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_2020\"/>
    </mc:Choice>
  </mc:AlternateContent>
  <xr:revisionPtr revIDLastSave="0" documentId="13_ncr:1_{AD6155A1-700F-4C2F-8DDC-8FD6DE2E65A2}" xr6:coauthVersionLast="45" xr6:coauthVersionMax="45" xr10:uidLastSave="{00000000-0000-0000-0000-000000000000}"/>
  <bookViews>
    <workbookView xWindow="-120" yWindow="-120" windowWidth="20730" windowHeight="11160" tabRatio="494" activeTab="2" xr2:uid="{00000000-000D-0000-FFFF-FFFF00000000}"/>
  </bookViews>
  <sheets>
    <sheet name="GESTIÓN" sheetId="5" r:id="rId1"/>
    <sheet name="TERRITORIALIZACIÓN_O" sheetId="23" state="hidden" r:id="rId2"/>
    <sheet name="INVERSIÓN" sheetId="6" r:id="rId3"/>
    <sheet name="ACT." sheetId="28" state="hidden" r:id="rId4"/>
    <sheet name="ACTIVIDADES" sheetId="7" r:id="rId5"/>
    <sheet name="FAUNA SILVESTRE" sheetId="22" state="hidden" r:id="rId6"/>
    <sheet name="TERRITORIALIZACIÓN" sheetId="30" r:id="rId7"/>
    <sheet name="9 - Terri Fauna" sheetId="29" state="hidden" r:id="rId8"/>
    <sheet name="8 - Terri Fauna" sheetId="27" state="hidden" r:id="rId9"/>
    <sheet name="SILVICULTURA 2020" sheetId="16" state="hidden" r:id="rId10"/>
  </sheets>
  <externalReferences>
    <externalReference r:id="rId11"/>
    <externalReference r:id="rId12"/>
    <externalReference r:id="rId13"/>
  </externalReferences>
  <definedNames>
    <definedName name="__bookmark_1" localSheetId="5">#REF!</definedName>
    <definedName name="__bookmark_1" localSheetId="9">#REF!</definedName>
    <definedName name="__bookmark_1" localSheetId="1">#REF!</definedName>
    <definedName name="__bookmark_1">#REF!</definedName>
    <definedName name="_xlnm._FilterDatabase" localSheetId="8" hidden="1">'8 - Terri Fauna'!$A$1:$C$21</definedName>
    <definedName name="_xlnm._FilterDatabase" localSheetId="7" hidden="1">'9 - Terri Fauna'!$B$1:$G$22</definedName>
    <definedName name="_xlnm._FilterDatabase" localSheetId="1" hidden="1">TERRITORIALIZACIÓN_O!$A$9:$AY$146</definedName>
    <definedName name="_xlnm.Print_Area" localSheetId="4">ACTIVIDADES!$A$1:$V$25</definedName>
    <definedName name="_xlnm.Print_Area" localSheetId="0">GESTIÓN!$A$1:$EL$17</definedName>
    <definedName name="_xlnm.Print_Area" localSheetId="2">INVERSIÓN!$A$1:$EI$32</definedName>
    <definedName name="CONDICION_POBLACIONAL" localSheetId="5">[1]Variables!$C$1:$C$24</definedName>
    <definedName name="CONDICION_POBLACIONAL" localSheetId="9">[1]Variables!$C$1:$C$24</definedName>
    <definedName name="CONDICION_POBLACIONAL">[2]Variables!$C$1:$C$24</definedName>
    <definedName name="GRUPO_ETAREO" localSheetId="5">[1]Variables!$A$1:$A$8</definedName>
    <definedName name="GRUPO_ETAREO" localSheetId="9">[1]Variables!$A$1:$A$8</definedName>
    <definedName name="GRUPO_ETAREO">[2]Variables!$A$1:$A$8</definedName>
    <definedName name="GRUPO_ETAREOS" localSheetId="5">#REF!</definedName>
    <definedName name="GRUPO_ETAREOS" localSheetId="9">#REF!</definedName>
    <definedName name="GRUPO_ETAREOS" localSheetId="1">#REF!</definedName>
    <definedName name="GRUPO_ETAREOS">#REF!</definedName>
    <definedName name="GRUPO_ETARIO" localSheetId="5">#REF!</definedName>
    <definedName name="GRUPO_ETARIO" localSheetId="9">#REF!</definedName>
    <definedName name="GRUPO_ETARIO" localSheetId="1">#REF!</definedName>
    <definedName name="GRUPO_ETARIO">#REF!</definedName>
    <definedName name="GRUPO_ETNICO" localSheetId="5">#REF!</definedName>
    <definedName name="GRUPO_ETNICO" localSheetId="9">#REF!</definedName>
    <definedName name="GRUPO_ETNICO" localSheetId="1">#REF!</definedName>
    <definedName name="GRUPO_ETNICO">#REF!</definedName>
    <definedName name="GRUPOETNICO" localSheetId="5">#REF!</definedName>
    <definedName name="GRUPOETNICO" localSheetId="9">#REF!</definedName>
    <definedName name="GRUPOETNICO" localSheetId="1">#REF!</definedName>
    <definedName name="GRUPOETNICO">#REF!</definedName>
    <definedName name="GRUPOS_ETNICOS" localSheetId="5">[1]Variables!$H$1:$H$8</definedName>
    <definedName name="GRUPOS_ETNICOS" localSheetId="9">[1]Variables!$H$1:$H$8</definedName>
    <definedName name="GRUPOS_ETNICOS">[2]Variables!$H$1:$H$8</definedName>
    <definedName name="LOCALIDAD" localSheetId="5">#REF!</definedName>
    <definedName name="LOCALIDAD" localSheetId="9">#REF!</definedName>
    <definedName name="LOCALIDAD" localSheetId="1">#REF!</definedName>
    <definedName name="LOCALIDAD">#REF!</definedName>
    <definedName name="LOCALIZACION" localSheetId="5">#REF!</definedName>
    <definedName name="LOCALIZACION" localSheetId="9">#REF!</definedName>
    <definedName name="LOCALIZACION" localSheetId="1">#REF!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6" l="1"/>
  <c r="T21" i="6"/>
  <c r="DY21" i="6"/>
  <c r="U21" i="6"/>
  <c r="AT21" i="6"/>
  <c r="BS21" i="6"/>
  <c r="CR21" i="6"/>
  <c r="G21" i="6"/>
  <c r="ED21" i="6"/>
  <c r="EC21" i="6"/>
  <c r="N20" i="6"/>
  <c r="T20" i="6"/>
  <c r="DY20" i="6"/>
  <c r="ED20" i="6"/>
  <c r="EC20" i="6"/>
  <c r="T17" i="6"/>
  <c r="DY17" i="6"/>
  <c r="G17" i="6"/>
  <c r="ED17" i="6"/>
  <c r="EC17" i="6"/>
  <c r="DY16" i="6"/>
  <c r="ED16" i="6"/>
  <c r="EC16" i="6"/>
  <c r="N15" i="6"/>
  <c r="T15" i="6"/>
  <c r="DY15" i="6"/>
  <c r="U15" i="6"/>
  <c r="AT15" i="6"/>
  <c r="BS15" i="6"/>
  <c r="CR15" i="6"/>
  <c r="G15" i="6"/>
  <c r="ED15" i="6"/>
  <c r="EC15" i="6"/>
  <c r="N14" i="6"/>
  <c r="T14" i="6"/>
  <c r="DY14" i="6"/>
  <c r="ED14" i="6"/>
  <c r="EC14" i="6"/>
  <c r="T11" i="6"/>
  <c r="DY11" i="6"/>
  <c r="EC11" i="6"/>
  <c r="G11" i="6"/>
  <c r="ED11" i="6"/>
  <c r="T10" i="6"/>
  <c r="DY10" i="6"/>
  <c r="EC10" i="6"/>
  <c r="AB131" i="30"/>
  <c r="AB140" i="30"/>
  <c r="AB142" i="30"/>
  <c r="AA131" i="30"/>
  <c r="AA140" i="30"/>
  <c r="AA142" i="30"/>
  <c r="AX140" i="30"/>
  <c r="AS130" i="30"/>
  <c r="AU130" i="30"/>
  <c r="AU134" i="30"/>
  <c r="AU140" i="30"/>
  <c r="AS134" i="30"/>
  <c r="AS140" i="30"/>
  <c r="AN134" i="30"/>
  <c r="AN140" i="30"/>
  <c r="AW134" i="30"/>
  <c r="AX134" i="30"/>
  <c r="AB133" i="30"/>
  <c r="AA133" i="30"/>
  <c r="AB132" i="30"/>
  <c r="AA132" i="30"/>
  <c r="AO130" i="30"/>
  <c r="AP130" i="30"/>
  <c r="AW130" i="30"/>
  <c r="AX130" i="30"/>
  <c r="AB130" i="30"/>
  <c r="AA130" i="30"/>
  <c r="AX124" i="30"/>
  <c r="AW118" i="30"/>
  <c r="AX118" i="30"/>
  <c r="AS118" i="30"/>
  <c r="AU118" i="30"/>
  <c r="AK118" i="30"/>
  <c r="AW112" i="30"/>
  <c r="AX112" i="30"/>
  <c r="AS112" i="30"/>
  <c r="AU112" i="30"/>
  <c r="AK112" i="30"/>
  <c r="AW106" i="30"/>
  <c r="AX106" i="30"/>
  <c r="AS106" i="30"/>
  <c r="AU106" i="30"/>
  <c r="AK106" i="30"/>
  <c r="AW100" i="30"/>
  <c r="AX100" i="30"/>
  <c r="AS100" i="30"/>
  <c r="AU100" i="30"/>
  <c r="AK100" i="30"/>
  <c r="AW94" i="30"/>
  <c r="AX94" i="30"/>
  <c r="AS94" i="30"/>
  <c r="AU94" i="30"/>
  <c r="AK94" i="30"/>
  <c r="AW88" i="30"/>
  <c r="AX88" i="30"/>
  <c r="AS88" i="30"/>
  <c r="AU88" i="30"/>
  <c r="AK88" i="30"/>
  <c r="AW82" i="30"/>
  <c r="AX82" i="30"/>
  <c r="AS82" i="30"/>
  <c r="AU82" i="30"/>
  <c r="AK82" i="30"/>
  <c r="AW76" i="30"/>
  <c r="AX76" i="30"/>
  <c r="AS76" i="30"/>
  <c r="AU76" i="30"/>
  <c r="AK76" i="30"/>
  <c r="AW70" i="30"/>
  <c r="AX70" i="30"/>
  <c r="AS70" i="30"/>
  <c r="AU70" i="30"/>
  <c r="AK70" i="30"/>
  <c r="AW64" i="30"/>
  <c r="AX64" i="30"/>
  <c r="AS64" i="30"/>
  <c r="AU64" i="30"/>
  <c r="AK64" i="30"/>
  <c r="AW58" i="30"/>
  <c r="AX58" i="30"/>
  <c r="AS58" i="30"/>
  <c r="AU58" i="30"/>
  <c r="AK58" i="30"/>
  <c r="AW52" i="30"/>
  <c r="AX52" i="30"/>
  <c r="AS52" i="30"/>
  <c r="AU52" i="30"/>
  <c r="AK52" i="30"/>
  <c r="AW46" i="30"/>
  <c r="AX46" i="30"/>
  <c r="AS46" i="30"/>
  <c r="AU46" i="30"/>
  <c r="AK46" i="30"/>
  <c r="AW40" i="30"/>
  <c r="AX40" i="30"/>
  <c r="AS40" i="30"/>
  <c r="AU40" i="30"/>
  <c r="AK40" i="30"/>
  <c r="AW34" i="30"/>
  <c r="AX34" i="30"/>
  <c r="AS34" i="30"/>
  <c r="AU34" i="30"/>
  <c r="AK34" i="30"/>
  <c r="AW28" i="30"/>
  <c r="AX28" i="30"/>
  <c r="AS28" i="30"/>
  <c r="AU28" i="30"/>
  <c r="AK28" i="30"/>
  <c r="AW22" i="30"/>
  <c r="AX22" i="30"/>
  <c r="AS22" i="30"/>
  <c r="AU22" i="30"/>
  <c r="AK22" i="30"/>
  <c r="AW16" i="30"/>
  <c r="AX16" i="30"/>
  <c r="AS16" i="30"/>
  <c r="AU16" i="30"/>
  <c r="AK16" i="30"/>
  <c r="AW10" i="30"/>
  <c r="AX10" i="30"/>
  <c r="AS10" i="30"/>
  <c r="AU10" i="30"/>
  <c r="AK10" i="30"/>
  <c r="U27" i="6"/>
  <c r="AT27" i="6"/>
  <c r="BS27" i="6"/>
  <c r="CR27" i="6"/>
  <c r="G27" i="6"/>
  <c r="U28" i="6"/>
  <c r="U29" i="6"/>
  <c r="U30" i="6"/>
  <c r="AT28" i="6"/>
  <c r="AT29" i="6"/>
  <c r="AT30" i="6"/>
  <c r="BS28" i="6"/>
  <c r="BS29" i="6"/>
  <c r="BS30" i="6"/>
  <c r="CR28" i="6"/>
  <c r="CR29" i="6"/>
  <c r="CR30" i="6"/>
  <c r="G30" i="6"/>
  <c r="G28" i="6"/>
  <c r="G23" i="6"/>
  <c r="Z26" i="28"/>
  <c r="Z24" i="28"/>
  <c r="Z23" i="28"/>
  <c r="Y24" i="28"/>
  <c r="CR14" i="6"/>
  <c r="BS14" i="6"/>
  <c r="AT14" i="6"/>
  <c r="AC47" i="28"/>
  <c r="AC46" i="28"/>
  <c r="AC45" i="28"/>
  <c r="AC44" i="28"/>
  <c r="AC48" i="28"/>
  <c r="AC50" i="28"/>
  <c r="U48" i="28"/>
  <c r="AA40" i="28"/>
  <c r="Z44" i="28"/>
  <c r="Z43" i="28"/>
  <c r="Y48" i="28"/>
  <c r="Y49" i="28"/>
  <c r="Z45" i="28"/>
  <c r="Z46" i="28"/>
  <c r="Z47" i="28"/>
  <c r="AA43" i="28"/>
  <c r="P54" i="28"/>
  <c r="O54" i="28"/>
  <c r="EG14" i="5"/>
  <c r="P14" i="5"/>
  <c r="EF14" i="5"/>
  <c r="W15" i="5"/>
  <c r="W14" i="5"/>
  <c r="W40" i="28"/>
  <c r="V43" i="28"/>
  <c r="W43" i="28"/>
  <c r="O45" i="28"/>
  <c r="P45" i="28"/>
  <c r="V45" i="28"/>
  <c r="V44" i="28"/>
  <c r="V46" i="28"/>
  <c r="V47" i="28"/>
  <c r="F1" i="29"/>
  <c r="D22" i="29"/>
  <c r="E3" i="29"/>
  <c r="F3" i="29"/>
  <c r="E4" i="29"/>
  <c r="F4" i="29"/>
  <c r="E5" i="29"/>
  <c r="F5" i="29"/>
  <c r="E6" i="29"/>
  <c r="F6" i="29"/>
  <c r="E7" i="29"/>
  <c r="F7" i="29"/>
  <c r="E8" i="29"/>
  <c r="F8" i="29"/>
  <c r="E9" i="29"/>
  <c r="F9" i="29"/>
  <c r="E10" i="29"/>
  <c r="F10" i="29"/>
  <c r="E11" i="29"/>
  <c r="F11" i="29"/>
  <c r="E12" i="29"/>
  <c r="F12" i="29"/>
  <c r="E13" i="29"/>
  <c r="F13" i="29"/>
  <c r="E14" i="29"/>
  <c r="F14" i="29"/>
  <c r="E15" i="29"/>
  <c r="F15" i="29"/>
  <c r="E16" i="29"/>
  <c r="F16" i="29"/>
  <c r="E17" i="29"/>
  <c r="F17" i="29"/>
  <c r="E18" i="29"/>
  <c r="F18" i="29"/>
  <c r="E19" i="29"/>
  <c r="F19" i="29"/>
  <c r="E20" i="29"/>
  <c r="F20" i="29"/>
  <c r="E21" i="29"/>
  <c r="F21" i="29"/>
  <c r="E2" i="29"/>
  <c r="F2" i="29"/>
  <c r="G1" i="29"/>
  <c r="E1" i="27"/>
  <c r="G21" i="29"/>
  <c r="G19" i="29"/>
  <c r="G7" i="29"/>
  <c r="I22" i="6"/>
  <c r="T36" i="28"/>
  <c r="M34" i="28"/>
  <c r="U34" i="28"/>
  <c r="M35" i="28"/>
  <c r="U35" i="28"/>
  <c r="M33" i="28"/>
  <c r="U33" i="28"/>
  <c r="DY29" i="6"/>
  <c r="N28" i="6"/>
  <c r="N30" i="6"/>
  <c r="T30" i="6"/>
  <c r="DY30" i="6"/>
  <c r="L20" i="6"/>
  <c r="C21" i="27"/>
  <c r="C6" i="27"/>
  <c r="C14" i="27"/>
  <c r="C12" i="27"/>
  <c r="C4" i="27"/>
  <c r="C9" i="27"/>
  <c r="C10" i="27"/>
  <c r="C11" i="27"/>
  <c r="C20" i="27"/>
  <c r="C3" i="27"/>
  <c r="C8" i="27"/>
  <c r="C13" i="27"/>
  <c r="C16" i="27"/>
  <c r="P48" i="28"/>
  <c r="I40" i="28"/>
  <c r="R33" i="28"/>
  <c r="R36" i="28"/>
  <c r="P36" i="28"/>
  <c r="L36" i="28"/>
  <c r="K36" i="28"/>
  <c r="J36" i="28"/>
  <c r="I36" i="28"/>
  <c r="H36" i="28"/>
  <c r="G36" i="28"/>
  <c r="L41" i="28"/>
  <c r="J40" i="28"/>
  <c r="K39" i="28"/>
  <c r="M31" i="28"/>
  <c r="F28" i="28"/>
  <c r="F45" i="28"/>
  <c r="F27" i="28"/>
  <c r="F44" i="28"/>
  <c r="P26" i="28"/>
  <c r="L11" i="28"/>
  <c r="L14" i="28"/>
  <c r="K11" i="28"/>
  <c r="K14" i="28"/>
  <c r="J11" i="28"/>
  <c r="J14" i="28"/>
  <c r="I11" i="28"/>
  <c r="I14" i="28"/>
  <c r="H11" i="28"/>
  <c r="H14" i="28"/>
  <c r="G11" i="28"/>
  <c r="G14" i="28"/>
  <c r="M10" i="28"/>
  <c r="I18" i="28"/>
  <c r="O9" i="28"/>
  <c r="M9" i="28"/>
  <c r="H17" i="28"/>
  <c r="O8" i="28"/>
  <c r="M8" i="28"/>
  <c r="G16" i="28"/>
  <c r="I16" i="28"/>
  <c r="L18" i="28"/>
  <c r="H16" i="28"/>
  <c r="J16" i="28"/>
  <c r="G39" i="28"/>
  <c r="K41" i="28"/>
  <c r="K16" i="28"/>
  <c r="H39" i="28"/>
  <c r="J18" i="28"/>
  <c r="I39" i="28"/>
  <c r="K18" i="28"/>
  <c r="L39" i="28"/>
  <c r="Q33" i="28"/>
  <c r="S33" i="28"/>
  <c r="J39" i="28"/>
  <c r="S35" i="28"/>
  <c r="G41" i="28"/>
  <c r="S34" i="28"/>
  <c r="F46" i="28"/>
  <c r="G45" i="28"/>
  <c r="J17" i="28"/>
  <c r="I17" i="28"/>
  <c r="K40" i="28"/>
  <c r="L40" i="28"/>
  <c r="K17" i="28"/>
  <c r="Q34" i="28"/>
  <c r="R9" i="28"/>
  <c r="L17" i="28"/>
  <c r="F29" i="28"/>
  <c r="G27" i="28"/>
  <c r="H41" i="28"/>
  <c r="L16" i="28"/>
  <c r="M36" i="28"/>
  <c r="N35" i="28"/>
  <c r="G40" i="28"/>
  <c r="I41" i="28"/>
  <c r="M11" i="28"/>
  <c r="N8" i="28"/>
  <c r="N10" i="28"/>
  <c r="G18" i="28"/>
  <c r="Q35" i="28"/>
  <c r="H40" i="28"/>
  <c r="J41" i="28"/>
  <c r="O10" i="28"/>
  <c r="G17" i="28"/>
  <c r="P16" i="28"/>
  <c r="P17" i="28"/>
  <c r="H18" i="28"/>
  <c r="R8" i="28"/>
  <c r="R10" i="28"/>
  <c r="N34" i="28"/>
  <c r="N33" i="28"/>
  <c r="G44" i="28"/>
  <c r="H27" i="28"/>
  <c r="J27" i="28"/>
  <c r="N11" i="28"/>
  <c r="M14" i="28"/>
  <c r="N9" i="28"/>
  <c r="I27" i="28"/>
  <c r="G28" i="28"/>
  <c r="H44" i="28"/>
  <c r="I44" i="28"/>
  <c r="J44" i="28"/>
  <c r="T28" i="6"/>
  <c r="DY28" i="6"/>
  <c r="L28" i="6"/>
  <c r="C22" i="27"/>
  <c r="D10" i="27"/>
  <c r="E10" i="27"/>
  <c r="D2" i="27"/>
  <c r="E2" i="27"/>
  <c r="D17" i="27"/>
  <c r="E17" i="27"/>
  <c r="D9" i="27"/>
  <c r="E9" i="27"/>
  <c r="D11" i="27"/>
  <c r="E11" i="27"/>
  <c r="D16" i="27"/>
  <c r="E16" i="27"/>
  <c r="D8" i="27"/>
  <c r="E8" i="27"/>
  <c r="D15" i="27"/>
  <c r="E15" i="27"/>
  <c r="D7" i="27"/>
  <c r="E7" i="27"/>
  <c r="D14" i="27"/>
  <c r="E14" i="27"/>
  <c r="D6" i="27"/>
  <c r="E6" i="27"/>
  <c r="D21" i="27"/>
  <c r="E21" i="27"/>
  <c r="D13" i="27"/>
  <c r="E13" i="27"/>
  <c r="D5" i="27"/>
  <c r="E5" i="27"/>
  <c r="D20" i="27"/>
  <c r="E20" i="27"/>
  <c r="D12" i="27"/>
  <c r="E12" i="27"/>
  <c r="D4" i="27"/>
  <c r="E4" i="27"/>
  <c r="D19" i="27"/>
  <c r="E19" i="27"/>
  <c r="D3" i="27"/>
  <c r="E3" i="27"/>
  <c r="D18" i="27"/>
  <c r="E18" i="27"/>
  <c r="J28" i="6"/>
  <c r="J30" i="6"/>
  <c r="DW21" i="6"/>
  <c r="DW20" i="6"/>
  <c r="DW28" i="6"/>
  <c r="DW30" i="6"/>
  <c r="E132" i="23"/>
  <c r="E133" i="23"/>
  <c r="E145" i="23"/>
  <c r="E134" i="23"/>
  <c r="E138" i="23"/>
  <c r="E135" i="23"/>
  <c r="E139" i="23"/>
  <c r="E141" i="23"/>
  <c r="E140" i="23"/>
  <c r="AG10" i="23"/>
  <c r="AG16" i="23"/>
  <c r="AG22" i="23"/>
  <c r="AG28" i="23"/>
  <c r="AG34" i="23"/>
  <c r="AG40" i="23"/>
  <c r="AG46" i="23"/>
  <c r="AG52" i="23"/>
  <c r="AG58" i="23"/>
  <c r="AG64" i="23"/>
  <c r="AG70" i="23"/>
  <c r="AG76" i="23"/>
  <c r="AG82" i="23"/>
  <c r="AG88" i="23"/>
  <c r="AG94" i="23"/>
  <c r="AG100" i="23"/>
  <c r="AG106" i="23"/>
  <c r="AG112" i="23"/>
  <c r="AG118" i="23"/>
  <c r="AG144" i="23"/>
  <c r="AS144" i="23"/>
  <c r="AR144" i="23"/>
  <c r="AQ144" i="23"/>
  <c r="AP144" i="23"/>
  <c r="AO144" i="23"/>
  <c r="AN144" i="23"/>
  <c r="AT140" i="23"/>
  <c r="AT144" i="23"/>
  <c r="AT130" i="23"/>
  <c r="F3" i="22"/>
  <c r="F4" i="22"/>
  <c r="F5" i="22"/>
  <c r="F6" i="22"/>
  <c r="F7" i="22"/>
  <c r="F8" i="22"/>
  <c r="F9" i="22"/>
  <c r="F10" i="22"/>
  <c r="F11" i="22"/>
  <c r="F12" i="22"/>
  <c r="F13" i="22"/>
  <c r="F14" i="22"/>
  <c r="F15" i="22"/>
  <c r="F16" i="22"/>
  <c r="F17" i="22"/>
  <c r="F18" i="22"/>
  <c r="F19" i="22"/>
  <c r="F20" i="22"/>
  <c r="F21" i="22"/>
  <c r="F2" i="22"/>
  <c r="D22" i="22"/>
  <c r="E22" i="22"/>
  <c r="C22" i="22"/>
  <c r="H1" i="22"/>
  <c r="I1" i="22"/>
  <c r="H29" i="6"/>
  <c r="H28" i="6"/>
  <c r="F2" i="16"/>
  <c r="H1" i="16"/>
  <c r="C21" i="16"/>
  <c r="E21" i="16"/>
  <c r="D21" i="16"/>
  <c r="F3" i="16"/>
  <c r="F4" i="16"/>
  <c r="F5" i="16"/>
  <c r="F6" i="16"/>
  <c r="F7" i="16"/>
  <c r="F8" i="16"/>
  <c r="F9" i="16"/>
  <c r="F10" i="16"/>
  <c r="F11" i="16"/>
  <c r="F12" i="16"/>
  <c r="F13" i="16"/>
  <c r="F14" i="16"/>
  <c r="F15" i="16"/>
  <c r="F16" i="16"/>
  <c r="F17" i="16"/>
  <c r="F18" i="16"/>
  <c r="F19" i="16"/>
  <c r="F20" i="16"/>
  <c r="S9" i="7"/>
  <c r="S11" i="7"/>
  <c r="S13" i="7"/>
  <c r="S12" i="7"/>
  <c r="CR26" i="6"/>
  <c r="BS26" i="6"/>
  <c r="AT26" i="6"/>
  <c r="U26" i="6"/>
  <c r="H27" i="6"/>
  <c r="H26" i="6"/>
  <c r="CR20" i="6"/>
  <c r="BS20" i="6"/>
  <c r="AT20" i="6"/>
  <c r="U20" i="6"/>
  <c r="H21" i="6"/>
  <c r="H20" i="6"/>
  <c r="U14" i="6"/>
  <c r="H15" i="6"/>
  <c r="H14" i="6"/>
  <c r="ED10" i="6"/>
  <c r="S22" i="7"/>
  <c r="S21" i="7"/>
  <c r="S20" i="7"/>
  <c r="S19" i="7"/>
  <c r="S18" i="7"/>
  <c r="S17" i="7"/>
  <c r="S16" i="7"/>
  <c r="S15" i="7"/>
  <c r="S14" i="7"/>
  <c r="S10" i="7"/>
  <c r="T23" i="7"/>
  <c r="U23" i="7"/>
  <c r="F22" i="22"/>
  <c r="G16" i="22"/>
  <c r="H30" i="6"/>
  <c r="G10" i="22"/>
  <c r="G14" i="22"/>
  <c r="G20" i="22"/>
  <c r="H20" i="22"/>
  <c r="E119" i="23"/>
  <c r="E123" i="23"/>
  <c r="G11" i="22"/>
  <c r="H11" i="22"/>
  <c r="E65" i="23"/>
  <c r="E69" i="23"/>
  <c r="F21" i="16"/>
  <c r="G14" i="16"/>
  <c r="I20" i="22"/>
  <c r="E118" i="23"/>
  <c r="E122" i="23"/>
  <c r="I16" i="22"/>
  <c r="E94" i="23"/>
  <c r="E98" i="23"/>
  <c r="H16" i="22"/>
  <c r="E95" i="23"/>
  <c r="E99" i="23"/>
  <c r="G6" i="22"/>
  <c r="G18" i="22"/>
  <c r="G12" i="22"/>
  <c r="G5" i="22"/>
  <c r="G15" i="22"/>
  <c r="H15" i="22"/>
  <c r="E89" i="23"/>
  <c r="E93" i="23"/>
  <c r="G17" i="22"/>
  <c r="H17" i="22"/>
  <c r="E101" i="23"/>
  <c r="E105" i="23"/>
  <c r="G19" i="22"/>
  <c r="G13" i="22"/>
  <c r="G7" i="22"/>
  <c r="H7" i="22"/>
  <c r="E41" i="23"/>
  <c r="E45" i="23"/>
  <c r="I11" i="22"/>
  <c r="E64" i="23"/>
  <c r="E68" i="23"/>
  <c r="G9" i="22"/>
  <c r="G3" i="22"/>
  <c r="H3" i="22"/>
  <c r="E17" i="23"/>
  <c r="E21" i="23"/>
  <c r="G8" i="22"/>
  <c r="G4" i="22"/>
  <c r="G21" i="22"/>
  <c r="G2" i="22"/>
  <c r="H2" i="22"/>
  <c r="I14" i="16"/>
  <c r="H14" i="16"/>
  <c r="G4" i="16"/>
  <c r="H18" i="22"/>
  <c r="E107" i="23"/>
  <c r="E111" i="23"/>
  <c r="I18" i="22"/>
  <c r="E106" i="23"/>
  <c r="E110" i="23"/>
  <c r="H10" i="22"/>
  <c r="E59" i="23"/>
  <c r="E63" i="23"/>
  <c r="I10" i="22"/>
  <c r="E58" i="23"/>
  <c r="E62" i="23"/>
  <c r="E11" i="23"/>
  <c r="G12" i="16"/>
  <c r="I7" i="22"/>
  <c r="E40" i="23"/>
  <c r="E44" i="23"/>
  <c r="I2" i="22"/>
  <c r="G19" i="16"/>
  <c r="I15" i="22"/>
  <c r="E88" i="23"/>
  <c r="E92" i="23"/>
  <c r="G11" i="16"/>
  <c r="G2" i="16"/>
  <c r="G20" i="16"/>
  <c r="G3" i="16"/>
  <c r="H14" i="22"/>
  <c r="E83" i="23"/>
  <c r="E87" i="23"/>
  <c r="I14" i="22"/>
  <c r="E82" i="23"/>
  <c r="E86" i="23"/>
  <c r="I3" i="22"/>
  <c r="E16" i="23"/>
  <c r="E20" i="23"/>
  <c r="I6" i="22"/>
  <c r="E34" i="23"/>
  <c r="E38" i="23"/>
  <c r="H6" i="22"/>
  <c r="E35" i="23"/>
  <c r="E39" i="23"/>
  <c r="G9" i="16"/>
  <c r="G10" i="16"/>
  <c r="G5" i="16"/>
  <c r="G18" i="16"/>
  <c r="G16" i="16"/>
  <c r="G15" i="16"/>
  <c r="G17" i="16"/>
  <c r="G13" i="16"/>
  <c r="G6" i="16"/>
  <c r="G8" i="16"/>
  <c r="G7" i="16"/>
  <c r="I8" i="22"/>
  <c r="E46" i="23"/>
  <c r="E50" i="23"/>
  <c r="H8" i="22"/>
  <c r="E47" i="23"/>
  <c r="E51" i="23"/>
  <c r="I5" i="22"/>
  <c r="E28" i="23"/>
  <c r="E32" i="23"/>
  <c r="H5" i="22"/>
  <c r="E29" i="23"/>
  <c r="E33" i="23"/>
  <c r="I17" i="22"/>
  <c r="E100" i="23"/>
  <c r="E104" i="23"/>
  <c r="H9" i="22"/>
  <c r="E53" i="23"/>
  <c r="E57" i="23"/>
  <c r="I9" i="22"/>
  <c r="E52" i="23"/>
  <c r="E56" i="23"/>
  <c r="I12" i="22"/>
  <c r="E70" i="23"/>
  <c r="E74" i="23"/>
  <c r="H12" i="22"/>
  <c r="E71" i="23"/>
  <c r="E75" i="23"/>
  <c r="H4" i="22"/>
  <c r="E23" i="23"/>
  <c r="E27" i="23"/>
  <c r="I4" i="22"/>
  <c r="E22" i="23"/>
  <c r="E26" i="23"/>
  <c r="G22" i="22"/>
  <c r="H13" i="22"/>
  <c r="E77" i="23"/>
  <c r="E81" i="23"/>
  <c r="I13" i="22"/>
  <c r="E76" i="23"/>
  <c r="E80" i="23"/>
  <c r="H21" i="22"/>
  <c r="E125" i="23"/>
  <c r="E129" i="23"/>
  <c r="I21" i="22"/>
  <c r="E124" i="23"/>
  <c r="E128" i="23"/>
  <c r="H19" i="22"/>
  <c r="E113" i="23"/>
  <c r="E117" i="23"/>
  <c r="I19" i="22"/>
  <c r="E112" i="23"/>
  <c r="E116" i="23"/>
  <c r="H8" i="16"/>
  <c r="I8" i="16"/>
  <c r="I10" i="16"/>
  <c r="H10" i="16"/>
  <c r="I20" i="16"/>
  <c r="H20" i="16"/>
  <c r="I19" i="16"/>
  <c r="H19" i="16"/>
  <c r="I6" i="16"/>
  <c r="H6" i="16"/>
  <c r="I9" i="16"/>
  <c r="H9" i="16"/>
  <c r="G21" i="16"/>
  <c r="I2" i="16"/>
  <c r="H2" i="16"/>
  <c r="E10" i="23"/>
  <c r="I11" i="16"/>
  <c r="H11" i="16"/>
  <c r="I4" i="16"/>
  <c r="H4" i="16"/>
  <c r="I7" i="16"/>
  <c r="H7" i="16"/>
  <c r="I5" i="16"/>
  <c r="H5" i="16"/>
  <c r="I3" i="16"/>
  <c r="H3" i="16"/>
  <c r="I13" i="16"/>
  <c r="H13" i="16"/>
  <c r="I17" i="16"/>
  <c r="H17" i="16"/>
  <c r="I15" i="16"/>
  <c r="H15" i="16"/>
  <c r="I12" i="16"/>
  <c r="H12" i="16"/>
  <c r="I16" i="16"/>
  <c r="H16" i="16"/>
  <c r="I18" i="16"/>
  <c r="H18" i="16"/>
  <c r="E15" i="23"/>
  <c r="H22" i="22"/>
  <c r="E131" i="23"/>
  <c r="E144" i="23"/>
  <c r="E146" i="23"/>
  <c r="I22" i="22"/>
  <c r="H21" i="16"/>
  <c r="I21" i="16"/>
  <c r="E130" i="23"/>
  <c r="E14" i="23"/>
  <c r="G15" i="29"/>
  <c r="G5" i="29"/>
  <c r="G3" i="29"/>
  <c r="G16" i="29"/>
  <c r="G20" i="29"/>
  <c r="G6" i="29"/>
  <c r="G8" i="29"/>
  <c r="G4" i="29"/>
  <c r="G18" i="29"/>
  <c r="G10" i="29"/>
  <c r="G13" i="29"/>
  <c r="G11" i="29"/>
  <c r="G2" i="29"/>
  <c r="G17" i="29"/>
  <c r="G14" i="29"/>
  <c r="G12" i="29"/>
  <c r="G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4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2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200-00000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0000000-0006-0000-0200-000005000000}">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00000000-0006-0000-0200-000006000000}">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200-000007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200-00000800000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00000000-0006-0000-02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2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2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2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2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2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D10" authorId="0" shapeId="0" xr:uid="{00000000-0006-0000-0200-00000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200-00001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200-00001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200-00001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200-00001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200-000014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2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2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2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2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2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200-00001A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2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2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2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2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2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200-000020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2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2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2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2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2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200-000026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2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2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2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2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2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200-00002C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2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2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2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2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2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200-000032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2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2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2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00000000-0006-0000-02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0000000-0006-0000-02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00000000-0006-0000-0200-00003800000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0000000-0006-0000-02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0000000-0006-0000-02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0000000-0006-0000-02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00000000-0006-0000-02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0000000-0006-0000-02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000000-0006-0000-0200-00003E00000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0000000-0006-0000-02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0000000-0006-0000-0200-00004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0000000-0006-0000-0200-00004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00000000-0006-0000-0200-00004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00000000-0006-0000-0200-00004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00000000-0006-0000-0200-00004400000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00000000-0006-0000-0200-00004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0000000-0006-0000-0200-00004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00000000-0006-0000-0200-00004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0000000-0006-0000-0200-00004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0000000-0006-0000-0200-00004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0000000-0006-0000-0200-00004A000000}">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00000000-0006-0000-0200-00004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00000000-0006-0000-0200-00004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00000000-0006-0000-02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00000000-0006-0000-02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00000000-0006-0000-02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00000000-0006-0000-0200-000050000000}">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00000000-0006-0000-02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00000000-0006-0000-02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00000000-0006-0000-02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00000000-0006-0000-02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00000000-0006-0000-02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00000000-0006-0000-0200-000056000000}">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0000000-0006-0000-02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00000000-0006-0000-02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00000000-0006-0000-0200-00005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00000000-0006-0000-0200-00005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00000000-0006-0000-0200-00005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00000000-0006-0000-0200-00005C00000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00000000-0006-0000-0200-00005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0000000-0006-0000-02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00000000-0006-0000-0200-00005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00000000-0006-0000-0200-00006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00000000-0006-0000-0200-00006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00000000-0006-0000-0200-0000620000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00000000-0006-0000-0200-00006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00000000-0006-0000-0200-00006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00000000-0006-0000-0200-00006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00000000-0006-0000-0200-00006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0000000-0006-0000-0200-00006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00000000-0006-0000-0200-000068000000}">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0000000-0006-0000-0200-00006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00000000-0006-0000-0200-00006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00000000-0006-0000-0200-00006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00000000-0006-0000-0200-00006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00000000-0006-0000-0200-00006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0000000-0006-0000-0200-00006E000000}">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00000000-0006-0000-0200-00006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00000000-0006-0000-0200-00007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00000000-0006-0000-0200-00007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00000000-0006-0000-0200-00007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00000000-0006-0000-0200-00007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00000000-0006-0000-0200-00007400000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00000000-0006-0000-0200-00007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00000000-0006-0000-0200-00007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00000000-0006-0000-0200-00007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00000000-0006-0000-0200-00007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00000000-0006-0000-0200-00007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00000000-0006-0000-0200-00007A000000}">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00000000-0006-0000-0200-00007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0000000-0006-0000-0200-00007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00000000-0006-0000-0200-00007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00000000-0006-0000-0200-00007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00000000-0006-0000-0200-00007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0000000-0006-0000-0200-000080000000}">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00000000-0006-0000-0200-00008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00000000-0006-0000-0200-00008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00000000-0006-0000-0200-00008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00000000-0006-0000-0200-00008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00000000-0006-0000-0200-00008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00000000-0006-0000-0200-000086000000}">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00000000-0006-0000-0200-00008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00000000-0006-0000-0200-00008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00000000-0006-0000-0200-00008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00000000-0006-0000-0200-00008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00000000-0006-0000-0200-00008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00000000-0006-0000-0200-00008C000000}">
      <text>
        <r>
          <rPr>
            <b/>
            <sz val="9"/>
            <color indexed="81"/>
            <rFont val="Tahoma"/>
            <family val="2"/>
          </rPr>
          <t>YULIED.PENARANDA:</t>
        </r>
        <r>
          <rPr>
            <sz val="9"/>
            <color indexed="81"/>
            <rFont val="Tahoma"/>
            <family val="2"/>
          </rPr>
          <t xml:space="preserve">
Se suma los recursos presupuestales (vigencia + reservas)</t>
        </r>
      </text>
    </comment>
    <comment ref="D144" authorId="0" shapeId="0" xr:uid="{00000000-0006-0000-0200-00008D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5" authorId="0" shapeId="0" xr:uid="{00000000-0006-0000-0200-00008E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6" authorId="0" shapeId="0" xr:uid="{00000000-0006-0000-0200-00008F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0F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0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1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2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3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2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0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31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300-00000C000000}">
      <text>
        <r>
          <rPr>
            <b/>
            <sz val="9"/>
            <color indexed="81"/>
            <rFont val="Tahoma"/>
            <family val="2"/>
          </rPr>
          <t>YULIED.PENARANDA:</t>
        </r>
        <r>
          <rPr>
            <sz val="9"/>
            <color indexed="81"/>
            <rFont val="Tahoma"/>
            <family val="2"/>
          </rPr>
          <t xml:space="preserve">
Máximo dos decimales</t>
        </r>
      </text>
    </comment>
    <comment ref="H8" authorId="0" shapeId="0" xr:uid="{00000000-0006-0000-0300-00000D000000}">
      <text>
        <r>
          <rPr>
            <b/>
            <sz val="9"/>
            <color indexed="81"/>
            <rFont val="Tahoma"/>
            <family val="2"/>
          </rPr>
          <t>YULIED.PENARANDA:</t>
        </r>
        <r>
          <rPr>
            <sz val="9"/>
            <color indexed="81"/>
            <rFont val="Tahoma"/>
            <family val="2"/>
          </rPr>
          <t xml:space="preserve">
Máximo dos decimales</t>
        </r>
      </text>
    </comment>
    <comment ref="I8" authorId="0" shapeId="0" xr:uid="{00000000-0006-0000-0300-00000E000000}">
      <text>
        <r>
          <rPr>
            <b/>
            <sz val="9"/>
            <color indexed="81"/>
            <rFont val="Tahoma"/>
            <family val="2"/>
          </rPr>
          <t>YULIED.PENARANDA:</t>
        </r>
        <r>
          <rPr>
            <sz val="9"/>
            <color indexed="81"/>
            <rFont val="Tahoma"/>
            <family val="2"/>
          </rPr>
          <t xml:space="preserve">
Máximo dos decimales</t>
        </r>
      </text>
    </comment>
    <comment ref="J8" authorId="0" shapeId="0" xr:uid="{00000000-0006-0000-0300-00000F000000}">
      <text>
        <r>
          <rPr>
            <b/>
            <sz val="9"/>
            <color indexed="81"/>
            <rFont val="Tahoma"/>
            <family val="2"/>
          </rPr>
          <t>YULIED.PENARANDA:</t>
        </r>
        <r>
          <rPr>
            <sz val="9"/>
            <color indexed="81"/>
            <rFont val="Tahoma"/>
            <family val="2"/>
          </rPr>
          <t xml:space="preserve">
Máximo dos decimales</t>
        </r>
      </text>
    </comment>
    <comment ref="K8" authorId="0" shapeId="0" xr:uid="{00000000-0006-0000-0300-000010000000}">
      <text>
        <r>
          <rPr>
            <b/>
            <sz val="9"/>
            <color indexed="81"/>
            <rFont val="Tahoma"/>
            <family val="2"/>
          </rPr>
          <t>YULIED.PENARANDA:</t>
        </r>
        <r>
          <rPr>
            <sz val="9"/>
            <color indexed="81"/>
            <rFont val="Tahoma"/>
            <family val="2"/>
          </rPr>
          <t xml:space="preserve">
Máximo dos decimales</t>
        </r>
      </text>
    </comment>
    <comment ref="L8" authorId="0" shapeId="0" xr:uid="{00000000-0006-0000-0300-000011000000}">
      <text>
        <r>
          <rPr>
            <b/>
            <sz val="9"/>
            <color indexed="81"/>
            <rFont val="Tahoma"/>
            <family val="2"/>
          </rPr>
          <t>YULIED.PENARANDA:</t>
        </r>
        <r>
          <rPr>
            <sz val="9"/>
            <color indexed="81"/>
            <rFont val="Tahoma"/>
            <family val="2"/>
          </rPr>
          <t xml:space="preserve">
Máximo dos decimales</t>
        </r>
      </text>
    </comment>
    <comment ref="M8" authorId="0" shapeId="0" xr:uid="{00000000-0006-0000-0300-000012000000}">
      <text>
        <r>
          <rPr>
            <b/>
            <sz val="9"/>
            <color indexed="81"/>
            <rFont val="Tahoma"/>
            <family val="2"/>
          </rPr>
          <t>YULIED.PENARANDA:</t>
        </r>
        <r>
          <rPr>
            <sz val="9"/>
            <color indexed="81"/>
            <rFont val="Tahoma"/>
            <family val="2"/>
          </rPr>
          <t xml:space="preserve">
Máximo dos decimales</t>
        </r>
      </text>
    </comment>
    <comment ref="N8" authorId="0" shapeId="0" xr:uid="{00000000-0006-0000-0300-000013000000}">
      <text>
        <r>
          <rPr>
            <b/>
            <sz val="9"/>
            <color indexed="81"/>
            <rFont val="Tahoma"/>
            <family val="2"/>
          </rPr>
          <t>YULIED.PENARANDA:</t>
        </r>
        <r>
          <rPr>
            <sz val="9"/>
            <color indexed="81"/>
            <rFont val="Tahoma"/>
            <family val="2"/>
          </rPr>
          <t xml:space="preserve">
Máximo dos decimales</t>
        </r>
      </text>
    </comment>
    <comment ref="O8" authorId="0" shapeId="0" xr:uid="{00000000-0006-0000-0300-000014000000}">
      <text>
        <r>
          <rPr>
            <b/>
            <sz val="9"/>
            <color indexed="81"/>
            <rFont val="Tahoma"/>
            <family val="2"/>
          </rPr>
          <t>YULIED.PENARANDA:</t>
        </r>
        <r>
          <rPr>
            <sz val="9"/>
            <color indexed="81"/>
            <rFont val="Tahoma"/>
            <family val="2"/>
          </rPr>
          <t xml:space="preserve">
Máximo dos decimales</t>
        </r>
      </text>
    </comment>
    <comment ref="P8" authorId="0" shapeId="0" xr:uid="{00000000-0006-0000-0300-000015000000}">
      <text>
        <r>
          <rPr>
            <b/>
            <sz val="9"/>
            <color indexed="81"/>
            <rFont val="Tahoma"/>
            <family val="2"/>
          </rPr>
          <t>YULIED.PENARANDA:</t>
        </r>
        <r>
          <rPr>
            <sz val="9"/>
            <color indexed="81"/>
            <rFont val="Tahoma"/>
            <family val="2"/>
          </rPr>
          <t xml:space="preserve">
Máximo dos decimales</t>
        </r>
      </text>
    </comment>
    <comment ref="Q8" authorId="0" shapeId="0" xr:uid="{00000000-0006-0000-0300-000016000000}">
      <text>
        <r>
          <rPr>
            <b/>
            <sz val="9"/>
            <color indexed="81"/>
            <rFont val="Tahoma"/>
            <family val="2"/>
          </rPr>
          <t>YULIED.PENARANDA:</t>
        </r>
        <r>
          <rPr>
            <sz val="9"/>
            <color indexed="81"/>
            <rFont val="Tahoma"/>
            <family val="2"/>
          </rPr>
          <t xml:space="preserve">
Máximo dos decimales</t>
        </r>
      </text>
    </comment>
    <comment ref="R8" authorId="0" shapeId="0" xr:uid="{00000000-0006-0000-0300-000017000000}">
      <text>
        <r>
          <rPr>
            <b/>
            <sz val="9"/>
            <color indexed="81"/>
            <rFont val="Tahoma"/>
            <family val="2"/>
          </rPr>
          <t>YULIED.PENARANDA:</t>
        </r>
        <r>
          <rPr>
            <sz val="9"/>
            <color indexed="81"/>
            <rFont val="Tahoma"/>
            <family val="2"/>
          </rPr>
          <t xml:space="preserve">
Máximo dos decimales</t>
        </r>
      </text>
    </comment>
    <comment ref="S8" authorId="0" shapeId="0" xr:uid="{00000000-0006-0000-03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3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300-00001C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300-00001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300-00001E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3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3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3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300-000022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3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300-000024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3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300-000026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3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300-000028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3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300-00002A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3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300-00002C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3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300-00002E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3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300-000030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3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300-000032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3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300-000034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3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300-000036000000}">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00000000-0006-0000-0300-000037000000}">
      <text>
        <r>
          <rPr>
            <b/>
            <sz val="9"/>
            <color indexed="81"/>
            <rFont val="Tahoma"/>
            <family val="2"/>
          </rPr>
          <t>YULIED.PENARANDA:</t>
        </r>
        <r>
          <rPr>
            <sz val="9"/>
            <color indexed="81"/>
            <rFont val="Tahoma"/>
            <family val="2"/>
          </rPr>
          <t xml:space="preserve">
Nos debe dar 100%</t>
        </r>
      </text>
    </comment>
    <comment ref="U23" authorId="0" shapeId="0" xr:uid="{00000000-0006-0000-0300-000038000000}">
      <text>
        <r>
          <rPr>
            <b/>
            <sz val="9"/>
            <color indexed="81"/>
            <rFont val="Tahoma"/>
            <family val="2"/>
          </rPr>
          <t>YULIED.PENARANDA:</t>
        </r>
        <r>
          <rPr>
            <sz val="9"/>
            <color indexed="81"/>
            <rFont val="Tahoma"/>
            <family val="2"/>
          </rPr>
          <t xml:space="preserve">
Nos debe dar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DELL</author>
  </authors>
  <commentList>
    <comment ref="A4" authorId="0" shapeId="0" xr:uid="{F00C248E-4B6C-474C-BABB-60357EF1BFF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6105FE9-8624-4842-AA9A-292AC0537054}">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E8DE6DD-D063-43DE-B046-9FA71C0D17C8}">
      <text>
        <r>
          <rPr>
            <b/>
            <sz val="9"/>
            <color indexed="81"/>
            <rFont val="Tahoma"/>
            <family val="2"/>
          </rPr>
          <t>YULIED.PENARANDA:</t>
        </r>
        <r>
          <rPr>
            <sz val="9"/>
            <color indexed="81"/>
            <rFont val="Tahoma"/>
            <family val="2"/>
          </rPr>
          <t xml:space="preserve">
Relacionar el período del reporte</t>
        </r>
      </text>
    </comment>
    <comment ref="A8" authorId="0" shapeId="0" xr:uid="{9C953C3E-4D9B-42B4-958C-DA98E4EDFA2B}">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5A93F8B5-47DD-4CFB-856C-954EF905CF09}">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9808E20A-D226-48F1-985E-0DC344C9FACC}">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CB20B6A5-5081-48C3-978D-2661CA902F5A}">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3FE443EA-5D3F-4339-AC3C-332271253394}">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DC64CAE2-C7E2-4FBC-A1D0-45774452CBA8}">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74FAD0B0-6C38-4ED7-BC97-13CDB3BE5464}">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4A8177B8-DE0F-4F58-BE83-03684DA66EC4}">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13D02AF0-5016-4F42-8069-1A04490ECCB8}">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1268CE62-A9DE-4B00-AFC1-876E2EC07868}">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3FFB6965-5375-4ACF-834D-5D2DB8AF1F9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2" shapeId="0" xr:uid="{E486688E-449B-4B87-965A-B500BB79A236}">
      <text>
        <r>
          <rPr>
            <b/>
            <sz val="9"/>
            <color indexed="81"/>
            <rFont val="Tahoma"/>
            <family val="2"/>
          </rPr>
          <t>SPCI:
Número de personas identificadas en la localización asociada al punto de inversión.</t>
        </r>
      </text>
    </comment>
    <comment ref="AR9" authorId="2" shapeId="0" xr:uid="{BF09E723-CBCE-4CD1-B780-5AFFDA9B9862}">
      <text>
        <r>
          <rPr>
            <b/>
            <sz val="9"/>
            <color indexed="81"/>
            <rFont val="Tahoma"/>
            <family val="2"/>
          </rPr>
          <t>YULIED.PENARANDA:
a. 0-5 (primera infancia)
b.6-12 (Infancia)
c. 13-17 (Adolescencia)
d. 18-26 (Juventud)
e. 27-59 (adultez)
f. 60+Adelante (Envejecimiento y vejez)
z. Grupo etario sin definir</t>
        </r>
      </text>
    </comment>
    <comment ref="AT9" authorId="2" shapeId="0" xr:uid="{6E4188E0-5F36-4A70-B0CF-6896BCEB72B3}">
      <text>
        <r>
          <rPr>
            <b/>
            <sz val="9"/>
            <color indexed="81"/>
            <rFont val="Tahoma"/>
            <family val="2"/>
          </rPr>
          <t>SPCI:</t>
        </r>
        <r>
          <rPr>
            <sz val="9"/>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2" shapeId="0" xr:uid="{2F981FB8-3C91-4084-8A9E-FE3719D2CA2D}">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D10" authorId="0" shapeId="0" xr:uid="{6013C18D-B0EF-429F-8BF9-54C2CB07816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709118F9-9F3A-456D-A21A-BC5041B1076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F6E7E964-7B03-416B-AE61-143C4F0D778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2F213-1429-476A-BA3B-8A21C45ABC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A613489C-4A6E-459F-91EC-1A7A918135A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126DB975-19B5-423A-BB68-0BFE9A7DEDBA}">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AA48E0E2-9B27-44F8-A3A9-2AEB392E0B8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253D9115-7D91-4BF5-ACA8-2F63DB2D84B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594591ED-7193-48C7-B00B-B1909F5FEB1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8C6D3736-0E7C-4925-85E8-E76B80DD13D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2CB67432-2B27-4E18-BF31-3B1E9DD7686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ED357725-CA78-424F-A5B7-AB6C00367096}">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43892F68-5136-4402-8F48-6CC779DCF91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517896C9-A5ED-4607-9B15-BCE3C92DBD5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4C0C3329-A6F6-47A9-A042-77EA798944B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3DB3480C-55F3-4EFB-AD5F-20940F8E9C6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97F3B9F0-0ED1-431D-9C56-8F70145B693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A24B8009-5006-4741-9DCC-6B4A9D689951}">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C8A2470B-A891-42AE-9940-8B68C626EF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FF78FD2A-B680-4C9A-A709-B42E361F006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5521D66B-3DB2-4165-865E-F89B9DDCF0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734B6003-DAB7-4D3E-BC17-9E5AAB711EB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C38F3CA2-9B1E-4F5E-BF75-8A32FAF2E10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D592EA49-0D0C-4022-A504-6FE6D0959838}">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DE1685B2-4B71-4E34-A944-23E31FC493E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C1A8393B-60AE-4361-9149-49FB63CE423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CF5182E6-518E-4D87-90DB-2D126777CF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989C0431-6AC8-4094-B1BE-639558BC0C0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618BCD92-03A1-4076-90DF-C4410B3EC2C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22FB186E-2DE6-4DF1-93AC-E6AF83DAAFD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BE17621B-AC20-4DC8-8000-3DF3C2EEAD3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DAFA7912-C61C-4927-88D7-43B2CB17373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7C654CDE-E947-46F3-9BB7-F4DADCEEA45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1CE1D84B-CC0F-4F9F-9390-598EDB5E2B0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EA60EB8D-CC38-445E-AC68-5716F2F274E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8F9AF2B9-49F3-47E6-A81A-FD849F0388C6}">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BD1EA01B-2856-444C-ADB4-1373A81909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FD74168C-8FE4-45DD-BF01-397EDDBE181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F8F0B5D6-70C3-4CF6-828B-605B0E5017C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364F4004-62A6-4C3D-B667-24F56927B68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E535E884-8DE1-41F7-BAE2-F461B463F6B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8D7024DA-E803-4F5C-A2D4-8A44C2B241ED}">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10340486-D1EC-4116-9D8C-7BCCF6B8A33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231E6D73-6AEB-4EF0-BDC5-A5705855316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E563D68-3774-4FE4-954E-13967374220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1733CB28-2CB8-4EAC-AB5E-FFFBDF1514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544525D1-BD5D-46BA-9E8B-62192513C7B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928A51B8-C848-4A31-83F3-862384494873}">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33CB1F70-61DE-468C-A11C-DB4DD168BB4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AB5E1FC4-1E2A-432E-BDE7-E242E0FA7F8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F5EE2B6-CB0D-42E3-A4DE-A8DF79E33DD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6B083749-8355-4C2C-9A91-661ED7171EF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33E74728-74D5-4CDF-8F51-120ABAD8735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44CF27B4-2445-48EB-A4ED-3B9B90A380A1}">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024025AA-E139-4BC0-A330-B8D11F9CDE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574A8D8-BA15-43CF-A3BF-9E01C0C19F6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7C9D864B-71DC-4A5B-814E-7EABE293747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7DD6A9E-BD18-4132-ACF1-974D8AA2D4C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12BAA4D0-C333-4180-8C80-390DE6D33F8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F70A3F2B-F395-4946-B893-829188C07E33}">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507F8DF1-8198-4A71-B236-35F23A8E7F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88E1DDA5-FD5F-47C7-A3C3-07784EA1189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19D69D6F-4F8C-4D42-B131-DB02C05462A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D43A4E01-C6F0-4554-80DE-31CD76087C8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73EEA020-B567-4DBA-8726-82F8FB3CC73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CB257772-45AF-408A-9414-EA2920A1AA8A}">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709CAE6B-28C2-473B-BF43-CA1D5878021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848232FA-6C1B-459A-A2F9-1C9048CF364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77BE8B72-8E94-42B6-A2ED-D0C009308F2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AFDE8333-3AFD-4985-B36B-84247303AD0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C51D0FC0-F203-40E8-9B7B-B3D10165DE0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A806EC80-04A5-4DDC-9A20-2BE2D950A74D}">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BA5167BD-81BE-4BEA-AF1A-BA0B73F1CB4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D9E4A1C5-9331-45D8-8181-1BF3C80C81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D60CCE14-4990-4881-8DC8-810F861D688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13A1F1A8-0256-4016-B022-A788B0A0ECF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514C816A-6297-4490-BE3F-0EF02A876F1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65B08D5D-1CE4-4B7A-B9F0-F2B1C6D2261B}">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C79EAED3-00CC-4F53-81B7-6FF0A39B8A2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5083BA69-3A22-4E40-9A82-4B49050725D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30317136-9F9D-4886-881C-69981EDDFE3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EF521C56-CA2B-4526-A4C2-3BF925CA46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C40494C2-D641-4F27-AEC3-8DE1890FD1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34A6EA64-654E-4779-95DB-F0774B9674E9}">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557ED8C0-7BEC-434C-9C42-EBEA052D33E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19097B43-3E38-4C10-971C-98D846DFA87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59B4290D-7BA1-4474-841A-DD38BB7B641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EB77E12D-735A-4ADA-A908-42C3A48F50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C12EB103-A7BE-4135-AAC8-C8C6E1CD48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FFC200D7-CB67-42E2-962B-61B7F3C39CB7}">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1122BC21-0905-4C87-9C48-DC7DBBCB194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19EA047C-ACDE-4331-9A52-63B1E5584E1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FA65EFD6-387C-4FD7-A9B4-2B5D290ECD3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12F7CD02-CCAC-44BB-9E5E-2E66F647DC0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E4A6B089-94E7-42E7-9420-AE3F937B5CB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C907842A-6E99-4540-B343-22703DA942FA}">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DCAD6FE9-49AD-465F-964E-7AE00BB870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D4FDB032-194E-44EF-921F-39E702A3D49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6429DCD7-E350-49C3-937A-6B5BA1B54EC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F302CC47-A811-4501-866F-1231F81CCF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52D862C1-E134-42F9-95C3-81809BACB59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D11C7D50-6373-4DE1-8C5A-9FBBE2ADBB95}">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E7A6433A-D6E9-4C3F-844F-ECB0BF6FD2C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7E66F04C-EA0E-4E51-91A6-55BEAD8B313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64F31736-8DA3-4A49-865A-4C3FE01F8DA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ECBD8C47-EFF7-4FB1-B7F8-C20B53D9CC7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24D14A33-0259-4D3F-9D07-FBF87B8881E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1EF406B5-7F84-4CC0-BE54-2D282C37C421}">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07648565-EFFF-4C49-9190-18413FA11F0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B4C8B421-792A-4869-882E-77F7E2D93B3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FE3B647C-631B-40FA-9D69-467E6F6CFC0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DA7362A8-7AF3-4FFB-BEA2-47CF6FBFACD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7DE77115-E1A2-4313-8193-26B911188A3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C9AC9CD6-1038-416C-AF6B-6FB9AE1E7461}">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3CF04AFF-F4E5-4613-804A-D96506950D1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6F2558AB-34EF-4C70-8DC7-8284D5E56F7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8FA99F3A-0F11-47A2-8CC7-A85C7838237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83A867A5-EB49-4EA3-B6AF-CF489FD085D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60A20E50-3D49-49AF-BFA3-08AD74B3802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0796AAAB-805C-4176-8320-88F3E13AE534}">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49928FB3-1898-40F9-A4C9-BD18CED9E7D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D512CB9B-2B6C-4D5F-9111-DAF5B8097A9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46CA1DA2-32C5-4BCC-931A-F1E9B456B30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9EDE8FC9-E05A-4843-9707-933A21110B5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75E4B3D5-7DEE-41D5-9840-EAFC280AFF5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E2DECC38-352F-43BC-BD43-7D87B3CA78D5}">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F88143A0-A959-468E-97BB-3231AECB89A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1" authorId="0" shapeId="0" xr:uid="{89B6EE2D-952B-4D62-8390-D5ADB334A85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2" authorId="0" shapeId="0" xr:uid="{ABB1E266-A928-4B54-B297-BC4D86BF9C4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<sst xmlns="http://schemas.openxmlformats.org/spreadsheetml/2006/main" count="1531" uniqueCount="354">
  <si>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</si>
  <si>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</si>
  <si>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</si>
  <si>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</si>
  <si>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</si>
  <si>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</si>
  <si>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</si>
  <si>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</si>
  <si>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</si>
  <si>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</si>
  <si>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</si>
  <si>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</si>
  <si>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</si>
  <si>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</si>
  <si>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</si>
  <si>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</si>
  <si>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</si>
  <si>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</si>
  <si>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</si>
  <si>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</si>
  <si>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</si>
  <si>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</si>
  <si>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</si>
  <si>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</si>
  <si>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</si>
  <si>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1, LÍNEA DE ACCIÓN</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</si>
  <si>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</si>
  <si>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</si>
  <si>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</si>
  <si>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</si>
  <si>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</si>
  <si>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</si>
  <si>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</si>
  <si>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</si>
  <si>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</si>
  <si>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</si>
  <si>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</si>
  <si>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</si>
  <si>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</si>
  <si>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</si>
  <si>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</si>
  <si>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</si>
  <si>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</si>
  <si>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</si>
  <si>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</si>
  <si>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</si>
  <si>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</si>
  <si>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</si>
  <si>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</si>
  <si>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</si>
  <si>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</si>
  <si>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</si>
  <si>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9, BENEFICIOS</t>
  </si>
  <si>
    <t>10, FUENTE DE EVIDENCIAS</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</si>
  <si>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</si>
  <si>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</si>
  <si>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</si>
  <si>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</si>
  <si>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</si>
  <si>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</si>
  <si>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</si>
  <si>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</si>
  <si>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</si>
  <si>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</si>
  <si>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</si>
  <si>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</si>
  <si>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</si>
  <si>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</si>
  <si>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</si>
  <si>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</si>
  <si>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</si>
  <si>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</si>
  <si>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</si>
  <si>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</si>
  <si>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</si>
  <si>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</si>
  <si>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</si>
  <si>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</si>
  <si>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</si>
  <si>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</si>
  <si>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</si>
  <si>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</si>
  <si>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</si>
  <si>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</si>
  <si>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</si>
  <si>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</si>
  <si>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</si>
  <si>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</si>
  <si>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</si>
  <si>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</si>
  <si>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</si>
  <si>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</si>
  <si>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</si>
  <si>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</si>
  <si>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</si>
  <si>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</si>
  <si>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</si>
  <si>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</si>
  <si>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</si>
  <si>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</si>
  <si>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</si>
  <si>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</si>
  <si>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</si>
  <si>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</si>
  <si>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</si>
  <si>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</si>
  <si>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</si>
  <si>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</si>
  <si>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</si>
  <si>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</si>
  <si>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</si>
  <si>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</si>
  <si>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</si>
  <si>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</si>
  <si>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</si>
  <si>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</si>
  <si>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</si>
  <si>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</si>
  <si>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</si>
  <si>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</si>
  <si>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</si>
  <si>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</si>
  <si>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</si>
  <si>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</si>
  <si>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</si>
  <si>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</si>
  <si>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</si>
  <si>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</si>
  <si>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</si>
  <si>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</si>
  <si>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</si>
  <si>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</si>
  <si>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</si>
  <si>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</si>
  <si>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</si>
  <si>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</si>
  <si>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</si>
  <si>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</si>
  <si>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</si>
  <si>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</si>
  <si>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</si>
  <si>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t>PROGRAMACIÓN INICIAL AÑO 2020</t>
  </si>
  <si>
    <t>5, VALOR   CUATRIENIO</t>
  </si>
  <si>
    <t>Versión: 12</t>
  </si>
  <si>
    <t>ESTRUCTURA DEL PLAN DE DESARROLLO</t>
  </si>
  <si>
    <t>1.1 Propósito</t>
  </si>
  <si>
    <t>1.2 Programa</t>
  </si>
  <si>
    <t>SUBDIRECCIÓN DE SILVICULTURA, FLORA Y FAUNA SILVESTRE</t>
  </si>
  <si>
    <t>2 - Cambiar nuestros hábitos de vida para reverdecer a Bogotá y adaptarnos y mitigar la crisis climática</t>
  </si>
  <si>
    <t>2 - CAMBIAR NUESTROS HÁBITOS DE VIDA PARA REVERDECER A BOGOTÁ Y ADAPTARNOS Y MITIGAR LA CRISIS CLIMÁTICA</t>
  </si>
  <si>
    <t>33 - Más árboles y más y mejor espacio público</t>
  </si>
  <si>
    <t>8. SOLUCIONES PLANTEADAS</t>
  </si>
  <si>
    <t>ATENDER EL 100% DE LOS CONCEPTOS TÉCNICOS QUE RECOMIENDAN ACTUACIONES ADMINISTRATIVAS SANCIONATORIAS DURANTE LA VIGENCIA PARA MEJORAR LA EFICIENCIA DEL PROCESO SANCIONATORIO AMBIENTAL</t>
  </si>
  <si>
    <t>SUMA</t>
  </si>
  <si>
    <t>X</t>
  </si>
  <si>
    <t>PORCENTAJE</t>
  </si>
  <si>
    <t>JULIO</t>
  </si>
  <si>
    <t>AGOSTO</t>
  </si>
  <si>
    <t>SEPTIEMBRE</t>
  </si>
  <si>
    <t>OCTUBRE</t>
  </si>
  <si>
    <t>NOVIEMBRE</t>
  </si>
  <si>
    <t>DICIEMBRE</t>
  </si>
  <si>
    <t>PREVENCIÓN</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</si>
  <si>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</si>
  <si>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</si>
  <si>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</si>
  <si>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</si>
  <si>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</si>
  <si>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</si>
  <si>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</si>
  <si>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</si>
  <si>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</si>
  <si>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</si>
  <si>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</si>
  <si>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</si>
  <si>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</si>
  <si>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</si>
  <si>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</si>
  <si>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</si>
  <si>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</si>
  <si>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</si>
  <si>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</si>
  <si>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TRATAMIENTO</t>
  </si>
  <si>
    <t>LOCALIDAD</t>
  </si>
  <si>
    <t>2018.12.31</t>
  </si>
  <si>
    <t>2019.12.31</t>
  </si>
  <si>
    <t>PROMEDIO</t>
  </si>
  <si>
    <t>%</t>
  </si>
  <si>
    <t>TOTAL</t>
  </si>
  <si>
    <t>2020.05.31</t>
  </si>
  <si>
    <t>7711:  CONTROL A LOS FACTORES DE DETERIORO DEL RECURSO FAUNA SILVESTRE EN BOGOTÁ.</t>
  </si>
  <si>
    <t>34 - BOGOTÁ PROTECTORA DE LOS ANIMALES</t>
  </si>
  <si>
    <t>CONSERVACIÓN DE LAS ESPECIES DE FAUNA SILVESTRE Y CONTROL DE SU TRÁFICO ILEGAL</t>
  </si>
  <si>
    <t xml:space="preserve">EJECUTAR 27.500 ACTUACIONES TÉCNICAS O JURÍDICAS DE EVALUACIÓN, CONTROL, SEGUIMIENTO Y PREVENCIÓN SOBRE EL RECURSO FAUNA SILVESTRE. </t>
  </si>
  <si>
    <t xml:space="preserve">FORMULAR E IMPLEMENTAR UN (1) PROGRAMA PARA LA ATENCIÓN INTEGRAL Y ESPECIALIZADA DE LA FAUNA SILVESTRE. </t>
  </si>
  <si>
    <r>
      <t>Versión:</t>
    </r>
    <r>
      <rPr>
        <b/>
        <sz val="20"/>
        <color rgb="FFFF0000"/>
        <rFont val="Arial"/>
        <family val="2"/>
      </rPr>
      <t xml:space="preserve"> </t>
    </r>
    <r>
      <rPr>
        <b/>
        <sz val="20"/>
        <rFont val="Arial"/>
        <family val="2"/>
      </rPr>
      <t>12</t>
    </r>
  </si>
  <si>
    <t xml:space="preserve">1. EJECUTAR 27.500 ACTUACIONES TÉCNICAS O JURÍDICAS DE EVALUACIÓN, CONTROL, SEGUIMIENTO Y PREVENCIÓN SOBRE EL RECURSO FAUNA SILVESTRE. </t>
  </si>
  <si>
    <t>2. ATENDER EL 100% DE LOS CONCEPTOS TÉCNICOS QUE RECOMIENDAN ACTUACIONES ADMINISTRATIVAS SANCIONATORIAS DURANTE LA VIGENCIA PARA MEJORAR LA EFICIENCIA DEL PROCESO SANCIONATORIO AMBIENTAL</t>
  </si>
  <si>
    <r>
      <rPr>
        <b/>
        <sz val="8"/>
        <rFont val="Arial"/>
        <family val="2"/>
      </rPr>
      <t>3</t>
    </r>
    <r>
      <rPr>
        <sz val="8"/>
        <rFont val="Arial"/>
        <family val="2"/>
      </rPr>
      <t>. EJECUTAR ACTIVIDADES DE PROMOCIÓN Y DIVULGACIÓN DE CONOCIMIENTO TENDIENTE A PROTEGER EL RECURSO FAUNA SILVESTRE Y PREVENIR SU TRÁFICO ILEGAL..</t>
    </r>
  </si>
  <si>
    <r>
      <rPr>
        <b/>
        <sz val="8"/>
        <rFont val="Arial"/>
        <family val="2"/>
      </rPr>
      <t>6.</t>
    </r>
    <r>
      <rPr>
        <sz val="8"/>
        <rFont val="Arial"/>
        <family val="2"/>
      </rPr>
      <t xml:space="preserve"> NOTIFICAR LOS ACTOS ADMINISTRATIVOS EN CUMPLIMIENTO DE LA NORMATIVIDAD ESTABLECIDA.</t>
    </r>
  </si>
  <si>
    <t>CONTROL</t>
  </si>
  <si>
    <t>PERMISOS</t>
  </si>
  <si>
    <t>ESPECIALES</t>
  </si>
  <si>
    <r>
      <rPr>
        <sz val="12"/>
        <rFont val="Arial"/>
        <family val="2"/>
      </rPr>
      <t xml:space="preserve">PROGRAMACIÓN, ACTUALIZACIÓN Y SEGUIMIENTO DEL PLAN DE ACCIÓN
Actualización y seguimiento a la </t>
    </r>
    <r>
      <rPr>
        <b/>
        <sz val="12"/>
        <rFont val="Arial"/>
        <family val="2"/>
      </rPr>
      <t>Territorialización</t>
    </r>
  </si>
  <si>
    <t>7710:  CONTROL A LOS FACTORES DE DETERIORO DEL ARBOLADO URBANO Y LA FLORA EN BOGOTÁ.</t>
  </si>
  <si>
    <t>PERIODO:</t>
  </si>
  <si>
    <t>II SEMESTRE DE 2020</t>
  </si>
  <si>
    <t>1, COD. META</t>
  </si>
  <si>
    <t>2, Meta Proyecto</t>
  </si>
  <si>
    <t>3. Identificación del punto de invesión</t>
  </si>
  <si>
    <t>4, Variable</t>
  </si>
  <si>
    <t>5. PROGRAMACIÓN INICIAL AÑO 2020</t>
  </si>
  <si>
    <t xml:space="preserve">6, ACTUALIZACIÓN </t>
  </si>
  <si>
    <t>7,EJECUTADO</t>
  </si>
  <si>
    <t>8, LOCALIZACIÓN GEOGRÁFICA</t>
  </si>
  <si>
    <t>9, ORIENTACIÓN</t>
  </si>
  <si>
    <t>10. POBLACIÓN</t>
  </si>
  <si>
    <t>11, LECCIONES APRENDIDAS - OBSERVACIONES</t>
  </si>
  <si>
    <t>Observaciones</t>
  </si>
  <si>
    <t>Observaciones y/o descripcion de acciones en el punto de inversión</t>
  </si>
  <si>
    <t>8,1 LOCALIDAD(ES)</t>
  </si>
  <si>
    <t>8.2 UPZ(S)</t>
  </si>
  <si>
    <t>8,3 BARRIO(S)</t>
  </si>
  <si>
    <t>8,4 GEORREFERENCIACIÓN</t>
  </si>
  <si>
    <t>8,5 ÁREA DE INFLUENCIA E  INCIDENCIA</t>
  </si>
  <si>
    <t>9,1 POLÍGONO DE MEJORAMIENTO INTEGRAL</t>
  </si>
  <si>
    <t>9,2 POLÍTICA</t>
  </si>
  <si>
    <t>10.1 NÚMERO DE HOMBRES</t>
  </si>
  <si>
    <t>10.2 NÚMERO DE MUJERES</t>
  </si>
  <si>
    <t xml:space="preserve">10.3 NÚMERO INTERSEXUAL </t>
  </si>
  <si>
    <t>10.4  GRUPO ETARIO</t>
  </si>
  <si>
    <t>10.5  CONDICION POBLACIONAL</t>
  </si>
  <si>
    <t>10.6  GRUPOS ETNICOS</t>
  </si>
  <si>
    <t>10.7  TOTAL POBLACIÓN
PERSONAS/CANTIDAD</t>
  </si>
  <si>
    <t>N/A</t>
  </si>
  <si>
    <t>TODOS</t>
  </si>
  <si>
    <t>COMUNIDAD EN GENERAL</t>
  </si>
  <si>
    <t>Total Magnitud vigencia</t>
  </si>
  <si>
    <t>19 LOCALIDADES</t>
  </si>
  <si>
    <t>1. POLÍTICA NACIONAL PARA LA GESTIÓN INTEGRAL DE LA BIODIVERSIDAD Y SUS SERVICIOS ECOSISTÉMICOS
2. POLÍTICA PARA LA GESTIÓN DE LA CONSERVACIÓN DE LA BIODIVERSIDAD EN EL DISTRITO CAPITAL.</t>
  </si>
  <si>
    <t>Total recursos Vigencia</t>
  </si>
  <si>
    <t>Total Magnitud reserv</t>
  </si>
  <si>
    <t>Total recursos reservas</t>
  </si>
  <si>
    <t>DISTRITAL</t>
  </si>
  <si>
    <t>TOTALES - PROYECTO</t>
  </si>
  <si>
    <t>TOTALES Rec. Vigencia</t>
  </si>
  <si>
    <t>TOTALES Rec. Reservas</t>
  </si>
  <si>
    <t>TOTAL PRESUPUESTO</t>
  </si>
  <si>
    <t>Se modifica el código, se ajustan encabezados, incluyen campos para el registro de observaciones, justifiación, poligono MMI y política.</t>
  </si>
  <si>
    <t>Total MPI No. 1 Actuaciones técnicas o jurídicas adelantadas por la autoridad ambiental tendientes a la protección de los animales silvestres, evaluación y seguimiento del aprovechamiento de estos, sus productos y subproductos, y la prevención y control de su tráfico ilegal.</t>
  </si>
  <si>
    <r>
      <rPr>
        <b/>
        <sz val="8"/>
        <rFont val="Arial"/>
        <family val="2"/>
      </rPr>
      <t>2</t>
    </r>
    <r>
      <rPr>
        <sz val="8"/>
        <rFont val="Arial"/>
        <family val="2"/>
      </rPr>
      <t>. REALIZAR EVALUACIÓN Y SEGUIMIENTO A LA MOVILIZACIÓN NACIONAL E INTERNACIONAL DE LOS ESPECIMENES DE FAUNA SILVESTRE Y AL APROVECHAMIENTO LEGAL DEL RECURSO.</t>
    </r>
  </si>
  <si>
    <t>ESPECIALES
Corresponde a:
1. Capacitaciones virtuales.
2. Actas de visita, Conceptos e Informes Técnicos relacionados con liberaciones y reubicaciones de fauna silvestre en zonas diferentes a la zona urbana de Bogotá. 
3. Comunicaciones y PQRS que no tienen referencia geográfica.</t>
  </si>
  <si>
    <t xml:space="preserve">Total MPI No. 2
Desarrollo de los procesos sancionatorios requeridos a nivel distrital mediante la atención de los conceptos técnicos que se generan producto del tráfico ilegal del recurso fauna silvestre. </t>
  </si>
  <si>
    <r>
      <rPr>
        <b/>
        <sz val="8"/>
        <rFont val="Arial"/>
        <family val="2"/>
      </rPr>
      <t>1</t>
    </r>
    <r>
      <rPr>
        <sz val="8"/>
        <rFont val="Arial"/>
        <family val="2"/>
      </rPr>
      <t>. EJECUTAR ACCIONES DE RESCATE Y DE CONTROL AL TRÁFICO ILEGAL DE LA FAUNA SILVESTRE, Y REALIZAR SU DISPOSICIÓN FINAL ACORDE CON LOS PROCEDIMIENTOS Y PROTOCOLOS ESTABLECIDOS PARA TAL FIN.</t>
    </r>
  </si>
  <si>
    <r>
      <rPr>
        <b/>
        <sz val="8"/>
        <rFont val="Arial"/>
        <family val="2"/>
      </rPr>
      <t>4</t>
    </r>
    <r>
      <rPr>
        <sz val="8"/>
        <rFont val="Arial"/>
        <family val="2"/>
      </rPr>
      <t>. ACOGER JURÍDICAMENTE LOS CONCEPTOS TÉCNICOS MEDIANTE LA PROYECCIÓN DE LOS ACTOS ADMINISTRATIVOS AMBIENTALES DE CARÁCTER SANCIONATORIO</t>
    </r>
  </si>
  <si>
    <r>
      <rPr>
        <b/>
        <sz val="8"/>
        <rFont val="Arial"/>
        <family val="2"/>
      </rPr>
      <t xml:space="preserve">5. </t>
    </r>
    <r>
      <rPr>
        <sz val="8"/>
        <rFont val="Arial"/>
        <family val="2"/>
      </rPr>
      <t>REALIZAR EL PROCESO DE  ORGANIZACIÓN Y ADMINISTRACIÓN DE LOS DOCUMENTOS DE ARCHIVOS Y EXPEDIENTES SANCIONATORIOS</t>
    </r>
  </si>
  <si>
    <r>
      <rPr>
        <b/>
        <sz val="8"/>
        <rFont val="Arial"/>
        <family val="2"/>
      </rPr>
      <t xml:space="preserve">7. </t>
    </r>
    <r>
      <rPr>
        <sz val="8"/>
        <rFont val="Arial"/>
        <family val="2"/>
      </rPr>
      <t>REALIZAR ACCIONES DE SEGUIMIENTO Y  CONTROL AMBIENTAL  EN EL MARCO DEL TRÁMITE SANCIONATORIO.</t>
    </r>
  </si>
  <si>
    <t>1. LÍNEA DE ACCIÓN</t>
  </si>
  <si>
    <t>2. META DE PROYECTO</t>
  </si>
  <si>
    <t>3. CÓDIGO Y NOMBRE DE LA ACTIVIDAD</t>
  </si>
  <si>
    <t>Total MPI No. 1 
Actuaciones técnicas o jurídicas adelantadas por la autoridad ambiental tendientes a la protección de los animales silvestres, evaluación y seguimiento del aprovechamiento de estos, sus productos y subproductos, y la prevención y control de su tráfico ilegal.</t>
  </si>
  <si>
    <t>1. POLÍTICA NACIONAL PARA LA GESTIÓN INTEGRAL DE LA BIODIVERSIDAD Y SUS SERVICIOS ECOSISTÉMICOS.
2.POLÍTICA PARA LA GESTIÓN DE LA CONSERVACIÓN DE LA BIODIVERSIDAD EN EL DISTRITO CAPITAL.</t>
  </si>
  <si>
    <t>Actas registradas bajo procedimiento de la SDA, Conceptos e Informes Técnicos y Comunicaciones externas.</t>
  </si>
  <si>
    <t>No se programó avance para la presente vigencia.</t>
  </si>
  <si>
    <t>NUMERO</t>
  </si>
  <si>
    <t>D</t>
  </si>
  <si>
    <t>d</t>
  </si>
  <si>
    <t>NACIONAL</t>
  </si>
  <si>
    <t>Formato: Programación, atualización y seguimiento del plan de acción 
Actualización y seguimiento al Componente de Gestión</t>
  </si>
  <si>
    <t>PROGRAMACIÓN VIGENCIA</t>
  </si>
  <si>
    <t>Se modifica la periodicidad de reporte y la estructura del documento se ajustó de acuerdo al plan de desarrollo vigente</t>
  </si>
  <si>
    <t>Radicado 2020IE152434 de septiembre 08 de 2020</t>
  </si>
  <si>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</si>
  <si>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t>
    </r>
    <r>
      <rPr>
        <b/>
        <sz val="24"/>
        <rFont val="Arial"/>
        <family val="2"/>
      </rPr>
      <t>Actividades</t>
    </r>
  </si>
  <si>
    <t>10.1 POBLACIÓN RELACIONADA A LA LOCALIZACIÓN</t>
  </si>
  <si>
    <t>10.2 NÚMERO DE HOMBRES</t>
  </si>
  <si>
    <t>10.3 NÚMERO DE MUJERES</t>
  </si>
  <si>
    <t xml:space="preserve">10.4 NÚMERO INTERSEXUAL </t>
  </si>
  <si>
    <t>10.7  CONDICION POBLACIONAL</t>
  </si>
  <si>
    <t>10.6  NÚMERO PERSONAS POR GRUPO ETARIO</t>
  </si>
  <si>
    <t>10.8 NUMERO PERSONAS POR CONDICIÓN POBLACIONAL</t>
  </si>
  <si>
    <t>10.9  GRUPOS ETNICOS</t>
  </si>
  <si>
    <t>10.10 NÚMERO DE PERSONAS POR GRUPOS ETNICOS</t>
  </si>
  <si>
    <t>10.11  SEGUIMIENTO A LA POBLACIÓN
PERSONAS/CANTIDAD</t>
  </si>
  <si>
    <t>8,5 ÁREA DE INFLUENCIA E INCIDENCIA</t>
  </si>
  <si>
    <t>10.5  GRUPO ETARIO</t>
  </si>
  <si>
    <t xml:space="preserve">Sistema de Correspondencia de la Entidad - FOREST
Archivos de la Dirección de Control Ambiental </t>
  </si>
  <si>
    <r>
      <t xml:space="preserve">
Durante el tercer trimestre del año 2020 se acogieron jurídicamente 10 Conceptos Técnicos, así:</t>
    </r>
    <r>
      <rPr>
        <b/>
        <sz val="8"/>
        <rFont val="Arial"/>
        <family val="2"/>
      </rPr>
      <t xml:space="preserve"> 10 Actos Administrativos de Inicio Sancionatorio</t>
    </r>
    <r>
      <rPr>
        <sz val="8"/>
        <rFont val="Arial"/>
        <family val="2"/>
      </rPr>
      <t xml:space="preserve"> 
(AUTO N. 02863 - DCA-03171 - DCA-03217-DCA-03234-DCA-03235-DCA-03237-DCA-03374 - DCA-03375-DCA-03380-DCA-03449)
</t>
    </r>
  </si>
  <si>
    <r>
      <t xml:space="preserve">Durante el tercer trimestre del año 2020 se realizarón las siguientes acciones:
1. Revisión del archivo de la Dirección de Control Ambiental con el fin de verificar las condiciones del acervo documental, las instalaciones, la ubicación y estado fisico de los expedientes.
2. Revisión de las tablas de retención documental de la Dirección y las subdirecciones adscritas.
3. Se realizó proceso de organización de un total </t>
    </r>
    <r>
      <rPr>
        <b/>
        <sz val="8"/>
        <color theme="1"/>
        <rFont val="Arial"/>
        <family val="2"/>
      </rPr>
      <t>11 expedientes</t>
    </r>
    <r>
      <rPr>
        <sz val="8"/>
        <color theme="1"/>
        <rFont val="Arial"/>
        <family val="2"/>
      </rPr>
      <t xml:space="preserve"> asociados al recurso Fauna de los cuales se adelantarón los siguientes procesos archivisticos asi: 
*Clasificación de Expedientes: </t>
    </r>
    <r>
      <rPr>
        <b/>
        <sz val="8"/>
        <color theme="1"/>
        <rFont val="Arial"/>
        <family val="2"/>
      </rPr>
      <t>4 Expedientes</t>
    </r>
    <r>
      <rPr>
        <sz val="8"/>
        <color theme="1"/>
        <rFont val="Arial"/>
        <family val="2"/>
      </rPr>
      <t xml:space="preserve">
*Registro en Inventario Unico Documental - FUID : </t>
    </r>
    <r>
      <rPr>
        <b/>
        <sz val="8"/>
        <color theme="1"/>
        <rFont val="Arial"/>
        <family val="2"/>
      </rPr>
      <t>5 Expedientes</t>
    </r>
    <r>
      <rPr>
        <sz val="8"/>
        <color theme="1"/>
        <rFont val="Arial"/>
        <family val="2"/>
      </rPr>
      <t xml:space="preserve"> 
*Hoja de Control: </t>
    </r>
    <r>
      <rPr>
        <b/>
        <sz val="8"/>
        <color theme="1"/>
        <rFont val="Arial"/>
        <family val="2"/>
      </rPr>
      <t>2 Expedientes</t>
    </r>
  </si>
  <si>
    <r>
      <t xml:space="preserve">Del 01 de julio al 30 de septiembre de 2020, la Secretaría Distrital de Ambiente ejecutó </t>
    </r>
    <r>
      <rPr>
        <b/>
        <sz val="12"/>
        <color theme="1"/>
        <rFont val="Arial"/>
        <family val="2"/>
      </rPr>
      <t>1.260</t>
    </r>
    <r>
      <rPr>
        <sz val="12"/>
        <color theme="1"/>
        <rFont val="Arial"/>
        <family val="2"/>
      </rPr>
      <t xml:space="preserve"> actuaciones técnicas tendientes a la protección de los animales silvestres, evaluación y seguimiento del aprovechamiento de estos, sus productos y subproductos, y la prevención y control de su tráfico ilegal, cuyo detalle se relaciona a continuación:
Visitas / Previsitas de atención y control de fauna silvestre, por concepto de presencia, tenencia o comercialización: 625;
Operativos de control: 12; 
Conceptos Técnicos de Incautación: 21; 
Visitas de revisión de exportaciones e importaciones de fauna silvestre: 58; 
Visitas para expedición de salvoconductos: 22; 
Visita cambio de precintos: 8; 
Visitas de verificación de salvoconductos ingresados: 9; 
Visita para permiso de aprovechamiento: 3; 
Visita de seguimiento a permiso: 3; 
Visita Inventario de permisos: 1
Conceptos técnicos de evaluación y seguimiento a permisos de aprovechamiento de fauna silvestre: 11; 
Informes técnicos de promoción y divulgación: 17; 
Capacitaciones: 32; 
Rondas de control: 20; 
Verificaciones e inspecciones: 3; 
Procedimientos de disposición de especímenes de fauna silvestre: 71; 
Conceptos Técnicos de disposición final: 21; 
Respuestas a comunicaciones y PQRS: 323.</t>
    </r>
  </si>
  <si>
    <r>
      <t xml:space="preserve">Del 01 de julio al 30 de septiembre de 2020, la Secretaría Distrital de Ambiente a través de la Subdirección de Silvicultura, Flora y Fauna Silvestre ejecutó </t>
    </r>
    <r>
      <rPr>
        <b/>
        <sz val="8"/>
        <color theme="1"/>
        <rFont val="Arial"/>
        <family val="2"/>
      </rPr>
      <t>973</t>
    </r>
    <r>
      <rPr>
        <sz val="8"/>
        <color theme="1"/>
        <rFont val="Arial"/>
        <family val="2"/>
      </rPr>
      <t xml:space="preserve"> actuaciones técnicas de control, tendientes a proteger y conservar los especimenes de la fauna silvestre.   
Las 973 actuaciones ejecutadas se distribuyen así:
Visitas / Previsitas de atención y control de fauna silvestre, por concepto de presencia, tenencia o comercialización: 625;
Operativos de control: 12; 
Conceptos Técnicos de Incautación: 21; 
Rondas de control: 20; 
Procedimientos de disposición de especímenes de fauna silvestre: 71; 
Conceptos Técnicos de disposición final: 21; 
Respuestas a comunicaciones y PQRS: 203</t>
    </r>
  </si>
  <si>
    <r>
      <t xml:space="preserve">En el marco del proceso de evaluación y seguimiento a la movilización nacional e internacional de los especimenes de fauna silvestre y al aprovechamiento legal del recurso, la Secretaría Distrital de Ambiente a través de la Subdirección de Silvicultura, Flora y Fauna Silvestre, del 01 de julio al 30 de septiembre de 2020 ejecutó </t>
    </r>
    <r>
      <rPr>
        <b/>
        <sz val="8"/>
        <color theme="1"/>
        <rFont val="Arial"/>
        <family val="2"/>
      </rPr>
      <t>169</t>
    </r>
    <r>
      <rPr>
        <sz val="8"/>
        <color theme="1"/>
        <rFont val="Arial"/>
        <family val="2"/>
      </rPr>
      <t xml:space="preserve"> actuaciones técnicas, cuyo detalle se relaciona a continuación:
Visitas de revisión de exportaciones e importaciones de fauna silvestre: 58; 
Visitas para expedición de salvoconductos: 22; 
Visita cambio de precintos: 8; 
Visitas de verificación de salvoconductos ingresados: 9; 
Visita para permiso de aprovechamiento: 3; 
Visita de seguimiento a permiso: 3; 
Visita Inventario de permisos: 1
Conceptos técnicos de evaluación y seguimiento a permisos de aprovechamiento de fauna silvestre: 11; 
Verificaciones e inspecciones: 3; 
Respuestas a comunicaciones y PQRS: 51</t>
    </r>
  </si>
  <si>
    <r>
      <t xml:space="preserve">Del 01 de julio al 30 de septiembre de 2020, la Secretaría Distrital de Ambiente a través de la Subdirección de Silvicultura, Flora y Fauna Silvestre ejecutó </t>
    </r>
    <r>
      <rPr>
        <b/>
        <sz val="8"/>
        <color theme="1"/>
        <rFont val="Arial"/>
        <family val="2"/>
      </rPr>
      <t>118</t>
    </r>
    <r>
      <rPr>
        <sz val="8"/>
        <color theme="1"/>
        <rFont val="Arial"/>
        <family val="2"/>
      </rPr>
      <t xml:space="preserve"> actuaciones de promoción y divulgación de conocimiento tendiente a proteger el recurso fauna silvestre y prevenir su tráfico ilegal..
Las </t>
    </r>
    <r>
      <rPr>
        <b/>
        <sz val="8"/>
        <color theme="1"/>
        <rFont val="Arial"/>
        <family val="2"/>
      </rPr>
      <t>118</t>
    </r>
    <r>
      <rPr>
        <sz val="8"/>
        <color theme="1"/>
        <rFont val="Arial"/>
        <family val="2"/>
      </rPr>
      <t xml:space="preserve"> actuaciones ejecutadas se distribuyen así:
Informes técnicos de promoción y divulgación: 17; 
Capacitaciones: 32; 
Respuestas a comunicaciones y PQRS: 69.</t>
    </r>
  </si>
  <si>
    <t>C</t>
  </si>
  <si>
    <t>ANTONIO NARIÑO</t>
  </si>
  <si>
    <t>BARRIOS UNIDOS</t>
  </si>
  <si>
    <t>BOSA</t>
  </si>
  <si>
    <t>CHAPINERO</t>
  </si>
  <si>
    <t>CIUDAD BOLÍVAR</t>
  </si>
  <si>
    <t>ENGATIVÁ</t>
  </si>
  <si>
    <t>FONTIBÓN</t>
  </si>
  <si>
    <t>KENNEDY</t>
  </si>
  <si>
    <t>94 - LA CANDELARIA</t>
  </si>
  <si>
    <t>LOS MÁRTIRES</t>
  </si>
  <si>
    <t>PUENTE ARANDA</t>
  </si>
  <si>
    <t>RAFAEL URIBE URIBE</t>
  </si>
  <si>
    <t>SAN CRISTÓBAL</t>
  </si>
  <si>
    <t>SANTA FÉ</t>
  </si>
  <si>
    <t>SUBA</t>
  </si>
  <si>
    <t>TEUSAQUILLO</t>
  </si>
  <si>
    <t>TUNJUELITO</t>
  </si>
  <si>
    <t>USAQUÉN</t>
  </si>
  <si>
    <t>USME</t>
  </si>
  <si>
    <r>
      <t>Fuera  de BOGOTÁ 
(</t>
    </r>
    <r>
      <rPr>
        <sz val="12"/>
        <color rgb="FFFF0000"/>
        <rFont val="Arial"/>
        <family val="2"/>
      </rPr>
      <t>SOLO</t>
    </r>
    <r>
      <rPr>
        <sz val="10"/>
        <color rgb="FF000000"/>
        <rFont val="Arial"/>
        <family val="2"/>
      </rPr>
      <t xml:space="preserve"> para casos de EE ANÓNIMOS, LIBERACIONES, REUBICACIONES, DESNATURALIZACIONES...) 
Y PARA CAPACITACIONES VIRTUALES</t>
    </r>
  </si>
  <si>
    <t>ORIGINAL</t>
  </si>
  <si>
    <t>ACTUACIONES</t>
  </si>
  <si>
    <t>Total Magnitud reserva</t>
  </si>
  <si>
    <t>CORTE A 30 DE SEPTIEMBRE AÑO 2020</t>
  </si>
  <si>
    <t>94 - La Candelaria</t>
  </si>
  <si>
    <t xml:space="preserve">Los Shapefiles están en elaboración, se entregarán el lunes 12 de octubre. </t>
  </si>
  <si>
    <t xml:space="preserve">Los Shapefiles están en elaboración, se entregarán el viernes 09 de octubre. </t>
  </si>
  <si>
    <t>La inversión realizada tiene una incidencia positiva en el territorio garantizando los procesos de vigilancia y control ambiental al inclumplimiento a las normas ambientales, la protección del recurso fauna silvestre y la calidad de vida de los ciudadanos.
Localidades que compoenen el area de influencia en el tercer trimestre del año 2020:
1. SUBA 
2. CIUDAD BOLIVAR
3. FONTIBÒN
4. TEUSAQUILLO</t>
  </si>
  <si>
    <r>
      <t xml:space="preserve">La Secretaría Distrital de Ambiente -SDA - para el cuatrienio 2020 II – 2024 I programó la ejecución de 27.500 actuaciones técnicas o jurídicas para la protección de los animales silvestres, evaluación y seguimiento del aprovechamiento de estos, sus productos y subproductos, y la prevención y control de su tráfico ilegal, lo que equivale aproximadamente a un 15% adicional sobre la línea base establecida, que corresponde a lo ejecutado en el periodo 2016 II – 2019 II. 
En cumplimiento de lo prescrito, para el II semestre de 2020 la SDA programó la ejecución de 2.500 actuaciones, lo que equivale a un avance del 1,4% sobre el 15% de aumento establecido para el cuatrienio. En ese orden, del 01 de julio al 30 de septiembre de 2020, la Secretaría, a través de la Subdirección de Silvicultura, Flora y Fauna Silvestre ejecutó </t>
    </r>
    <r>
      <rPr>
        <b/>
        <sz val="12"/>
        <color rgb="FF000000"/>
        <rFont val="Arial"/>
        <family val="2"/>
      </rPr>
      <t>1.270</t>
    </r>
    <r>
      <rPr>
        <sz val="12"/>
        <color indexed="8"/>
        <rFont val="Arial"/>
        <family val="2"/>
      </rPr>
      <t xml:space="preserve"> actuaciones técnicas y jurídicas sobre el recurso fauna silvestre, lo que representa un avance del</t>
    </r>
    <r>
      <rPr>
        <b/>
        <sz val="12"/>
        <color rgb="FF000000"/>
        <rFont val="Arial"/>
        <family val="2"/>
      </rPr>
      <t xml:space="preserve"> 0,71%</t>
    </r>
    <r>
      <rPr>
        <sz val="12"/>
        <color indexed="8"/>
        <rFont val="Arial"/>
        <family val="2"/>
      </rPr>
      <t xml:space="preserve"> de lo programado para la vigencia. 
Las 1.270 actuaciones ejecutadas se distribuyen así:
Visitas / Previsitas de atención y control de fauna silvestre, por concepto de presencia, tenencia o comercialización: 625;
Operativos de control: 12; 
Conceptos Técnicos de Incautación: 21; 
Visitas de revisión de exportaciones e importaciones de fauna silvestre: 58; 
Visitas para expedición de salvoconductos: 22; 
Visita cambio de precintos: 8; 
Visitas de verificación de salvoconductos ingresados: 9; 
Visita para permiso de aprovechamiento: 3; 
Visita de seguimiento a permiso: 3; 
Visita Inventario de permisos: 1
Conceptos técnicos de evaluación y seguimiento a permisos de aprovechamiento de fauna silvestre: 11; 
Informes técnicos de promoción y divulgación: 17; 
Capacitaciones: 32; 
Rondas de control: 20; 
Verificaciones e inspecciones: 3; 
Procedimientos de disposición de especímenes de fauna silvestre: 71; 
Conceptos Técnicos de disposición final: 21; 
Respuestas a comunicaciones y PQRS: 323.
Actos Administrativos: 10</t>
    </r>
  </si>
  <si>
    <t>La atención brindada por la Secretaría Distrital de Ambiente a reportes, solicitudes y requerimientos hechos por los ciudadanos referentes al manejo de fauna silvestre en la capital, en el periodo evaluado, dio como resultado la recuperación de 658 animales vivos, 232 especímenes no vivos, productos o subproductos y 4,715 Kg de carne, entre otros. Gran parte de la fauna silvestre recuperada se encontraba herida, o en situación de riesgo, privada de su libertad, por fuera de sus ecosistemas naturales, en situación de tenencia ilegal en calidad de mascotas o víctimas del tráfico. Una vez recuperados, valorados y atendidos, estos especímenes han venido siendo liberados o reubicados según sus condiciones, permitiendo en los casos de reintegro a sus zonas de vida, el fortalecer la dinámica de las especies para su aporte en los servicios ecosistémicos propios de este entorno y los dados a la ciudadanía, como dispersión de semillas, controlador natural de poblaciones, propagación de coberturas, espacios verdes y nichos generadores de conocimiento.  En cuanto a los animales que por sus características biológicas, veterinarias y zootécnicas antrópizadas no logran alcanzar las condiciones necesarias para retornar a sus hábitats naturales, estos son reubicados para adelantar procesos de investigación y educación desde la academia y con la ciudadanía, para la conservación, protección y lucha contra el tráfico de estas especies. 
Así mismo, durante este periodo se garantizó el control y seguimiento a quienes realizan en la ciudad, actividades legales de aprovechamiento de fauna silvestre, como procesamiento, transformación y comercialización, buscando apoyar y fortalecer actividades productivas legales, que además de generar tejido social, contribuyen a reducir la extracción y tráfico ilegal de la fauna silvestre.</t>
  </si>
  <si>
    <t xml:space="preserve">Actas registradas bajo procedimiento de la SDA; Conceptos e Informes Técnicos; Comunicaciones externas; Sistema de Correspondencia de la Entidad - FOREST; Archivos de la Dirección de Control Ambiental. </t>
  </si>
  <si>
    <r>
      <t xml:space="preserve">Para la conservación de las especies de fauna silvestre y control de su tráfico ilegal, la Secretaría Distrital de Ambiente durante el tercer trimestre del año 2020 atendió el 100% de los conceptos técnicos que recomiendan una actuación administrativa sancionatoria, obteniendo el siguiente avance: 
</t>
    </r>
    <r>
      <rPr>
        <b/>
        <sz val="11"/>
        <color theme="1"/>
        <rFont val="Arial"/>
        <family val="2"/>
      </rPr>
      <t xml:space="preserve">Agosto 2020 </t>
    </r>
    <r>
      <rPr>
        <sz val="11"/>
        <color theme="1"/>
        <rFont val="Arial"/>
        <family val="2"/>
      </rPr>
      <t xml:space="preserve">
N° de Conceptos Técnicos que recomiendan actuaciones administrativas sancionatorias:</t>
    </r>
    <r>
      <rPr>
        <b/>
        <sz val="11"/>
        <color theme="1"/>
        <rFont val="Arial"/>
        <family val="2"/>
      </rPr>
      <t xml:space="preserve"> 1</t>
    </r>
    <r>
      <rPr>
        <sz val="11"/>
        <color theme="1"/>
        <rFont val="Arial"/>
        <family val="2"/>
      </rPr>
      <t xml:space="preserve">  (Concepto Técnico Nª7383).  
N° de Conceptos Técnicos atendidos jurídicamente:</t>
    </r>
    <r>
      <rPr>
        <b/>
        <sz val="11"/>
        <color theme="1"/>
        <rFont val="Arial"/>
        <family val="2"/>
      </rPr>
      <t xml:space="preserve"> 1</t>
    </r>
    <r>
      <rPr>
        <sz val="11"/>
        <color theme="1"/>
        <rFont val="Arial"/>
        <family val="2"/>
      </rPr>
      <t xml:space="preserve">  (AUTO N. 02863 “POR EL CUAL SE ORDENA EL INICIO DE UN PROCEDIMIENTO SANCIONATORIO AMBIENTAL Y SE TOMAN OTRAS DETERMINACIONES”)
</t>
    </r>
    <r>
      <rPr>
        <b/>
        <sz val="11"/>
        <color theme="1"/>
        <rFont val="Arial"/>
        <family val="2"/>
      </rPr>
      <t xml:space="preserve">Septiembre 2020:
</t>
    </r>
    <r>
      <rPr>
        <sz val="11"/>
        <color theme="1"/>
        <rFont val="Arial"/>
        <family val="2"/>
      </rPr>
      <t xml:space="preserve">N° de Conceptos Técnicos que recomiendan actuaciones administrativas sancionatorias: </t>
    </r>
    <r>
      <rPr>
        <b/>
        <sz val="11"/>
        <color theme="1"/>
        <rFont val="Arial"/>
        <family val="2"/>
      </rPr>
      <t xml:space="preserve">9 Conceptos Técnicos. </t>
    </r>
    <r>
      <rPr>
        <sz val="11"/>
        <color theme="1"/>
        <rFont val="Arial"/>
        <family val="2"/>
      </rPr>
      <t xml:space="preserve"> 
N° de Conceptos Técnicos atendidos jurídicamente: </t>
    </r>
    <r>
      <rPr>
        <b/>
        <sz val="11"/>
        <color theme="1"/>
        <rFont val="Arial"/>
        <family val="2"/>
      </rPr>
      <t>9 Actos Administrativos de inicio sancionatorio</t>
    </r>
    <r>
      <rPr>
        <sz val="11"/>
        <color theme="1"/>
        <rFont val="Arial"/>
        <family val="2"/>
      </rPr>
      <t xml:space="preserve">
</t>
    </r>
    <r>
      <rPr>
        <b/>
        <sz val="11"/>
        <color theme="1"/>
        <rFont val="Arial"/>
        <family val="2"/>
      </rPr>
      <t xml:space="preserve">Total, avance meta tercer trimestre 2020: 5 % </t>
    </r>
    <r>
      <rPr>
        <sz val="11"/>
        <color theme="1"/>
        <rFont val="Arial"/>
        <family val="2"/>
      </rPr>
      <t xml:space="preserve">
Los avances en la magnitud de la meta están sujetos a la demanda de conceptos técnicos que remitan las áreas técnicas para ser acogidos jurídicamente; por lo tanto, el porcentaje de la magnitud programada se subdivide en proporciones de 2.5% (agosto-diciembre) y sobre este porcentaje se miden los avances mensuales.  
</t>
    </r>
  </si>
  <si>
    <t>Cuando la autoridad ambiental inicia procedimiento sancionatorio ambiental, en primera medida está dando cumplimiento a las obligaciones que han sido delegadas tanto por la constitución, así como las delegadas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</si>
  <si>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r>
      <t xml:space="preserve">Durante el tercer trimestre del año 2020 se realizaron las siguientes acciones asociadas al trámite de notificación:
1. Notificación: 1 Acto Administrativo -RESOL. 0531 - EDICTO Proceso 3997241
2.  Solicitudes de autorización de notificación electrónica, citación para notificación, proyección de Oficios de Salida, proyección de memorandos para Notificación, proyección de oficio para procuraduria, proyección de comunicaciones para notificación: </t>
    </r>
    <r>
      <rPr>
        <b/>
        <sz val="8"/>
        <rFont val="Arial"/>
        <family val="2"/>
      </rPr>
      <t xml:space="preserve">60 Procesos de Acto Administrativo </t>
    </r>
  </si>
  <si>
    <t>Durante el tercer trimestre del año 2020 se realizaron las siguientes gestiones en torno al seguimiento y control asociadas al Recurso Fauna Silvestre:
1. Seguimiento de los siguientes proyectos: 1.  Trámites de la Secretaría de Educación Distrital - SED, (2 y 8 de Septiembre de 2020) 2. Seguimiento a los trámites de EAAB-Metro (02, 09, 11 y 17 de septiembre de 2020)
2. Seguimiento al Comité de la Dirección de Control Ambiental con la Subdirección de Silvicultura Flora y Fauna Silvestre los días 16 y 25 de septiembre de 2020
3. Seguimiento a procesos del concejo: Proposición: "Situación de los animales en el Distrito Capital."</t>
  </si>
  <si>
    <t>5, PONDERACIÓN HORIZONTAL AÑO:  2020</t>
  </si>
  <si>
    <t>7, OBSERVACIONES AVANCEA SEPTIEMBRE 2020</t>
  </si>
  <si>
    <t>1 - Paseo de los Libertadores, 9 - Verbenal, 10 - La Uribe, 11 - San Cristóbal Norte, 12 - Toberín, 13 - Los Cedros, 14 - Usaquén, 15 - Country Club y 16 - Santa Bárbara</t>
  </si>
  <si>
    <t>88 - El Refugio, 90 - Pardo Rubio, 97 - Chico Lago y 99 - Chapinero.</t>
  </si>
  <si>
    <t>91 - Sagrado Corazón, 92 - La Macarena, 93 - Las Nieves y 96 - Lourdes.</t>
  </si>
  <si>
    <t>32 - San Blas, 33 - Sociego, 34 - 20 de Julio, 50 - La Gloria, 51 - Los Libertadores y 904 UPR San Cristóbal</t>
  </si>
  <si>
    <t xml:space="preserve">52 - La Flora, 56 - Danubio, 57 - Gran Yomasa, 59 - Alfonso López y 61 - Ciudad Usme. </t>
  </si>
  <si>
    <t>42 - Venecia y 62 - Tunjuelito</t>
  </si>
  <si>
    <t>84 - Bosa Occidental, 85 - Bosa Central, 86 - El Porvenir y 87 - Tintal Sur</t>
  </si>
  <si>
    <t>44 - Américas, 45 - Carvajal, 46 - Castilla, 47 - Kennedy Central, 48 - Timiza, 78 - Tintal Norte, 79 - Calandaima, 80 - Corabastos, 81 - Gran Britalia, 82 - Patio Bonito y 113 - Bavaria</t>
  </si>
  <si>
    <t>75 - Fontibón, 76 - Fontibón San Pablo, 77- Zona Franca, 110 - Ciudad Salitre Occidental, 112 - Granjas de Techo, 114 - Modelia, 115 - Capellanía y 117 - Aeropuerto El Dorado</t>
  </si>
  <si>
    <t>26 - Las Ferias, 29 - Minuto de Dios, 30 - Boyacá Real, 31 - Santa Cecilia, 72 - Bolívia, 73 - Gracés Navas, 74 - Engativá y 116 - Alamos</t>
  </si>
  <si>
    <t>3 - Guaymaral, 17 - San José de Bavaría, 18 - Britalia, 19 - El Prado, 20 - La Alhambra, 23 - Casa Blanca Suba, 24 - Niza y 25 - La Floresta
27 - Suba
28 - El Rincón
71 - Tibabuyes
911 - UPR Suba</t>
  </si>
  <si>
    <t>21 - Los Andes, 22 - Doce de Octubre, 98 - Los Alcazares y 103 - Parque Salitre</t>
  </si>
  <si>
    <t>100 - Galerías, 101 - Teusaquillo, 104 - Parque Simón Bolívar / CAN, 106 - La Esmeralda, 107 - Quinta Paredes y 109 - Ciudad Salitre Oriental</t>
  </si>
  <si>
    <t>37 - Santa Isabel y 102 - La Sabana</t>
  </si>
  <si>
    <t>35 - Ciudad Jardín y 38 - Restrepo</t>
  </si>
  <si>
    <t>40 - Ciudad Montes, 41 - Muzu, 43 - San Rafael, 108 - Zona Industrial y 111 - Puente Aranda</t>
  </si>
  <si>
    <t>36 - San José, 39 - Quiroga, 53 - Marco Fidel Suárez, 54 - Marruecos y 55 - Diana Turbay</t>
  </si>
  <si>
    <t>65 - Arborizadora, 66 - San Francisco, 67 - Lucero, 68 - El Tesoro, 69 - Ismalel Perdomo y 70 - Jerusalem</t>
  </si>
  <si>
    <t xml:space="preserve">DISTRITAL
MPI No. 2: Desarrollo de los procesos sancionatorios requeridos a nivel distrital mediante la atención de los conceptos técnicos que se generan producto del tráfico ilegal del recurso fauna silvestre. </t>
  </si>
  <si>
    <t>Implementar un (1) programa para la atención integral y especializada de la Fauna Silvestre</t>
  </si>
  <si>
    <t>Porcentaje de avance en la implementación de un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</si>
  <si>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</si>
  <si>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Porcentaje de aumento en el número de actuaciones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</si>
</sst>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_-&quot;$&quot;* #,##0_-;\-&quot;$&quot;* #,##0_-;_-&quot;$&quot;* &quot;-&quot;_-;_-@_-"/>
    <numFmt numFmtId="179" formatCode="_-&quot;$&quot;* #,##0.00_-;\-&quot;$&quot;* #,##0.00_-;_-&quot;$&quot;* &quot;-&quot;??_-;_-@_-"/>
    <numFmt numFmtId="180" formatCode="&quot;$&quot;\ #,##0"/>
    <numFmt numFmtId="181" formatCode="_-* #,##0_-;\-* #,##0_-;_-* &quot;-&quot;??_-;_-@_-"/>
    <numFmt numFmtId="182" formatCode="_-&quot;$&quot;\ * #,##0_-;\-&quot;$&quot;\ * #,##0_-;_-&quot;$&quot;\ * &quot;-&quot;??_-;_-@_-"/>
    <numFmt numFmtId="183" formatCode="#,##0.00_ ;\-#,##0.00\ "/>
  </numFmts>
  <fonts count="8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9"/>
      <color theme="1"/>
      <name val="Aria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i/>
      <sz val="11"/>
      <color rgb="FF7F7F7F"/>
      <name val="Calibri"/>
      <family val="2"/>
      <scheme val="minor"/>
    </font>
    <font>
      <sz val="10"/>
      <color theme="1"/>
      <name val="Trebuchet MS"/>
      <family val="2"/>
    </font>
    <font>
      <sz val="14"/>
      <color theme="1"/>
      <name val="Calibri"/>
      <family val="2"/>
      <scheme val="minor"/>
    </font>
    <font>
      <sz val="8"/>
      <name val="Calibri"/>
      <family val="2"/>
      <scheme val="minor"/>
    </font>
    <font>
      <b/>
      <sz val="10"/>
      <color theme="0"/>
      <name val="Arial"/>
      <family val="2"/>
    </font>
    <font>
      <b/>
      <sz val="10"/>
      <color rgb="FF000000"/>
      <name val="Arial"/>
      <family val="2"/>
    </font>
    <font>
      <sz val="10"/>
      <color indexed="12"/>
      <name val="Arial"/>
      <family val="2"/>
    </font>
    <font>
      <sz val="18"/>
      <color theme="3"/>
      <name val="Cambria"/>
      <family val="2"/>
    </font>
    <font>
      <sz val="18"/>
      <color theme="3"/>
      <name val="Cambria"/>
      <family val="2"/>
      <scheme val="major"/>
    </font>
    <font>
      <sz val="10"/>
      <color theme="0"/>
      <name val="Arial"/>
      <family val="2"/>
    </font>
    <font>
      <sz val="20"/>
      <name val="Arial"/>
      <family val="2"/>
    </font>
    <font>
      <b/>
      <sz val="20"/>
      <color rgb="FFFF0000"/>
      <name val="Arial"/>
      <family val="2"/>
    </font>
    <font>
      <b/>
      <sz val="9"/>
      <name val="Arial"/>
      <family val="2"/>
    </font>
    <font>
      <sz val="7"/>
      <color theme="1"/>
      <name val="Calibri"/>
      <family val="2"/>
      <scheme val="minor"/>
    </font>
    <font>
      <sz val="11"/>
      <name val="Calibri"/>
      <family val="2"/>
    </font>
    <font>
      <b/>
      <sz val="11"/>
      <name val="Calibri"/>
      <family val="2"/>
    </font>
    <font>
      <sz val="14"/>
      <name val="Tahoma"/>
      <family val="2"/>
    </font>
    <font>
      <b/>
      <sz val="14"/>
      <name val="Tahoma"/>
      <family val="2"/>
    </font>
    <font>
      <b/>
      <sz val="10"/>
      <color indexed="81"/>
      <name val="Tahoma"/>
      <family val="2"/>
    </font>
    <font>
      <sz val="10"/>
      <color indexed="81"/>
      <name val="Tahoma"/>
      <family val="2"/>
    </font>
    <font>
      <sz val="14"/>
      <color theme="1"/>
      <name val="Arial"/>
      <family val="2"/>
    </font>
    <font>
      <b/>
      <sz val="12"/>
      <color theme="1"/>
      <name val="Arial"/>
      <family val="2"/>
    </font>
    <font>
      <b/>
      <sz val="12"/>
      <color rgb="FF000000"/>
      <name val="Arial"/>
      <family val="2"/>
    </font>
    <font>
      <b/>
      <sz val="12"/>
      <color indexed="8"/>
      <name val="Arial"/>
      <family val="2"/>
    </font>
    <font>
      <b/>
      <sz val="8"/>
      <color theme="1"/>
      <name val="Arial"/>
      <family val="2"/>
    </font>
    <font>
      <b/>
      <sz val="18"/>
      <color theme="1"/>
      <name val="Calibri"/>
      <family val="2"/>
    </font>
    <font>
      <b/>
      <sz val="18"/>
      <color rgb="FFFFFFFF"/>
      <name val="Arial"/>
      <family val="2"/>
    </font>
    <font>
      <sz val="12"/>
      <color rgb="FFFFFFFF"/>
      <name val="Arial"/>
      <family val="2"/>
    </font>
    <font>
      <b/>
      <sz val="11"/>
      <color rgb="FF000000"/>
      <name val="Arial"/>
      <family val="2"/>
    </font>
    <font>
      <sz val="8"/>
      <color theme="1"/>
      <name val="Calibri"/>
      <family val="2"/>
      <scheme val="minor"/>
    </font>
    <font>
      <sz val="8"/>
      <color rgb="FFFF0000"/>
      <name val="Arial"/>
      <family val="2"/>
    </font>
    <font>
      <sz val="11"/>
      <color theme="1"/>
      <name val="Arial"/>
      <family val="2"/>
    </font>
    <font>
      <b/>
      <sz val="24"/>
      <name val="Arial"/>
      <family val="2"/>
    </font>
    <font>
      <sz val="24"/>
      <name val="Arial"/>
      <family val="2"/>
    </font>
    <font>
      <b/>
      <sz val="11"/>
      <color theme="1"/>
      <name val="Arial"/>
      <family val="2"/>
    </font>
    <font>
      <b/>
      <sz val="14"/>
      <color rgb="FFFFFFFF"/>
      <name val="Arial"/>
      <family val="2"/>
    </font>
    <font>
      <b/>
      <sz val="14"/>
      <color rgb="FF000000"/>
      <name val="Arial"/>
      <family val="2"/>
    </font>
    <font>
      <sz val="12"/>
      <color rgb="FFFF0000"/>
      <name val="Arial"/>
      <family val="2"/>
    </font>
    <font>
      <b/>
      <sz val="9"/>
      <color theme="1"/>
      <name val="Arial"/>
      <family val="2"/>
    </font>
  </fonts>
  <fills count="5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92D05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EBF7"/>
        <bgColor rgb="FFDDEBF7"/>
      </patternFill>
    </fill>
    <fill>
      <patternFill patternType="solid">
        <fgColor rgb="FFFFFF00"/>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rgb="FFFFFFFF"/>
        <bgColor indexed="64"/>
      </patternFill>
    </fill>
    <fill>
      <patternFill patternType="solid">
        <fgColor theme="6" tint="0.79998168889431442"/>
        <bgColor indexed="64"/>
      </patternFill>
    </fill>
    <fill>
      <patternFill patternType="solid">
        <fgColor rgb="FFD9D9D9"/>
        <bgColor indexed="64"/>
      </patternFill>
    </fill>
    <fill>
      <patternFill patternType="solid">
        <fgColor rgb="FFFFC000"/>
        <bgColor indexed="64"/>
      </patternFill>
    </fill>
    <fill>
      <patternFill patternType="solid">
        <fgColor rgb="FF7F7F7F"/>
        <bgColor rgb="FF7F7F7F"/>
      </patternFill>
    </fill>
    <fill>
      <patternFill patternType="solid">
        <fgColor rgb="FFFFFF00"/>
        <bgColor rgb="FFFFFF00"/>
      </patternFill>
    </fill>
    <fill>
      <patternFill patternType="solid">
        <fgColor rgb="FF0000FF"/>
        <bgColor rgb="FF0000FF"/>
      </patternFill>
    </fill>
    <fill>
      <patternFill patternType="solid">
        <fgColor theme="5"/>
        <bgColor rgb="FF7F7F7F"/>
      </patternFill>
    </fill>
    <fill>
      <patternFill patternType="solid">
        <fgColor theme="5"/>
        <bgColor indexed="64"/>
      </patternFill>
    </fill>
    <fill>
      <patternFill patternType="solid">
        <fgColor rgb="FF434343"/>
        <bgColor rgb="FF434343"/>
      </patternFill>
    </fill>
    <fill>
      <patternFill patternType="solid">
        <fgColor rgb="FF999999"/>
        <bgColor rgb="FF999999"/>
      </patternFill>
    </fill>
    <fill>
      <patternFill patternType="solid">
        <fgColor rgb="FF666666"/>
        <bgColor rgb="FF666666"/>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rgb="FF000000"/>
      </left>
      <right style="thin">
        <color rgb="FF000000"/>
      </right>
      <top/>
      <bottom style="thick">
        <color rgb="FF0000FF"/>
      </bottom>
      <diagonal/>
    </border>
    <border>
      <left style="thin">
        <color rgb="FF000000"/>
      </left>
      <right style="thick">
        <color rgb="FF0000FF"/>
      </right>
      <top style="thick">
        <color rgb="FF0000FF"/>
      </top>
      <bottom style="thin">
        <color rgb="FF000000"/>
      </bottom>
      <diagonal/>
    </border>
    <border>
      <left style="thin">
        <color rgb="FF000000"/>
      </left>
      <right style="thick">
        <color rgb="FF0000FF"/>
      </right>
      <top/>
      <bottom style="thin">
        <color rgb="FF000000"/>
      </bottom>
      <diagonal/>
    </border>
    <border>
      <left style="thin">
        <color rgb="FF000000"/>
      </left>
      <right style="thick">
        <color rgb="FF0000FF"/>
      </right>
      <top style="thick">
        <color rgb="FF7030A0"/>
      </top>
      <bottom style="thin">
        <color rgb="FF000000"/>
      </bottom>
      <diagonal/>
    </border>
    <border>
      <left style="thin">
        <color rgb="FF000000"/>
      </left>
      <right style="thick">
        <color rgb="FF0000FF"/>
      </right>
      <top style="thick">
        <color rgb="FF00FF00"/>
      </top>
      <bottom style="thin">
        <color rgb="FF000000"/>
      </bottom>
      <diagonal/>
    </border>
    <border>
      <left style="thin">
        <color rgb="FF000000"/>
      </left>
      <right style="thick">
        <color rgb="FF0000FF"/>
      </right>
      <top style="thick">
        <color rgb="FFFF3399"/>
      </top>
      <bottom style="thin">
        <color rgb="FF000000"/>
      </bottom>
      <diagonal/>
    </border>
    <border>
      <left style="thin">
        <color rgb="FF000000"/>
      </left>
      <right style="thick">
        <color rgb="FF0000FF"/>
      </right>
      <top style="thick">
        <color rgb="FF660033"/>
      </top>
      <bottom style="thin">
        <color rgb="FF000000"/>
      </bottom>
      <diagonal/>
    </border>
    <border>
      <left style="thin">
        <color rgb="FF000000"/>
      </left>
      <right style="thick">
        <color rgb="FF0000FF"/>
      </right>
      <top style="thick">
        <color rgb="FF00FFFF"/>
      </top>
      <bottom style="thin">
        <color rgb="FF000000"/>
      </bottom>
      <diagonal/>
    </border>
    <border>
      <left style="thick">
        <color rgb="FFFF0000"/>
      </left>
      <right style="thick">
        <color rgb="FFFF0000"/>
      </right>
      <top/>
      <bottom style="thick">
        <color rgb="FFFF0000"/>
      </bottom>
      <diagonal/>
    </border>
    <border>
      <left style="thin">
        <color rgb="FF000000"/>
      </left>
      <right style="thick">
        <color rgb="FF0000FF"/>
      </right>
      <top style="thick">
        <color rgb="FFFF0000"/>
      </top>
      <bottom style="thick">
        <color rgb="FF1A5429"/>
      </bottom>
      <diagonal/>
    </border>
    <border>
      <left style="thin">
        <color rgb="FF000000"/>
      </left>
      <right style="thick">
        <color rgb="FF0000FF"/>
      </right>
      <top style="thick">
        <color rgb="FFFFC000"/>
      </top>
      <bottom style="thin">
        <color rgb="FF000000"/>
      </bottom>
      <diagonal/>
    </border>
    <border>
      <left style="thin">
        <color rgb="FF000000"/>
      </left>
      <right style="thick">
        <color rgb="FF0000FF"/>
      </right>
      <top style="thick">
        <color rgb="FF000042"/>
      </top>
      <bottom style="thin">
        <color rgb="FF000000"/>
      </bottom>
      <diagonal/>
    </border>
    <border>
      <left style="thin">
        <color rgb="FF000000"/>
      </left>
      <right style="thick">
        <color rgb="FF0000FF"/>
      </right>
      <top/>
      <bottom/>
      <diagonal/>
    </border>
    <border>
      <left style="thin">
        <color rgb="FF000000"/>
      </left>
      <right style="thick">
        <color rgb="FF0000FF"/>
      </right>
      <top style="thick">
        <color rgb="FF006699"/>
      </top>
      <bottom style="thin">
        <color rgb="FF000000"/>
      </bottom>
      <diagonal/>
    </border>
    <border>
      <left style="thin">
        <color rgb="FF000000"/>
      </left>
      <right style="thick">
        <color rgb="FF0000FF"/>
      </right>
      <top style="thick">
        <color rgb="FF008000"/>
      </top>
      <bottom style="thin">
        <color rgb="FF000000"/>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style="thick">
        <color rgb="FF9900FF"/>
      </left>
      <right style="thick">
        <color rgb="FF9900FF"/>
      </right>
      <top/>
      <bottom style="thick">
        <color rgb="FF9900FF"/>
      </bottom>
      <diagonal/>
    </border>
    <border>
      <left style="thick">
        <color rgb="FF00FF00"/>
      </left>
      <right style="thick">
        <color rgb="FF00FF00"/>
      </right>
      <top/>
      <bottom style="thick">
        <color rgb="FF00FF00"/>
      </bottom>
      <diagonal/>
    </border>
    <border>
      <left style="thick">
        <color rgb="FFFF00FF"/>
      </left>
      <right style="thick">
        <color rgb="FFFF00FF"/>
      </right>
      <top/>
      <bottom style="thick">
        <color rgb="FFFF00FF"/>
      </bottom>
      <diagonal/>
    </border>
    <border>
      <left style="thick">
        <color rgb="FF741B47"/>
      </left>
      <right style="thick">
        <color rgb="FF741B47"/>
      </right>
      <top/>
      <bottom style="thick">
        <color rgb="FF741B47"/>
      </bottom>
      <diagonal/>
    </border>
    <border>
      <left style="thick">
        <color rgb="FF00FFFF"/>
      </left>
      <right style="thick">
        <color rgb="FF00FFFF"/>
      </right>
      <top/>
      <bottom style="thick">
        <color rgb="FF00FFFF"/>
      </bottom>
      <diagonal/>
    </border>
    <border>
      <left style="thick">
        <color rgb="FF052FB4"/>
      </left>
      <right style="thick">
        <color rgb="FF052FB4"/>
      </right>
      <top/>
      <bottom style="thick">
        <color rgb="FF052FB4"/>
      </bottom>
      <diagonal/>
    </border>
    <border>
      <left style="thick">
        <color rgb="FF92D050"/>
      </left>
      <right/>
      <top/>
      <bottom/>
      <diagonal/>
    </border>
    <border>
      <left style="thick">
        <color rgb="FFFBBC04"/>
      </left>
      <right style="thick">
        <color rgb="FFFBBC04"/>
      </right>
      <top style="thick">
        <color rgb="FF1A5429"/>
      </top>
      <bottom style="thick">
        <color rgb="FFFBBC04"/>
      </bottom>
      <diagonal/>
    </border>
    <border>
      <left style="thick">
        <color rgb="FF990000"/>
      </left>
      <right style="thick">
        <color rgb="FF990000"/>
      </right>
      <top/>
      <bottom/>
      <diagonal/>
    </border>
    <border>
      <left style="thick">
        <color rgb="FFAF1919"/>
      </left>
      <right style="thick">
        <color rgb="FFAF1919"/>
      </right>
      <top/>
      <bottom style="thick">
        <color rgb="FFAF1919"/>
      </bottom>
      <diagonal/>
    </border>
    <border>
      <left style="thick">
        <color rgb="FF134F5C"/>
      </left>
      <right style="thick">
        <color rgb="FF006699"/>
      </right>
      <top style="thick">
        <color rgb="FFAF1919"/>
      </top>
      <bottom style="thick">
        <color rgb="FF006699"/>
      </bottom>
      <diagonal/>
    </border>
    <border>
      <left style="thick">
        <color rgb="FFC27BA0"/>
      </left>
      <right style="thick">
        <color rgb="FFFF66CC"/>
      </right>
      <top style="thick">
        <color rgb="FF006699"/>
      </top>
      <bottom style="thick">
        <color rgb="FFFF66CC"/>
      </bottom>
      <diagonal/>
    </border>
    <border>
      <left style="thick">
        <color rgb="FF20124D"/>
      </left>
      <right style="thick">
        <color rgb="FF20124D"/>
      </right>
      <top style="thick">
        <color rgb="FFFF66CC"/>
      </top>
      <bottom style="thick">
        <color rgb="FF351C75"/>
      </bottom>
      <diagonal/>
    </border>
    <border>
      <left style="thick">
        <color rgb="FF274E13"/>
      </left>
      <right style="thick">
        <color rgb="FF274E13"/>
      </right>
      <top/>
      <bottom/>
      <diagonal/>
    </border>
    <border>
      <left style="thick">
        <color rgb="FF1155CC"/>
      </left>
      <right style="thick">
        <color rgb="FF1155CC"/>
      </right>
      <top/>
      <bottom/>
      <diagonal/>
    </border>
    <border>
      <left style="thick">
        <color rgb="FFFF9900"/>
      </left>
      <right style="thick">
        <color rgb="FFFF9900"/>
      </right>
      <top/>
      <bottom/>
      <diagonal/>
    </border>
    <border>
      <left style="thick">
        <color rgb="FF38761D"/>
      </left>
      <right style="thick">
        <color rgb="FF38761D"/>
      </right>
      <top/>
      <bottom/>
      <diagonal/>
    </border>
  </borders>
  <cellStyleXfs count="2383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6" fontId="18" fillId="0" borderId="0" applyFont="0" applyFill="0" applyBorder="0" applyAlignment="0" applyProtection="0"/>
    <xf numFmtId="175"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2"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9"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9" fontId="18" fillId="0" borderId="0" applyFont="0" applyFill="0" applyBorder="0" applyAlignment="0" applyProtection="0"/>
    <xf numFmtId="166" fontId="4" fillId="0" borderId="0" applyFont="0" applyFill="0" applyBorder="0" applyAlignment="0" applyProtection="0"/>
    <xf numFmtId="179"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9" fontId="3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9" borderId="0" applyNumberFormat="0" applyBorder="0" applyAlignment="0" applyProtection="0"/>
    <xf numFmtId="0" fontId="18" fillId="0" borderId="0"/>
    <xf numFmtId="0" fontId="4" fillId="0" borderId="0"/>
    <xf numFmtId="0" fontId="39" fillId="0" borderId="0"/>
    <xf numFmtId="0" fontId="33" fillId="0" borderId="0"/>
    <xf numFmtId="0" fontId="33" fillId="0" borderId="0"/>
    <xf numFmtId="0" fontId="39" fillId="0" borderId="0"/>
    <xf numFmtId="0" fontId="4" fillId="0" borderId="0"/>
    <xf numFmtId="0" fontId="18"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9" fontId="18" fillId="0" borderId="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35"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35"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35" fillId="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5"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5" fillId="36"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5" fillId="40" borderId="0" applyNumberFormat="0" applyBorder="0" applyAlignment="0" applyProtection="0"/>
    <xf numFmtId="0" fontId="45" fillId="17" borderId="0" applyNumberFormat="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4" fillId="0" borderId="0" applyNumberFormat="0" applyFill="0" applyBorder="0" applyAlignment="0" applyProtection="0"/>
    <xf numFmtId="0" fontId="35" fillId="5"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54" fillId="0" borderId="0" applyNumberFormat="0" applyFill="0" applyBorder="0" applyAlignment="0" applyProtection="0"/>
    <xf numFmtId="0" fontId="46" fillId="18" borderId="0" applyNumberFormat="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42" fillId="0" borderId="0" applyFont="0" applyFill="0" applyBorder="0" applyAlignment="0" applyProtection="0"/>
    <xf numFmtId="165"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42"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42"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64" fontId="1"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74" fontId="4"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4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41" fillId="19"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 fillId="0" borderId="0"/>
    <xf numFmtId="0" fontId="18" fillId="0" borderId="0"/>
    <xf numFmtId="0" fontId="18" fillId="0" borderId="0"/>
    <xf numFmtId="0" fontId="18" fillId="0" borderId="0"/>
    <xf numFmtId="0" fontId="18" fillId="0" borderId="0"/>
    <xf numFmtId="0" fontId="42" fillId="0" borderId="0"/>
    <xf numFmtId="0" fontId="4" fillId="0" borderId="0"/>
    <xf numFmtId="0" fontId="4" fillId="0" borderId="0"/>
    <xf numFmtId="0" fontId="18" fillId="0" borderId="0"/>
    <xf numFmtId="0" fontId="18" fillId="0" borderId="0"/>
    <xf numFmtId="0" fontId="39" fillId="0" borderId="0"/>
    <xf numFmtId="0" fontId="18" fillId="0" borderId="0"/>
    <xf numFmtId="0" fontId="34" fillId="0" borderId="0"/>
    <xf numFmtId="0" fontId="1" fillId="0" borderId="0"/>
    <xf numFmtId="0" fontId="42" fillId="0" borderId="0"/>
    <xf numFmtId="0" fontId="18" fillId="0" borderId="0"/>
    <xf numFmtId="0" fontId="18" fillId="0" borderId="0"/>
    <xf numFmtId="0" fontId="18" fillId="0" borderId="0"/>
    <xf numFmtId="0" fontId="18" fillId="0" borderId="0"/>
    <xf numFmtId="0" fontId="17" fillId="0" borderId="0"/>
    <xf numFmtId="0" fontId="42" fillId="0" borderId="0"/>
    <xf numFmtId="0" fontId="42" fillId="0" borderId="0"/>
    <xf numFmtId="0" fontId="1" fillId="20" borderId="63" applyNumberFormat="0" applyFont="0" applyAlignment="0" applyProtection="0"/>
    <xf numFmtId="0" fontId="1" fillId="20" borderId="63" applyNumberFormat="0" applyFont="0" applyAlignment="0" applyProtection="0"/>
    <xf numFmtId="0" fontId="1" fillId="20" borderId="63" applyNumberFormat="0" applyFont="0" applyAlignment="0" applyProtection="0"/>
    <xf numFmtId="0" fontId="1" fillId="20" borderId="63" applyNumberFormat="0" applyFont="0" applyAlignment="0" applyProtection="0"/>
    <xf numFmtId="0" fontId="18" fillId="20" borderId="63" applyNumberFormat="0" applyFont="0" applyAlignment="0" applyProtection="0"/>
    <xf numFmtId="9" fontId="42"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178" fontId="18" fillId="0" borderId="0" applyFont="0" applyFill="0" applyBorder="0" applyAlignment="0" applyProtection="0"/>
    <xf numFmtId="41" fontId="18" fillId="0" borderId="0" applyFont="0" applyFill="0" applyBorder="0" applyAlignment="0" applyProtection="0"/>
    <xf numFmtId="41" fontId="4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166" fontId="18" fillId="0" borderId="0" applyFont="0" applyFill="0" applyBorder="0" applyAlignment="0" applyProtection="0"/>
    <xf numFmtId="179" fontId="18" fillId="0" borderId="0" applyFont="0" applyFill="0" applyBorder="0" applyAlignment="0" applyProtection="0"/>
    <xf numFmtId="0" fontId="42" fillId="0" borderId="0"/>
    <xf numFmtId="0" fontId="3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79" fillId="0" borderId="0" applyFont="0" applyFill="0" applyBorder="0" applyAlignment="0" applyProtection="0"/>
    <xf numFmtId="0" fontId="79" fillId="0" borderId="0"/>
    <xf numFmtId="178" fontId="1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42"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42"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cellStyleXfs>
  <cellXfs count="816">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7" fillId="0" borderId="0" xfId="0" applyFont="1" applyAlignment="1">
      <alignment vertical="center"/>
    </xf>
    <xf numFmtId="0" fontId="0" fillId="0" borderId="0" xfId="0" applyFill="1" applyAlignment="1">
      <alignment horizontal="center"/>
    </xf>
    <xf numFmtId="0" fontId="0" fillId="0" borderId="0" xfId="0" applyFill="1" applyAlignment="1">
      <alignment horizontal="center"/>
    </xf>
    <xf numFmtId="0" fontId="24" fillId="0" borderId="0" xfId="0" applyFont="1" applyFill="1" applyAlignment="1">
      <alignment horizontal="center" vertical="center"/>
    </xf>
    <xf numFmtId="0" fontId="5" fillId="3" borderId="0" xfId="0" applyFont="1" applyFill="1" applyBorder="1" applyAlignment="1">
      <alignment horizontal="center" vertical="center" wrapText="1"/>
    </xf>
    <xf numFmtId="0" fontId="25" fillId="3" borderId="0" xfId="0" applyFont="1" applyFill="1" applyBorder="1"/>
    <xf numFmtId="0" fontId="25" fillId="3" borderId="29" xfId="0" applyFont="1" applyFill="1" applyBorder="1"/>
    <xf numFmtId="0" fontId="28" fillId="0" borderId="0" xfId="0" applyFont="1" applyFill="1"/>
    <xf numFmtId="0" fontId="30" fillId="0"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5" fillId="15" borderId="4"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0" fillId="0" borderId="30" xfId="0" applyFill="1" applyBorder="1" applyAlignment="1"/>
    <xf numFmtId="0" fontId="0" fillId="0" borderId="31" xfId="0" applyFill="1" applyBorder="1" applyAlignment="1"/>
    <xf numFmtId="0" fontId="15" fillId="15" borderId="4" xfId="16" applyFont="1" applyFill="1" applyBorder="1" applyAlignment="1">
      <alignment horizontal="center" vertical="center" textRotation="90" wrapText="1"/>
    </xf>
    <xf numFmtId="10" fontId="4" fillId="15" borderId="4" xfId="16" applyNumberFormat="1" applyFont="1" applyFill="1" applyBorder="1" applyAlignment="1">
      <alignment horizontal="center" vertical="center" wrapText="1"/>
    </xf>
    <xf numFmtId="0" fontId="2" fillId="15" borderId="4" xfId="16" applyFont="1" applyFill="1" applyBorder="1" applyAlignment="1">
      <alignment horizontal="center" vertical="center" wrapText="1"/>
    </xf>
    <xf numFmtId="0" fontId="2" fillId="15" borderId="52" xfId="16" applyFont="1" applyFill="1" applyBorder="1" applyAlignment="1">
      <alignment horizontal="center" vertical="center" wrapText="1"/>
    </xf>
    <xf numFmtId="0" fontId="49" fillId="0" borderId="0" xfId="0" applyFont="1"/>
    <xf numFmtId="10" fontId="0" fillId="0" borderId="0" xfId="21" applyNumberFormat="1" applyFont="1"/>
    <xf numFmtId="176" fontId="50" fillId="3" borderId="5" xfId="0" applyNumberFormat="1" applyFont="1" applyFill="1" applyBorder="1" applyAlignment="1">
      <alignment horizontal="center"/>
    </xf>
    <xf numFmtId="176" fontId="50" fillId="3" borderId="22" xfId="0" applyNumberFormat="1" applyFont="1" applyFill="1" applyBorder="1" applyAlignment="1">
      <alignment horizontal="center"/>
    </xf>
    <xf numFmtId="176" fontId="50" fillId="3" borderId="4" xfId="0" applyNumberFormat="1" applyFont="1" applyFill="1" applyBorder="1" applyAlignment="1">
      <alignment horizontal="center"/>
    </xf>
    <xf numFmtId="176" fontId="50" fillId="3" borderId="12" xfId="0" applyNumberFormat="1" applyFont="1" applyFill="1" applyBorder="1" applyAlignment="1">
      <alignment horizontal="center"/>
    </xf>
    <xf numFmtId="0" fontId="17" fillId="3" borderId="0" xfId="0" applyFont="1" applyFill="1"/>
    <xf numFmtId="0" fontId="17" fillId="0" borderId="0" xfId="0" applyFont="1" applyFill="1"/>
    <xf numFmtId="3" fontId="0" fillId="0" borderId="0" xfId="0" applyNumberFormat="1"/>
    <xf numFmtId="0" fontId="17" fillId="15" borderId="44" xfId="0" applyFont="1" applyFill="1" applyBorder="1" applyAlignment="1" applyProtection="1">
      <alignment horizontal="left" vertical="center" wrapText="1"/>
      <protection locked="0"/>
    </xf>
    <xf numFmtId="0" fontId="17" fillId="16" borderId="45" xfId="0" applyFont="1" applyFill="1" applyBorder="1" applyAlignment="1" applyProtection="1">
      <alignment horizontal="left" vertical="center" wrapText="1"/>
      <protection locked="0"/>
    </xf>
    <xf numFmtId="0" fontId="17" fillId="15" borderId="45" xfId="0" applyFont="1" applyFill="1" applyBorder="1" applyAlignment="1" applyProtection="1">
      <alignment horizontal="left" vertical="center" wrapText="1"/>
      <protection locked="0"/>
    </xf>
    <xf numFmtId="0" fontId="17" fillId="16" borderId="49" xfId="0" applyFont="1" applyFill="1" applyBorder="1" applyAlignment="1" applyProtection="1">
      <alignment horizontal="left" vertical="center" wrapText="1"/>
      <protection locked="0"/>
    </xf>
    <xf numFmtId="0" fontId="17" fillId="15" borderId="46" xfId="0" applyFont="1" applyFill="1" applyBorder="1" applyAlignment="1" applyProtection="1">
      <alignment horizontal="left" vertical="center" wrapText="1"/>
      <protection locked="0"/>
    </xf>
    <xf numFmtId="0" fontId="17" fillId="16" borderId="8" xfId="0" applyFont="1" applyFill="1" applyBorder="1" applyAlignment="1" applyProtection="1">
      <alignment horizontal="left" vertical="center" wrapText="1"/>
      <protection locked="0"/>
    </xf>
    <xf numFmtId="0" fontId="17" fillId="15" borderId="43" xfId="0" applyFont="1" applyFill="1" applyBorder="1" applyAlignment="1" applyProtection="1">
      <alignment horizontal="left" vertical="center" wrapText="1"/>
      <protection locked="0"/>
    </xf>
    <xf numFmtId="10" fontId="51" fillId="15" borderId="3" xfId="0" applyNumberFormat="1" applyFont="1" applyFill="1" applyBorder="1" applyAlignment="1">
      <alignment vertical="center"/>
    </xf>
    <xf numFmtId="10" fontId="51" fillId="16" borderId="1" xfId="0" applyNumberFormat="1" applyFont="1" applyFill="1" applyBorder="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12" fillId="41" borderId="65" xfId="0" applyFont="1" applyFill="1" applyBorder="1" applyAlignment="1">
      <alignment horizontal="center" vertical="center" wrapText="1"/>
    </xf>
    <xf numFmtId="173" fontId="12" fillId="15" borderId="3" xfId="0" applyNumberFormat="1" applyFont="1" applyFill="1" applyBorder="1" applyAlignment="1">
      <alignment vertical="center"/>
    </xf>
    <xf numFmtId="173" fontId="12" fillId="16" borderId="1" xfId="0" applyNumberFormat="1" applyFont="1" applyFill="1" applyBorder="1" applyAlignment="1">
      <alignment vertical="center"/>
    </xf>
    <xf numFmtId="173" fontId="12" fillId="15" borderId="5" xfId="0" applyNumberFormat="1" applyFont="1" applyFill="1" applyBorder="1" applyAlignment="1">
      <alignment vertical="center"/>
    </xf>
    <xf numFmtId="10" fontId="51" fillId="15" borderId="1" xfId="0" applyNumberFormat="1" applyFont="1" applyFill="1" applyBorder="1" applyAlignment="1">
      <alignment vertical="center"/>
    </xf>
    <xf numFmtId="10" fontId="51" fillId="16" borderId="4" xfId="0" applyNumberFormat="1" applyFont="1" applyFill="1" applyBorder="1" applyAlignment="1">
      <alignment vertical="center"/>
    </xf>
    <xf numFmtId="9" fontId="2" fillId="15" borderId="38" xfId="21" applyNumberFormat="1" applyFont="1" applyFill="1" applyBorder="1" applyAlignment="1">
      <alignment horizontal="center" vertical="center" wrapText="1"/>
    </xf>
    <xf numFmtId="0" fontId="52" fillId="43" borderId="65" xfId="2865" applyFont="1" applyFill="1" applyBorder="1" applyAlignment="1">
      <alignment horizontal="center" vertical="center" wrapText="1"/>
    </xf>
    <xf numFmtId="0" fontId="52" fillId="44" borderId="65" xfId="2865" applyFont="1" applyFill="1" applyBorder="1" applyAlignment="1">
      <alignment horizontal="center" vertical="center" wrapText="1"/>
    </xf>
    <xf numFmtId="0" fontId="2" fillId="42" borderId="65" xfId="2865" applyFont="1" applyFill="1" applyBorder="1" applyAlignment="1">
      <alignment horizontal="center" vertical="center" wrapText="1"/>
    </xf>
    <xf numFmtId="181" fontId="52" fillId="45" borderId="65" xfId="2866" applyNumberFormat="1" applyFont="1" applyFill="1" applyBorder="1" applyAlignment="1">
      <alignment horizontal="center" vertical="center" wrapText="1"/>
    </xf>
    <xf numFmtId="0" fontId="33" fillId="0" borderId="0" xfId="2865" applyFont="1" applyAlignment="1">
      <alignment vertical="center"/>
    </xf>
    <xf numFmtId="0" fontId="27" fillId="0" borderId="65" xfId="2865" applyFont="1" applyBorder="1" applyAlignment="1">
      <alignment horizontal="center" vertical="center" wrapText="1"/>
    </xf>
    <xf numFmtId="0" fontId="34" fillId="0" borderId="65" xfId="2867" applyFont="1" applyBorder="1" applyAlignment="1">
      <alignment horizontal="center" vertical="center"/>
    </xf>
    <xf numFmtId="1" fontId="34" fillId="0" borderId="65" xfId="2867" applyNumberFormat="1" applyFont="1" applyBorder="1" applyAlignment="1">
      <alignment horizontal="center" vertical="center"/>
    </xf>
    <xf numFmtId="173" fontId="34" fillId="0" borderId="65" xfId="2868" applyNumberFormat="1" applyFont="1" applyBorder="1" applyAlignment="1">
      <alignment horizontal="center" vertical="center"/>
    </xf>
    <xf numFmtId="181" fontId="34" fillId="0" borderId="65" xfId="2866" applyNumberFormat="1" applyFont="1" applyBorder="1" applyAlignment="1">
      <alignment horizontal="center" vertical="center"/>
    </xf>
    <xf numFmtId="0" fontId="34" fillId="0" borderId="66" xfId="2867" applyFont="1" applyBorder="1" applyAlignment="1">
      <alignment horizontal="center" vertical="center"/>
    </xf>
    <xf numFmtId="3" fontId="52" fillId="44" borderId="65" xfId="2867" applyNumberFormat="1" applyFont="1" applyFill="1" applyBorder="1" applyAlignment="1">
      <alignment horizontal="center" vertical="center"/>
    </xf>
    <xf numFmtId="3" fontId="53" fillId="42" borderId="65" xfId="2867" applyNumberFormat="1" applyFont="1" applyFill="1" applyBorder="1" applyAlignment="1">
      <alignment horizontal="center" vertical="center"/>
    </xf>
    <xf numFmtId="1" fontId="52" fillId="43" borderId="65" xfId="2865" applyNumberFormat="1" applyFont="1" applyFill="1" applyBorder="1" applyAlignment="1">
      <alignment horizontal="center" vertical="center" wrapText="1"/>
    </xf>
    <xf numFmtId="9" fontId="52" fillId="43" borderId="65" xfId="2868" applyFont="1" applyFill="1" applyBorder="1" applyAlignment="1">
      <alignment horizontal="center" vertical="center" wrapText="1"/>
    </xf>
    <xf numFmtId="181" fontId="52" fillId="43" borderId="65" xfId="2868" applyNumberFormat="1" applyFont="1" applyFill="1" applyBorder="1" applyAlignment="1">
      <alignment horizontal="center" vertical="center" wrapText="1"/>
    </xf>
    <xf numFmtId="181" fontId="33" fillId="0" borderId="0" xfId="2865" applyNumberFormat="1" applyFont="1" applyAlignment="1">
      <alignment vertical="center"/>
    </xf>
    <xf numFmtId="0" fontId="2" fillId="15" borderId="65" xfId="2865" applyFont="1" applyFill="1" applyBorder="1" applyAlignment="1">
      <alignment horizontal="center" vertical="center" wrapText="1"/>
    </xf>
    <xf numFmtId="3" fontId="53" fillId="15" borderId="65" xfId="2867" applyNumberFormat="1" applyFont="1" applyFill="1" applyBorder="1" applyAlignment="1">
      <alignment horizontal="center" vertical="center"/>
    </xf>
    <xf numFmtId="3" fontId="17" fillId="0" borderId="1" xfId="16" applyNumberFormat="1" applyFont="1" applyFill="1" applyBorder="1" applyAlignment="1">
      <alignment horizontal="center" vertical="center" wrapText="1"/>
    </xf>
    <xf numFmtId="3" fontId="43" fillId="0" borderId="65" xfId="2845" applyNumberFormat="1" applyFont="1" applyFill="1" applyBorder="1" applyAlignment="1">
      <alignment horizontal="center" vertical="center" wrapText="1"/>
    </xf>
    <xf numFmtId="0" fontId="29" fillId="3" borderId="12" xfId="0" applyFont="1" applyFill="1" applyBorder="1" applyAlignment="1">
      <alignment horizontal="center" vertical="center" wrapText="1"/>
    </xf>
    <xf numFmtId="9" fontId="2" fillId="15" borderId="38" xfId="21" applyFont="1" applyFill="1" applyBorder="1" applyAlignment="1">
      <alignment horizontal="center" vertical="center" wrapText="1"/>
    </xf>
    <xf numFmtId="3" fontId="17" fillId="0" borderId="0" xfId="16" applyNumberFormat="1" applyFont="1" applyFill="1" applyBorder="1" applyAlignment="1">
      <alignment horizontal="center" vertical="center" wrapText="1"/>
    </xf>
    <xf numFmtId="0" fontId="2" fillId="15" borderId="25" xfId="0" applyFont="1" applyFill="1" applyBorder="1" applyAlignment="1">
      <alignment horizontal="center" vertical="center" wrapText="1"/>
    </xf>
    <xf numFmtId="0" fontId="19" fillId="0" borderId="0" xfId="0" applyFont="1"/>
    <xf numFmtId="0" fontId="2" fillId="15" borderId="21" xfId="0" applyFont="1" applyFill="1" applyBorder="1" applyAlignment="1">
      <alignment horizontal="center" vertical="center" wrapText="1"/>
    </xf>
    <xf numFmtId="10" fontId="4" fillId="15" borderId="2" xfId="16" applyNumberFormat="1" applyFill="1" applyBorder="1" applyAlignment="1">
      <alignment horizontal="center" vertical="center" wrapText="1"/>
    </xf>
    <xf numFmtId="0" fontId="2" fillId="15" borderId="20"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74" xfId="0" applyFont="1" applyFill="1" applyBorder="1" applyAlignment="1">
      <alignment horizontal="center" vertical="center" wrapText="1"/>
    </xf>
    <xf numFmtId="0" fontId="16" fillId="15" borderId="8" xfId="0" applyFont="1" applyFill="1" applyBorder="1" applyAlignment="1" applyProtection="1">
      <alignment horizontal="left" vertical="center" wrapText="1"/>
      <protection locked="0"/>
    </xf>
    <xf numFmtId="3" fontId="17" fillId="0" borderId="1" xfId="0" applyNumberFormat="1" applyFont="1" applyBorder="1" applyAlignment="1">
      <alignment horizontal="center" vertical="center"/>
    </xf>
    <xf numFmtId="3" fontId="60" fillId="0" borderId="1" xfId="0" applyNumberFormat="1" applyFont="1" applyBorder="1" applyAlignment="1">
      <alignment horizontal="center" vertical="center"/>
    </xf>
    <xf numFmtId="3" fontId="2" fillId="0" borderId="11"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 fontId="60"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0" fontId="16" fillId="16" borderId="8" xfId="0" applyFont="1" applyFill="1" applyBorder="1" applyAlignment="1" applyProtection="1">
      <alignment horizontal="left" vertical="center" wrapText="1"/>
      <protection locked="0"/>
    </xf>
    <xf numFmtId="182" fontId="4" fillId="0" borderId="11" xfId="13456" applyNumberFormat="1" applyFont="1" applyFill="1" applyBorder="1" applyAlignment="1">
      <alignment horizontal="center" vertical="center"/>
    </xf>
    <xf numFmtId="182" fontId="4" fillId="0" borderId="7" xfId="13456" applyNumberFormat="1" applyFont="1" applyFill="1" applyBorder="1" applyAlignment="1">
      <alignment horizontal="center" vertical="center"/>
    </xf>
    <xf numFmtId="182" fontId="4" fillId="0" borderId="1" xfId="13456" applyNumberFormat="1" applyFont="1" applyFill="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3" fontId="60" fillId="48" borderId="1" xfId="0" applyNumberFormat="1" applyFont="1" applyFill="1" applyBorder="1" applyAlignment="1">
      <alignment horizontal="center" vertical="center"/>
    </xf>
    <xf numFmtId="4" fontId="60" fillId="48" borderId="1" xfId="0" applyNumberFormat="1" applyFont="1" applyFill="1" applyBorder="1" applyAlignment="1">
      <alignment horizontal="center" vertical="center"/>
    </xf>
    <xf numFmtId="0" fontId="4" fillId="48" borderId="11" xfId="0" applyFont="1" applyFill="1" applyBorder="1" applyAlignment="1">
      <alignment horizontal="center" vertical="center"/>
    </xf>
    <xf numFmtId="0" fontId="4" fillId="48" borderId="7" xfId="0" applyFont="1" applyFill="1" applyBorder="1" applyAlignment="1">
      <alignment horizontal="center" vertical="center"/>
    </xf>
    <xf numFmtId="0" fontId="4" fillId="48" borderId="1" xfId="0" applyFont="1" applyFill="1" applyBorder="1" applyAlignment="1">
      <alignment horizontal="center" vertical="center"/>
    </xf>
    <xf numFmtId="3" fontId="17" fillId="48" borderId="1" xfId="0" applyNumberFormat="1" applyFont="1" applyFill="1" applyBorder="1" applyAlignment="1">
      <alignment horizontal="center" vertical="center"/>
    </xf>
    <xf numFmtId="3" fontId="60" fillId="15" borderId="1" xfId="0" applyNumberFormat="1" applyFont="1" applyFill="1" applyBorder="1" applyAlignment="1">
      <alignment horizontal="center" vertical="center"/>
    </xf>
    <xf numFmtId="4" fontId="60" fillId="15" borderId="1" xfId="0" applyNumberFormat="1" applyFont="1" applyFill="1" applyBorder="1" applyAlignment="1">
      <alignment horizontal="center" vertical="center"/>
    </xf>
    <xf numFmtId="39" fontId="17" fillId="15" borderId="1" xfId="0" applyNumberFormat="1" applyFont="1" applyFill="1" applyBorder="1" applyAlignment="1">
      <alignment horizontal="center" vertical="center" wrapText="1"/>
    </xf>
    <xf numFmtId="4" fontId="17" fillId="15" borderId="11" xfId="0" applyNumberFormat="1" applyFont="1" applyFill="1" applyBorder="1" applyAlignment="1">
      <alignment horizontal="center" vertical="center" wrapText="1"/>
    </xf>
    <xf numFmtId="4" fontId="17" fillId="15" borderId="7" xfId="0" applyNumberFormat="1" applyFont="1" applyFill="1" applyBorder="1" applyAlignment="1">
      <alignment horizontal="center" vertical="center" wrapText="1"/>
    </xf>
    <xf numFmtId="4" fontId="17" fillId="15" borderId="1" xfId="0" applyNumberFormat="1" applyFont="1" applyFill="1" applyBorder="1" applyAlignment="1">
      <alignment horizontal="center" vertical="center" wrapText="1"/>
    </xf>
    <xf numFmtId="3" fontId="4" fillId="15" borderId="1" xfId="0" applyNumberFormat="1" applyFont="1" applyFill="1" applyBorder="1" applyAlignment="1">
      <alignment horizontal="center" vertical="center"/>
    </xf>
    <xf numFmtId="39" fontId="17" fillId="15" borderId="1" xfId="0" applyNumberFormat="1" applyFont="1" applyFill="1" applyBorder="1" applyAlignment="1">
      <alignment horizontal="center" vertical="center"/>
    </xf>
    <xf numFmtId="3" fontId="17" fillId="15" borderId="1" xfId="0" applyNumberFormat="1" applyFont="1" applyFill="1" applyBorder="1" applyAlignment="1">
      <alignment horizontal="center" vertical="center"/>
    </xf>
    <xf numFmtId="182" fontId="4" fillId="15" borderId="1" xfId="13456" applyNumberFormat="1" applyFont="1" applyFill="1" applyBorder="1" applyAlignment="1">
      <alignment horizontal="center" vertical="center"/>
    </xf>
    <xf numFmtId="4" fontId="17" fillId="15" borderId="8" xfId="0" applyNumberFormat="1" applyFont="1" applyFill="1" applyBorder="1" applyAlignment="1">
      <alignment horizontal="center" vertical="center" wrapText="1"/>
    </xf>
    <xf numFmtId="173" fontId="17" fillId="0" borderId="1" xfId="24" applyNumberFormat="1" applyFont="1" applyBorder="1" applyAlignment="1">
      <alignment horizontal="center" vertical="center"/>
    </xf>
    <xf numFmtId="3" fontId="2" fillId="0" borderId="8" xfId="0" applyNumberFormat="1" applyFont="1" applyBorder="1" applyAlignment="1">
      <alignment horizontal="center" vertical="center" wrapText="1"/>
    </xf>
    <xf numFmtId="182" fontId="4" fillId="0" borderId="8" xfId="13456" applyNumberFormat="1" applyFont="1" applyFill="1" applyBorder="1" applyAlignment="1">
      <alignment horizontal="center" vertical="center"/>
    </xf>
    <xf numFmtId="0" fontId="4" fillId="0" borderId="8" xfId="0" applyFont="1" applyBorder="1" applyAlignment="1">
      <alignment horizontal="center" vertical="center"/>
    </xf>
    <xf numFmtId="173" fontId="60" fillId="0" borderId="1" xfId="24" applyNumberFormat="1" applyFont="1" applyBorder="1" applyAlignment="1">
      <alignment horizontal="center" vertical="center"/>
    </xf>
    <xf numFmtId="173" fontId="60" fillId="15" borderId="1" xfId="24" applyNumberFormat="1" applyFont="1" applyFill="1" applyBorder="1" applyAlignment="1">
      <alignment horizontal="center" vertical="center"/>
    </xf>
    <xf numFmtId="0" fontId="60" fillId="15" borderId="46" xfId="0" applyFont="1" applyFill="1" applyBorder="1" applyAlignment="1">
      <alignment horizontal="left" vertical="center" wrapText="1"/>
    </xf>
    <xf numFmtId="42" fontId="60" fillId="15" borderId="1" xfId="0" applyNumberFormat="1" applyFont="1" applyFill="1" applyBorder="1" applyAlignment="1">
      <alignment horizontal="center" vertical="center" wrapText="1"/>
    </xf>
    <xf numFmtId="42" fontId="60" fillId="15" borderId="11" xfId="0" applyNumberFormat="1" applyFont="1" applyFill="1" applyBorder="1" applyAlignment="1">
      <alignment horizontal="center" vertical="center" wrapText="1"/>
    </xf>
    <xf numFmtId="42" fontId="60" fillId="15" borderId="7" xfId="0" applyNumberFormat="1" applyFont="1" applyFill="1" applyBorder="1" applyAlignment="1">
      <alignment horizontal="center" vertical="center" wrapText="1"/>
    </xf>
    <xf numFmtId="42" fontId="60" fillId="15" borderId="8" xfId="0" applyNumberFormat="1" applyFont="1" applyFill="1" applyBorder="1" applyAlignment="1">
      <alignment horizontal="center" vertical="center" wrapText="1"/>
    </xf>
    <xf numFmtId="0" fontId="60" fillId="15" borderId="8" xfId="0" applyFont="1" applyFill="1" applyBorder="1" applyAlignment="1">
      <alignment horizontal="left" vertical="center" wrapText="1"/>
    </xf>
    <xf numFmtId="0" fontId="60" fillId="15" borderId="43" xfId="0" applyFont="1" applyFill="1" applyBorder="1" applyAlignment="1">
      <alignment horizontal="left" vertical="center" wrapText="1"/>
    </xf>
    <xf numFmtId="0" fontId="62" fillId="47" borderId="0" xfId="0" applyFont="1" applyFill="1"/>
    <xf numFmtId="4" fontId="62" fillId="47" borderId="0" xfId="0" applyNumberFormat="1" applyFont="1" applyFill="1"/>
    <xf numFmtId="0" fontId="63" fillId="47" borderId="0" xfId="0" applyFont="1" applyFill="1"/>
    <xf numFmtId="0" fontId="64" fillId="47" borderId="0" xfId="0" applyFont="1" applyFill="1" applyProtection="1">
      <protection locked="0"/>
    </xf>
    <xf numFmtId="0" fontId="65" fillId="47" borderId="0" xfId="0" applyFont="1" applyFill="1" applyAlignment="1" applyProtection="1">
      <alignment horizontal="center"/>
      <protection locked="0"/>
    </xf>
    <xf numFmtId="0" fontId="63" fillId="49" borderId="1" xfId="0" applyFont="1" applyFill="1" applyBorder="1" applyAlignment="1">
      <alignment horizontal="center" vertical="center"/>
    </xf>
    <xf numFmtId="0" fontId="62" fillId="0" borderId="1" xfId="0" applyFont="1" applyBorder="1" applyAlignment="1">
      <alignment horizontal="center" vertical="center"/>
    </xf>
    <xf numFmtId="0" fontId="62" fillId="0" borderId="0" xfId="0" applyFont="1"/>
    <xf numFmtId="4" fontId="62" fillId="0" borderId="0" xfId="0" applyNumberFormat="1" applyFont="1"/>
    <xf numFmtId="183" fontId="5" fillId="0" borderId="0" xfId="0" applyNumberFormat="1" applyFont="1" applyAlignment="1">
      <alignment horizontal="center"/>
    </xf>
    <xf numFmtId="42" fontId="60" fillId="0" borderId="0" xfId="0" applyNumberFormat="1" applyFont="1" applyAlignment="1">
      <alignment horizontal="center" vertical="center" wrapText="1"/>
    </xf>
    <xf numFmtId="9" fontId="7" fillId="0" borderId="4" xfId="21" applyFont="1" applyFill="1" applyBorder="1" applyAlignment="1">
      <alignment horizontal="center" vertical="center"/>
    </xf>
    <xf numFmtId="10" fontId="0" fillId="0" borderId="0" xfId="0" applyNumberFormat="1"/>
    <xf numFmtId="2"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76" fontId="25" fillId="0" borderId="3" xfId="3" applyNumberFormat="1" applyFont="1" applyFill="1" applyBorder="1" applyAlignment="1">
      <alignment horizontal="center" vertical="center"/>
    </xf>
    <xf numFmtId="176" fontId="25" fillId="0" borderId="1" xfId="3" applyNumberFormat="1" applyFont="1" applyFill="1" applyBorder="1" applyAlignment="1">
      <alignment horizontal="center" vertical="center"/>
    </xf>
    <xf numFmtId="2" fontId="5" fillId="0" borderId="1" xfId="21"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34" fillId="0" borderId="0" xfId="2844"/>
    <xf numFmtId="0" fontId="33" fillId="0" borderId="0" xfId="2844" applyFont="1" applyAlignment="1">
      <alignment vertical="center"/>
    </xf>
    <xf numFmtId="0" fontId="73" fillId="51" borderId="75" xfId="2844" applyFont="1" applyFill="1" applyBorder="1" applyAlignment="1">
      <alignment horizontal="center" vertical="center"/>
    </xf>
    <xf numFmtId="0" fontId="74" fillId="53" borderId="75" xfId="2844" applyFont="1" applyFill="1" applyBorder="1" applyAlignment="1">
      <alignment horizontal="center" vertical="center" wrapText="1"/>
    </xf>
    <xf numFmtId="0" fontId="34" fillId="0" borderId="65" xfId="2867" applyFont="1" applyBorder="1" applyAlignment="1">
      <alignment horizontal="center"/>
    </xf>
    <xf numFmtId="0" fontId="34" fillId="50" borderId="65" xfId="2867" applyFont="1" applyFill="1" applyBorder="1" applyAlignment="1">
      <alignment horizontal="center"/>
    </xf>
    <xf numFmtId="0" fontId="34" fillId="50" borderId="66" xfId="2867" applyFont="1" applyFill="1" applyBorder="1" applyAlignment="1">
      <alignment horizontal="center"/>
    </xf>
    <xf numFmtId="0" fontId="76" fillId="52" borderId="65" xfId="2844" applyFont="1" applyFill="1" applyBorder="1" applyAlignment="1">
      <alignment horizontal="center" vertical="center" wrapText="1"/>
    </xf>
    <xf numFmtId="0" fontId="34" fillId="50" borderId="83" xfId="2867" applyFont="1" applyFill="1" applyBorder="1" applyAlignment="1">
      <alignment horizontal="center"/>
    </xf>
    <xf numFmtId="9" fontId="34" fillId="0" borderId="0" xfId="21" applyFont="1" applyAlignment="1">
      <alignment horizontal="center" vertical="center"/>
    </xf>
    <xf numFmtId="3" fontId="34" fillId="0" borderId="0" xfId="2844" applyNumberFormat="1"/>
    <xf numFmtId="176" fontId="34" fillId="0" borderId="0" xfId="3" applyNumberFormat="1" applyFont="1" applyAlignment="1">
      <alignment vertical="center"/>
    </xf>
    <xf numFmtId="0" fontId="0" fillId="0" borderId="0" xfId="0" applyAlignment="1">
      <alignment horizontal="center"/>
    </xf>
    <xf numFmtId="0" fontId="0" fillId="0" borderId="1" xfId="0" applyBorder="1" applyAlignment="1">
      <alignment horizontal="center"/>
    </xf>
    <xf numFmtId="10" fontId="23" fillId="0" borderId="1" xfId="16" applyNumberFormat="1" applyFont="1" applyFill="1" applyBorder="1" applyAlignment="1">
      <alignment horizontal="center" vertical="center" wrapText="1"/>
    </xf>
    <xf numFmtId="10" fontId="23" fillId="0" borderId="3" xfId="16" applyNumberFormat="1" applyFont="1" applyFill="1" applyBorder="1" applyAlignment="1">
      <alignment horizontal="center" vertical="center" wrapText="1"/>
    </xf>
    <xf numFmtId="173" fontId="23" fillId="0" borderId="1" xfId="16" applyNumberFormat="1" applyFont="1" applyFill="1" applyBorder="1" applyAlignment="1">
      <alignment horizontal="center" vertical="center" wrapText="1"/>
    </xf>
    <xf numFmtId="173" fontId="0" fillId="0" borderId="0" xfId="24" applyNumberFormat="1" applyFont="1"/>
    <xf numFmtId="10" fontId="0" fillId="0" borderId="0" xfId="24" applyNumberFormat="1" applyFont="1"/>
    <xf numFmtId="9" fontId="0" fillId="0" borderId="0" xfId="24" applyFont="1"/>
    <xf numFmtId="10" fontId="0" fillId="0" borderId="1" xfId="24" applyNumberFormat="1" applyFont="1" applyBorder="1"/>
    <xf numFmtId="0" fontId="0" fillId="0" borderId="1" xfId="0" applyBorder="1"/>
    <xf numFmtId="9" fontId="0" fillId="0" borderId="0" xfId="0" applyNumberFormat="1"/>
    <xf numFmtId="173" fontId="0" fillId="0" borderId="0" xfId="0" applyNumberFormat="1"/>
    <xf numFmtId="176" fontId="0" fillId="0" borderId="0" xfId="3" applyNumberFormat="1" applyFont="1"/>
    <xf numFmtId="0" fontId="75" fillId="54" borderId="86" xfId="2844" applyFont="1" applyFill="1" applyBorder="1" applyAlignment="1">
      <alignment horizontal="center" vertical="center"/>
    </xf>
    <xf numFmtId="0" fontId="75" fillId="54" borderId="77" xfId="2844" applyFont="1" applyFill="1" applyBorder="1" applyAlignment="1">
      <alignment horizontal="center" vertical="center"/>
    </xf>
    <xf numFmtId="0" fontId="75" fillId="54" borderId="82" xfId="2844" applyFont="1" applyFill="1" applyBorder="1" applyAlignment="1">
      <alignment horizontal="center" vertical="center"/>
    </xf>
    <xf numFmtId="0" fontId="75" fillId="54" borderId="89" xfId="2844" applyFont="1" applyFill="1" applyBorder="1" applyAlignment="1">
      <alignment horizontal="center" vertical="center"/>
    </xf>
    <xf numFmtId="0" fontId="75" fillId="54" borderId="84" xfId="2844" applyFont="1" applyFill="1" applyBorder="1" applyAlignment="1">
      <alignment horizontal="center" vertical="center"/>
    </xf>
    <xf numFmtId="0" fontId="75" fillId="54" borderId="88" xfId="2844" applyFont="1" applyFill="1" applyBorder="1" applyAlignment="1">
      <alignment horizontal="center" vertical="center"/>
    </xf>
    <xf numFmtId="0" fontId="75" fillId="54" borderId="87" xfId="2844" applyFont="1" applyFill="1" applyBorder="1" applyAlignment="1">
      <alignment horizontal="center" vertical="center"/>
    </xf>
    <xf numFmtId="0" fontId="75" fillId="54" borderId="79" xfId="2844" applyFont="1" applyFill="1" applyBorder="1" applyAlignment="1">
      <alignment horizontal="center" vertical="center"/>
    </xf>
    <xf numFmtId="0" fontId="75" fillId="54" borderId="78" xfId="2844" applyFont="1" applyFill="1" applyBorder="1" applyAlignment="1">
      <alignment horizontal="center" vertical="center"/>
    </xf>
    <xf numFmtId="0" fontId="75" fillId="54" borderId="85" xfId="2844" applyFont="1" applyFill="1" applyBorder="1" applyAlignment="1">
      <alignment horizontal="center" vertical="center"/>
    </xf>
    <xf numFmtId="0" fontId="75" fillId="54" borderId="81" xfId="2844" applyFont="1" applyFill="1" applyBorder="1" applyAlignment="1">
      <alignment horizontal="center" vertical="center"/>
    </xf>
    <xf numFmtId="0" fontId="75" fillId="54" borderId="76" xfId="2844" applyFont="1" applyFill="1" applyBorder="1" applyAlignment="1">
      <alignment horizontal="center" vertical="center"/>
    </xf>
    <xf numFmtId="0" fontId="75" fillId="54" borderId="80" xfId="2844" applyFont="1" applyFill="1" applyBorder="1" applyAlignment="1">
      <alignment horizontal="center" vertical="center"/>
    </xf>
    <xf numFmtId="0" fontId="75" fillId="54" borderId="65" xfId="2844" applyFont="1" applyFill="1" applyBorder="1" applyAlignment="1">
      <alignment horizontal="center" vertical="center"/>
    </xf>
    <xf numFmtId="176" fontId="34" fillId="55" borderId="0" xfId="3" applyNumberFormat="1" applyFont="1" applyFill="1" applyAlignment="1">
      <alignment vertical="center"/>
    </xf>
    <xf numFmtId="3" fontId="7" fillId="0" borderId="1" xfId="0" applyNumberFormat="1" applyFont="1" applyFill="1" applyBorder="1" applyAlignment="1">
      <alignment horizontal="center" vertical="center"/>
    </xf>
    <xf numFmtId="0" fontId="7" fillId="0" borderId="1" xfId="0" applyFont="1" applyFill="1" applyBorder="1" applyAlignment="1">
      <alignment horizontal="right" vertical="center"/>
    </xf>
    <xf numFmtId="0" fontId="0" fillId="0" borderId="1" xfId="0" applyBorder="1" applyAlignment="1">
      <alignment horizontal="center"/>
    </xf>
    <xf numFmtId="173" fontId="25" fillId="0" borderId="3" xfId="21" applyNumberFormat="1" applyFont="1" applyFill="1" applyBorder="1" applyAlignment="1">
      <alignment horizontal="center" vertical="center" wrapText="1"/>
    </xf>
    <xf numFmtId="37" fontId="7" fillId="0" borderId="1" xfId="9" applyNumberFormat="1" applyFont="1" applyFill="1" applyBorder="1" applyAlignment="1">
      <alignment horizontal="center" vertical="center"/>
    </xf>
    <xf numFmtId="173" fontId="25" fillId="0" borderId="1" xfId="21" applyNumberFormat="1" applyFont="1" applyFill="1" applyBorder="1" applyAlignment="1">
      <alignment horizontal="center" vertical="center"/>
    </xf>
    <xf numFmtId="180" fontId="7" fillId="0" borderId="1" xfId="0" applyNumberFormat="1" applyFont="1" applyFill="1" applyBorder="1" applyAlignment="1">
      <alignment horizontal="right" vertical="center"/>
    </xf>
    <xf numFmtId="0" fontId="25" fillId="0" borderId="1" xfId="0" applyFont="1" applyFill="1" applyBorder="1" applyAlignment="1">
      <alignment horizontal="center" vertical="center"/>
    </xf>
    <xf numFmtId="173" fontId="25" fillId="0" borderId="1" xfId="0" applyNumberFormat="1" applyFont="1" applyFill="1" applyBorder="1" applyAlignment="1">
      <alignment vertical="center"/>
    </xf>
    <xf numFmtId="0" fontId="7" fillId="0" borderId="18" xfId="0" applyFont="1" applyFill="1" applyBorder="1" applyAlignment="1">
      <alignment horizontal="right" vertical="center"/>
    </xf>
    <xf numFmtId="3" fontId="5" fillId="0" borderId="1" xfId="10" applyNumberFormat="1" applyFont="1" applyFill="1" applyBorder="1" applyAlignment="1">
      <alignment horizontal="center" vertical="center" wrapText="1"/>
    </xf>
    <xf numFmtId="3" fontId="5" fillId="0" borderId="18" xfId="10" applyNumberFormat="1" applyFont="1" applyFill="1" applyBorder="1" applyAlignment="1">
      <alignment horizontal="center" vertical="center" wrapText="1"/>
    </xf>
    <xf numFmtId="3" fontId="5" fillId="0" borderId="11" xfId="10" applyNumberFormat="1" applyFont="1" applyFill="1" applyBorder="1" applyAlignment="1">
      <alignment horizontal="center" vertical="center" wrapText="1"/>
    </xf>
    <xf numFmtId="37" fontId="71" fillId="0" borderId="2" xfId="9" applyNumberFormat="1" applyFont="1" applyFill="1" applyBorder="1" applyAlignment="1">
      <alignment horizontal="center" vertical="center"/>
    </xf>
    <xf numFmtId="176" fontId="69" fillId="0" borderId="2" xfId="3" applyNumberFormat="1" applyFont="1" applyFill="1" applyBorder="1" applyAlignment="1">
      <alignment horizontal="center" vertical="center"/>
    </xf>
    <xf numFmtId="173" fontId="25" fillId="0" borderId="4" xfId="21" applyNumberFormat="1" applyFont="1" applyFill="1" applyBorder="1" applyAlignment="1">
      <alignment horizontal="center" vertical="center"/>
    </xf>
    <xf numFmtId="173" fontId="5" fillId="0" borderId="3" xfId="21" applyNumberFormat="1" applyFont="1" applyFill="1" applyBorder="1" applyAlignment="1">
      <alignment horizontal="center" vertical="center" wrapText="1"/>
    </xf>
    <xf numFmtId="0" fontId="25" fillId="0" borderId="3" xfId="0" applyFont="1" applyFill="1" applyBorder="1" applyAlignment="1">
      <alignment horizontal="center" vertical="center"/>
    </xf>
    <xf numFmtId="173" fontId="25" fillId="0" borderId="3" xfId="0" applyNumberFormat="1" applyFont="1" applyFill="1" applyBorder="1" applyAlignment="1">
      <alignment horizontal="center" vertical="center"/>
    </xf>
    <xf numFmtId="172" fontId="7" fillId="0" borderId="1" xfId="0" applyNumberFormat="1" applyFont="1" applyFill="1" applyBorder="1" applyAlignment="1">
      <alignment horizontal="right" vertical="center"/>
    </xf>
    <xf numFmtId="173" fontId="5" fillId="0" borderId="1" xfId="21" applyNumberFormat="1" applyFont="1" applyFill="1" applyBorder="1" applyAlignment="1">
      <alignment horizontal="center" vertical="center" wrapText="1"/>
    </xf>
    <xf numFmtId="173" fontId="25" fillId="0" borderId="1" xfId="0" applyNumberFormat="1" applyFont="1" applyFill="1" applyBorder="1" applyAlignment="1">
      <alignment horizontal="center" vertical="center"/>
    </xf>
    <xf numFmtId="9" fontId="5" fillId="0" borderId="1" xfId="21" applyNumberFormat="1" applyFont="1" applyFill="1" applyBorder="1" applyAlignment="1">
      <alignment horizontal="center" vertical="center" wrapText="1"/>
    </xf>
    <xf numFmtId="37" fontId="7" fillId="0" borderId="2" xfId="9" applyNumberFormat="1" applyFont="1" applyFill="1" applyBorder="1" applyAlignment="1">
      <alignment horizontal="center" vertical="center"/>
    </xf>
    <xf numFmtId="176" fontId="69" fillId="0" borderId="4" xfId="3" applyNumberFormat="1" applyFont="1" applyFill="1" applyBorder="1" applyAlignment="1">
      <alignment horizontal="center" vertical="center"/>
    </xf>
    <xf numFmtId="3" fontId="5" fillId="0" borderId="3" xfId="10" applyNumberFormat="1" applyFont="1" applyFill="1" applyBorder="1" applyAlignment="1">
      <alignment horizontal="center" vertical="center" wrapText="1"/>
    </xf>
    <xf numFmtId="176" fontId="25" fillId="0" borderId="1" xfId="0" applyNumberFormat="1" applyFont="1" applyFill="1" applyBorder="1" applyAlignment="1">
      <alignment vertical="center"/>
    </xf>
    <xf numFmtId="0" fontId="7" fillId="0" borderId="1" xfId="0" applyFont="1" applyFill="1" applyBorder="1" applyAlignment="1">
      <alignment horizontal="center" vertical="center"/>
    </xf>
    <xf numFmtId="173" fontId="7" fillId="0" borderId="24" xfId="21" applyNumberFormat="1" applyFont="1" applyFill="1" applyBorder="1" applyAlignment="1">
      <alignment horizontal="center" vertical="center"/>
    </xf>
    <xf numFmtId="10" fontId="7" fillId="0" borderId="24" xfId="21" applyNumberFormat="1" applyFont="1" applyFill="1" applyBorder="1" applyAlignment="1">
      <alignment horizontal="center" vertical="center"/>
    </xf>
    <xf numFmtId="173" fontId="7" fillId="0" borderId="14" xfId="21" applyNumberFormat="1" applyFont="1" applyFill="1" applyBorder="1" applyAlignment="1">
      <alignment horizontal="center" vertical="center"/>
    </xf>
    <xf numFmtId="173" fontId="7" fillId="0" borderId="23" xfId="21" applyNumberFormat="1" applyFont="1" applyFill="1" applyBorder="1" applyAlignment="1">
      <alignment horizontal="center" vertical="center"/>
    </xf>
    <xf numFmtId="9" fontId="7" fillId="0" borderId="12" xfId="21" applyFont="1" applyFill="1" applyBorder="1" applyAlignment="1">
      <alignment horizontal="center" vertical="center"/>
    </xf>
    <xf numFmtId="173" fontId="7" fillId="0" borderId="4" xfId="21" applyNumberFormat="1" applyFont="1" applyFill="1" applyBorder="1" applyAlignment="1">
      <alignment horizontal="center" vertical="center"/>
    </xf>
    <xf numFmtId="173" fontId="7" fillId="0" borderId="12" xfId="21" applyNumberFormat="1" applyFont="1" applyFill="1" applyBorder="1" applyAlignment="1">
      <alignment horizontal="center" vertical="center"/>
    </xf>
    <xf numFmtId="173" fontId="7" fillId="0" borderId="19" xfId="21" applyNumberFormat="1" applyFont="1" applyFill="1" applyBorder="1" applyAlignment="1">
      <alignment horizontal="center" vertical="center"/>
    </xf>
    <xf numFmtId="42" fontId="60" fillId="15" borderId="1" xfId="0" applyNumberFormat="1" applyFont="1" applyFill="1" applyBorder="1" applyAlignment="1">
      <alignment vertical="center" wrapText="1"/>
    </xf>
    <xf numFmtId="0" fontId="5" fillId="16" borderId="18" xfId="0" applyFont="1" applyFill="1" applyBorder="1" applyAlignment="1">
      <alignment horizontal="center" vertical="center" wrapText="1"/>
    </xf>
    <xf numFmtId="0" fontId="5" fillId="16" borderId="90"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5" borderId="50"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0" fillId="0" borderId="0" xfId="0" applyFill="1"/>
    <xf numFmtId="0" fontId="0" fillId="0" borderId="0" xfId="0"/>
    <xf numFmtId="0" fontId="0" fillId="0" borderId="1" xfId="0" applyFill="1" applyBorder="1" applyAlignment="1">
      <alignment horizontal="center" vertical="center"/>
    </xf>
    <xf numFmtId="0" fontId="26" fillId="3" borderId="0" xfId="0" applyFont="1" applyFill="1"/>
    <xf numFmtId="0" fontId="26" fillId="4" borderId="1" xfId="0" applyFont="1" applyFill="1" applyBorder="1" applyAlignment="1">
      <alignment horizontal="center" vertical="center"/>
    </xf>
    <xf numFmtId="0" fontId="0" fillId="0" borderId="0" xfId="0" applyFill="1"/>
    <xf numFmtId="0" fontId="4" fillId="0" borderId="0" xfId="0" applyFont="1" applyFill="1"/>
    <xf numFmtId="0" fontId="5" fillId="0" borderId="0" xfId="0" applyFont="1" applyFill="1" applyAlignment="1">
      <alignment horizontal="center"/>
    </xf>
    <xf numFmtId="0" fontId="0" fillId="0" borderId="0" xfId="0" applyFill="1" applyAlignment="1">
      <alignment horizontal="center"/>
    </xf>
    <xf numFmtId="0" fontId="0" fillId="0" borderId="0" xfId="0"/>
    <xf numFmtId="0" fontId="0" fillId="0" borderId="0" xfId="0" applyFill="1"/>
    <xf numFmtId="0" fontId="26" fillId="0" borderId="0" xfId="0" applyFont="1" applyFill="1"/>
    <xf numFmtId="0" fontId="0" fillId="0" borderId="1" xfId="0" applyFill="1" applyBorder="1" applyAlignment="1">
      <alignment horizontal="center" vertical="center"/>
    </xf>
    <xf numFmtId="0" fontId="26" fillId="4" borderId="1" xfId="0" applyFont="1" applyFill="1" applyBorder="1" applyAlignment="1">
      <alignment horizontal="center" vertical="center"/>
    </xf>
    <xf numFmtId="0" fontId="0" fillId="0" borderId="0" xfId="0"/>
    <xf numFmtId="0" fontId="0" fillId="3" borderId="0" xfId="0" applyFill="1"/>
    <xf numFmtId="0" fontId="4" fillId="2" borderId="0" xfId="16" applyFill="1" applyAlignment="1">
      <alignment vertical="center"/>
    </xf>
    <xf numFmtId="10" fontId="4" fillId="2" borderId="0" xfId="16" applyNumberFormat="1" applyFill="1" applyAlignment="1">
      <alignment vertical="center"/>
    </xf>
    <xf numFmtId="0" fontId="4" fillId="3" borderId="0" xfId="16" applyFill="1" applyAlignment="1">
      <alignment vertical="center"/>
    </xf>
    <xf numFmtId="0" fontId="26" fillId="0" borderId="0" xfId="0" applyFont="1" applyFill="1"/>
    <xf numFmtId="0" fontId="0" fillId="0" borderId="1" xfId="0" applyFill="1" applyBorder="1" applyAlignment="1">
      <alignment horizontal="center" vertical="center"/>
    </xf>
    <xf numFmtId="0" fontId="26" fillId="4" borderId="1" xfId="0" applyFont="1" applyFill="1" applyBorder="1" applyAlignment="1">
      <alignment horizontal="center" vertical="center"/>
    </xf>
    <xf numFmtId="0" fontId="62" fillId="0" borderId="0" xfId="0" applyFont="1"/>
    <xf numFmtId="0" fontId="0" fillId="0" borderId="0" xfId="0"/>
    <xf numFmtId="0" fontId="62" fillId="47" borderId="0" xfId="0" applyFont="1" applyFill="1"/>
    <xf numFmtId="0" fontId="63" fillId="47" borderId="0" xfId="0" applyFont="1" applyFill="1"/>
    <xf numFmtId="0" fontId="64" fillId="47" borderId="0" xfId="0" applyFont="1" applyFill="1" applyProtection="1">
      <protection locked="0"/>
    </xf>
    <xf numFmtId="0" fontId="65" fillId="47" borderId="0" xfId="0" applyFont="1" applyFill="1" applyAlignment="1" applyProtection="1">
      <alignment horizontal="center"/>
      <protection locked="0"/>
    </xf>
    <xf numFmtId="0" fontId="62" fillId="47" borderId="0" xfId="0" applyFont="1" applyFill="1" applyAlignment="1">
      <alignment horizontal="center"/>
    </xf>
    <xf numFmtId="0" fontId="64" fillId="47" borderId="0" xfId="0" applyFont="1" applyFill="1" applyAlignment="1" applyProtection="1">
      <alignment horizontal="center"/>
      <protection locked="0"/>
    </xf>
    <xf numFmtId="0" fontId="63" fillId="49" borderId="1" xfId="0" applyFont="1" applyFill="1" applyBorder="1" applyAlignment="1">
      <alignment horizontal="center" vertical="center"/>
    </xf>
    <xf numFmtId="0" fontId="62" fillId="0" borderId="1" xfId="0" applyFont="1" applyBorder="1" applyAlignment="1">
      <alignment horizontal="center" vertical="center"/>
    </xf>
    <xf numFmtId="10" fontId="12" fillId="0" borderId="5" xfId="16" applyNumberFormat="1" applyFont="1" applyFill="1" applyBorder="1" applyAlignment="1">
      <alignment horizontal="center" vertical="center" wrapText="1"/>
    </xf>
    <xf numFmtId="0" fontId="34" fillId="0" borderId="0" xfId="13480"/>
    <xf numFmtId="0" fontId="83" fillId="58" borderId="99" xfId="13480" applyFont="1" applyFill="1" applyBorder="1" applyAlignment="1">
      <alignment horizontal="center" vertical="center"/>
    </xf>
    <xf numFmtId="0" fontId="83" fillId="58" borderId="107" xfId="13480" applyFont="1" applyFill="1" applyBorder="1" applyAlignment="1">
      <alignment horizontal="center" vertical="center"/>
    </xf>
    <xf numFmtId="0" fontId="76" fillId="52" borderId="66" xfId="13480" applyFont="1" applyFill="1" applyBorder="1" applyAlignment="1">
      <alignment horizontal="center" vertical="center" wrapText="1"/>
    </xf>
    <xf numFmtId="169" fontId="34" fillId="0" borderId="0" xfId="3" applyFont="1"/>
    <xf numFmtId="43" fontId="34" fillId="0" borderId="0" xfId="13480" applyNumberFormat="1"/>
    <xf numFmtId="9" fontId="34" fillId="0" borderId="0" xfId="21" applyFont="1"/>
    <xf numFmtId="0" fontId="60" fillId="15" borderId="25" xfId="0" applyFont="1" applyFill="1" applyBorder="1" applyAlignment="1">
      <alignment horizontal="center" vertical="center" wrapText="1"/>
    </xf>
    <xf numFmtId="0" fontId="60" fillId="15" borderId="21" xfId="0" applyFont="1" applyFill="1" applyBorder="1" applyAlignment="1">
      <alignment horizontal="center" vertical="center" wrapText="1"/>
    </xf>
    <xf numFmtId="10" fontId="17" fillId="15" borderId="2" xfId="16" applyNumberFormat="1" applyFont="1" applyFill="1" applyBorder="1" applyAlignment="1">
      <alignment horizontal="center" vertical="center" wrapText="1"/>
    </xf>
    <xf numFmtId="0" fontId="60" fillId="15" borderId="20" xfId="0" applyFont="1" applyFill="1" applyBorder="1" applyAlignment="1">
      <alignment horizontal="center" vertical="center" wrapText="1"/>
    </xf>
    <xf numFmtId="3" fontId="60" fillId="0" borderId="11" xfId="0" applyNumberFormat="1" applyFont="1" applyBorder="1" applyAlignment="1">
      <alignment horizontal="center" vertical="center" wrapText="1"/>
    </xf>
    <xf numFmtId="3" fontId="60" fillId="0" borderId="7" xfId="0" applyNumberFormat="1" applyFont="1" applyBorder="1" applyAlignment="1">
      <alignment horizontal="center" vertical="center" wrapText="1"/>
    </xf>
    <xf numFmtId="3" fontId="60"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182" fontId="17" fillId="0" borderId="11" xfId="13456" applyNumberFormat="1" applyFont="1" applyFill="1" applyBorder="1" applyAlignment="1">
      <alignment horizontal="center" vertical="center"/>
    </xf>
    <xf numFmtId="182" fontId="17" fillId="0" borderId="7" xfId="13456" applyNumberFormat="1" applyFont="1" applyFill="1" applyBorder="1" applyAlignment="1">
      <alignment horizontal="center" vertical="center"/>
    </xf>
    <xf numFmtId="182" fontId="17" fillId="0" borderId="1" xfId="13456" applyNumberFormat="1" applyFont="1" applyFill="1" applyBorder="1" applyAlignment="1">
      <alignment horizontal="center" vertical="center"/>
    </xf>
    <xf numFmtId="0" fontId="17"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48" borderId="11" xfId="0" applyFont="1" applyFill="1" applyBorder="1" applyAlignment="1">
      <alignment horizontal="center" vertical="center"/>
    </xf>
    <xf numFmtId="0" fontId="17" fillId="48" borderId="7" xfId="0" applyFont="1" applyFill="1" applyBorder="1" applyAlignment="1">
      <alignment horizontal="center" vertical="center"/>
    </xf>
    <xf numFmtId="0" fontId="17" fillId="48" borderId="1" xfId="0" applyFont="1" applyFill="1" applyBorder="1" applyAlignment="1">
      <alignment horizontal="center" vertical="center"/>
    </xf>
    <xf numFmtId="182" fontId="17" fillId="15" borderId="1" xfId="13456" applyNumberFormat="1" applyFont="1" applyFill="1" applyBorder="1" applyAlignment="1">
      <alignment horizontal="center" vertical="center"/>
    </xf>
    <xf numFmtId="173" fontId="60" fillId="0" borderId="1" xfId="0" applyNumberFormat="1" applyFont="1" applyBorder="1" applyAlignment="1">
      <alignment horizontal="center" vertical="center"/>
    </xf>
    <xf numFmtId="4" fontId="17" fillId="47" borderId="0" xfId="0" applyNumberFormat="1" applyFont="1" applyFill="1"/>
    <xf numFmtId="0" fontId="17" fillId="47" borderId="0" xfId="0" applyFont="1" applyFill="1"/>
    <xf numFmtId="0" fontId="17" fillId="0" borderId="0" xfId="0" applyFont="1"/>
    <xf numFmtId="4" fontId="17" fillId="0" borderId="0" xfId="0" applyNumberFormat="1" applyFont="1"/>
    <xf numFmtId="0" fontId="43" fillId="0" borderId="0" xfId="0" applyFont="1"/>
    <xf numFmtId="0" fontId="83" fillId="58" borderId="92" xfId="13480" applyFont="1" applyFill="1" applyBorder="1" applyAlignment="1">
      <alignment horizontal="center" vertical="center"/>
    </xf>
    <xf numFmtId="0" fontId="83" fillId="56" borderId="97" xfId="13480" applyFont="1" applyFill="1" applyBorder="1" applyAlignment="1">
      <alignment horizontal="center" vertical="center"/>
    </xf>
    <xf numFmtId="0" fontId="83" fillId="58" borderId="93" xfId="13480" applyFont="1" applyFill="1" applyBorder="1" applyAlignment="1">
      <alignment horizontal="center" vertical="center"/>
    </xf>
    <xf numFmtId="0" fontId="84" fillId="57" borderId="106" xfId="13480" applyFont="1" applyFill="1" applyBorder="1" applyAlignment="1">
      <alignment horizontal="center" vertical="center"/>
    </xf>
    <xf numFmtId="0" fontId="83" fillId="56" borderId="109" xfId="13480" applyFont="1" applyFill="1" applyBorder="1" applyAlignment="1">
      <alignment horizontal="center" vertical="center"/>
    </xf>
    <xf numFmtId="0" fontId="84" fillId="57" borderId="98" xfId="13480" applyFont="1" applyFill="1" applyBorder="1" applyAlignment="1">
      <alignment horizontal="center" vertical="center"/>
    </xf>
    <xf numFmtId="0" fontId="83" fillId="56" borderId="101" xfId="13480" applyFont="1" applyFill="1" applyBorder="1" applyAlignment="1">
      <alignment horizontal="center" vertical="center"/>
    </xf>
    <xf numFmtId="0" fontId="84" fillId="57" borderId="108" xfId="13480" applyFont="1" applyFill="1" applyBorder="1" applyAlignment="1">
      <alignment horizontal="center" vertical="center"/>
    </xf>
    <xf numFmtId="0" fontId="83" fillId="58" borderId="83" xfId="13480" applyFont="1" applyFill="1" applyBorder="1" applyAlignment="1">
      <alignment horizontal="center" vertical="center"/>
    </xf>
    <xf numFmtId="0" fontId="83" fillId="56" borderId="103" xfId="13480" applyFont="1" applyFill="1" applyBorder="1" applyAlignment="1">
      <alignment horizontal="center" vertical="center"/>
    </xf>
    <xf numFmtId="0" fontId="84" fillId="57" borderId="95" xfId="13480" applyFont="1" applyFill="1" applyBorder="1" applyAlignment="1">
      <alignment horizontal="center" vertical="center"/>
    </xf>
    <xf numFmtId="0" fontId="83" fillId="58" borderId="102" xfId="13480" applyFont="1" applyFill="1" applyBorder="1" applyAlignment="1">
      <alignment horizontal="center" vertical="center"/>
    </xf>
    <xf numFmtId="0" fontId="84" fillId="57" borderId="94" xfId="13480" applyFont="1" applyFill="1" applyBorder="1" applyAlignment="1">
      <alignment horizontal="center" vertical="center"/>
    </xf>
    <xf numFmtId="0" fontId="83" fillId="56" borderId="96" xfId="13480" applyFont="1" applyFill="1" applyBorder="1" applyAlignment="1">
      <alignment horizontal="center" vertical="center"/>
    </xf>
    <xf numFmtId="0" fontId="84" fillId="57" borderId="100" xfId="13480" applyFont="1" applyFill="1" applyBorder="1" applyAlignment="1">
      <alignment horizontal="center" vertical="center"/>
    </xf>
    <xf numFmtId="0" fontId="84" fillId="57" borderId="104" xfId="13480" applyFont="1" applyFill="1" applyBorder="1" applyAlignment="1">
      <alignment horizontal="center" vertical="center"/>
    </xf>
    <xf numFmtId="0" fontId="83" fillId="56" borderId="105" xfId="13480" applyFont="1" applyFill="1" applyBorder="1" applyAlignment="1">
      <alignment horizontal="center" vertical="center"/>
    </xf>
    <xf numFmtId="173" fontId="0" fillId="0" borderId="0" xfId="21" applyNumberFormat="1" applyFont="1"/>
    <xf numFmtId="173" fontId="23" fillId="0" borderId="3" xfId="16" applyNumberFormat="1" applyFont="1" applyFill="1" applyBorder="1" applyAlignment="1">
      <alignment horizontal="center" vertical="center" wrapText="1"/>
    </xf>
    <xf numFmtId="169" fontId="0" fillId="0" borderId="0" xfId="3" applyFont="1"/>
    <xf numFmtId="176" fontId="0" fillId="0" borderId="0" xfId="0" applyNumberFormat="1"/>
    <xf numFmtId="3" fontId="0" fillId="0" borderId="0" xfId="0" applyNumberFormat="1" applyAlignment="1">
      <alignment horizontal="center"/>
    </xf>
    <xf numFmtId="3" fontId="0" fillId="0" borderId="0" xfId="0" applyNumberFormat="1" applyAlignment="1">
      <alignment horizontal="center" vertical="top"/>
    </xf>
    <xf numFmtId="2" fontId="0" fillId="0" borderId="0" xfId="0" applyNumberFormat="1"/>
    <xf numFmtId="2" fontId="25" fillId="0" borderId="3" xfId="0" applyNumberFormat="1" applyFont="1" applyFill="1" applyBorder="1" applyAlignment="1">
      <alignment horizontal="center" vertical="center"/>
    </xf>
    <xf numFmtId="0" fontId="5" fillId="15" borderId="1" xfId="0" applyFont="1" applyFill="1" applyBorder="1" applyAlignment="1">
      <alignment horizontal="center" vertical="center" wrapText="1"/>
    </xf>
    <xf numFmtId="0" fontId="2" fillId="15" borderId="47"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74" xfId="0" applyFont="1" applyFill="1" applyBorder="1" applyAlignment="1">
      <alignment horizontal="center" vertical="center" wrapText="1"/>
    </xf>
    <xf numFmtId="0" fontId="60" fillId="15" borderId="2" xfId="0" applyFont="1" applyFill="1" applyBorder="1" applyAlignment="1">
      <alignment horizontal="center" vertical="center" wrapText="1"/>
    </xf>
    <xf numFmtId="10" fontId="20" fillId="0" borderId="5" xfId="16" applyNumberFormat="1" applyFont="1" applyFill="1" applyBorder="1" applyAlignment="1">
      <alignment horizontal="center" vertical="center" wrapText="1"/>
    </xf>
    <xf numFmtId="10" fontId="21" fillId="0" borderId="5" xfId="16" applyNumberFormat="1" applyFont="1" applyFill="1" applyBorder="1" applyAlignment="1">
      <alignment horizontal="center" vertical="center" wrapText="1"/>
    </xf>
    <xf numFmtId="10" fontId="20" fillId="0" borderId="1" xfId="16" applyNumberFormat="1" applyFont="1" applyFill="1" applyBorder="1" applyAlignment="1">
      <alignment horizontal="center" vertical="center" wrapText="1"/>
    </xf>
    <xf numFmtId="10" fontId="20" fillId="0" borderId="3" xfId="16" applyNumberFormat="1" applyFont="1" applyFill="1" applyBorder="1" applyAlignment="1">
      <alignment horizontal="center" vertical="center" wrapText="1"/>
    </xf>
    <xf numFmtId="10" fontId="21" fillId="0" borderId="3" xfId="16" applyNumberFormat="1" applyFont="1" applyFill="1" applyBorder="1" applyAlignment="1">
      <alignment horizontal="center" vertical="center" wrapText="1"/>
    </xf>
    <xf numFmtId="10" fontId="78" fillId="0" borderId="3" xfId="16" applyNumberFormat="1" applyFont="1" applyFill="1" applyBorder="1" applyAlignment="1">
      <alignment horizontal="center" vertical="center" wrapText="1"/>
    </xf>
    <xf numFmtId="0" fontId="16" fillId="0" borderId="1" xfId="16" applyFont="1" applyFill="1" applyBorder="1" applyAlignment="1">
      <alignment vertical="center"/>
    </xf>
    <xf numFmtId="173" fontId="12" fillId="0" borderId="1" xfId="16" applyNumberFormat="1" applyFont="1" applyFill="1" applyBorder="1" applyAlignment="1">
      <alignment horizontal="center" vertical="center" wrapText="1"/>
    </xf>
    <xf numFmtId="173" fontId="17" fillId="0" borderId="1" xfId="24" applyNumberFormat="1" applyFont="1" applyBorder="1" applyAlignment="1">
      <alignment horizontal="center" vertical="center" wrapText="1"/>
    </xf>
    <xf numFmtId="0" fontId="60" fillId="16" borderId="8"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7" fillId="0" borderId="23" xfId="21" applyFont="1" applyFill="1" applyBorder="1" applyAlignment="1">
      <alignment horizontal="center" vertical="center"/>
    </xf>
    <xf numFmtId="9" fontId="7" fillId="0" borderId="14" xfId="21" applyNumberFormat="1" applyFont="1" applyFill="1" applyBorder="1" applyAlignment="1">
      <alignment horizontal="center" vertical="center"/>
    </xf>
    <xf numFmtId="173" fontId="7" fillId="0" borderId="9" xfId="21"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12" xfId="21" applyNumberFormat="1" applyFont="1" applyFill="1" applyBorder="1" applyAlignment="1">
      <alignment horizontal="center" vertical="center"/>
    </xf>
    <xf numFmtId="9" fontId="7" fillId="0" borderId="19" xfId="21" applyNumberFormat="1" applyFont="1" applyFill="1" applyBorder="1" applyAlignment="1">
      <alignment horizontal="center" vertical="center"/>
    </xf>
    <xf numFmtId="9" fontId="7" fillId="0" borderId="50" xfId="21" applyNumberFormat="1" applyFont="1" applyFill="1" applyBorder="1" applyAlignment="1">
      <alignment horizontal="center" vertical="center"/>
    </xf>
    <xf numFmtId="9" fontId="7" fillId="0" borderId="19" xfId="21" applyFont="1" applyFill="1" applyBorder="1" applyAlignment="1">
      <alignment horizontal="center" vertical="center"/>
    </xf>
    <xf numFmtId="9" fontId="7" fillId="0" borderId="9" xfId="21" applyNumberFormat="1" applyFont="1" applyFill="1" applyBorder="1" applyAlignment="1">
      <alignment horizontal="center" vertical="center"/>
    </xf>
    <xf numFmtId="9" fontId="7" fillId="0" borderId="24" xfId="21" applyNumberFormat="1" applyFont="1" applyFill="1" applyBorder="1" applyAlignment="1">
      <alignment horizontal="center" vertical="center"/>
    </xf>
    <xf numFmtId="0" fontId="7" fillId="0" borderId="24" xfId="0" applyFont="1" applyFill="1" applyBorder="1" applyAlignment="1">
      <alignment horizontal="justify" vertical="top" wrapText="1"/>
    </xf>
    <xf numFmtId="0" fontId="7" fillId="0" borderId="24" xfId="0" applyFont="1" applyFill="1" applyBorder="1" applyAlignment="1">
      <alignment horizontal="justify" vertical="center" wrapText="1"/>
    </xf>
    <xf numFmtId="0" fontId="7" fillId="0" borderId="23" xfId="0" applyFont="1" applyFill="1" applyBorder="1" applyAlignment="1">
      <alignment horizontal="justify" vertical="center" wrapText="1"/>
    </xf>
    <xf numFmtId="10" fontId="7" fillId="0" borderId="50" xfId="21" applyNumberFormat="1" applyFont="1" applyFill="1" applyBorder="1" applyAlignment="1">
      <alignment horizontal="center" vertical="center"/>
    </xf>
    <xf numFmtId="10" fontId="7" fillId="0" borderId="4" xfId="21" applyNumberFormat="1" applyFont="1" applyFill="1" applyBorder="1" applyAlignment="1">
      <alignment horizontal="center" vertical="center"/>
    </xf>
    <xf numFmtId="0" fontId="25" fillId="0" borderId="4" xfId="0" applyFont="1" applyFill="1" applyBorder="1" applyAlignment="1">
      <alignment horizontal="justify" vertical="center" wrapText="1"/>
    </xf>
    <xf numFmtId="0" fontId="7" fillId="0" borderId="12" xfId="0" applyFont="1" applyFill="1" applyBorder="1" applyAlignment="1">
      <alignment horizontal="center" vertical="center" wrapText="1"/>
    </xf>
    <xf numFmtId="173" fontId="5" fillId="0" borderId="18" xfId="21" applyNumberFormat="1"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15" borderId="59" xfId="0" applyFont="1" applyFill="1" applyBorder="1" applyAlignment="1">
      <alignment horizontal="center" vertical="center" wrapText="1"/>
    </xf>
    <xf numFmtId="0" fontId="5" fillId="15" borderId="20"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176" fontId="69" fillId="0" borderId="2" xfId="0" applyNumberFormat="1" applyFont="1" applyFill="1" applyBorder="1" applyAlignment="1">
      <alignment horizontal="center" vertical="center"/>
    </xf>
    <xf numFmtId="9" fontId="5" fillId="0" borderId="17" xfId="21" applyNumberFormat="1" applyFont="1" applyFill="1" applyBorder="1" applyAlignment="1">
      <alignment horizontal="center" vertical="center" wrapText="1"/>
    </xf>
    <xf numFmtId="9" fontId="5" fillId="0" borderId="3" xfId="21" applyNumberFormat="1" applyFont="1" applyFill="1" applyBorder="1" applyAlignment="1">
      <alignment horizontal="center" vertical="center" wrapText="1"/>
    </xf>
    <xf numFmtId="173" fontId="25" fillId="0" borderId="1" xfId="21" applyNumberFormat="1" applyFont="1" applyFill="1" applyBorder="1" applyAlignment="1">
      <alignment horizontal="center" vertical="center" wrapText="1"/>
    </xf>
    <xf numFmtId="1" fontId="5" fillId="0" borderId="17" xfId="3" applyNumberFormat="1" applyFont="1" applyFill="1" applyBorder="1" applyAlignment="1">
      <alignment horizontal="center" vertical="center" wrapText="1"/>
    </xf>
    <xf numFmtId="2" fontId="5" fillId="0" borderId="3" xfId="21" applyNumberFormat="1" applyFont="1" applyFill="1" applyBorder="1" applyAlignment="1">
      <alignment horizontal="center" vertical="center" wrapText="1"/>
    </xf>
    <xf numFmtId="1" fontId="5" fillId="0" borderId="18" xfId="21" applyNumberFormat="1" applyFont="1" applyFill="1" applyBorder="1" applyAlignment="1">
      <alignment horizontal="center" vertical="center" wrapText="1"/>
    </xf>
    <xf numFmtId="0" fontId="69" fillId="0" borderId="4" xfId="0" applyFont="1" applyFill="1" applyBorder="1" applyAlignment="1">
      <alignment horizontal="center" vertical="center"/>
    </xf>
    <xf numFmtId="176" fontId="50" fillId="3" borderId="48" xfId="0" applyNumberFormat="1" applyFont="1" applyFill="1" applyBorder="1" applyAlignment="1">
      <alignment horizontal="center"/>
    </xf>
    <xf numFmtId="176" fontId="50" fillId="3" borderId="50" xfId="0" applyNumberFormat="1" applyFont="1" applyFill="1" applyBorder="1" applyAlignment="1">
      <alignment horizontal="center"/>
    </xf>
    <xf numFmtId="176" fontId="25" fillId="0" borderId="3" xfId="0" applyNumberFormat="1" applyFont="1" applyFill="1" applyBorder="1" applyAlignment="1">
      <alignment vertical="center"/>
    </xf>
    <xf numFmtId="3" fontId="5" fillId="0" borderId="10" xfId="10" applyNumberFormat="1" applyFont="1" applyFill="1" applyBorder="1" applyAlignment="1">
      <alignment horizontal="center" vertical="center" wrapText="1"/>
    </xf>
    <xf numFmtId="176" fontId="25" fillId="0" borderId="4" xfId="0" applyNumberFormat="1" applyFont="1" applyFill="1" applyBorder="1" applyAlignment="1">
      <alignment vertical="center"/>
    </xf>
    <xf numFmtId="3" fontId="5" fillId="0" borderId="12" xfId="0" applyNumberFormat="1" applyFont="1" applyFill="1" applyBorder="1" applyAlignment="1">
      <alignment horizontal="center" vertical="center" wrapText="1"/>
    </xf>
    <xf numFmtId="173" fontId="25" fillId="0" borderId="2" xfId="21" applyNumberFormat="1" applyFont="1" applyFill="1" applyBorder="1" applyAlignment="1">
      <alignment horizontal="center" vertical="center" wrapText="1"/>
    </xf>
    <xf numFmtId="0" fontId="10" fillId="15" borderId="44" xfId="0" applyFont="1" applyFill="1" applyBorder="1" applyAlignment="1">
      <alignment horizontal="left" vertical="center" wrapText="1"/>
    </xf>
    <xf numFmtId="0" fontId="10" fillId="15" borderId="34" xfId="0" applyFont="1" applyFill="1" applyBorder="1" applyAlignment="1">
      <alignment horizontal="left" vertical="center" wrapText="1"/>
    </xf>
    <xf numFmtId="0" fontId="5" fillId="15" borderId="17" xfId="0" applyFont="1" applyFill="1" applyBorder="1" applyAlignment="1">
      <alignment horizontal="center" vertical="center" wrapText="1"/>
    </xf>
    <xf numFmtId="0" fontId="5" fillId="15" borderId="18"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5" borderId="27" xfId="0" applyFont="1" applyFill="1" applyBorder="1" applyAlignment="1">
      <alignment horizontal="center" vertical="center" wrapText="1"/>
    </xf>
    <xf numFmtId="0" fontId="5" fillId="15" borderId="37"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29" fillId="15" borderId="44" xfId="0" applyFont="1" applyFill="1" applyBorder="1" applyAlignment="1">
      <alignment horizontal="center" vertical="center" wrapText="1"/>
    </xf>
    <xf numFmtId="0" fontId="29" fillId="15" borderId="34" xfId="0" applyFont="1" applyFill="1" applyBorder="1" applyAlignment="1">
      <alignment horizontal="center" vertical="center" wrapText="1"/>
    </xf>
    <xf numFmtId="0" fontId="29" fillId="15" borderId="35" xfId="0" applyFont="1" applyFill="1" applyBorder="1" applyAlignment="1">
      <alignment horizontal="center" vertical="center" wrapText="1"/>
    </xf>
    <xf numFmtId="0" fontId="29" fillId="3" borderId="70" xfId="0" applyFont="1" applyFill="1" applyBorder="1" applyAlignment="1">
      <alignment horizontal="left" vertical="center" wrapText="1"/>
    </xf>
    <xf numFmtId="0" fontId="30" fillId="0" borderId="25" xfId="0" applyFont="1" applyFill="1" applyBorder="1" applyAlignment="1">
      <alignment horizontal="center"/>
    </xf>
    <xf numFmtId="0" fontId="30" fillId="0" borderId="26" xfId="0" applyFont="1" applyFill="1" applyBorder="1" applyAlignment="1">
      <alignment horizontal="center"/>
    </xf>
    <xf numFmtId="0" fontId="30" fillId="0" borderId="28" xfId="0" applyFont="1" applyFill="1" applyBorder="1" applyAlignment="1">
      <alignment horizontal="center"/>
    </xf>
    <xf numFmtId="0" fontId="30" fillId="0" borderId="0" xfId="0" applyFont="1" applyFill="1" applyBorder="1" applyAlignment="1">
      <alignment horizontal="center"/>
    </xf>
    <xf numFmtId="0" fontId="30" fillId="0" borderId="30" xfId="0" applyFont="1" applyFill="1" applyBorder="1" applyAlignment="1">
      <alignment horizontal="center"/>
    </xf>
    <xf numFmtId="0" fontId="30" fillId="0" borderId="31" xfId="0" applyFont="1" applyFill="1" applyBorder="1" applyAlignment="1">
      <alignment horizontal="center"/>
    </xf>
    <xf numFmtId="0" fontId="58" fillId="15" borderId="61" xfId="0" applyFont="1" applyFill="1" applyBorder="1" applyAlignment="1">
      <alignment horizontal="center" vertical="center" wrapText="1"/>
    </xf>
    <xf numFmtId="0" fontId="58" fillId="15" borderId="58" xfId="0" applyFont="1" applyFill="1" applyBorder="1" applyAlignment="1">
      <alignment horizontal="center" vertical="center" wrapText="1"/>
    </xf>
    <xf numFmtId="0" fontId="58" fillId="15" borderId="62"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5" fillId="15" borderId="56" xfId="0" applyFont="1" applyFill="1" applyBorder="1" applyAlignment="1">
      <alignment horizontal="center" vertical="center"/>
    </xf>
    <xf numFmtId="0" fontId="5" fillId="15" borderId="3" xfId="0"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wrapText="1"/>
      <protection locked="0"/>
    </xf>
    <xf numFmtId="0" fontId="5" fillId="15" borderId="4" xfId="0" applyFont="1" applyFill="1" applyBorder="1" applyAlignment="1" applyProtection="1">
      <alignment horizontal="center" vertical="center" wrapText="1"/>
      <protection locked="0"/>
    </xf>
    <xf numFmtId="0" fontId="5" fillId="16" borderId="70" xfId="0" applyFont="1" applyFill="1" applyBorder="1" applyAlignment="1">
      <alignment horizontal="center" vertical="center" wrapText="1"/>
    </xf>
    <xf numFmtId="0" fontId="5" fillId="16" borderId="53" xfId="0" applyFont="1" applyFill="1" applyBorder="1" applyAlignment="1">
      <alignment horizontal="center" vertical="center" wrapText="1"/>
    </xf>
    <xf numFmtId="0" fontId="5" fillId="16" borderId="59" xfId="0" applyFont="1" applyFill="1" applyBorder="1" applyAlignment="1">
      <alignment horizontal="center" vertical="center"/>
    </xf>
    <xf numFmtId="0" fontId="5" fillId="16" borderId="2" xfId="0" applyFont="1" applyFill="1" applyBorder="1" applyAlignment="1">
      <alignment horizontal="center" vertical="center"/>
    </xf>
    <xf numFmtId="0" fontId="5" fillId="15" borderId="25" xfId="0" applyFont="1" applyFill="1" applyBorder="1" applyAlignment="1">
      <alignment horizontal="center" vertical="center"/>
    </xf>
    <xf numFmtId="0" fontId="5" fillId="15" borderId="34" xfId="0" applyFont="1" applyFill="1" applyBorder="1" applyAlignment="1">
      <alignment horizontal="center" vertical="center"/>
    </xf>
    <xf numFmtId="0" fontId="5" fillId="15" borderId="35" xfId="0" applyFont="1" applyFill="1" applyBorder="1" applyAlignment="1">
      <alignment horizontal="center" vertical="center"/>
    </xf>
    <xf numFmtId="0" fontId="5" fillId="15" borderId="44" xfId="0" applyFont="1" applyFill="1" applyBorder="1" applyAlignment="1">
      <alignment horizontal="center" vertical="center"/>
    </xf>
    <xf numFmtId="0" fontId="5" fillId="15" borderId="54" xfId="0" applyFont="1" applyFill="1" applyBorder="1" applyAlignment="1">
      <alignment horizontal="center" vertical="center"/>
    </xf>
    <xf numFmtId="0" fontId="5" fillId="15" borderId="55" xfId="0" applyFont="1" applyFill="1" applyBorder="1" applyAlignment="1">
      <alignment horizontal="center" vertical="center"/>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5" fillId="15" borderId="10" xfId="0" applyFont="1" applyFill="1" applyBorder="1" applyAlignment="1" applyProtection="1">
      <alignment horizontal="center" vertical="center" wrapText="1"/>
      <protection locked="0"/>
    </xf>
    <xf numFmtId="0" fontId="5" fillId="15" borderId="11" xfId="0" applyFont="1" applyFill="1" applyBorder="1" applyAlignment="1" applyProtection="1">
      <alignment horizontal="center" vertical="center" wrapText="1"/>
      <protection locked="0"/>
    </xf>
    <xf numFmtId="0" fontId="5" fillId="15" borderId="12" xfId="0" applyFont="1" applyFill="1" applyBorder="1" applyAlignment="1" applyProtection="1">
      <alignment horizontal="center" vertical="center" wrapText="1"/>
      <protection locked="0"/>
    </xf>
    <xf numFmtId="0" fontId="5" fillId="15" borderId="56" xfId="0" applyFont="1" applyFill="1" applyBorder="1" applyAlignment="1">
      <alignment horizontal="center" vertical="center" wrapText="1"/>
    </xf>
    <xf numFmtId="0" fontId="5" fillId="15" borderId="5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50"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1" xfId="0" applyBorder="1" applyAlignment="1">
      <alignment horizontal="center"/>
    </xf>
    <xf numFmtId="0" fontId="17" fillId="0" borderId="21"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2" xfId="0" applyFont="1" applyBorder="1" applyAlignment="1">
      <alignment horizontal="center" vertical="center" wrapText="1"/>
    </xf>
    <xf numFmtId="0" fontId="60" fillId="0" borderId="1" xfId="0" applyFont="1" applyBorder="1" applyAlignment="1">
      <alignment vertical="center" wrapText="1"/>
    </xf>
    <xf numFmtId="0" fontId="62" fillId="0" borderId="8" xfId="0" applyFont="1" applyBorder="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3" fontId="17" fillId="15" borderId="2" xfId="0" applyNumberFormat="1" applyFont="1" applyFill="1" applyBorder="1" applyAlignment="1">
      <alignment horizontal="center" vertical="center" wrapText="1"/>
    </xf>
    <xf numFmtId="0" fontId="17" fillId="15" borderId="24"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26" fillId="15" borderId="2" xfId="0" applyFont="1" applyFill="1" applyBorder="1" applyAlignment="1">
      <alignment horizontal="center" vertical="center"/>
    </xf>
    <xf numFmtId="0" fontId="26" fillId="15" borderId="24" xfId="0" applyFont="1" applyFill="1" applyBorder="1" applyAlignment="1">
      <alignment horizontal="center" vertical="center"/>
    </xf>
    <xf numFmtId="0" fontId="26" fillId="15" borderId="5" xfId="0" applyFont="1" applyFill="1" applyBorder="1" applyAlignment="1">
      <alignment horizontal="center" vertical="center"/>
    </xf>
    <xf numFmtId="0" fontId="26" fillId="15" borderId="2" xfId="0" applyFont="1" applyFill="1" applyBorder="1" applyAlignment="1">
      <alignment horizontal="center" vertical="center" wrapText="1"/>
    </xf>
    <xf numFmtId="0" fontId="26" fillId="15" borderId="24" xfId="0" applyFont="1" applyFill="1" applyBorder="1" applyAlignment="1">
      <alignment horizontal="center" vertical="center" wrapText="1"/>
    </xf>
    <xf numFmtId="0" fontId="26" fillId="15" borderId="5" xfId="0" applyFont="1" applyFill="1" applyBorder="1" applyAlignment="1">
      <alignment horizontal="center" vertical="center" wrapText="1"/>
    </xf>
    <xf numFmtId="3" fontId="26" fillId="15" borderId="2" xfId="0" applyNumberFormat="1" applyFont="1" applyFill="1" applyBorder="1" applyAlignment="1">
      <alignment horizontal="center" vertical="center"/>
    </xf>
    <xf numFmtId="0" fontId="17" fillId="0" borderId="21" xfId="0" applyFont="1" applyBorder="1" applyAlignment="1">
      <alignment vertical="center" wrapText="1"/>
    </xf>
    <xf numFmtId="0" fontId="17" fillId="0" borderId="14" xfId="0" applyFont="1" applyBorder="1" applyAlignment="1">
      <alignment vertical="center" wrapText="1"/>
    </xf>
    <xf numFmtId="0" fontId="17" fillId="0" borderId="42" xfId="0" applyFont="1" applyBorder="1" applyAlignment="1">
      <alignment vertical="center" wrapText="1"/>
    </xf>
    <xf numFmtId="0" fontId="63" fillId="49" borderId="8" xfId="0" applyFont="1" applyFill="1" applyBorder="1" applyAlignment="1">
      <alignment horizontal="center" vertical="center"/>
    </xf>
    <xf numFmtId="0" fontId="63" fillId="49" borderId="6" xfId="0" applyFont="1" applyFill="1" applyBorder="1" applyAlignment="1">
      <alignment horizontal="center" vertical="center"/>
    </xf>
    <xf numFmtId="0" fontId="63" fillId="49" borderId="7" xfId="0" applyFont="1" applyFill="1" applyBorder="1" applyAlignment="1">
      <alignment horizontal="center" vertical="center"/>
    </xf>
    <xf numFmtId="0" fontId="63" fillId="49" borderId="8" xfId="0" applyFont="1" applyFill="1" applyBorder="1" applyAlignment="1">
      <alignment horizontal="center" vertical="center" wrapText="1"/>
    </xf>
    <xf numFmtId="0" fontId="63" fillId="49" borderId="6"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5" fillId="15" borderId="42" xfId="0" applyFont="1" applyFill="1" applyBorder="1" applyAlignment="1">
      <alignment horizontal="center" vertical="center" wrapText="1"/>
    </xf>
    <xf numFmtId="0" fontId="15" fillId="15" borderId="5"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5" borderId="19"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7" fillId="15" borderId="21"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17" fillId="15" borderId="42"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26" fillId="15" borderId="21" xfId="0" applyFont="1" applyFill="1" applyBorder="1" applyAlignment="1">
      <alignment horizontal="center" vertical="center"/>
    </xf>
    <xf numFmtId="0" fontId="26" fillId="15" borderId="14" xfId="0" applyFont="1" applyFill="1" applyBorder="1" applyAlignment="1">
      <alignment horizontal="center" vertical="center"/>
    </xf>
    <xf numFmtId="0" fontId="26" fillId="15" borderId="42" xfId="0" applyFont="1" applyFill="1" applyBorder="1" applyAlignment="1">
      <alignment horizontal="center" vertical="center"/>
    </xf>
    <xf numFmtId="3" fontId="17" fillId="0" borderId="59" xfId="0" applyNumberFormat="1" applyFont="1" applyBorder="1" applyAlignment="1">
      <alignment horizontal="center" vertical="center"/>
    </xf>
    <xf numFmtId="3" fontId="17" fillId="0" borderId="9" xfId="0" applyNumberFormat="1" applyFont="1" applyBorder="1" applyAlignment="1">
      <alignment horizontal="center" vertical="center"/>
    </xf>
    <xf numFmtId="3" fontId="17" fillId="0" borderId="48" xfId="0" applyNumberFormat="1" applyFont="1" applyBorder="1" applyAlignment="1">
      <alignment horizontal="center" vertical="center"/>
    </xf>
    <xf numFmtId="0" fontId="61" fillId="15" borderId="2" xfId="0" applyFont="1" applyFill="1" applyBorder="1" applyAlignment="1">
      <alignment horizontal="center" vertical="center" wrapText="1"/>
    </xf>
    <xf numFmtId="0" fontId="61" fillId="15" borderId="24" xfId="0" applyFont="1" applyFill="1" applyBorder="1" applyAlignment="1">
      <alignment horizontal="center" vertical="center" wrapText="1"/>
    </xf>
    <xf numFmtId="0" fontId="61" fillId="15" borderId="5" xfId="0" applyFont="1" applyFill="1" applyBorder="1" applyAlignment="1">
      <alignment horizontal="center" vertical="center" wrapText="1"/>
    </xf>
    <xf numFmtId="3" fontId="17" fillId="0" borderId="2" xfId="0" applyNumberFormat="1" applyFont="1" applyBorder="1" applyAlignment="1">
      <alignment horizontal="center" vertical="center"/>
    </xf>
    <xf numFmtId="3" fontId="17" fillId="0" borderId="24" xfId="0" applyNumberFormat="1" applyFont="1" applyBorder="1" applyAlignment="1">
      <alignment horizontal="center" vertical="center"/>
    </xf>
    <xf numFmtId="3" fontId="17" fillId="0" borderId="5" xfId="0" applyNumberFormat="1" applyFont="1" applyBorder="1" applyAlignment="1">
      <alignment horizontal="center" vertical="center"/>
    </xf>
    <xf numFmtId="0" fontId="2" fillId="15" borderId="25"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26" fillId="15" borderId="1" xfId="0" applyFont="1" applyFill="1" applyBorder="1" applyAlignment="1">
      <alignment horizontal="center" vertical="center"/>
    </xf>
    <xf numFmtId="0" fontId="11" fillId="15" borderId="2" xfId="0" applyFont="1" applyFill="1" applyBorder="1" applyAlignment="1">
      <alignment horizontal="center" vertical="center" wrapText="1"/>
    </xf>
    <xf numFmtId="0" fontId="11" fillId="47" borderId="25" xfId="0" applyFont="1" applyFill="1" applyBorder="1" applyAlignment="1">
      <alignment horizontal="left" vertical="center" wrapText="1"/>
    </xf>
    <xf numFmtId="0" fontId="11" fillId="47" borderId="26" xfId="0" applyFont="1" applyFill="1" applyBorder="1" applyAlignment="1">
      <alignment horizontal="left" vertical="center" wrapText="1"/>
    </xf>
    <xf numFmtId="0" fontId="11" fillId="47" borderId="40" xfId="0" applyFont="1" applyFill="1" applyBorder="1" applyAlignment="1">
      <alignment horizontal="left" vertical="center" wrapText="1"/>
    </xf>
    <xf numFmtId="0" fontId="11" fillId="47" borderId="25" xfId="0" applyFont="1" applyFill="1" applyBorder="1" applyAlignment="1">
      <alignment horizontal="left" vertical="center"/>
    </xf>
    <xf numFmtId="0" fontId="11" fillId="47" borderId="26" xfId="0" applyFont="1" applyFill="1" applyBorder="1" applyAlignment="1">
      <alignment horizontal="left" vertical="center"/>
    </xf>
    <xf numFmtId="0" fontId="11" fillId="47" borderId="40" xfId="0" applyFont="1" applyFill="1" applyBorder="1" applyAlignment="1">
      <alignment horizontal="left" vertical="center"/>
    </xf>
    <xf numFmtId="0" fontId="10" fillId="15" borderId="53" xfId="0" applyFont="1" applyFill="1" applyBorder="1" applyAlignment="1">
      <alignment horizontal="left" vertical="center"/>
    </xf>
    <xf numFmtId="0" fontId="10" fillId="15" borderId="54" xfId="0" applyFont="1" applyFill="1" applyBorder="1" applyAlignment="1">
      <alignment horizontal="left" vertical="center"/>
    </xf>
    <xf numFmtId="0" fontId="10" fillId="15" borderId="55" xfId="0" applyFont="1" applyFill="1" applyBorder="1" applyAlignment="1">
      <alignment horizontal="left" vertical="center"/>
    </xf>
    <xf numFmtId="0" fontId="10" fillId="3" borderId="71" xfId="0" applyFont="1" applyFill="1" applyBorder="1" applyAlignment="1">
      <alignment horizontal="center" vertical="center"/>
    </xf>
    <xf numFmtId="0" fontId="10" fillId="3" borderId="72" xfId="0" applyFont="1" applyFill="1" applyBorder="1" applyAlignment="1">
      <alignment horizontal="center" vertical="center"/>
    </xf>
    <xf numFmtId="0" fontId="10" fillId="3" borderId="73" xfId="0" applyFont="1" applyFill="1" applyBorder="1" applyAlignment="1">
      <alignment horizontal="center" vertical="center"/>
    </xf>
    <xf numFmtId="0" fontId="2" fillId="15" borderId="34"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42"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7" xfId="0" applyFont="1" applyFill="1" applyBorder="1" applyAlignment="1">
      <alignment horizontal="center" vertical="center" wrapText="1"/>
    </xf>
    <xf numFmtId="0" fontId="2" fillId="15" borderId="48" xfId="0" applyFont="1" applyFill="1" applyBorder="1" applyAlignment="1">
      <alignment horizontal="center" vertical="center" wrapText="1"/>
    </xf>
    <xf numFmtId="0" fontId="2" fillId="15" borderId="16" xfId="0" applyFont="1" applyFill="1" applyBorder="1" applyAlignment="1">
      <alignment horizontal="center" vertical="center" wrapText="1"/>
    </xf>
    <xf numFmtId="0" fontId="2" fillId="15" borderId="39" xfId="0" applyFont="1" applyFill="1" applyBorder="1" applyAlignment="1">
      <alignment horizontal="center" vertical="center" wrapText="1"/>
    </xf>
    <xf numFmtId="0" fontId="2" fillId="15" borderId="22"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10" fillId="15" borderId="53" xfId="0" applyFont="1" applyFill="1" applyBorder="1" applyAlignment="1">
      <alignment horizontal="left" vertical="center" wrapText="1"/>
    </xf>
    <xf numFmtId="0" fontId="10" fillId="15" borderId="54" xfId="0" applyFont="1" applyFill="1" applyBorder="1" applyAlignment="1">
      <alignment horizontal="left" vertical="center" wrapText="1"/>
    </xf>
    <xf numFmtId="0" fontId="10" fillId="15" borderId="55" xfId="0" applyFont="1" applyFill="1" applyBorder="1" applyAlignment="1">
      <alignment horizontal="left" vertical="center" wrapText="1"/>
    </xf>
    <xf numFmtId="0" fontId="10" fillId="3" borderId="71"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31" fillId="15" borderId="30" xfId="19" applyFont="1" applyFill="1" applyBorder="1" applyAlignment="1">
      <alignment horizontal="left" vertical="center" wrapText="1"/>
    </xf>
    <xf numFmtId="0" fontId="31" fillId="15" borderId="31" xfId="19" applyFont="1" applyFill="1" applyBorder="1" applyAlignment="1">
      <alignment horizontal="left" vertical="center" wrapText="1"/>
    </xf>
    <xf numFmtId="0" fontId="31" fillId="15" borderId="41" xfId="19" applyFont="1" applyFill="1" applyBorder="1" applyAlignment="1">
      <alignment horizontal="left" vertical="center" wrapText="1"/>
    </xf>
    <xf numFmtId="0" fontId="11" fillId="47" borderId="71" xfId="0" applyFont="1" applyFill="1" applyBorder="1" applyAlignment="1">
      <alignment horizontal="center" vertical="center" wrapText="1"/>
    </xf>
    <xf numFmtId="0" fontId="11" fillId="47" borderId="72" xfId="0" applyFont="1" applyFill="1" applyBorder="1" applyAlignment="1">
      <alignment horizontal="center" vertical="center" wrapText="1"/>
    </xf>
    <xf numFmtId="0" fontId="11" fillId="47" borderId="73" xfId="0" applyFont="1" applyFill="1" applyBorder="1" applyAlignment="1">
      <alignment horizontal="center" vertical="center" wrapText="1"/>
    </xf>
    <xf numFmtId="0" fontId="31" fillId="0" borderId="53" xfId="19" applyFont="1" applyBorder="1" applyAlignment="1">
      <alignment horizontal="center" vertical="center" wrapText="1"/>
    </xf>
    <xf numFmtId="0" fontId="31" fillId="0" borderId="54" xfId="19" applyFont="1" applyBorder="1" applyAlignment="1">
      <alignment horizontal="center" vertical="center" wrapText="1"/>
    </xf>
    <xf numFmtId="0" fontId="31" fillId="0" borderId="55" xfId="19" applyFont="1" applyBorder="1" applyAlignment="1">
      <alignment horizontal="center" vertical="center" wrapText="1"/>
    </xf>
    <xf numFmtId="0" fontId="2" fillId="15" borderId="21"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5" xfId="19" applyFont="1" applyFill="1" applyBorder="1" applyAlignment="1">
      <alignment horizontal="center" vertical="center" wrapText="1"/>
    </xf>
    <xf numFmtId="0" fontId="2" fillId="15" borderId="2" xfId="19" applyFont="1" applyFill="1" applyBorder="1" applyAlignment="1">
      <alignment horizontal="center" vertical="center" wrapText="1"/>
    </xf>
    <xf numFmtId="0" fontId="2" fillId="15" borderId="46" xfId="0" applyFont="1" applyFill="1" applyBorder="1" applyAlignment="1">
      <alignment horizontal="center" vertical="center" wrapText="1"/>
    </xf>
    <xf numFmtId="0" fontId="2" fillId="15" borderId="7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5" fillId="0" borderId="3"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0" borderId="2" xfId="0" applyFont="1" applyFill="1" applyBorder="1" applyAlignment="1">
      <alignment horizontal="justify" vertical="center"/>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79" fillId="0" borderId="3" xfId="0" applyFont="1" applyFill="1" applyBorder="1" applyAlignment="1">
      <alignment horizontal="justify" vertical="center" wrapText="1"/>
    </xf>
    <xf numFmtId="0" fontId="79" fillId="0" borderId="1" xfId="0" applyFont="1" applyFill="1" applyBorder="1" applyAlignment="1">
      <alignment horizontal="justify" vertical="center"/>
    </xf>
    <xf numFmtId="0" fontId="79" fillId="0" borderId="2" xfId="0" applyFont="1" applyFill="1" applyBorder="1" applyAlignment="1">
      <alignment horizontal="justify" vertical="center"/>
    </xf>
    <xf numFmtId="0" fontId="3" fillId="15" borderId="28" xfId="0" applyFont="1" applyFill="1" applyBorder="1" applyAlignment="1" applyProtection="1">
      <alignment horizontal="center" vertical="center" wrapText="1"/>
      <protection locked="0"/>
    </xf>
    <xf numFmtId="0" fontId="3" fillId="15" borderId="0" xfId="0" applyFont="1" applyFill="1" applyBorder="1" applyAlignment="1" applyProtection="1">
      <alignment horizontal="center" vertical="center" wrapText="1"/>
      <protection locked="0"/>
    </xf>
    <xf numFmtId="0" fontId="3" fillId="15" borderId="30" xfId="0" applyFont="1" applyFill="1" applyBorder="1" applyAlignment="1" applyProtection="1">
      <alignment horizontal="center" vertical="center" wrapText="1"/>
      <protection locked="0"/>
    </xf>
    <xf numFmtId="0" fontId="3" fillId="15" borderId="31" xfId="0" applyFont="1" applyFill="1" applyBorder="1" applyAlignment="1" applyProtection="1">
      <alignment horizontal="center" vertical="center" wrapText="1"/>
      <protection locked="0"/>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justify" vertical="center"/>
    </xf>
    <xf numFmtId="0" fontId="5" fillId="0" borderId="6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68" fillId="0" borderId="3"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68" fillId="0" borderId="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10" fillId="15" borderId="53" xfId="0" applyFont="1" applyFill="1" applyBorder="1" applyAlignment="1">
      <alignment horizontal="center" vertical="center" wrapText="1"/>
    </xf>
    <xf numFmtId="0" fontId="10" fillId="15" borderId="54"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5" fillId="15" borderId="42"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22" xfId="0" applyFont="1" applyFill="1" applyBorder="1" applyAlignment="1">
      <alignment horizontal="center" vertical="center"/>
    </xf>
    <xf numFmtId="0" fontId="5" fillId="15" borderId="47" xfId="0" applyFont="1" applyFill="1" applyBorder="1" applyAlignment="1">
      <alignment horizontal="center" vertical="center"/>
    </xf>
    <xf numFmtId="0" fontId="5" fillId="15" borderId="51" xfId="0" applyFont="1" applyFill="1" applyBorder="1" applyAlignment="1">
      <alignment horizontal="center" vertical="center"/>
    </xf>
    <xf numFmtId="0" fontId="5" fillId="15" borderId="60" xfId="0" applyFont="1" applyFill="1" applyBorder="1" applyAlignment="1">
      <alignment horizontal="center" vertical="center"/>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25" fillId="0" borderId="10" xfId="0" applyFont="1" applyFill="1" applyBorder="1" applyAlignment="1">
      <alignment horizontal="justify" vertical="center" wrapText="1"/>
    </xf>
    <xf numFmtId="0" fontId="25" fillId="0" borderId="11"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5" fillId="15" borderId="59" xfId="0" applyFont="1" applyFill="1" applyBorder="1" applyAlignment="1">
      <alignment horizontal="center" vertical="center" wrapText="1"/>
    </xf>
    <xf numFmtId="0" fontId="5" fillId="15" borderId="20" xfId="0" applyFont="1"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40"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41" xfId="0" applyFill="1" applyBorder="1" applyAlignment="1">
      <alignment horizontal="center"/>
    </xf>
    <xf numFmtId="0" fontId="29" fillId="3" borderId="53" xfId="0" applyFont="1" applyFill="1" applyBorder="1" applyAlignment="1">
      <alignment horizontal="left" vertical="center"/>
    </xf>
    <xf numFmtId="0" fontId="29" fillId="3" borderId="54" xfId="0" applyFont="1" applyFill="1" applyBorder="1" applyAlignment="1">
      <alignment horizontal="left" vertical="center"/>
    </xf>
    <xf numFmtId="0" fontId="29" fillId="3" borderId="55" xfId="0" applyFont="1" applyFill="1" applyBorder="1" applyAlignment="1">
      <alignment horizontal="left" vertical="center"/>
    </xf>
    <xf numFmtId="0" fontId="81" fillId="15" borderId="6" xfId="0" applyFont="1" applyFill="1" applyBorder="1" applyAlignment="1">
      <alignment horizontal="center" vertical="center" wrapText="1"/>
    </xf>
    <xf numFmtId="0" fontId="81" fillId="15" borderId="58" xfId="0" applyFont="1" applyFill="1" applyBorder="1" applyAlignment="1">
      <alignment horizontal="center" vertical="center" wrapText="1"/>
    </xf>
    <xf numFmtId="0" fontId="81" fillId="15" borderId="62" xfId="0" applyFont="1" applyFill="1" applyBorder="1" applyAlignment="1">
      <alignment horizontal="center" vertical="center" wrapText="1"/>
    </xf>
    <xf numFmtId="176" fontId="22" fillId="15" borderId="0" xfId="0" applyNumberFormat="1" applyFont="1" applyFill="1" applyBorder="1" applyAlignment="1">
      <alignment horizontal="center"/>
    </xf>
    <xf numFmtId="176" fontId="22" fillId="15" borderId="9" xfId="0" applyNumberFormat="1" applyFont="1" applyFill="1" applyBorder="1" applyAlignment="1">
      <alignment horizontal="center"/>
    </xf>
    <xf numFmtId="176" fontId="22" fillId="15" borderId="31" xfId="0" applyNumberFormat="1" applyFont="1" applyFill="1" applyBorder="1" applyAlignment="1">
      <alignment horizontal="center"/>
    </xf>
    <xf numFmtId="176" fontId="22" fillId="15" borderId="36" xfId="0" applyNumberFormat="1" applyFont="1" applyFill="1" applyBorder="1" applyAlignment="1">
      <alignment horizontal="center"/>
    </xf>
    <xf numFmtId="0" fontId="5" fillId="15" borderId="17" xfId="0" applyFont="1" applyFill="1" applyBorder="1" applyAlignment="1">
      <alignment horizontal="center" vertical="center"/>
    </xf>
    <xf numFmtId="0" fontId="5" fillId="15" borderId="3" xfId="0" applyFont="1" applyFill="1" applyBorder="1" applyAlignment="1">
      <alignment horizontal="center" vertical="center"/>
    </xf>
    <xf numFmtId="0" fontId="5" fillId="15" borderId="10" xfId="0" applyFont="1" applyFill="1" applyBorder="1" applyAlignment="1">
      <alignment horizontal="center" vertical="center"/>
    </xf>
    <xf numFmtId="0" fontId="5" fillId="15" borderId="26" xfId="0" applyFont="1" applyFill="1" applyBorder="1" applyAlignment="1">
      <alignment horizontal="center" vertical="center"/>
    </xf>
    <xf numFmtId="0" fontId="5" fillId="16" borderId="17" xfId="0" applyFont="1" applyFill="1" applyBorder="1" applyAlignment="1">
      <alignment horizontal="center" vertical="center"/>
    </xf>
    <xf numFmtId="0" fontId="5" fillId="16" borderId="39"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3" fillId="0" borderId="11" xfId="16" applyFont="1" applyFill="1" applyBorder="1" applyAlignment="1">
      <alignment horizontal="justify" vertical="center" wrapText="1"/>
    </xf>
    <xf numFmtId="0" fontId="23" fillId="0" borderId="11" xfId="16" applyFont="1" applyFill="1" applyBorder="1" applyAlignment="1">
      <alignment horizontal="justify" vertical="center"/>
    </xf>
    <xf numFmtId="10" fontId="12" fillId="0" borderId="2" xfId="0" applyNumberFormat="1" applyFont="1" applyBorder="1" applyAlignment="1" applyProtection="1">
      <alignment horizontal="center" vertical="center" wrapText="1"/>
      <protection locked="0"/>
    </xf>
    <xf numFmtId="10" fontId="12" fillId="0" borderId="5" xfId="0" applyNumberFormat="1" applyFont="1" applyBorder="1" applyAlignment="1" applyProtection="1">
      <alignment horizontal="center" vertical="center" wrapText="1"/>
      <protection locked="0"/>
    </xf>
    <xf numFmtId="0" fontId="2" fillId="15" borderId="15" xfId="16" applyFont="1" applyFill="1" applyBorder="1" applyAlignment="1">
      <alignment horizontal="center" vertical="center" wrapText="1"/>
    </xf>
    <xf numFmtId="0" fontId="2" fillId="15" borderId="38" xfId="16"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2" fillId="0" borderId="3"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3" xfId="16" applyFont="1" applyFill="1" applyBorder="1" applyAlignment="1">
      <alignment horizontal="justify" vertical="center" wrapText="1"/>
    </xf>
    <xf numFmtId="0" fontId="12" fillId="0" borderId="1" xfId="16" applyFont="1" applyFill="1" applyBorder="1" applyAlignment="1">
      <alignment horizontal="justify" vertical="center" wrapText="1"/>
    </xf>
    <xf numFmtId="0" fontId="15" fillId="0" borderId="3" xfId="0" applyFont="1" applyBorder="1" applyAlignment="1" applyProtection="1">
      <alignment horizontal="center" vertical="center" wrapText="1"/>
      <protection locked="0"/>
    </xf>
    <xf numFmtId="0" fontId="12" fillId="0" borderId="14" xfId="16" applyFont="1" applyFill="1" applyBorder="1" applyAlignment="1">
      <alignment horizontal="center" vertical="center" wrapText="1"/>
    </xf>
    <xf numFmtId="0" fontId="12" fillId="0" borderId="2" xfId="16" applyFont="1" applyFill="1" applyBorder="1" applyAlignment="1">
      <alignment horizontal="justify" vertical="center" wrapText="1"/>
    </xf>
    <xf numFmtId="0" fontId="12" fillId="0" borderId="5" xfId="16" applyFont="1" applyFill="1" applyBorder="1" applyAlignment="1">
      <alignment horizontal="justify" vertical="center"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23" fillId="0" borderId="23" xfId="16" applyFont="1" applyFill="1" applyBorder="1" applyAlignment="1">
      <alignment horizontal="justify" vertical="center" wrapText="1"/>
    </xf>
    <xf numFmtId="0" fontId="23" fillId="0" borderId="22" xfId="16" applyFont="1" applyFill="1" applyBorder="1" applyAlignment="1">
      <alignment horizontal="justify" vertical="center" wrapText="1"/>
    </xf>
    <xf numFmtId="0" fontId="23" fillId="0" borderId="11" xfId="16" applyFont="1" applyFill="1" applyBorder="1" applyAlignment="1">
      <alignment horizontal="justify" vertical="top" wrapText="1"/>
    </xf>
    <xf numFmtId="0" fontId="23" fillId="0" borderId="11" xfId="16" applyFont="1" applyFill="1" applyBorder="1" applyAlignment="1">
      <alignment horizontal="justify" vertical="top"/>
    </xf>
    <xf numFmtId="10" fontId="12" fillId="0" borderId="5" xfId="0" applyNumberFormat="1"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2" fillId="0" borderId="20" xfId="16" applyFont="1" applyFill="1" applyBorder="1" applyAlignment="1">
      <alignment horizontal="justify" vertical="center" wrapText="1"/>
    </xf>
    <xf numFmtId="0" fontId="12" fillId="0" borderId="22" xfId="16" applyFont="1" applyFill="1" applyBorder="1" applyAlignment="1">
      <alignment horizontal="justify" vertical="center" wrapText="1"/>
    </xf>
    <xf numFmtId="0" fontId="12" fillId="0" borderId="20" xfId="16" applyFont="1" applyFill="1" applyBorder="1" applyAlignment="1">
      <alignment horizontal="left" vertical="center" wrapText="1"/>
    </xf>
    <xf numFmtId="0" fontId="12" fillId="0" borderId="22" xfId="16" applyFont="1" applyFill="1" applyBorder="1" applyAlignment="1">
      <alignment horizontal="left" vertical="center" wrapText="1"/>
    </xf>
    <xf numFmtId="10" fontId="12" fillId="0" borderId="37" xfId="0" applyNumberFormat="1" applyFont="1" applyBorder="1" applyAlignment="1" applyProtection="1">
      <alignment horizontal="center" vertical="center" wrapText="1"/>
      <protection locked="0"/>
    </xf>
    <xf numFmtId="0" fontId="29" fillId="15" borderId="17"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 fillId="15" borderId="37" xfId="16" applyFont="1" applyFill="1" applyBorder="1" applyAlignment="1">
      <alignment horizontal="center" vertical="center" wrapText="1"/>
    </xf>
    <xf numFmtId="0" fontId="15" fillId="15" borderId="16" xfId="16" applyFont="1" applyFill="1" applyBorder="1" applyAlignment="1">
      <alignment horizontal="center" vertical="center" wrapText="1"/>
    </xf>
    <xf numFmtId="0" fontId="15" fillId="15" borderId="39" xfId="16" applyFont="1" applyFill="1" applyBorder="1" applyAlignment="1">
      <alignment horizontal="center" vertical="center" wrapText="1"/>
    </xf>
    <xf numFmtId="0" fontId="2" fillId="15" borderId="3" xfId="16" applyFont="1" applyFill="1" applyBorder="1" applyAlignment="1">
      <alignment horizontal="center" vertical="center" wrapText="1"/>
    </xf>
    <xf numFmtId="0" fontId="10" fillId="15" borderId="49" xfId="0" applyFont="1" applyFill="1" applyBorder="1" applyAlignment="1">
      <alignment horizontal="left" vertical="center" wrapText="1"/>
    </xf>
    <xf numFmtId="0" fontId="10" fillId="15" borderId="32" xfId="0" applyFont="1" applyFill="1" applyBorder="1" applyAlignment="1">
      <alignment horizontal="left" vertical="center" wrapText="1"/>
    </xf>
    <xf numFmtId="0" fontId="10" fillId="15" borderId="33"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15" borderId="35" xfId="0" applyFont="1" applyFill="1" applyBorder="1" applyAlignment="1">
      <alignment horizontal="left" vertical="center" wrapText="1"/>
    </xf>
    <xf numFmtId="0" fontId="2" fillId="15" borderId="25" xfId="16" applyFont="1" applyFill="1" applyBorder="1" applyAlignment="1">
      <alignment horizontal="center" vertical="center" wrapText="1"/>
    </xf>
    <xf numFmtId="0" fontId="2" fillId="15" borderId="30" xfId="16" applyFont="1" applyFill="1" applyBorder="1" applyAlignment="1">
      <alignment horizontal="center" vertical="center" wrapText="1"/>
    </xf>
    <xf numFmtId="0" fontId="2" fillId="15" borderId="4" xfId="16" applyFont="1" applyFill="1" applyBorder="1" applyAlignment="1">
      <alignment horizontal="center" vertical="center" wrapText="1"/>
    </xf>
    <xf numFmtId="0" fontId="29" fillId="3" borderId="49" xfId="0" applyFont="1" applyFill="1" applyBorder="1" applyAlignment="1">
      <alignment horizontal="left" vertical="center" wrapText="1"/>
    </xf>
    <xf numFmtId="0" fontId="29" fillId="3" borderId="32" xfId="0" applyFont="1" applyFill="1" applyBorder="1" applyAlignment="1">
      <alignment horizontal="left" vertical="center" wrapText="1"/>
    </xf>
    <xf numFmtId="0" fontId="29" fillId="3" borderId="50" xfId="0" applyFont="1" applyFill="1" applyBorder="1" applyAlignment="1">
      <alignment horizontal="left" vertical="center" wrapText="1"/>
    </xf>
    <xf numFmtId="0" fontId="2" fillId="15" borderId="10" xfId="16" applyFont="1" applyFill="1" applyBorder="1" applyAlignment="1">
      <alignment horizontal="center" vertical="center" wrapText="1"/>
    </xf>
    <xf numFmtId="0" fontId="2" fillId="15" borderId="12" xfId="16" applyFont="1" applyFill="1" applyBorder="1" applyAlignment="1">
      <alignment horizontal="center" vertical="center" wrapText="1"/>
    </xf>
    <xf numFmtId="0" fontId="81" fillId="15" borderId="18" xfId="0" applyFont="1" applyFill="1" applyBorder="1" applyAlignment="1">
      <alignment horizontal="center" vertical="center" wrapText="1"/>
    </xf>
    <xf numFmtId="0" fontId="81" fillId="15" borderId="1" xfId="0" applyFont="1" applyFill="1" applyBorder="1" applyAlignment="1">
      <alignment horizontal="center" vertical="center" wrapText="1"/>
    </xf>
    <xf numFmtId="0" fontId="81" fillId="15" borderId="11" xfId="0" applyFont="1" applyFill="1" applyBorder="1" applyAlignment="1">
      <alignment horizontal="center" vertical="center" wrapText="1"/>
    </xf>
    <xf numFmtId="10" fontId="12" fillId="0" borderId="3" xfId="0" applyNumberFormat="1" applyFont="1" applyFill="1" applyBorder="1" applyAlignment="1" applyProtection="1">
      <alignment horizontal="center" vertical="center" wrapText="1"/>
      <protection locked="0"/>
    </xf>
    <xf numFmtId="0" fontId="12" fillId="0" borderId="38" xfId="16" applyFont="1" applyFill="1" applyBorder="1" applyAlignment="1">
      <alignment horizontal="justify" vertical="center" wrapText="1"/>
    </xf>
    <xf numFmtId="0" fontId="57" fillId="46" borderId="67" xfId="2865" applyFont="1" applyFill="1" applyBorder="1" applyAlignment="1">
      <alignment horizontal="center" vertical="center"/>
    </xf>
    <xf numFmtId="0" fontId="57" fillId="46" borderId="68" xfId="2865" applyFont="1" applyFill="1" applyBorder="1" applyAlignment="1">
      <alignment horizontal="center" vertical="center"/>
    </xf>
    <xf numFmtId="0" fontId="62" fillId="0" borderId="8"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3" fontId="17" fillId="15" borderId="2" xfId="0" applyNumberFormat="1" applyFont="1" applyFill="1" applyBorder="1" applyAlignment="1">
      <alignment horizontal="right" vertical="center" wrapText="1"/>
    </xf>
    <xf numFmtId="3" fontId="17" fillId="15" borderId="24" xfId="0" applyNumberFormat="1" applyFont="1" applyFill="1" applyBorder="1" applyAlignment="1">
      <alignment horizontal="right" vertical="center" wrapText="1"/>
    </xf>
    <xf numFmtId="3" fontId="17" fillId="15" borderId="5" xfId="0" applyNumberFormat="1" applyFont="1" applyFill="1" applyBorder="1" applyAlignment="1">
      <alignment horizontal="right" vertical="center" wrapText="1"/>
    </xf>
    <xf numFmtId="0" fontId="60" fillId="49" borderId="8" xfId="0" applyFont="1" applyFill="1" applyBorder="1" applyAlignment="1">
      <alignment horizontal="center" vertical="center" wrapText="1"/>
    </xf>
    <xf numFmtId="0" fontId="60" fillId="49" borderId="6" xfId="0" applyFont="1" applyFill="1" applyBorder="1" applyAlignment="1">
      <alignment horizontal="center" vertical="center" wrapText="1"/>
    </xf>
    <xf numFmtId="3" fontId="60" fillId="15" borderId="2" xfId="0" applyNumberFormat="1" applyFont="1" applyFill="1" applyBorder="1" applyAlignment="1">
      <alignment horizontal="center" vertical="center" wrapText="1"/>
    </xf>
    <xf numFmtId="3" fontId="60" fillId="15" borderId="24" xfId="0" applyNumberFormat="1" applyFont="1" applyFill="1" applyBorder="1" applyAlignment="1">
      <alignment horizontal="center" vertical="center" wrapText="1"/>
    </xf>
    <xf numFmtId="3" fontId="60" fillId="15" borderId="5" xfId="0" applyNumberFormat="1" applyFont="1" applyFill="1" applyBorder="1" applyAlignment="1">
      <alignment horizontal="center" vertical="center" wrapText="1"/>
    </xf>
    <xf numFmtId="3" fontId="60" fillId="15" borderId="2" xfId="0" applyNumberFormat="1" applyFont="1" applyFill="1" applyBorder="1" applyAlignment="1">
      <alignment horizontal="right" vertical="center" wrapText="1"/>
    </xf>
    <xf numFmtId="3" fontId="60" fillId="15" borderId="24" xfId="0" applyNumberFormat="1" applyFont="1" applyFill="1" applyBorder="1" applyAlignment="1">
      <alignment horizontal="right" vertical="center" wrapText="1"/>
    </xf>
    <xf numFmtId="3" fontId="60" fillId="15" borderId="5" xfId="0" applyNumberFormat="1" applyFont="1" applyFill="1" applyBorder="1" applyAlignment="1">
      <alignment horizontal="right" vertical="center" wrapText="1"/>
    </xf>
    <xf numFmtId="0" fontId="60" fillId="15" borderId="2" xfId="0" applyFont="1" applyFill="1" applyBorder="1" applyAlignment="1">
      <alignment horizontal="center" vertical="center" wrapText="1"/>
    </xf>
    <xf numFmtId="0" fontId="60" fillId="15" borderId="24" xfId="0" applyFont="1" applyFill="1" applyBorder="1" applyAlignment="1">
      <alignment horizontal="center" vertical="center" wrapText="1"/>
    </xf>
    <xf numFmtId="0" fontId="60" fillId="15" borderId="5" xfId="0" applyFont="1" applyFill="1" applyBorder="1" applyAlignment="1">
      <alignment horizontal="center" vertical="center" wrapText="1"/>
    </xf>
    <xf numFmtId="0" fontId="60" fillId="15" borderId="24" xfId="0" applyFont="1" applyFill="1" applyBorder="1" applyAlignment="1">
      <alignment horizontal="right" vertical="center" wrapText="1"/>
    </xf>
    <xf numFmtId="0" fontId="60" fillId="15" borderId="5" xfId="0" applyFont="1" applyFill="1" applyBorder="1" applyAlignment="1">
      <alignment horizontal="right" vertical="center" wrapText="1"/>
    </xf>
    <xf numFmtId="3" fontId="17" fillId="0" borderId="2" xfId="0" applyNumberFormat="1" applyFont="1" applyBorder="1" applyAlignment="1">
      <alignment horizontal="right" vertical="center" wrapText="1"/>
    </xf>
    <xf numFmtId="3" fontId="17" fillId="0" borderId="24" xfId="0" applyNumberFormat="1" applyFont="1" applyBorder="1" applyAlignment="1">
      <alignment horizontal="right" vertical="center" wrapText="1"/>
    </xf>
    <xf numFmtId="3" fontId="17" fillId="0" borderId="5" xfId="0" applyNumberFormat="1" applyFont="1" applyBorder="1" applyAlignment="1">
      <alignment horizontal="right" vertical="center" wrapText="1"/>
    </xf>
    <xf numFmtId="0" fontId="17" fillId="0" borderId="24" xfId="0" applyFont="1" applyBorder="1" applyAlignment="1">
      <alignment horizontal="right" vertical="center" wrapText="1"/>
    </xf>
    <xf numFmtId="0" fontId="17" fillId="0" borderId="5" xfId="0" applyFont="1" applyBorder="1" applyAlignment="1">
      <alignment horizontal="right" vertical="center" wrapText="1"/>
    </xf>
    <xf numFmtId="0" fontId="17" fillId="15" borderId="59"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48" xfId="0" applyFont="1" applyFill="1" applyBorder="1" applyAlignment="1">
      <alignment horizontal="center" vertical="center" wrapText="1"/>
    </xf>
    <xf numFmtId="3" fontId="17" fillId="0" borderId="2" xfId="0" applyNumberFormat="1" applyFont="1" applyBorder="1" applyAlignment="1">
      <alignment horizontal="center" vertical="center" wrapText="1"/>
    </xf>
    <xf numFmtId="3" fontId="17" fillId="0" borderId="24"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0" fontId="17" fillId="0" borderId="2"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5" xfId="0" applyFont="1" applyBorder="1" applyAlignment="1">
      <alignment horizontal="justify" vertical="center" wrapText="1"/>
    </xf>
    <xf numFmtId="3" fontId="26" fillId="15" borderId="2" xfId="0" applyNumberFormat="1" applyFont="1" applyFill="1" applyBorder="1" applyAlignment="1">
      <alignment horizontal="right" vertical="center"/>
    </xf>
    <xf numFmtId="0" fontId="26" fillId="15" borderId="24" xfId="0" applyFont="1" applyFill="1" applyBorder="1" applyAlignment="1">
      <alignment horizontal="right" vertical="center"/>
    </xf>
    <xf numFmtId="0" fontId="26" fillId="15" borderId="5" xfId="0" applyFont="1" applyFill="1" applyBorder="1" applyAlignment="1">
      <alignment horizontal="right" vertical="center"/>
    </xf>
    <xf numFmtId="3" fontId="26" fillId="15" borderId="2" xfId="0" applyNumberFormat="1" applyFont="1" applyFill="1" applyBorder="1" applyAlignment="1">
      <alignment horizontal="right" vertical="center" wrapText="1"/>
    </xf>
    <xf numFmtId="3" fontId="26" fillId="15" borderId="24" xfId="0" applyNumberFormat="1" applyFont="1" applyFill="1" applyBorder="1" applyAlignment="1">
      <alignment horizontal="right" vertical="center" wrapText="1"/>
    </xf>
    <xf numFmtId="3" fontId="26" fillId="15" borderId="5" xfId="0" applyNumberFormat="1" applyFont="1" applyFill="1" applyBorder="1" applyAlignment="1">
      <alignment horizontal="right" vertical="center" wrapText="1"/>
    </xf>
    <xf numFmtId="3" fontId="2" fillId="0" borderId="20" xfId="0" applyNumberFormat="1" applyFont="1" applyBorder="1" applyAlignment="1">
      <alignment horizontal="center" vertical="center" wrapText="1"/>
    </xf>
    <xf numFmtId="3" fontId="2" fillId="0" borderId="23" xfId="0" applyNumberFormat="1" applyFont="1" applyBorder="1" applyAlignment="1">
      <alignment horizontal="center" vertical="center" wrapText="1"/>
    </xf>
    <xf numFmtId="3" fontId="2" fillId="0" borderId="22" xfId="0" applyNumberFormat="1" applyFont="1" applyBorder="1" applyAlignment="1">
      <alignment horizontal="center" vertical="center" wrapText="1"/>
    </xf>
    <xf numFmtId="3" fontId="26" fillId="15" borderId="24" xfId="0" applyNumberFormat="1" applyFont="1" applyFill="1" applyBorder="1" applyAlignment="1">
      <alignment horizontal="center" vertical="center"/>
    </xf>
    <xf numFmtId="3" fontId="26" fillId="15" borderId="5" xfId="0" applyNumberFormat="1" applyFont="1" applyFill="1" applyBorder="1" applyAlignment="1">
      <alignment horizontal="center" vertical="center"/>
    </xf>
    <xf numFmtId="3" fontId="26" fillId="15" borderId="24" xfId="0" applyNumberFormat="1" applyFont="1" applyFill="1" applyBorder="1" applyAlignment="1">
      <alignment horizontal="right" vertical="center"/>
    </xf>
    <xf numFmtId="3" fontId="26" fillId="15" borderId="5" xfId="0" applyNumberFormat="1" applyFont="1" applyFill="1" applyBorder="1" applyAlignment="1">
      <alignment horizontal="right" vertical="center"/>
    </xf>
    <xf numFmtId="0" fontId="77" fillId="15" borderId="2" xfId="0" applyFont="1" applyFill="1" applyBorder="1" applyAlignment="1">
      <alignment horizontal="center" vertical="center" wrapText="1"/>
    </xf>
    <xf numFmtId="0" fontId="77" fillId="15" borderId="24" xfId="0" applyFont="1" applyFill="1" applyBorder="1" applyAlignment="1">
      <alignment horizontal="center" vertical="center" wrapText="1"/>
    </xf>
    <xf numFmtId="0" fontId="77" fillId="15" borderId="5" xfId="0" applyFont="1" applyFill="1" applyBorder="1" applyAlignment="1">
      <alignment horizontal="center" vertical="center" wrapText="1"/>
    </xf>
    <xf numFmtId="3" fontId="86" fillId="15" borderId="2" xfId="0" applyNumberFormat="1" applyFont="1" applyFill="1" applyBorder="1" applyAlignment="1">
      <alignment horizontal="right" vertical="center" wrapText="1"/>
    </xf>
    <xf numFmtId="3" fontId="86" fillId="15" borderId="24" xfId="0" applyNumberFormat="1" applyFont="1" applyFill="1" applyBorder="1" applyAlignment="1">
      <alignment horizontal="right" vertical="center" wrapText="1"/>
    </xf>
    <xf numFmtId="3" fontId="86" fillId="15" borderId="5" xfId="0" applyNumberFormat="1" applyFont="1" applyFill="1" applyBorder="1" applyAlignment="1">
      <alignment horizontal="right" vertical="center" wrapText="1"/>
    </xf>
    <xf numFmtId="0" fontId="12" fillId="0" borderId="1" xfId="0" applyFont="1" applyBorder="1" applyAlignment="1">
      <alignment horizontal="center" vertical="center" wrapText="1"/>
    </xf>
    <xf numFmtId="3" fontId="60" fillId="15" borderId="2" xfId="0" applyNumberFormat="1" applyFont="1" applyFill="1" applyBorder="1" applyAlignment="1">
      <alignment horizontal="center" vertical="center"/>
    </xf>
    <xf numFmtId="3" fontId="60" fillId="15" borderId="24" xfId="0" applyNumberFormat="1" applyFont="1" applyFill="1" applyBorder="1" applyAlignment="1">
      <alignment horizontal="center" vertical="center"/>
    </xf>
    <xf numFmtId="3" fontId="60" fillId="15" borderId="5" xfId="0" applyNumberFormat="1" applyFont="1" applyFill="1" applyBorder="1" applyAlignment="1">
      <alignment horizontal="center" vertical="center"/>
    </xf>
    <xf numFmtId="0" fontId="26" fillId="15" borderId="59" xfId="0" applyFont="1" applyFill="1" applyBorder="1" applyAlignment="1">
      <alignment horizontal="center" vertical="center"/>
    </xf>
    <xf numFmtId="0" fontId="26" fillId="15" borderId="9" xfId="0" applyFont="1" applyFill="1" applyBorder="1" applyAlignment="1">
      <alignment horizontal="center" vertical="center"/>
    </xf>
    <xf numFmtId="0" fontId="26" fillId="15" borderId="48"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5" xfId="0" applyFont="1" applyBorder="1" applyAlignment="1">
      <alignment horizontal="center" vertical="center" wrapText="1"/>
    </xf>
    <xf numFmtId="176" fontId="17"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12" fillId="0" borderId="24" xfId="0" applyFont="1" applyBorder="1" applyAlignment="1">
      <alignment horizontal="right" vertical="center" wrapText="1"/>
    </xf>
    <xf numFmtId="0" fontId="12" fillId="0" borderId="5" xfId="0" applyFont="1" applyBorder="1" applyAlignment="1">
      <alignment horizontal="right" vertical="center" wrapText="1"/>
    </xf>
    <xf numFmtId="3" fontId="4" fillId="0" borderId="20"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176" fontId="17" fillId="0" borderId="2" xfId="6880" applyNumberFormat="1" applyFont="1" applyBorder="1" applyAlignment="1">
      <alignment vertical="center" wrapText="1"/>
    </xf>
    <xf numFmtId="176" fontId="17" fillId="0" borderId="24" xfId="6880" applyNumberFormat="1" applyFont="1" applyBorder="1" applyAlignment="1">
      <alignment vertical="center" wrapText="1"/>
    </xf>
    <xf numFmtId="176" fontId="17" fillId="0" borderId="5" xfId="6880" applyNumberFormat="1" applyFont="1" applyBorder="1" applyAlignment="1">
      <alignment vertical="center" wrapText="1"/>
    </xf>
    <xf numFmtId="176" fontId="17" fillId="0" borderId="1" xfId="6880" applyNumberFormat="1" applyFont="1" applyBorder="1" applyAlignment="1">
      <alignment vertical="center" wrapText="1"/>
    </xf>
    <xf numFmtId="176" fontId="17" fillId="0" borderId="2" xfId="6880" applyNumberFormat="1" applyFont="1" applyBorder="1" applyAlignment="1">
      <alignment horizontal="center" vertical="center" wrapText="1"/>
    </xf>
    <xf numFmtId="176" fontId="17" fillId="0" borderId="24" xfId="6880" applyNumberFormat="1" applyFont="1" applyBorder="1" applyAlignment="1">
      <alignment horizontal="center" vertical="center" wrapText="1"/>
    </xf>
    <xf numFmtId="176" fontId="17" fillId="0" borderId="5" xfId="6880" applyNumberFormat="1" applyFont="1" applyBorder="1" applyAlignment="1">
      <alignment horizontal="center" vertical="center" wrapText="1"/>
    </xf>
    <xf numFmtId="0" fontId="60" fillId="15" borderId="34" xfId="0" applyFont="1" applyFill="1" applyBorder="1" applyAlignment="1">
      <alignment horizontal="center" vertical="center" wrapText="1"/>
    </xf>
    <xf numFmtId="0" fontId="60" fillId="15" borderId="35" xfId="0" applyFont="1" applyFill="1" applyBorder="1" applyAlignment="1">
      <alignment horizontal="center" vertical="center" wrapText="1"/>
    </xf>
    <xf numFmtId="0" fontId="10" fillId="3" borderId="91" xfId="0" applyFont="1" applyFill="1" applyBorder="1" applyAlignment="1">
      <alignment horizontal="center" vertical="center" wrapText="1"/>
    </xf>
    <xf numFmtId="0" fontId="11" fillId="47" borderId="71" xfId="0" applyFont="1" applyFill="1" applyBorder="1" applyAlignment="1">
      <alignment horizontal="left" vertical="center" wrapText="1"/>
    </xf>
    <xf numFmtId="0" fontId="11" fillId="47" borderId="72" xfId="0" applyFont="1" applyFill="1" applyBorder="1" applyAlignment="1">
      <alignment horizontal="left" vertical="center" wrapText="1"/>
    </xf>
    <xf numFmtId="0" fontId="11" fillId="47" borderId="73" xfId="0" applyFont="1" applyFill="1" applyBorder="1" applyAlignment="1">
      <alignment horizontal="left" vertical="center" wrapText="1"/>
    </xf>
    <xf numFmtId="0" fontId="60" fillId="15" borderId="5" xfId="19" applyFont="1" applyFill="1" applyBorder="1" applyAlignment="1">
      <alignment horizontal="center" vertical="center" wrapText="1"/>
    </xf>
    <xf numFmtId="0" fontId="60" fillId="15" borderId="2" xfId="19" applyFont="1" applyFill="1" applyBorder="1" applyAlignment="1">
      <alignment horizontal="center" vertical="center" wrapText="1"/>
    </xf>
    <xf numFmtId="0" fontId="26" fillId="15" borderId="8" xfId="0" applyFont="1" applyFill="1" applyBorder="1" applyAlignment="1">
      <alignment horizontal="center" vertical="center"/>
    </xf>
    <xf numFmtId="0" fontId="26" fillId="15" borderId="6" xfId="0" applyFont="1" applyFill="1" applyBorder="1" applyAlignment="1">
      <alignment horizontal="center" vertical="center"/>
    </xf>
    <xf numFmtId="0" fontId="26" fillId="15" borderId="7" xfId="0" applyFont="1" applyFill="1" applyBorder="1" applyAlignment="1">
      <alignment horizontal="center" vertical="center"/>
    </xf>
    <xf numFmtId="0" fontId="11" fillId="15" borderId="43"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0" xfId="0" applyFont="1" applyFill="1" applyBorder="1" applyAlignment="1">
      <alignment horizontal="center" vertical="center" wrapText="1"/>
    </xf>
    <xf numFmtId="0" fontId="60" fillId="47" borderId="25" xfId="0" applyFont="1" applyFill="1" applyBorder="1" applyAlignment="1">
      <alignment horizontal="left" vertical="center" wrapText="1"/>
    </xf>
    <xf numFmtId="0" fontId="60" fillId="47" borderId="26" xfId="0" applyFont="1" applyFill="1" applyBorder="1" applyAlignment="1">
      <alignment horizontal="left" vertical="center" wrapText="1"/>
    </xf>
    <xf numFmtId="0" fontId="60" fillId="47" borderId="40" xfId="0" applyFont="1" applyFill="1" applyBorder="1" applyAlignment="1">
      <alignment horizontal="left" vertical="center" wrapText="1"/>
    </xf>
    <xf numFmtId="0" fontId="10" fillId="3" borderId="91" xfId="0" applyFont="1" applyFill="1" applyBorder="1" applyAlignment="1">
      <alignment horizontal="center" vertical="center"/>
    </xf>
  </cellXfs>
  <cellStyles count="23839">
    <cellStyle name="20% - Énfasis1 2" xfId="2869" xr:uid="{00000000-0005-0000-0000-000000000000}"/>
    <cellStyle name="20% - Énfasis1 2 2" xfId="2870" xr:uid="{00000000-0005-0000-0000-000001000000}"/>
    <cellStyle name="20% - Énfasis2 2" xfId="2871" xr:uid="{00000000-0005-0000-0000-000002000000}"/>
    <cellStyle name="20% - Énfasis2 2 2" xfId="2872" xr:uid="{00000000-0005-0000-0000-000003000000}"/>
    <cellStyle name="20% - Énfasis3 2" xfId="2873" xr:uid="{00000000-0005-0000-0000-000004000000}"/>
    <cellStyle name="20% - Énfasis3 2 2" xfId="2874" xr:uid="{00000000-0005-0000-0000-000005000000}"/>
    <cellStyle name="20% - Énfasis4 2" xfId="2875" xr:uid="{00000000-0005-0000-0000-000006000000}"/>
    <cellStyle name="20% - Énfasis4 2 2" xfId="2876" xr:uid="{00000000-0005-0000-0000-000007000000}"/>
    <cellStyle name="20% - Énfasis5 2" xfId="2877" xr:uid="{00000000-0005-0000-0000-000008000000}"/>
    <cellStyle name="20% - Énfasis5 2 2" xfId="2878" xr:uid="{00000000-0005-0000-0000-000009000000}"/>
    <cellStyle name="20% - Énfasis6 2" xfId="2879" xr:uid="{00000000-0005-0000-0000-00000A000000}"/>
    <cellStyle name="20% - Énfasis6 2 2" xfId="2880" xr:uid="{00000000-0005-0000-0000-00000B000000}"/>
    <cellStyle name="40% - Énfasis1 2" xfId="2881" xr:uid="{00000000-0005-0000-0000-00000C000000}"/>
    <cellStyle name="40% - Énfasis1 2 2" xfId="2882" xr:uid="{00000000-0005-0000-0000-00000D000000}"/>
    <cellStyle name="40% - Énfasis2 2" xfId="2883" xr:uid="{00000000-0005-0000-0000-00000E000000}"/>
    <cellStyle name="40% - Énfasis2 2 2" xfId="2884" xr:uid="{00000000-0005-0000-0000-00000F000000}"/>
    <cellStyle name="40% - Énfasis3 2" xfId="2885" xr:uid="{00000000-0005-0000-0000-000010000000}"/>
    <cellStyle name="40% - Énfasis3 2 2" xfId="2886" xr:uid="{00000000-0005-0000-0000-000011000000}"/>
    <cellStyle name="40% - Énfasis4 2" xfId="2887" xr:uid="{00000000-0005-0000-0000-000012000000}"/>
    <cellStyle name="40% - Énfasis4 2 2" xfId="2888" xr:uid="{00000000-0005-0000-0000-000013000000}"/>
    <cellStyle name="40% - Énfasis5 2" xfId="2889" xr:uid="{00000000-0005-0000-0000-000014000000}"/>
    <cellStyle name="40% - Énfasis5 2 2" xfId="2890" xr:uid="{00000000-0005-0000-0000-000015000000}"/>
    <cellStyle name="40% - Énfasis6 2" xfId="2891" xr:uid="{00000000-0005-0000-0000-000016000000}"/>
    <cellStyle name="40% - Énfasis6 2 2" xfId="2892" xr:uid="{00000000-0005-0000-0000-000017000000}"/>
    <cellStyle name="60% - Énfasis1 2" xfId="28" xr:uid="{00000000-0005-0000-0000-000018000000}"/>
    <cellStyle name="60% - Énfasis1 2 2" xfId="2893" xr:uid="{00000000-0005-0000-0000-000019000000}"/>
    <cellStyle name="60% - Énfasis1 2 2 2" xfId="2894" xr:uid="{00000000-0005-0000-0000-00001A000000}"/>
    <cellStyle name="60% - Énfasis1 2 2 3" xfId="2895" xr:uid="{00000000-0005-0000-0000-00001B000000}"/>
    <cellStyle name="60% - Énfasis1 2 3" xfId="2896" xr:uid="{00000000-0005-0000-0000-00001C000000}"/>
    <cellStyle name="60% - Énfasis1 2 4" xfId="2897" xr:uid="{00000000-0005-0000-0000-00001D000000}"/>
    <cellStyle name="60% - Énfasis1 3" xfId="2898" xr:uid="{00000000-0005-0000-0000-00001E000000}"/>
    <cellStyle name="60% - Énfasis2 2" xfId="29" xr:uid="{00000000-0005-0000-0000-00001F000000}"/>
    <cellStyle name="60% - Énfasis2 2 2" xfId="2899" xr:uid="{00000000-0005-0000-0000-000020000000}"/>
    <cellStyle name="60% - Énfasis2 2 2 2" xfId="2900" xr:uid="{00000000-0005-0000-0000-000021000000}"/>
    <cellStyle name="60% - Énfasis2 2 2 3" xfId="2901" xr:uid="{00000000-0005-0000-0000-000022000000}"/>
    <cellStyle name="60% - Énfasis2 2 3" xfId="2902" xr:uid="{00000000-0005-0000-0000-000023000000}"/>
    <cellStyle name="60% - Énfasis2 2 4" xfId="2903" xr:uid="{00000000-0005-0000-0000-000024000000}"/>
    <cellStyle name="60% - Énfasis2 3" xfId="2904" xr:uid="{00000000-0005-0000-0000-000025000000}"/>
    <cellStyle name="60% - Énfasis3 2" xfId="30" xr:uid="{00000000-0005-0000-0000-000026000000}"/>
    <cellStyle name="60% - Énfasis3 2 2" xfId="2905" xr:uid="{00000000-0005-0000-0000-000027000000}"/>
    <cellStyle name="60% - Énfasis3 2 2 2" xfId="2906" xr:uid="{00000000-0005-0000-0000-000028000000}"/>
    <cellStyle name="60% - Énfasis3 2 2 3" xfId="2907" xr:uid="{00000000-0005-0000-0000-000029000000}"/>
    <cellStyle name="60% - Énfasis3 2 3" xfId="2908" xr:uid="{00000000-0005-0000-0000-00002A000000}"/>
    <cellStyle name="60% - Énfasis3 2 4" xfId="2909" xr:uid="{00000000-0005-0000-0000-00002B000000}"/>
    <cellStyle name="60% - Énfasis3 3" xfId="2910" xr:uid="{00000000-0005-0000-0000-00002C000000}"/>
    <cellStyle name="60% - Énfasis4 2" xfId="31" xr:uid="{00000000-0005-0000-0000-00002D000000}"/>
    <cellStyle name="60% - Énfasis4 2 2" xfId="2911" xr:uid="{00000000-0005-0000-0000-00002E000000}"/>
    <cellStyle name="60% - Énfasis4 2 2 2" xfId="2912" xr:uid="{00000000-0005-0000-0000-00002F000000}"/>
    <cellStyle name="60% - Énfasis4 2 2 3" xfId="2913" xr:uid="{00000000-0005-0000-0000-000030000000}"/>
    <cellStyle name="60% - Énfasis4 2 3" xfId="2914" xr:uid="{00000000-0005-0000-0000-000031000000}"/>
    <cellStyle name="60% - Énfasis4 2 4" xfId="2915" xr:uid="{00000000-0005-0000-0000-000032000000}"/>
    <cellStyle name="60% - Énfasis4 3" xfId="2916" xr:uid="{00000000-0005-0000-0000-000033000000}"/>
    <cellStyle name="60% - Énfasis5 2" xfId="32" xr:uid="{00000000-0005-0000-0000-000034000000}"/>
    <cellStyle name="60% - Énfasis5 2 2" xfId="2917" xr:uid="{00000000-0005-0000-0000-000035000000}"/>
    <cellStyle name="60% - Énfasis5 2 2 2" xfId="2918" xr:uid="{00000000-0005-0000-0000-000036000000}"/>
    <cellStyle name="60% - Énfasis5 2 2 3" xfId="2919" xr:uid="{00000000-0005-0000-0000-000037000000}"/>
    <cellStyle name="60% - Énfasis5 2 3" xfId="2920" xr:uid="{00000000-0005-0000-0000-000038000000}"/>
    <cellStyle name="60% - Énfasis5 2 4" xfId="2921" xr:uid="{00000000-0005-0000-0000-000039000000}"/>
    <cellStyle name="60% - Énfasis5 3" xfId="2922" xr:uid="{00000000-0005-0000-0000-00003A000000}"/>
    <cellStyle name="60% - Énfasis6 2" xfId="33" xr:uid="{00000000-0005-0000-0000-00003B000000}"/>
    <cellStyle name="60% - Énfasis6 2 2" xfId="2923" xr:uid="{00000000-0005-0000-0000-00003C000000}"/>
    <cellStyle name="60% - Énfasis6 2 2 2" xfId="2924" xr:uid="{00000000-0005-0000-0000-00003D000000}"/>
    <cellStyle name="60% - Énfasis6 2 2 3" xfId="2925" xr:uid="{00000000-0005-0000-0000-00003E000000}"/>
    <cellStyle name="60% - Énfasis6 2 3" xfId="2926" xr:uid="{00000000-0005-0000-0000-00003F000000}"/>
    <cellStyle name="60% - Énfasis6 2 4" xfId="2927" xr:uid="{00000000-0005-0000-0000-000040000000}"/>
    <cellStyle name="60% - Énfasis6 3" xfId="2928" xr:uid="{00000000-0005-0000-0000-000041000000}"/>
    <cellStyle name="BodyStyle" xfId="34" xr:uid="{00000000-0005-0000-0000-000042000000}"/>
    <cellStyle name="BodyStyleBold" xfId="35" xr:uid="{00000000-0005-0000-0000-000043000000}"/>
    <cellStyle name="BodyStyleBoldRight" xfId="36" xr:uid="{00000000-0005-0000-0000-000044000000}"/>
    <cellStyle name="BodyStyleWithBorder" xfId="37" xr:uid="{00000000-0005-0000-0000-000045000000}"/>
    <cellStyle name="BodyStyleWithBorder 2" xfId="38" xr:uid="{00000000-0005-0000-0000-000046000000}"/>
    <cellStyle name="BodyStyleWithBorder 2 2" xfId="39" xr:uid="{00000000-0005-0000-0000-000047000000}"/>
    <cellStyle name="BodyStyleWithBorder 2 3" xfId="40" xr:uid="{00000000-0005-0000-0000-000048000000}"/>
    <cellStyle name="BodyStyleWithBorder 2 4" xfId="41" xr:uid="{00000000-0005-0000-0000-000049000000}"/>
    <cellStyle name="BodyStyleWithBorder 3" xfId="42" xr:uid="{00000000-0005-0000-0000-00004A000000}"/>
    <cellStyle name="BodyStyleWithBorder 4" xfId="43" xr:uid="{00000000-0005-0000-0000-00004B000000}"/>
    <cellStyle name="BodyStyleWithBorder 5" xfId="44" xr:uid="{00000000-0005-0000-0000-00004C000000}"/>
    <cellStyle name="BorderThinBlack" xfId="45" xr:uid="{00000000-0005-0000-0000-00004D000000}"/>
    <cellStyle name="BorderThinBlack 2" xfId="46" xr:uid="{00000000-0005-0000-0000-00004E000000}"/>
    <cellStyle name="BorderThinBlack 2 2" xfId="47" xr:uid="{00000000-0005-0000-0000-00004F000000}"/>
    <cellStyle name="BorderThinBlack 2 2 2" xfId="48" xr:uid="{00000000-0005-0000-0000-000050000000}"/>
    <cellStyle name="BorderThinBlack 2 2 2 2" xfId="49" xr:uid="{00000000-0005-0000-0000-000051000000}"/>
    <cellStyle name="BorderThinBlack 2 2 2 3" xfId="50" xr:uid="{00000000-0005-0000-0000-000052000000}"/>
    <cellStyle name="BorderThinBlack 2 2 2 4" xfId="51" xr:uid="{00000000-0005-0000-0000-000053000000}"/>
    <cellStyle name="BorderThinBlack 2 2 3" xfId="52" xr:uid="{00000000-0005-0000-0000-000054000000}"/>
    <cellStyle name="BorderThinBlack 2 2 4" xfId="53" xr:uid="{00000000-0005-0000-0000-000055000000}"/>
    <cellStyle name="BorderThinBlack 2 2 5" xfId="54" xr:uid="{00000000-0005-0000-0000-000056000000}"/>
    <cellStyle name="BorderThinBlack 2 3" xfId="55" xr:uid="{00000000-0005-0000-0000-000057000000}"/>
    <cellStyle name="BorderThinBlack 2 4" xfId="56" xr:uid="{00000000-0005-0000-0000-000058000000}"/>
    <cellStyle name="BorderThinBlack 2 5" xfId="57" xr:uid="{00000000-0005-0000-0000-000059000000}"/>
    <cellStyle name="BorderThinBlack 3" xfId="58" xr:uid="{00000000-0005-0000-0000-00005A000000}"/>
    <cellStyle name="BorderThinBlack 3 2" xfId="59" xr:uid="{00000000-0005-0000-0000-00005B000000}"/>
    <cellStyle name="BorderThinBlack 3 2 2" xfId="60" xr:uid="{00000000-0005-0000-0000-00005C000000}"/>
    <cellStyle name="BorderThinBlack 3 2 3" xfId="61" xr:uid="{00000000-0005-0000-0000-00005D000000}"/>
    <cellStyle name="BorderThinBlack 3 2 4" xfId="62" xr:uid="{00000000-0005-0000-0000-00005E000000}"/>
    <cellStyle name="BorderThinBlack 3 3" xfId="63" xr:uid="{00000000-0005-0000-0000-00005F000000}"/>
    <cellStyle name="BorderThinBlack 3 4" xfId="64" xr:uid="{00000000-0005-0000-0000-000060000000}"/>
    <cellStyle name="BorderThinBlack 3 5" xfId="65" xr:uid="{00000000-0005-0000-0000-000061000000}"/>
    <cellStyle name="BorderThinBlack 4" xfId="66" xr:uid="{00000000-0005-0000-0000-000062000000}"/>
    <cellStyle name="BorderThinBlack 5" xfId="67" xr:uid="{00000000-0005-0000-0000-000063000000}"/>
    <cellStyle name="BorderThinBlack 6" xfId="68" xr:uid="{00000000-0005-0000-0000-000064000000}"/>
    <cellStyle name="Bueno 2" xfId="2929" xr:uid="{00000000-0005-0000-0000-000065000000}"/>
    <cellStyle name="Coma 2" xfId="1" xr:uid="{00000000-0005-0000-0000-000066000000}"/>
    <cellStyle name="Coma 2 2" xfId="2" xr:uid="{00000000-0005-0000-0000-000067000000}"/>
    <cellStyle name="Coma 2 2 2" xfId="2930" xr:uid="{00000000-0005-0000-0000-000068000000}"/>
    <cellStyle name="Coma 2 3" xfId="2931" xr:uid="{00000000-0005-0000-0000-000069000000}"/>
    <cellStyle name="Comma" xfId="69" xr:uid="{00000000-0005-0000-0000-00006A000000}"/>
    <cellStyle name="Comma [0]" xfId="70" xr:uid="{00000000-0005-0000-0000-00006B000000}"/>
    <cellStyle name="Comma [0] 2" xfId="71" xr:uid="{00000000-0005-0000-0000-00006C000000}"/>
    <cellStyle name="Comma [0] 2 2" xfId="72" xr:uid="{00000000-0005-0000-0000-00006D000000}"/>
    <cellStyle name="Comma [0] 2 2 2" xfId="73" xr:uid="{00000000-0005-0000-0000-00006E000000}"/>
    <cellStyle name="Comma [0] 2 2 2 2" xfId="13506" xr:uid="{5C3727FD-500B-45B0-9C2C-008C74B5CE69}"/>
    <cellStyle name="Comma [0] 2 2 2 3" xfId="13602" xr:uid="{5D754109-9AA5-49FF-8E90-1F594512BF95}"/>
    <cellStyle name="Comma [0] 2 2 3" xfId="13505" xr:uid="{57C4D4C6-6636-4D21-9935-DB32AEA206B4}"/>
    <cellStyle name="Comma [0] 2 2 4" xfId="13601" xr:uid="{C41D2C18-7DFC-4A28-A470-95FCFBA0519D}"/>
    <cellStyle name="Comma [0] 2 3" xfId="74" xr:uid="{00000000-0005-0000-0000-00006F000000}"/>
    <cellStyle name="Comma [0] 2 3 2" xfId="13507" xr:uid="{38605D0F-1685-49B5-B1BE-5E07103196D4}"/>
    <cellStyle name="Comma [0] 2 3 3" xfId="13603" xr:uid="{9EDC7CB0-6D84-4D22-87AE-C262D6293A3A}"/>
    <cellStyle name="Comma [0] 2 4" xfId="13504" xr:uid="{168DBC05-AE22-41FF-9A41-6374461FD51B}"/>
    <cellStyle name="Comma [0] 2 5" xfId="13600" xr:uid="{C08D3970-40C2-4928-B713-732907053CB1}"/>
    <cellStyle name="Comma [0] 3" xfId="75" xr:uid="{00000000-0005-0000-0000-000070000000}"/>
    <cellStyle name="Comma [0] 3 2" xfId="13508" xr:uid="{AB03DDDE-0F22-46FC-80D7-3552314C35E8}"/>
    <cellStyle name="Comma [0] 3 3" xfId="13604" xr:uid="{92E1BA4B-7332-4514-B64D-4801103C9253}"/>
    <cellStyle name="Comma [0] 4" xfId="13503" xr:uid="{53BD346E-7C6D-4D74-9B8B-8B675BA5CC55}"/>
    <cellStyle name="Comma [0] 5" xfId="13599" xr:uid="{B897845C-080A-465C-A669-0755FA75AA9B}"/>
    <cellStyle name="Comma 10" xfId="13494" xr:uid="{88EA128A-AED3-4CC5-A027-0B9A7B109271}"/>
    <cellStyle name="Comma 11" xfId="13563" xr:uid="{A1ACC37C-11E9-4C73-BA0B-52D68B461225}"/>
    <cellStyle name="Comma 12" xfId="13495" xr:uid="{977CF8D7-A2CF-4C50-A04E-AF327FD7D6D4}"/>
    <cellStyle name="Comma 13" xfId="13561" xr:uid="{29E55189-CE9E-4467-A88B-2C5D9E4A3A77}"/>
    <cellStyle name="Comma 14" xfId="13497" xr:uid="{930C5101-10CC-448F-BD20-84951FC4F76C}"/>
    <cellStyle name="Comma 15" xfId="13559" xr:uid="{47CC9CF4-5266-4DE0-AFA0-590C29236977}"/>
    <cellStyle name="Comma 16" xfId="13499" xr:uid="{597A4E9B-5AC4-4B13-9DF9-C6BC9E639EED}"/>
    <cellStyle name="Comma 17" xfId="13557" xr:uid="{B9C31443-04FA-4499-92D4-4CD05A35B3F0}"/>
    <cellStyle name="Comma 18" xfId="13519" xr:uid="{C58A802E-6C26-4BE6-862F-EAA39BED93A4}"/>
    <cellStyle name="Comma 19" xfId="13562" xr:uid="{20671981-B3A0-439D-A53C-E3A1A35DD517}"/>
    <cellStyle name="Comma 2" xfId="76" xr:uid="{00000000-0005-0000-0000-000071000000}"/>
    <cellStyle name="Comma 2 2" xfId="77" xr:uid="{00000000-0005-0000-0000-000072000000}"/>
    <cellStyle name="Comma 2 2 2" xfId="78" xr:uid="{00000000-0005-0000-0000-000073000000}"/>
    <cellStyle name="Comma 2 2 2 2" xfId="13511" xr:uid="{53441AC2-49CB-4483-9C8F-948DC7FCCDC6}"/>
    <cellStyle name="Comma 2 2 2 3" xfId="13607" xr:uid="{06E409EB-F0BC-41EC-9316-BADFFD0FD3B4}"/>
    <cellStyle name="Comma 2 2 3" xfId="13510" xr:uid="{4DE0A8BF-7A73-47B5-A369-D24BFE0BEAAF}"/>
    <cellStyle name="Comma 2 2 4" xfId="13606" xr:uid="{F3E947EB-094F-4935-8BFD-A4ED2A7EE3FD}"/>
    <cellStyle name="Comma 2 3" xfId="79" xr:uid="{00000000-0005-0000-0000-000074000000}"/>
    <cellStyle name="Comma 2 3 2" xfId="13512" xr:uid="{FB23EB9D-7CA9-4F58-B906-E946C7490A20}"/>
    <cellStyle name="Comma 2 3 3" xfId="13608" xr:uid="{9C4D3855-17A8-492C-A995-F5BD068732F7}"/>
    <cellStyle name="Comma 2 4" xfId="13509" xr:uid="{8C90DDA8-2F11-4D1B-BCBF-646CDD51C296}"/>
    <cellStyle name="Comma 2 5" xfId="13605" xr:uid="{474B6DEA-F2E6-4815-B561-ED3D99594940}"/>
    <cellStyle name="Comma 20" xfId="13520" xr:uid="{556E79B8-BC98-45FB-942D-7284B999CB8F}"/>
    <cellStyle name="Comma 21" xfId="13560" xr:uid="{582861DB-9F39-41AC-8600-3A1C9F93E6ED}"/>
    <cellStyle name="Comma 22" xfId="13521" xr:uid="{F6FEF5ED-9BA2-49DB-90AF-090F51DA2FD4}"/>
    <cellStyle name="Comma 23" xfId="13558" xr:uid="{1552095F-A170-4506-959B-55CD23CFDA6E}"/>
    <cellStyle name="Comma 24" xfId="13598" xr:uid="{4EC729A5-A3AA-4F34-A39B-12BD47608B19}"/>
    <cellStyle name="Comma 25" xfId="13645" xr:uid="{E80C660F-CDA1-46E9-84FE-E88C13777AEA}"/>
    <cellStyle name="Comma 26" xfId="23834" xr:uid="{DB8EA845-A80B-40EE-A878-DB589326D08C}"/>
    <cellStyle name="Comma 27" xfId="13522" xr:uid="{50712283-6E30-4ADC-9AC9-254425769BDE}"/>
    <cellStyle name="Comma 28" xfId="13516" xr:uid="{5B1E46F7-A609-4FFC-B208-892E8123B98D}"/>
    <cellStyle name="Comma 29" xfId="23800" xr:uid="{E5F6CAEC-AE6F-4904-9F8E-F0BE8BA87C1C}"/>
    <cellStyle name="Comma 3" xfId="80" xr:uid="{00000000-0005-0000-0000-000075000000}"/>
    <cellStyle name="Comma 3 2" xfId="13513" xr:uid="{EB0D839F-8C4B-49B7-832C-E712E1FEF59B}"/>
    <cellStyle name="Comma 3 3" xfId="13609" xr:uid="{C69E6860-3238-4983-AA94-A3D6CE17932B}"/>
    <cellStyle name="Comma 30" xfId="13556" xr:uid="{DB5EB6A0-B0A2-4B79-A12E-74E09553A7C1}"/>
    <cellStyle name="Comma 31" xfId="13552" xr:uid="{748EC72D-2FD7-4CAE-A5E3-AD869B3707B1}"/>
    <cellStyle name="Comma 4" xfId="81" xr:uid="{00000000-0005-0000-0000-000076000000}"/>
    <cellStyle name="Comma 4 2" xfId="13514" xr:uid="{9CAF9025-A1EA-4D15-9658-B7BB3C0D40EC}"/>
    <cellStyle name="Comma 4 3" xfId="13610" xr:uid="{577E9E5E-1DD5-4056-801C-746428056B85}"/>
    <cellStyle name="Comma 5" xfId="82" xr:uid="{00000000-0005-0000-0000-000077000000}"/>
    <cellStyle name="Comma 5 2" xfId="13515" xr:uid="{D80DA89E-C8E8-46BD-BD9A-49DBCA13C078}"/>
    <cellStyle name="Comma 5 3" xfId="13611" xr:uid="{18D0C8FF-F297-449B-BA2F-D2A7037DC5B6}"/>
    <cellStyle name="Comma 6" xfId="13502" xr:uid="{3C9FB8CF-060E-4093-BB19-B7F2B7A1006D}"/>
    <cellStyle name="Comma 7" xfId="13567" xr:uid="{B693DBC9-6D9C-439A-A0D8-94A23F62327C}"/>
    <cellStyle name="Comma 8" xfId="13498" xr:uid="{56364EB6-9259-474F-AC7A-5C6FFD13ED43}"/>
    <cellStyle name="Comma 9" xfId="13565" xr:uid="{2DDC8ADC-04BE-4B46-BC3F-B52855F7873A}"/>
    <cellStyle name="Currency" xfId="83" xr:uid="{00000000-0005-0000-0000-000078000000}"/>
    <cellStyle name="Currency [0]" xfId="84" xr:uid="{00000000-0005-0000-0000-000079000000}"/>
    <cellStyle name="Currency [0] 2" xfId="85" xr:uid="{00000000-0005-0000-0000-00007A000000}"/>
    <cellStyle name="Currency [0] 2 2" xfId="86" xr:uid="{00000000-0005-0000-0000-00007B000000}"/>
    <cellStyle name="Currency [0] 2 2 2" xfId="87" xr:uid="{00000000-0005-0000-0000-00007C000000}"/>
    <cellStyle name="Currency [0] 2 2 2 2" xfId="88" xr:uid="{00000000-0005-0000-0000-00007D000000}"/>
    <cellStyle name="Currency [0] 2 2 3" xfId="89" xr:uid="{00000000-0005-0000-0000-00007E000000}"/>
    <cellStyle name="Currency [0] 2 2 3 2" xfId="90" xr:uid="{00000000-0005-0000-0000-00007F000000}"/>
    <cellStyle name="Currency [0] 2 2 4" xfId="91" xr:uid="{00000000-0005-0000-0000-000080000000}"/>
    <cellStyle name="Currency [0] 2 2 4 2" xfId="92" xr:uid="{00000000-0005-0000-0000-000081000000}"/>
    <cellStyle name="Currency [0] 2 2 5" xfId="93" xr:uid="{00000000-0005-0000-0000-000082000000}"/>
    <cellStyle name="Currency [0] 2 3" xfId="94" xr:uid="{00000000-0005-0000-0000-000083000000}"/>
    <cellStyle name="Currency [0] 2 3 2" xfId="95" xr:uid="{00000000-0005-0000-0000-000084000000}"/>
    <cellStyle name="Currency [0] 2 4" xfId="96" xr:uid="{00000000-0005-0000-0000-000085000000}"/>
    <cellStyle name="Currency [0] 2 4 2" xfId="97" xr:uid="{00000000-0005-0000-0000-000086000000}"/>
    <cellStyle name="Currency [0] 2 5" xfId="98" xr:uid="{00000000-0005-0000-0000-000087000000}"/>
    <cellStyle name="Currency [0] 2 5 2" xfId="99" xr:uid="{00000000-0005-0000-0000-000088000000}"/>
    <cellStyle name="Currency [0] 2 6" xfId="100" xr:uid="{00000000-0005-0000-0000-000089000000}"/>
    <cellStyle name="Currency [0] 3" xfId="101" xr:uid="{00000000-0005-0000-0000-00008A000000}"/>
    <cellStyle name="Currency [0] 3 2" xfId="102" xr:uid="{00000000-0005-0000-0000-00008B000000}"/>
    <cellStyle name="Currency [0] 3 2 2" xfId="103" xr:uid="{00000000-0005-0000-0000-00008C000000}"/>
    <cellStyle name="Currency [0] 3 3" xfId="104" xr:uid="{00000000-0005-0000-0000-00008D000000}"/>
    <cellStyle name="Currency [0] 3 3 2" xfId="105" xr:uid="{00000000-0005-0000-0000-00008E000000}"/>
    <cellStyle name="Currency [0] 3 4" xfId="106" xr:uid="{00000000-0005-0000-0000-00008F000000}"/>
    <cellStyle name="Currency [0] 3 4 2" xfId="107" xr:uid="{00000000-0005-0000-0000-000090000000}"/>
    <cellStyle name="Currency [0] 3 5" xfId="108" xr:uid="{00000000-0005-0000-0000-000091000000}"/>
    <cellStyle name="Currency [0] 4" xfId="109" xr:uid="{00000000-0005-0000-0000-000092000000}"/>
    <cellStyle name="Currency [0] 4 2" xfId="110" xr:uid="{00000000-0005-0000-0000-000093000000}"/>
    <cellStyle name="Currency [0] 5" xfId="111" xr:uid="{00000000-0005-0000-0000-000094000000}"/>
    <cellStyle name="Currency [0] 5 2" xfId="112" xr:uid="{00000000-0005-0000-0000-000095000000}"/>
    <cellStyle name="Currency [0] 6" xfId="113" xr:uid="{00000000-0005-0000-0000-000096000000}"/>
    <cellStyle name="Currency [0] 6 2" xfId="114" xr:uid="{00000000-0005-0000-0000-000097000000}"/>
    <cellStyle name="Currency [0] 7" xfId="115" xr:uid="{00000000-0005-0000-0000-000098000000}"/>
    <cellStyle name="Currency 10" xfId="116" xr:uid="{00000000-0005-0000-0000-000099000000}"/>
    <cellStyle name="Currency 10 2" xfId="117" xr:uid="{00000000-0005-0000-0000-00009A000000}"/>
    <cellStyle name="Currency 11" xfId="118" xr:uid="{00000000-0005-0000-0000-00009B000000}"/>
    <cellStyle name="Currency 11 2" xfId="119" xr:uid="{00000000-0005-0000-0000-00009C000000}"/>
    <cellStyle name="Currency 12" xfId="120" xr:uid="{00000000-0005-0000-0000-00009D000000}"/>
    <cellStyle name="Currency 12 2" xfId="121" xr:uid="{00000000-0005-0000-0000-00009E000000}"/>
    <cellStyle name="Currency 13" xfId="122" xr:uid="{00000000-0005-0000-0000-00009F000000}"/>
    <cellStyle name="Currency 13 2" xfId="123" xr:uid="{00000000-0005-0000-0000-0000A0000000}"/>
    <cellStyle name="Currency 14" xfId="124" xr:uid="{00000000-0005-0000-0000-0000A1000000}"/>
    <cellStyle name="Currency 15" xfId="125" xr:uid="{00000000-0005-0000-0000-0000A2000000}"/>
    <cellStyle name="Currency 2" xfId="126" xr:uid="{00000000-0005-0000-0000-0000A3000000}"/>
    <cellStyle name="Currency 2 2" xfId="127" xr:uid="{00000000-0005-0000-0000-0000A4000000}"/>
    <cellStyle name="Currency 2 2 2" xfId="128" xr:uid="{00000000-0005-0000-0000-0000A5000000}"/>
    <cellStyle name="Currency 2 2 2 2" xfId="129" xr:uid="{00000000-0005-0000-0000-0000A6000000}"/>
    <cellStyle name="Currency 2 2 3" xfId="130" xr:uid="{00000000-0005-0000-0000-0000A7000000}"/>
    <cellStyle name="Currency 2 2 3 2" xfId="131" xr:uid="{00000000-0005-0000-0000-0000A8000000}"/>
    <cellStyle name="Currency 2 2 4" xfId="132" xr:uid="{00000000-0005-0000-0000-0000A9000000}"/>
    <cellStyle name="Currency 2 2 4 2" xfId="133" xr:uid="{00000000-0005-0000-0000-0000AA000000}"/>
    <cellStyle name="Currency 2 2 5" xfId="134" xr:uid="{00000000-0005-0000-0000-0000AB000000}"/>
    <cellStyle name="Currency 2 3" xfId="135" xr:uid="{00000000-0005-0000-0000-0000AC000000}"/>
    <cellStyle name="Currency 2 3 2" xfId="136" xr:uid="{00000000-0005-0000-0000-0000AD000000}"/>
    <cellStyle name="Currency 2 4" xfId="137" xr:uid="{00000000-0005-0000-0000-0000AE000000}"/>
    <cellStyle name="Currency 2 4 2" xfId="138" xr:uid="{00000000-0005-0000-0000-0000AF000000}"/>
    <cellStyle name="Currency 2 5" xfId="139" xr:uid="{00000000-0005-0000-0000-0000B0000000}"/>
    <cellStyle name="Currency 2 5 2" xfId="140" xr:uid="{00000000-0005-0000-0000-0000B1000000}"/>
    <cellStyle name="Currency 2 6" xfId="141" xr:uid="{00000000-0005-0000-0000-0000B2000000}"/>
    <cellStyle name="Currency 3" xfId="142" xr:uid="{00000000-0005-0000-0000-0000B3000000}"/>
    <cellStyle name="Currency 3 2" xfId="143" xr:uid="{00000000-0005-0000-0000-0000B4000000}"/>
    <cellStyle name="Currency 3 2 2" xfId="144" xr:uid="{00000000-0005-0000-0000-0000B5000000}"/>
    <cellStyle name="Currency 3 3" xfId="145" xr:uid="{00000000-0005-0000-0000-0000B6000000}"/>
    <cellStyle name="Currency 3 3 2" xfId="146" xr:uid="{00000000-0005-0000-0000-0000B7000000}"/>
    <cellStyle name="Currency 3 4" xfId="147" xr:uid="{00000000-0005-0000-0000-0000B8000000}"/>
    <cellStyle name="Currency 3 4 2" xfId="148" xr:uid="{00000000-0005-0000-0000-0000B9000000}"/>
    <cellStyle name="Currency 3 5" xfId="149" xr:uid="{00000000-0005-0000-0000-0000BA000000}"/>
    <cellStyle name="Currency 4" xfId="150" xr:uid="{00000000-0005-0000-0000-0000BB000000}"/>
    <cellStyle name="Currency 4 2" xfId="151" xr:uid="{00000000-0005-0000-0000-0000BC000000}"/>
    <cellStyle name="Currency 4 2 2" xfId="152" xr:uid="{00000000-0005-0000-0000-0000BD000000}"/>
    <cellStyle name="Currency 4 3" xfId="153" xr:uid="{00000000-0005-0000-0000-0000BE000000}"/>
    <cellStyle name="Currency 4 3 2" xfId="154" xr:uid="{00000000-0005-0000-0000-0000BF000000}"/>
    <cellStyle name="Currency 4 4" xfId="155" xr:uid="{00000000-0005-0000-0000-0000C0000000}"/>
    <cellStyle name="Currency 4 4 2" xfId="156" xr:uid="{00000000-0005-0000-0000-0000C1000000}"/>
    <cellStyle name="Currency 4 5" xfId="157" xr:uid="{00000000-0005-0000-0000-0000C2000000}"/>
    <cellStyle name="Currency 5" xfId="158" xr:uid="{00000000-0005-0000-0000-0000C3000000}"/>
    <cellStyle name="Currency 5 2" xfId="159" xr:uid="{00000000-0005-0000-0000-0000C4000000}"/>
    <cellStyle name="Currency 5 2 2" xfId="160" xr:uid="{00000000-0005-0000-0000-0000C5000000}"/>
    <cellStyle name="Currency 5 3" xfId="161" xr:uid="{00000000-0005-0000-0000-0000C6000000}"/>
    <cellStyle name="Currency 5 3 2" xfId="162" xr:uid="{00000000-0005-0000-0000-0000C7000000}"/>
    <cellStyle name="Currency 5 4" xfId="163" xr:uid="{00000000-0005-0000-0000-0000C8000000}"/>
    <cellStyle name="Currency 5 4 2" xfId="164" xr:uid="{00000000-0005-0000-0000-0000C9000000}"/>
    <cellStyle name="Currency 5 5" xfId="165" xr:uid="{00000000-0005-0000-0000-0000CA000000}"/>
    <cellStyle name="Currency 6" xfId="166" xr:uid="{00000000-0005-0000-0000-0000CB000000}"/>
    <cellStyle name="Currency 6 2" xfId="167" xr:uid="{00000000-0005-0000-0000-0000CC000000}"/>
    <cellStyle name="Currency 7" xfId="168" xr:uid="{00000000-0005-0000-0000-0000CD000000}"/>
    <cellStyle name="Currency 7 2" xfId="169" xr:uid="{00000000-0005-0000-0000-0000CE000000}"/>
    <cellStyle name="Currency 8" xfId="170" xr:uid="{00000000-0005-0000-0000-0000CF000000}"/>
    <cellStyle name="Currency 8 2" xfId="171" xr:uid="{00000000-0005-0000-0000-0000D0000000}"/>
    <cellStyle name="Currency 9" xfId="172" xr:uid="{00000000-0005-0000-0000-0000D1000000}"/>
    <cellStyle name="Currency 9 2" xfId="173" xr:uid="{00000000-0005-0000-0000-0000D2000000}"/>
    <cellStyle name="DateStyle" xfId="174" xr:uid="{00000000-0005-0000-0000-0000D3000000}"/>
    <cellStyle name="DateTimeStyle" xfId="175" xr:uid="{00000000-0005-0000-0000-0000D4000000}"/>
    <cellStyle name="Decimal" xfId="176" xr:uid="{00000000-0005-0000-0000-0000D5000000}"/>
    <cellStyle name="DecimalWithBorder" xfId="177" xr:uid="{00000000-0005-0000-0000-0000D6000000}"/>
    <cellStyle name="DecimalWithBorder 2" xfId="178" xr:uid="{00000000-0005-0000-0000-0000D7000000}"/>
    <cellStyle name="DecimalWithBorder 2 2" xfId="179" xr:uid="{00000000-0005-0000-0000-0000D8000000}"/>
    <cellStyle name="DecimalWithBorder 2 3" xfId="180" xr:uid="{00000000-0005-0000-0000-0000D9000000}"/>
    <cellStyle name="DecimalWithBorder 2 4" xfId="181" xr:uid="{00000000-0005-0000-0000-0000DA000000}"/>
    <cellStyle name="DecimalWithBorder 3" xfId="182" xr:uid="{00000000-0005-0000-0000-0000DB000000}"/>
    <cellStyle name="DecimalWithBorder 4" xfId="183" xr:uid="{00000000-0005-0000-0000-0000DC000000}"/>
    <cellStyle name="DecimalWithBorder 5" xfId="184" xr:uid="{00000000-0005-0000-0000-0000DD000000}"/>
    <cellStyle name="Encabezado 4 2" xfId="2932" xr:uid="{00000000-0005-0000-0000-0000DE000000}"/>
    <cellStyle name="Énfasis1 2" xfId="185" xr:uid="{00000000-0005-0000-0000-0000DF000000}"/>
    <cellStyle name="Énfasis1 2 2" xfId="186" xr:uid="{00000000-0005-0000-0000-0000E0000000}"/>
    <cellStyle name="Énfasis1 3" xfId="2933" xr:uid="{00000000-0005-0000-0000-0000E1000000}"/>
    <cellStyle name="Énfasis2 2" xfId="2934" xr:uid="{00000000-0005-0000-0000-0000E2000000}"/>
    <cellStyle name="Énfasis3 2" xfId="2935" xr:uid="{00000000-0005-0000-0000-0000E3000000}"/>
    <cellStyle name="Énfasis4 2" xfId="2936" xr:uid="{00000000-0005-0000-0000-0000E4000000}"/>
    <cellStyle name="Énfasis5 2" xfId="2937" xr:uid="{00000000-0005-0000-0000-0000E5000000}"/>
    <cellStyle name="Énfasis6 2" xfId="2938" xr:uid="{00000000-0005-0000-0000-0000E6000000}"/>
    <cellStyle name="EuroCurrency" xfId="187" xr:uid="{00000000-0005-0000-0000-0000E7000000}"/>
    <cellStyle name="EuroCurrencyWithBorder" xfId="188" xr:uid="{00000000-0005-0000-0000-0000E8000000}"/>
    <cellStyle name="EuroCurrencyWithBorder 2" xfId="189" xr:uid="{00000000-0005-0000-0000-0000E9000000}"/>
    <cellStyle name="EuroCurrencyWithBorder 2 2" xfId="190" xr:uid="{00000000-0005-0000-0000-0000EA000000}"/>
    <cellStyle name="EuroCurrencyWithBorder 2 3" xfId="191" xr:uid="{00000000-0005-0000-0000-0000EB000000}"/>
    <cellStyle name="EuroCurrencyWithBorder 2 4" xfId="192" xr:uid="{00000000-0005-0000-0000-0000EC000000}"/>
    <cellStyle name="EuroCurrencyWithBorder 3" xfId="193" xr:uid="{00000000-0005-0000-0000-0000ED000000}"/>
    <cellStyle name="EuroCurrencyWithBorder 4" xfId="194" xr:uid="{00000000-0005-0000-0000-0000EE000000}"/>
    <cellStyle name="EuroCurrencyWithBorder 5" xfId="195" xr:uid="{00000000-0005-0000-0000-0000EF000000}"/>
    <cellStyle name="HeaderStyle" xfId="196" xr:uid="{00000000-0005-0000-0000-0000F0000000}"/>
    <cellStyle name="HeaderSubTop" xfId="197" xr:uid="{00000000-0005-0000-0000-0000F1000000}"/>
    <cellStyle name="HeaderSubTopNoBold" xfId="198" xr:uid="{00000000-0005-0000-0000-0000F2000000}"/>
    <cellStyle name="HeaderTopBuyer" xfId="199" xr:uid="{00000000-0005-0000-0000-0000F3000000}"/>
    <cellStyle name="HeaderTopStyle" xfId="200" xr:uid="{00000000-0005-0000-0000-0000F4000000}"/>
    <cellStyle name="HeaderTopStyleAlignRight" xfId="201" xr:uid="{00000000-0005-0000-0000-0000F5000000}"/>
    <cellStyle name="Hyperlink" xfId="2939" xr:uid="{00000000-0005-0000-0000-0000F6000000}"/>
    <cellStyle name="Incorrecto 2" xfId="2940" xr:uid="{00000000-0005-0000-0000-0000F7000000}"/>
    <cellStyle name="MainTitle" xfId="202" xr:uid="{00000000-0005-0000-0000-0000F8000000}"/>
    <cellStyle name="MainTitle 2" xfId="203" xr:uid="{00000000-0005-0000-0000-0000F9000000}"/>
    <cellStyle name="MainTitle 2 2" xfId="204" xr:uid="{00000000-0005-0000-0000-0000FA000000}"/>
    <cellStyle name="MainTitle 2 3" xfId="205" xr:uid="{00000000-0005-0000-0000-0000FB000000}"/>
    <cellStyle name="MainTitle 2 4" xfId="206" xr:uid="{00000000-0005-0000-0000-0000FC000000}"/>
    <cellStyle name="MainTitle 3" xfId="207" xr:uid="{00000000-0005-0000-0000-0000FD000000}"/>
    <cellStyle name="MainTitle 4" xfId="208" xr:uid="{00000000-0005-0000-0000-0000FE000000}"/>
    <cellStyle name="MainTitle 5" xfId="209" xr:uid="{00000000-0005-0000-0000-0000FF000000}"/>
    <cellStyle name="Millares" xfId="3" builtinId="3"/>
    <cellStyle name="Millares [0] 10" xfId="2941" xr:uid="{00000000-0005-0000-0000-000001010000}"/>
    <cellStyle name="Millares [0] 10 2" xfId="13648" xr:uid="{B040FA96-B0E4-4A0D-BB5D-553626975201}"/>
    <cellStyle name="Millares [0] 11" xfId="2942" xr:uid="{00000000-0005-0000-0000-000002010000}"/>
    <cellStyle name="Millares [0] 11 2" xfId="13649" xr:uid="{B440C3B6-51B5-4727-887E-0BE587BA82F8}"/>
    <cellStyle name="Millares [0] 12" xfId="2943" xr:uid="{00000000-0005-0000-0000-000003010000}"/>
    <cellStyle name="Millares [0] 12 2" xfId="13650" xr:uid="{11532127-2968-4B82-AD28-7CE2D902405F}"/>
    <cellStyle name="Millares [0] 13" xfId="2944" xr:uid="{00000000-0005-0000-0000-000004010000}"/>
    <cellStyle name="Millares [0] 13 2" xfId="13651" xr:uid="{2C6A933B-6E7A-450F-B3F3-9527DF5D2882}"/>
    <cellStyle name="Millares [0] 14" xfId="2945" xr:uid="{00000000-0005-0000-0000-000005010000}"/>
    <cellStyle name="Millares [0] 14 2" xfId="13652" xr:uid="{D0D9CF2B-ED7A-404F-894C-30496516692A}"/>
    <cellStyle name="Millares [0] 2" xfId="2946" xr:uid="{00000000-0005-0000-0000-000006010000}"/>
    <cellStyle name="Millares [0] 2 10" xfId="2947" xr:uid="{00000000-0005-0000-0000-000007010000}"/>
    <cellStyle name="Millares [0] 2 10 2" xfId="2948" xr:uid="{00000000-0005-0000-0000-000008010000}"/>
    <cellStyle name="Millares [0] 2 10 2 2" xfId="2949" xr:uid="{00000000-0005-0000-0000-000009010000}"/>
    <cellStyle name="Millares [0] 2 10 2 2 2" xfId="13656" xr:uid="{09C0A1C9-EA49-47FD-91A8-DD481F10F573}"/>
    <cellStyle name="Millares [0] 2 10 2 3" xfId="2950" xr:uid="{00000000-0005-0000-0000-00000A010000}"/>
    <cellStyle name="Millares [0] 2 10 2 3 2" xfId="13657" xr:uid="{64550491-EAE6-4ED1-92C5-DC815AC2FB62}"/>
    <cellStyle name="Millares [0] 2 10 2 4" xfId="13655" xr:uid="{3D6054C6-B842-45EC-B148-28BB7B41FB53}"/>
    <cellStyle name="Millares [0] 2 10 3" xfId="2951" xr:uid="{00000000-0005-0000-0000-00000B010000}"/>
    <cellStyle name="Millares [0] 2 10 3 2" xfId="13658" xr:uid="{859B30D2-F1CF-4F9E-A309-A500A31D9DAC}"/>
    <cellStyle name="Millares [0] 2 10 4" xfId="2952" xr:uid="{00000000-0005-0000-0000-00000C010000}"/>
    <cellStyle name="Millares [0] 2 10 4 2" xfId="13659" xr:uid="{F27833A4-1B99-4214-A106-70638E1F0A87}"/>
    <cellStyle name="Millares [0] 2 10 5" xfId="13654" xr:uid="{2B85ED9A-4BEF-4BB8-AB24-D73DCE75C37C}"/>
    <cellStyle name="Millares [0] 2 11" xfId="2953" xr:uid="{00000000-0005-0000-0000-00000D010000}"/>
    <cellStyle name="Millares [0] 2 11 2" xfId="2954" xr:uid="{00000000-0005-0000-0000-00000E010000}"/>
    <cellStyle name="Millares [0] 2 11 2 2" xfId="2955" xr:uid="{00000000-0005-0000-0000-00000F010000}"/>
    <cellStyle name="Millares [0] 2 11 2 2 2" xfId="13662" xr:uid="{9B05CCF4-C429-45A2-99DA-3911D7886605}"/>
    <cellStyle name="Millares [0] 2 11 2 3" xfId="2956" xr:uid="{00000000-0005-0000-0000-000010010000}"/>
    <cellStyle name="Millares [0] 2 11 2 3 2" xfId="13663" xr:uid="{67AD7A95-1007-4185-A2FC-2E57CFF53848}"/>
    <cellStyle name="Millares [0] 2 11 2 4" xfId="13661" xr:uid="{F413EC1A-DF23-4AB1-8C26-995274E01CED}"/>
    <cellStyle name="Millares [0] 2 11 3" xfId="2957" xr:uid="{00000000-0005-0000-0000-000011010000}"/>
    <cellStyle name="Millares [0] 2 11 3 2" xfId="13664" xr:uid="{352B0872-116A-4333-B41D-98D4A73623D5}"/>
    <cellStyle name="Millares [0] 2 11 4" xfId="2958" xr:uid="{00000000-0005-0000-0000-000012010000}"/>
    <cellStyle name="Millares [0] 2 11 4 2" xfId="13665" xr:uid="{F1AEB2B5-A501-4569-B8AA-4198B8113F05}"/>
    <cellStyle name="Millares [0] 2 11 5" xfId="13660" xr:uid="{2A2C4863-6E8A-4FCA-8463-952D21EE5661}"/>
    <cellStyle name="Millares [0] 2 12" xfId="2959" xr:uid="{00000000-0005-0000-0000-000013010000}"/>
    <cellStyle name="Millares [0] 2 12 2" xfId="2960" xr:uid="{00000000-0005-0000-0000-000014010000}"/>
    <cellStyle name="Millares [0] 2 12 2 2" xfId="2961" xr:uid="{00000000-0005-0000-0000-000015010000}"/>
    <cellStyle name="Millares [0] 2 12 2 2 2" xfId="13668" xr:uid="{68C9BD24-AF1C-429A-B3B9-37BAA8779D8E}"/>
    <cellStyle name="Millares [0] 2 12 2 3" xfId="2962" xr:uid="{00000000-0005-0000-0000-000016010000}"/>
    <cellStyle name="Millares [0] 2 12 2 3 2" xfId="13669" xr:uid="{C4731098-0772-4930-82A6-2133083BB4B6}"/>
    <cellStyle name="Millares [0] 2 12 2 4" xfId="13667" xr:uid="{2A76678E-F676-4D6E-9C2B-1983F2B072CC}"/>
    <cellStyle name="Millares [0] 2 12 3" xfId="2963" xr:uid="{00000000-0005-0000-0000-000017010000}"/>
    <cellStyle name="Millares [0] 2 12 3 2" xfId="13670" xr:uid="{9FE539B4-BC16-4559-8B49-7B42D24B8CB6}"/>
    <cellStyle name="Millares [0] 2 12 4" xfId="2964" xr:uid="{00000000-0005-0000-0000-000018010000}"/>
    <cellStyle name="Millares [0] 2 12 4 2" xfId="13671" xr:uid="{E59494E2-9A24-4F42-B434-05FAD675A26B}"/>
    <cellStyle name="Millares [0] 2 12 5" xfId="13666" xr:uid="{FFA9B6DF-1E77-4A08-B021-DFBFFCD2DAF5}"/>
    <cellStyle name="Millares [0] 2 13" xfId="2965" xr:uid="{00000000-0005-0000-0000-000019010000}"/>
    <cellStyle name="Millares [0] 2 13 2" xfId="2966" xr:uid="{00000000-0005-0000-0000-00001A010000}"/>
    <cellStyle name="Millares [0] 2 13 2 2" xfId="13673" xr:uid="{19704D06-DDD1-4315-97BD-BD34240FED87}"/>
    <cellStyle name="Millares [0] 2 13 3" xfId="2967" xr:uid="{00000000-0005-0000-0000-00001B010000}"/>
    <cellStyle name="Millares [0] 2 13 3 2" xfId="13674" xr:uid="{18D2334D-07E5-4D02-95B7-94976795D0E4}"/>
    <cellStyle name="Millares [0] 2 13 4" xfId="13672" xr:uid="{52A2DECD-612A-4EE7-A9FB-EB4D1B30AD7D}"/>
    <cellStyle name="Millares [0] 2 14" xfId="2968" xr:uid="{00000000-0005-0000-0000-00001C010000}"/>
    <cellStyle name="Millares [0] 2 14 2" xfId="13675" xr:uid="{9642475F-FD11-4AA0-8588-7E08C3CFA07F}"/>
    <cellStyle name="Millares [0] 2 15" xfId="2969" xr:uid="{00000000-0005-0000-0000-00001D010000}"/>
    <cellStyle name="Millares [0] 2 15 2" xfId="13676" xr:uid="{359BF70F-35AB-404F-946A-2DC5A3DD4942}"/>
    <cellStyle name="Millares [0] 2 16" xfId="13462" xr:uid="{0F92F22A-44B5-4DAE-9454-FD71F78CEA24}"/>
    <cellStyle name="Millares [0] 2 17" xfId="13653" xr:uid="{B7C3110A-ABC2-4168-A46A-943FED0AD858}"/>
    <cellStyle name="Millares [0] 2 2" xfId="2970" xr:uid="{00000000-0005-0000-0000-00001E010000}"/>
    <cellStyle name="Millares [0] 2 2 10" xfId="2971" xr:uid="{00000000-0005-0000-0000-00001F010000}"/>
    <cellStyle name="Millares [0] 2 2 10 2" xfId="2972" xr:uid="{00000000-0005-0000-0000-000020010000}"/>
    <cellStyle name="Millares [0] 2 2 10 2 2" xfId="2973" xr:uid="{00000000-0005-0000-0000-000021010000}"/>
    <cellStyle name="Millares [0] 2 2 10 2 2 2" xfId="13680" xr:uid="{B6151F91-8F5F-4C07-A850-0C183E5E6682}"/>
    <cellStyle name="Millares [0] 2 2 10 2 3" xfId="2974" xr:uid="{00000000-0005-0000-0000-000022010000}"/>
    <cellStyle name="Millares [0] 2 2 10 2 3 2" xfId="13681" xr:uid="{831A5025-F96B-4D75-8B2F-DDA345614B38}"/>
    <cellStyle name="Millares [0] 2 2 10 2 4" xfId="13679" xr:uid="{DDF79B19-7E98-4699-98DB-E6FC494AED4C}"/>
    <cellStyle name="Millares [0] 2 2 10 3" xfId="2975" xr:uid="{00000000-0005-0000-0000-000023010000}"/>
    <cellStyle name="Millares [0] 2 2 10 3 2" xfId="13682" xr:uid="{549206A8-D73E-435C-A3B4-79C63660CBC2}"/>
    <cellStyle name="Millares [0] 2 2 10 4" xfId="2976" xr:uid="{00000000-0005-0000-0000-000024010000}"/>
    <cellStyle name="Millares [0] 2 2 10 4 2" xfId="13683" xr:uid="{63B4C6E0-15EC-4449-BB38-CD564CBE621D}"/>
    <cellStyle name="Millares [0] 2 2 10 5" xfId="13678" xr:uid="{25A33074-82A8-4E63-B784-274A4950F94F}"/>
    <cellStyle name="Millares [0] 2 2 11" xfId="2977" xr:uid="{00000000-0005-0000-0000-000025010000}"/>
    <cellStyle name="Millares [0] 2 2 11 2" xfId="2978" xr:uid="{00000000-0005-0000-0000-000026010000}"/>
    <cellStyle name="Millares [0] 2 2 11 2 2" xfId="2979" xr:uid="{00000000-0005-0000-0000-000027010000}"/>
    <cellStyle name="Millares [0] 2 2 11 2 2 2" xfId="13686" xr:uid="{08C75998-B737-4DD0-AE48-FE34F559B093}"/>
    <cellStyle name="Millares [0] 2 2 11 2 3" xfId="2980" xr:uid="{00000000-0005-0000-0000-000028010000}"/>
    <cellStyle name="Millares [0] 2 2 11 2 3 2" xfId="13687" xr:uid="{8FD41433-CD51-450B-A262-869ECDBF4BDD}"/>
    <cellStyle name="Millares [0] 2 2 11 2 4" xfId="13685" xr:uid="{13E0E409-7DE8-412C-973B-52A34AB30842}"/>
    <cellStyle name="Millares [0] 2 2 11 3" xfId="2981" xr:uid="{00000000-0005-0000-0000-000029010000}"/>
    <cellStyle name="Millares [0] 2 2 11 3 2" xfId="13688" xr:uid="{C0BF3639-760A-499E-BF51-FAE125FB10CB}"/>
    <cellStyle name="Millares [0] 2 2 11 4" xfId="2982" xr:uid="{00000000-0005-0000-0000-00002A010000}"/>
    <cellStyle name="Millares [0] 2 2 11 4 2" xfId="13689" xr:uid="{6B499EAD-007E-4EC9-A9D5-FA4362C6DD26}"/>
    <cellStyle name="Millares [0] 2 2 11 5" xfId="13684" xr:uid="{B6F16B72-46B9-4BCF-A61A-A85EF4AB583A}"/>
    <cellStyle name="Millares [0] 2 2 12" xfId="2983" xr:uid="{00000000-0005-0000-0000-00002B010000}"/>
    <cellStyle name="Millares [0] 2 2 12 2" xfId="2984" xr:uid="{00000000-0005-0000-0000-00002C010000}"/>
    <cellStyle name="Millares [0] 2 2 12 2 2" xfId="2985" xr:uid="{00000000-0005-0000-0000-00002D010000}"/>
    <cellStyle name="Millares [0] 2 2 12 2 2 2" xfId="13692" xr:uid="{E6F29176-5353-421E-9073-52133E9A8B1B}"/>
    <cellStyle name="Millares [0] 2 2 12 2 3" xfId="2986" xr:uid="{00000000-0005-0000-0000-00002E010000}"/>
    <cellStyle name="Millares [0] 2 2 12 2 3 2" xfId="13693" xr:uid="{EEB99E97-5EF3-450D-A9F0-D49C61B46257}"/>
    <cellStyle name="Millares [0] 2 2 12 2 4" xfId="13691" xr:uid="{558DA340-6725-4E9D-8386-121841F1D8C1}"/>
    <cellStyle name="Millares [0] 2 2 12 3" xfId="2987" xr:uid="{00000000-0005-0000-0000-00002F010000}"/>
    <cellStyle name="Millares [0] 2 2 12 3 2" xfId="13694" xr:uid="{3FA84C8F-65E7-4FDE-AE81-EFB4708E6236}"/>
    <cellStyle name="Millares [0] 2 2 12 4" xfId="2988" xr:uid="{00000000-0005-0000-0000-000030010000}"/>
    <cellStyle name="Millares [0] 2 2 12 4 2" xfId="13695" xr:uid="{E77857BA-85CA-4497-B725-4A198D43BA54}"/>
    <cellStyle name="Millares [0] 2 2 12 5" xfId="13690" xr:uid="{21434EE6-5E63-4024-9676-8048F5136930}"/>
    <cellStyle name="Millares [0] 2 2 13" xfId="2989" xr:uid="{00000000-0005-0000-0000-000031010000}"/>
    <cellStyle name="Millares [0] 2 2 13 2" xfId="2990" xr:uid="{00000000-0005-0000-0000-000032010000}"/>
    <cellStyle name="Millares [0] 2 2 13 2 2" xfId="2991" xr:uid="{00000000-0005-0000-0000-000033010000}"/>
    <cellStyle name="Millares [0] 2 2 13 2 2 2" xfId="13698" xr:uid="{1CF073EF-EBF2-4108-BFFD-EACC4B1A1FC6}"/>
    <cellStyle name="Millares [0] 2 2 13 2 3" xfId="2992" xr:uid="{00000000-0005-0000-0000-000034010000}"/>
    <cellStyle name="Millares [0] 2 2 13 2 3 2" xfId="13699" xr:uid="{BF13E966-349D-4B10-8994-BBB14B67FC24}"/>
    <cellStyle name="Millares [0] 2 2 13 2 4" xfId="13697" xr:uid="{C9598F37-372B-4E78-BB42-4656789C606A}"/>
    <cellStyle name="Millares [0] 2 2 13 3" xfId="2993" xr:uid="{00000000-0005-0000-0000-000035010000}"/>
    <cellStyle name="Millares [0] 2 2 13 3 2" xfId="13700" xr:uid="{938CA532-7185-48DF-94AE-1ED44A044ED0}"/>
    <cellStyle name="Millares [0] 2 2 13 4" xfId="2994" xr:uid="{00000000-0005-0000-0000-000036010000}"/>
    <cellStyle name="Millares [0] 2 2 13 4 2" xfId="13701" xr:uid="{929286D9-B614-4F9A-BFD7-E588698974DC}"/>
    <cellStyle name="Millares [0] 2 2 13 5" xfId="13696" xr:uid="{61D5DF84-B1CE-476F-B1ED-8DA815C72404}"/>
    <cellStyle name="Millares [0] 2 2 14" xfId="2995" xr:uid="{00000000-0005-0000-0000-000037010000}"/>
    <cellStyle name="Millares [0] 2 2 14 2" xfId="2996" xr:uid="{00000000-0005-0000-0000-000038010000}"/>
    <cellStyle name="Millares [0] 2 2 14 2 2" xfId="2997" xr:uid="{00000000-0005-0000-0000-000039010000}"/>
    <cellStyle name="Millares [0] 2 2 14 2 2 2" xfId="13704" xr:uid="{D90A8ED1-273F-4D92-8666-933D4C31D357}"/>
    <cellStyle name="Millares [0] 2 2 14 2 3" xfId="2998" xr:uid="{00000000-0005-0000-0000-00003A010000}"/>
    <cellStyle name="Millares [0] 2 2 14 2 3 2" xfId="13705" xr:uid="{9D73FB1F-B8F4-43D0-80F0-AAAEDF7C1BFD}"/>
    <cellStyle name="Millares [0] 2 2 14 2 4" xfId="13703" xr:uid="{BD4CE717-01DD-442E-9A1B-A896B4D5A154}"/>
    <cellStyle name="Millares [0] 2 2 14 3" xfId="2999" xr:uid="{00000000-0005-0000-0000-00003B010000}"/>
    <cellStyle name="Millares [0] 2 2 14 3 2" xfId="13706" xr:uid="{46CEC4D7-9799-4C34-9056-B6F3DDA0B231}"/>
    <cellStyle name="Millares [0] 2 2 14 4" xfId="3000" xr:uid="{00000000-0005-0000-0000-00003C010000}"/>
    <cellStyle name="Millares [0] 2 2 14 4 2" xfId="13707" xr:uid="{85E6063F-51A3-4FFA-84AE-7505372C6E62}"/>
    <cellStyle name="Millares [0] 2 2 14 5" xfId="13702" xr:uid="{D081A4E1-BCFE-4ABD-B7E5-95C6B61744EB}"/>
    <cellStyle name="Millares [0] 2 2 15" xfId="3001" xr:uid="{00000000-0005-0000-0000-00003D010000}"/>
    <cellStyle name="Millares [0] 2 2 15 2" xfId="3002" xr:uid="{00000000-0005-0000-0000-00003E010000}"/>
    <cellStyle name="Millares [0] 2 2 15 2 2" xfId="13709" xr:uid="{45D3D108-4BA3-4E79-957E-8BE53C7C800D}"/>
    <cellStyle name="Millares [0] 2 2 15 3" xfId="3003" xr:uid="{00000000-0005-0000-0000-00003F010000}"/>
    <cellStyle name="Millares [0] 2 2 15 3 2" xfId="13710" xr:uid="{1092A76A-23CF-44CC-BE5B-E48E8CDE3E1A}"/>
    <cellStyle name="Millares [0] 2 2 15 4" xfId="13708" xr:uid="{379AC55B-D021-471D-BBF5-6B010B82DE0A}"/>
    <cellStyle name="Millares [0] 2 2 16" xfId="3004" xr:uid="{00000000-0005-0000-0000-000040010000}"/>
    <cellStyle name="Millares [0] 2 2 16 2" xfId="13711" xr:uid="{D1ED0425-1F21-480A-A248-71FB2F85BC84}"/>
    <cellStyle name="Millares [0] 2 2 17" xfId="3005" xr:uid="{00000000-0005-0000-0000-000041010000}"/>
    <cellStyle name="Millares [0] 2 2 17 2" xfId="13712" xr:uid="{A0BBB575-FF66-4510-9C99-DD2E7F286B42}"/>
    <cellStyle name="Millares [0] 2 2 18" xfId="13677" xr:uid="{1A4EA2CA-528C-41FC-8F26-C9F40DE77EBE}"/>
    <cellStyle name="Millares [0] 2 2 2" xfId="3006" xr:uid="{00000000-0005-0000-0000-000042010000}"/>
    <cellStyle name="Millares [0] 2 2 2 10" xfId="3007" xr:uid="{00000000-0005-0000-0000-000043010000}"/>
    <cellStyle name="Millares [0] 2 2 2 10 2" xfId="3008" xr:uid="{00000000-0005-0000-0000-000044010000}"/>
    <cellStyle name="Millares [0] 2 2 2 10 2 2" xfId="3009" xr:uid="{00000000-0005-0000-0000-000045010000}"/>
    <cellStyle name="Millares [0] 2 2 2 10 2 2 2" xfId="13716" xr:uid="{635FF1E5-29C3-4916-8237-938385F2A828}"/>
    <cellStyle name="Millares [0] 2 2 2 10 2 3" xfId="3010" xr:uid="{00000000-0005-0000-0000-000046010000}"/>
    <cellStyle name="Millares [0] 2 2 2 10 2 3 2" xfId="13717" xr:uid="{936CAEA1-FE8C-4644-8FD5-6949005AC698}"/>
    <cellStyle name="Millares [0] 2 2 2 10 2 4" xfId="13715" xr:uid="{915B94CC-685D-45DA-82DC-09D1BE26FB59}"/>
    <cellStyle name="Millares [0] 2 2 2 10 3" xfId="3011" xr:uid="{00000000-0005-0000-0000-000047010000}"/>
    <cellStyle name="Millares [0] 2 2 2 10 3 2" xfId="13718" xr:uid="{D2615F7C-5EA3-41F7-B4A7-0726CE497468}"/>
    <cellStyle name="Millares [0] 2 2 2 10 4" xfId="3012" xr:uid="{00000000-0005-0000-0000-000048010000}"/>
    <cellStyle name="Millares [0] 2 2 2 10 4 2" xfId="13719" xr:uid="{30238588-64D2-4336-90DB-2025CB9FCDE4}"/>
    <cellStyle name="Millares [0] 2 2 2 10 5" xfId="13714" xr:uid="{D4B775D5-CBC3-4B66-88CB-B0308A1DC0A6}"/>
    <cellStyle name="Millares [0] 2 2 2 11" xfId="3013" xr:uid="{00000000-0005-0000-0000-000049010000}"/>
    <cellStyle name="Millares [0] 2 2 2 11 2" xfId="3014" xr:uid="{00000000-0005-0000-0000-00004A010000}"/>
    <cellStyle name="Millares [0] 2 2 2 11 2 2" xfId="3015" xr:uid="{00000000-0005-0000-0000-00004B010000}"/>
    <cellStyle name="Millares [0] 2 2 2 11 2 2 2" xfId="13722" xr:uid="{391752AC-37BD-48CB-A746-00CC98917314}"/>
    <cellStyle name="Millares [0] 2 2 2 11 2 3" xfId="3016" xr:uid="{00000000-0005-0000-0000-00004C010000}"/>
    <cellStyle name="Millares [0] 2 2 2 11 2 3 2" xfId="13723" xr:uid="{F029B7DD-BB96-4970-B7C5-1B5814EF930D}"/>
    <cellStyle name="Millares [0] 2 2 2 11 2 4" xfId="13721" xr:uid="{8B801A34-4AA8-4B1E-BA56-CA1620548EE1}"/>
    <cellStyle name="Millares [0] 2 2 2 11 3" xfId="3017" xr:uid="{00000000-0005-0000-0000-00004D010000}"/>
    <cellStyle name="Millares [0] 2 2 2 11 3 2" xfId="13724" xr:uid="{491D75F5-DE11-4A78-BCA8-8D73F950A2A7}"/>
    <cellStyle name="Millares [0] 2 2 2 11 4" xfId="3018" xr:uid="{00000000-0005-0000-0000-00004E010000}"/>
    <cellStyle name="Millares [0] 2 2 2 11 4 2" xfId="13725" xr:uid="{B0F202F1-0D9C-4533-B97E-38EE68E44F96}"/>
    <cellStyle name="Millares [0] 2 2 2 11 5" xfId="13720" xr:uid="{130C2B27-2A3E-4C77-9491-DA4CE67B00F0}"/>
    <cellStyle name="Millares [0] 2 2 2 12" xfId="3019" xr:uid="{00000000-0005-0000-0000-00004F010000}"/>
    <cellStyle name="Millares [0] 2 2 2 12 2" xfId="3020" xr:uid="{00000000-0005-0000-0000-000050010000}"/>
    <cellStyle name="Millares [0] 2 2 2 12 2 2" xfId="3021" xr:uid="{00000000-0005-0000-0000-000051010000}"/>
    <cellStyle name="Millares [0] 2 2 2 12 2 2 2" xfId="13728" xr:uid="{2A03D642-0E65-4CE4-BC19-6AF1E0022A44}"/>
    <cellStyle name="Millares [0] 2 2 2 12 2 3" xfId="3022" xr:uid="{00000000-0005-0000-0000-000052010000}"/>
    <cellStyle name="Millares [0] 2 2 2 12 2 3 2" xfId="13729" xr:uid="{ADD52D27-3F22-4433-AB0A-34338D7BB7DC}"/>
    <cellStyle name="Millares [0] 2 2 2 12 2 4" xfId="13727" xr:uid="{6DA0113E-D04B-45AF-B5BF-88B71806A88B}"/>
    <cellStyle name="Millares [0] 2 2 2 12 3" xfId="3023" xr:uid="{00000000-0005-0000-0000-000053010000}"/>
    <cellStyle name="Millares [0] 2 2 2 12 3 2" xfId="13730" xr:uid="{9A936D55-45EA-4E20-8CD7-CC9D46FCD2A1}"/>
    <cellStyle name="Millares [0] 2 2 2 12 4" xfId="3024" xr:uid="{00000000-0005-0000-0000-000054010000}"/>
    <cellStyle name="Millares [0] 2 2 2 12 4 2" xfId="13731" xr:uid="{6F1D70A3-2350-4F71-89F1-AD1EF8FB6935}"/>
    <cellStyle name="Millares [0] 2 2 2 12 5" xfId="13726" xr:uid="{2DCDDE70-D0F6-412D-AB05-7F0B7F7AC013}"/>
    <cellStyle name="Millares [0] 2 2 2 13" xfId="3025" xr:uid="{00000000-0005-0000-0000-000055010000}"/>
    <cellStyle name="Millares [0] 2 2 2 13 2" xfId="3026" xr:uid="{00000000-0005-0000-0000-000056010000}"/>
    <cellStyle name="Millares [0] 2 2 2 13 2 2" xfId="13733" xr:uid="{A73FDE0D-4003-4637-9C54-9078FF1F3DFC}"/>
    <cellStyle name="Millares [0] 2 2 2 13 3" xfId="3027" xr:uid="{00000000-0005-0000-0000-000057010000}"/>
    <cellStyle name="Millares [0] 2 2 2 13 3 2" xfId="13734" xr:uid="{8F45B76B-8149-4E91-A88F-0FC3F649688E}"/>
    <cellStyle name="Millares [0] 2 2 2 13 4" xfId="13732" xr:uid="{BF5CD0E6-B85F-4418-BFA8-376B92F361DF}"/>
    <cellStyle name="Millares [0] 2 2 2 14" xfId="3028" xr:uid="{00000000-0005-0000-0000-000058010000}"/>
    <cellStyle name="Millares [0] 2 2 2 14 2" xfId="13735" xr:uid="{425A58A2-E418-4623-9776-1461D036716C}"/>
    <cellStyle name="Millares [0] 2 2 2 15" xfId="3029" xr:uid="{00000000-0005-0000-0000-000059010000}"/>
    <cellStyle name="Millares [0] 2 2 2 15 2" xfId="13736" xr:uid="{47007E6A-EE4A-46D4-8A5C-78E7535132F6}"/>
    <cellStyle name="Millares [0] 2 2 2 16" xfId="13713" xr:uid="{9C0C4282-C2D0-46AA-8B4E-45A903ECDDE6}"/>
    <cellStyle name="Millares [0] 2 2 2 2" xfId="3030" xr:uid="{00000000-0005-0000-0000-00005A010000}"/>
    <cellStyle name="Millares [0] 2 2 2 2 10" xfId="3031" xr:uid="{00000000-0005-0000-0000-00005B010000}"/>
    <cellStyle name="Millares [0] 2 2 2 2 10 2" xfId="13738" xr:uid="{2089D70F-4542-4E6A-9240-CD3343354736}"/>
    <cellStyle name="Millares [0] 2 2 2 2 11" xfId="13737" xr:uid="{F1F06632-51AA-49E3-BE95-B29510A14ABF}"/>
    <cellStyle name="Millares [0] 2 2 2 2 2" xfId="3032" xr:uid="{00000000-0005-0000-0000-00005C010000}"/>
    <cellStyle name="Millares [0] 2 2 2 2 2 10" xfId="13739" xr:uid="{EEFA7E4D-ADF5-46EB-B8C0-0B1519D20864}"/>
    <cellStyle name="Millares [0] 2 2 2 2 2 2" xfId="3033" xr:uid="{00000000-0005-0000-0000-00005D010000}"/>
    <cellStyle name="Millares [0] 2 2 2 2 2 2 2" xfId="3034" xr:uid="{00000000-0005-0000-0000-00005E010000}"/>
    <cellStyle name="Millares [0] 2 2 2 2 2 2 2 2" xfId="3035" xr:uid="{00000000-0005-0000-0000-00005F010000}"/>
    <cellStyle name="Millares [0] 2 2 2 2 2 2 2 2 2" xfId="3036" xr:uid="{00000000-0005-0000-0000-000060010000}"/>
    <cellStyle name="Millares [0] 2 2 2 2 2 2 2 2 2 2" xfId="3037" xr:uid="{00000000-0005-0000-0000-000061010000}"/>
    <cellStyle name="Millares [0] 2 2 2 2 2 2 2 2 2 2 2" xfId="13744" xr:uid="{478CE9BF-62C9-4AFE-B6D1-3CBFFD104786}"/>
    <cellStyle name="Millares [0] 2 2 2 2 2 2 2 2 2 3" xfId="3038" xr:uid="{00000000-0005-0000-0000-000062010000}"/>
    <cellStyle name="Millares [0] 2 2 2 2 2 2 2 2 2 3 2" xfId="13745" xr:uid="{2F7A1145-4D9A-476B-96E4-8336A8EA56E3}"/>
    <cellStyle name="Millares [0] 2 2 2 2 2 2 2 2 2 4" xfId="13743" xr:uid="{D70FEBBB-3B9F-40EF-822D-523CB6B7C387}"/>
    <cellStyle name="Millares [0] 2 2 2 2 2 2 2 2 3" xfId="3039" xr:uid="{00000000-0005-0000-0000-000063010000}"/>
    <cellStyle name="Millares [0] 2 2 2 2 2 2 2 2 3 2" xfId="13746" xr:uid="{B7C9AF51-F70B-4A6C-A669-FDC9F8B3768F}"/>
    <cellStyle name="Millares [0] 2 2 2 2 2 2 2 2 4" xfId="3040" xr:uid="{00000000-0005-0000-0000-000064010000}"/>
    <cellStyle name="Millares [0] 2 2 2 2 2 2 2 2 4 2" xfId="13747" xr:uid="{1C95904D-78F7-442D-B643-58B764A9952A}"/>
    <cellStyle name="Millares [0] 2 2 2 2 2 2 2 2 5" xfId="13742" xr:uid="{4228E58C-1826-4B7C-A436-5E4A57335E0D}"/>
    <cellStyle name="Millares [0] 2 2 2 2 2 2 2 3" xfId="3041" xr:uid="{00000000-0005-0000-0000-000065010000}"/>
    <cellStyle name="Millares [0] 2 2 2 2 2 2 2 3 2" xfId="3042" xr:uid="{00000000-0005-0000-0000-000066010000}"/>
    <cellStyle name="Millares [0] 2 2 2 2 2 2 2 3 2 2" xfId="13749" xr:uid="{326A42A4-5F57-43C8-AE6E-68217776F326}"/>
    <cellStyle name="Millares [0] 2 2 2 2 2 2 2 3 3" xfId="3043" xr:uid="{00000000-0005-0000-0000-000067010000}"/>
    <cellStyle name="Millares [0] 2 2 2 2 2 2 2 3 3 2" xfId="13750" xr:uid="{9522BDA9-BDF1-40F5-8A91-3EEDEC07E9C0}"/>
    <cellStyle name="Millares [0] 2 2 2 2 2 2 2 3 4" xfId="13748" xr:uid="{EE63EBBD-C983-45CB-BF8F-51FE82CA2DBC}"/>
    <cellStyle name="Millares [0] 2 2 2 2 2 2 2 4" xfId="3044" xr:uid="{00000000-0005-0000-0000-000068010000}"/>
    <cellStyle name="Millares [0] 2 2 2 2 2 2 2 4 2" xfId="13751" xr:uid="{7FDA0ADF-ED04-4FB0-B405-1611F6E16558}"/>
    <cellStyle name="Millares [0] 2 2 2 2 2 2 2 5" xfId="3045" xr:uid="{00000000-0005-0000-0000-000069010000}"/>
    <cellStyle name="Millares [0] 2 2 2 2 2 2 2 5 2" xfId="13752" xr:uid="{8FA024DA-8C69-4A58-957E-C72272CB9AD7}"/>
    <cellStyle name="Millares [0] 2 2 2 2 2 2 2 6" xfId="13741" xr:uid="{1DF1569D-51E5-4A17-B677-CF4BFE05E62B}"/>
    <cellStyle name="Millares [0] 2 2 2 2 2 2 3" xfId="3046" xr:uid="{00000000-0005-0000-0000-00006A010000}"/>
    <cellStyle name="Millares [0] 2 2 2 2 2 2 3 2" xfId="3047" xr:uid="{00000000-0005-0000-0000-00006B010000}"/>
    <cellStyle name="Millares [0] 2 2 2 2 2 2 3 2 2" xfId="3048" xr:uid="{00000000-0005-0000-0000-00006C010000}"/>
    <cellStyle name="Millares [0] 2 2 2 2 2 2 3 2 2 2" xfId="13755" xr:uid="{63BBA2EE-4AB1-4267-8F86-8804C09C680C}"/>
    <cellStyle name="Millares [0] 2 2 2 2 2 2 3 2 3" xfId="3049" xr:uid="{00000000-0005-0000-0000-00006D010000}"/>
    <cellStyle name="Millares [0] 2 2 2 2 2 2 3 2 3 2" xfId="13756" xr:uid="{0C761E49-1356-4A10-9660-5BFC098D0146}"/>
    <cellStyle name="Millares [0] 2 2 2 2 2 2 3 2 4" xfId="13754" xr:uid="{B5BF02AC-CA16-460A-A552-0B1B0094F171}"/>
    <cellStyle name="Millares [0] 2 2 2 2 2 2 3 3" xfId="3050" xr:uid="{00000000-0005-0000-0000-00006E010000}"/>
    <cellStyle name="Millares [0] 2 2 2 2 2 2 3 3 2" xfId="13757" xr:uid="{C76DFCB5-080B-4945-AB69-F8F4EC22F9F0}"/>
    <cellStyle name="Millares [0] 2 2 2 2 2 2 3 4" xfId="3051" xr:uid="{00000000-0005-0000-0000-00006F010000}"/>
    <cellStyle name="Millares [0] 2 2 2 2 2 2 3 4 2" xfId="13758" xr:uid="{0E901ADA-1D54-472D-85B7-8C9EF256939A}"/>
    <cellStyle name="Millares [0] 2 2 2 2 2 2 3 5" xfId="13753" xr:uid="{8B19AA62-3DA4-43C7-836C-79424D73A92A}"/>
    <cellStyle name="Millares [0] 2 2 2 2 2 2 4" xfId="3052" xr:uid="{00000000-0005-0000-0000-000070010000}"/>
    <cellStyle name="Millares [0] 2 2 2 2 2 2 4 2" xfId="3053" xr:uid="{00000000-0005-0000-0000-000071010000}"/>
    <cellStyle name="Millares [0] 2 2 2 2 2 2 4 2 2" xfId="3054" xr:uid="{00000000-0005-0000-0000-000072010000}"/>
    <cellStyle name="Millares [0] 2 2 2 2 2 2 4 2 2 2" xfId="13761" xr:uid="{8C26209E-935E-4D7F-882F-1282BB21E29B}"/>
    <cellStyle name="Millares [0] 2 2 2 2 2 2 4 2 3" xfId="3055" xr:uid="{00000000-0005-0000-0000-000073010000}"/>
    <cellStyle name="Millares [0] 2 2 2 2 2 2 4 2 3 2" xfId="13762" xr:uid="{6595BA17-6CED-4D98-9F12-0A229437C8A8}"/>
    <cellStyle name="Millares [0] 2 2 2 2 2 2 4 2 4" xfId="13760" xr:uid="{F3D08DEB-27B2-4772-9862-E30BC0CFF99F}"/>
    <cellStyle name="Millares [0] 2 2 2 2 2 2 4 3" xfId="3056" xr:uid="{00000000-0005-0000-0000-000074010000}"/>
    <cellStyle name="Millares [0] 2 2 2 2 2 2 4 3 2" xfId="13763" xr:uid="{62791126-2194-4E15-A239-52FA3B242F1F}"/>
    <cellStyle name="Millares [0] 2 2 2 2 2 2 4 4" xfId="3057" xr:uid="{00000000-0005-0000-0000-000075010000}"/>
    <cellStyle name="Millares [0] 2 2 2 2 2 2 4 4 2" xfId="13764" xr:uid="{AB2880D1-E559-406F-B492-3AEE943A4B36}"/>
    <cellStyle name="Millares [0] 2 2 2 2 2 2 4 5" xfId="13759" xr:uid="{4B32F100-5EAC-4A73-94BC-B865AB66493B}"/>
    <cellStyle name="Millares [0] 2 2 2 2 2 2 5" xfId="3058" xr:uid="{00000000-0005-0000-0000-000076010000}"/>
    <cellStyle name="Millares [0] 2 2 2 2 2 2 5 2" xfId="3059" xr:uid="{00000000-0005-0000-0000-000077010000}"/>
    <cellStyle name="Millares [0] 2 2 2 2 2 2 5 2 2" xfId="3060" xr:uid="{00000000-0005-0000-0000-000078010000}"/>
    <cellStyle name="Millares [0] 2 2 2 2 2 2 5 2 2 2" xfId="13767" xr:uid="{ABC229DA-3DDB-4021-9A7F-196159A10463}"/>
    <cellStyle name="Millares [0] 2 2 2 2 2 2 5 2 3" xfId="3061" xr:uid="{00000000-0005-0000-0000-000079010000}"/>
    <cellStyle name="Millares [0] 2 2 2 2 2 2 5 2 3 2" xfId="13768" xr:uid="{A89F3077-BAC6-4A04-A12B-142CEA25093D}"/>
    <cellStyle name="Millares [0] 2 2 2 2 2 2 5 2 4" xfId="13766" xr:uid="{38A6E1A7-F808-4E46-BD76-EED48796CC5E}"/>
    <cellStyle name="Millares [0] 2 2 2 2 2 2 5 3" xfId="3062" xr:uid="{00000000-0005-0000-0000-00007A010000}"/>
    <cellStyle name="Millares [0] 2 2 2 2 2 2 5 3 2" xfId="13769" xr:uid="{4DBEE845-9D0F-4660-BAF7-3F90CF6E4396}"/>
    <cellStyle name="Millares [0] 2 2 2 2 2 2 5 4" xfId="3063" xr:uid="{00000000-0005-0000-0000-00007B010000}"/>
    <cellStyle name="Millares [0] 2 2 2 2 2 2 5 4 2" xfId="13770" xr:uid="{322BB225-D382-4215-A37D-3E586183249A}"/>
    <cellStyle name="Millares [0] 2 2 2 2 2 2 5 5" xfId="13765" xr:uid="{86FC4235-623D-4C56-AA09-2163575331F4}"/>
    <cellStyle name="Millares [0] 2 2 2 2 2 2 6" xfId="3064" xr:uid="{00000000-0005-0000-0000-00007C010000}"/>
    <cellStyle name="Millares [0] 2 2 2 2 2 2 6 2" xfId="3065" xr:uid="{00000000-0005-0000-0000-00007D010000}"/>
    <cellStyle name="Millares [0] 2 2 2 2 2 2 6 2 2" xfId="13772" xr:uid="{C29C0AB4-DBC3-4E0B-A46C-00D88F2D2328}"/>
    <cellStyle name="Millares [0] 2 2 2 2 2 2 6 3" xfId="3066" xr:uid="{00000000-0005-0000-0000-00007E010000}"/>
    <cellStyle name="Millares [0] 2 2 2 2 2 2 6 3 2" xfId="13773" xr:uid="{E1F4D8D9-EC4E-490E-8C4C-3D6E72A7FAD6}"/>
    <cellStyle name="Millares [0] 2 2 2 2 2 2 6 4" xfId="13771" xr:uid="{EF1A1AD7-2F34-44A8-9F40-95F164BE03BD}"/>
    <cellStyle name="Millares [0] 2 2 2 2 2 2 7" xfId="3067" xr:uid="{00000000-0005-0000-0000-00007F010000}"/>
    <cellStyle name="Millares [0] 2 2 2 2 2 2 7 2" xfId="13774" xr:uid="{CCCE8469-4152-4492-A9EC-A3F766A920F0}"/>
    <cellStyle name="Millares [0] 2 2 2 2 2 2 8" xfId="3068" xr:uid="{00000000-0005-0000-0000-000080010000}"/>
    <cellStyle name="Millares [0] 2 2 2 2 2 2 8 2" xfId="13775" xr:uid="{964C15C5-1B27-4866-BB50-ADE743FB0F63}"/>
    <cellStyle name="Millares [0] 2 2 2 2 2 2 9" xfId="13740" xr:uid="{7E597894-6928-4771-BDE7-13B08FB5475E}"/>
    <cellStyle name="Millares [0] 2 2 2 2 2 3" xfId="3069" xr:uid="{00000000-0005-0000-0000-000081010000}"/>
    <cellStyle name="Millares [0] 2 2 2 2 2 3 2" xfId="3070" xr:uid="{00000000-0005-0000-0000-000082010000}"/>
    <cellStyle name="Millares [0] 2 2 2 2 2 3 2 2" xfId="3071" xr:uid="{00000000-0005-0000-0000-000083010000}"/>
    <cellStyle name="Millares [0] 2 2 2 2 2 3 2 2 2" xfId="3072" xr:uid="{00000000-0005-0000-0000-000084010000}"/>
    <cellStyle name="Millares [0] 2 2 2 2 2 3 2 2 2 2" xfId="13779" xr:uid="{8A1867FF-1713-4A27-B2D5-B35E166EC70E}"/>
    <cellStyle name="Millares [0] 2 2 2 2 2 3 2 2 3" xfId="3073" xr:uid="{00000000-0005-0000-0000-000085010000}"/>
    <cellStyle name="Millares [0] 2 2 2 2 2 3 2 2 3 2" xfId="13780" xr:uid="{26D914E6-CAC0-4F9B-867F-E9F1F44F4944}"/>
    <cellStyle name="Millares [0] 2 2 2 2 2 3 2 2 4" xfId="13778" xr:uid="{A6CB4622-EFFE-4353-8736-343B1B024110}"/>
    <cellStyle name="Millares [0] 2 2 2 2 2 3 2 3" xfId="3074" xr:uid="{00000000-0005-0000-0000-000086010000}"/>
    <cellStyle name="Millares [0] 2 2 2 2 2 3 2 3 2" xfId="13781" xr:uid="{816AA515-DFE8-4598-A081-3CEEE41EB4BF}"/>
    <cellStyle name="Millares [0] 2 2 2 2 2 3 2 4" xfId="3075" xr:uid="{00000000-0005-0000-0000-000087010000}"/>
    <cellStyle name="Millares [0] 2 2 2 2 2 3 2 4 2" xfId="13782" xr:uid="{A1B4DE0A-B452-46EB-848E-755F9FDBDF1D}"/>
    <cellStyle name="Millares [0] 2 2 2 2 2 3 2 5" xfId="13777" xr:uid="{4F7BE5E1-18E2-42DD-97D2-A45A4B258445}"/>
    <cellStyle name="Millares [0] 2 2 2 2 2 3 3" xfId="3076" xr:uid="{00000000-0005-0000-0000-000088010000}"/>
    <cellStyle name="Millares [0] 2 2 2 2 2 3 3 2" xfId="3077" xr:uid="{00000000-0005-0000-0000-000089010000}"/>
    <cellStyle name="Millares [0] 2 2 2 2 2 3 3 2 2" xfId="13784" xr:uid="{9DC22DA9-2E2D-494B-AEF6-9692D0F02D47}"/>
    <cellStyle name="Millares [0] 2 2 2 2 2 3 3 3" xfId="3078" xr:uid="{00000000-0005-0000-0000-00008A010000}"/>
    <cellStyle name="Millares [0] 2 2 2 2 2 3 3 3 2" xfId="13785" xr:uid="{B88712B5-77CE-4024-A2CE-F574C18F69FF}"/>
    <cellStyle name="Millares [0] 2 2 2 2 2 3 3 4" xfId="13783" xr:uid="{1E69291A-2232-40D5-85FF-68681129F386}"/>
    <cellStyle name="Millares [0] 2 2 2 2 2 3 4" xfId="3079" xr:uid="{00000000-0005-0000-0000-00008B010000}"/>
    <cellStyle name="Millares [0] 2 2 2 2 2 3 4 2" xfId="13786" xr:uid="{96A64EBA-0F03-4F03-8A0C-DCDD94A240EB}"/>
    <cellStyle name="Millares [0] 2 2 2 2 2 3 5" xfId="3080" xr:uid="{00000000-0005-0000-0000-00008C010000}"/>
    <cellStyle name="Millares [0] 2 2 2 2 2 3 5 2" xfId="13787" xr:uid="{423E5E31-245E-4D93-911F-DF6E78C25527}"/>
    <cellStyle name="Millares [0] 2 2 2 2 2 3 6" xfId="13776" xr:uid="{BE1E9537-439B-4800-A8FD-FAAC72758AF0}"/>
    <cellStyle name="Millares [0] 2 2 2 2 2 4" xfId="3081" xr:uid="{00000000-0005-0000-0000-00008D010000}"/>
    <cellStyle name="Millares [0] 2 2 2 2 2 4 2" xfId="3082" xr:uid="{00000000-0005-0000-0000-00008E010000}"/>
    <cellStyle name="Millares [0] 2 2 2 2 2 4 2 2" xfId="3083" xr:uid="{00000000-0005-0000-0000-00008F010000}"/>
    <cellStyle name="Millares [0] 2 2 2 2 2 4 2 2 2" xfId="13790" xr:uid="{23FB79F6-4FCF-4942-A4AF-5654884A1C92}"/>
    <cellStyle name="Millares [0] 2 2 2 2 2 4 2 3" xfId="3084" xr:uid="{00000000-0005-0000-0000-000090010000}"/>
    <cellStyle name="Millares [0] 2 2 2 2 2 4 2 3 2" xfId="13791" xr:uid="{D73B6B19-73A5-4800-9D50-BBD8AE71F28E}"/>
    <cellStyle name="Millares [0] 2 2 2 2 2 4 2 4" xfId="13789" xr:uid="{C3774A2A-27DC-4206-BB79-8490FC5EC883}"/>
    <cellStyle name="Millares [0] 2 2 2 2 2 4 3" xfId="3085" xr:uid="{00000000-0005-0000-0000-000091010000}"/>
    <cellStyle name="Millares [0] 2 2 2 2 2 4 3 2" xfId="13792" xr:uid="{2928F0BF-6082-415B-A71B-941B185C44D8}"/>
    <cellStyle name="Millares [0] 2 2 2 2 2 4 4" xfId="3086" xr:uid="{00000000-0005-0000-0000-000092010000}"/>
    <cellStyle name="Millares [0] 2 2 2 2 2 4 4 2" xfId="13793" xr:uid="{17A0AD58-E079-4332-8CC4-D171B4D98867}"/>
    <cellStyle name="Millares [0] 2 2 2 2 2 4 5" xfId="13788" xr:uid="{FFB0F570-9B65-46AD-9370-26A51E97F13F}"/>
    <cellStyle name="Millares [0] 2 2 2 2 2 5" xfId="3087" xr:uid="{00000000-0005-0000-0000-000093010000}"/>
    <cellStyle name="Millares [0] 2 2 2 2 2 5 2" xfId="3088" xr:uid="{00000000-0005-0000-0000-000094010000}"/>
    <cellStyle name="Millares [0] 2 2 2 2 2 5 2 2" xfId="3089" xr:uid="{00000000-0005-0000-0000-000095010000}"/>
    <cellStyle name="Millares [0] 2 2 2 2 2 5 2 2 2" xfId="13796" xr:uid="{329EC441-43C3-4A52-BBC8-912C6D327B91}"/>
    <cellStyle name="Millares [0] 2 2 2 2 2 5 2 3" xfId="3090" xr:uid="{00000000-0005-0000-0000-000096010000}"/>
    <cellStyle name="Millares [0] 2 2 2 2 2 5 2 3 2" xfId="13797" xr:uid="{1A8A4DD4-06E6-4173-B999-D9A6576CCA2C}"/>
    <cellStyle name="Millares [0] 2 2 2 2 2 5 2 4" xfId="13795" xr:uid="{6C904D47-4C55-4FE9-8C0A-E033BC54FAEF}"/>
    <cellStyle name="Millares [0] 2 2 2 2 2 5 3" xfId="3091" xr:uid="{00000000-0005-0000-0000-000097010000}"/>
    <cellStyle name="Millares [0] 2 2 2 2 2 5 3 2" xfId="13798" xr:uid="{FDA40407-1C56-4871-81AA-9663473915F1}"/>
    <cellStyle name="Millares [0] 2 2 2 2 2 5 4" xfId="3092" xr:uid="{00000000-0005-0000-0000-000098010000}"/>
    <cellStyle name="Millares [0] 2 2 2 2 2 5 4 2" xfId="13799" xr:uid="{902EB1B5-E970-407E-96B8-F008CBEB332C}"/>
    <cellStyle name="Millares [0] 2 2 2 2 2 5 5" xfId="13794" xr:uid="{77D9F27D-D3C6-42DD-944F-05F8918C274C}"/>
    <cellStyle name="Millares [0] 2 2 2 2 2 6" xfId="3093" xr:uid="{00000000-0005-0000-0000-000099010000}"/>
    <cellStyle name="Millares [0] 2 2 2 2 2 6 2" xfId="3094" xr:uid="{00000000-0005-0000-0000-00009A010000}"/>
    <cellStyle name="Millares [0] 2 2 2 2 2 6 2 2" xfId="3095" xr:uid="{00000000-0005-0000-0000-00009B010000}"/>
    <cellStyle name="Millares [0] 2 2 2 2 2 6 2 2 2" xfId="13802" xr:uid="{1C0A6EFB-6197-4F29-875C-198B030EB0DF}"/>
    <cellStyle name="Millares [0] 2 2 2 2 2 6 2 3" xfId="3096" xr:uid="{00000000-0005-0000-0000-00009C010000}"/>
    <cellStyle name="Millares [0] 2 2 2 2 2 6 2 3 2" xfId="13803" xr:uid="{6B3422BC-B77A-47C4-913B-7728E705F6EC}"/>
    <cellStyle name="Millares [0] 2 2 2 2 2 6 2 4" xfId="13801" xr:uid="{D482A429-2FC1-4E0E-9775-6CF696F3BB0D}"/>
    <cellStyle name="Millares [0] 2 2 2 2 2 6 3" xfId="3097" xr:uid="{00000000-0005-0000-0000-00009D010000}"/>
    <cellStyle name="Millares [0] 2 2 2 2 2 6 3 2" xfId="13804" xr:uid="{FE8DA1CC-AA06-4C43-872F-D06C78A8739E}"/>
    <cellStyle name="Millares [0] 2 2 2 2 2 6 4" xfId="3098" xr:uid="{00000000-0005-0000-0000-00009E010000}"/>
    <cellStyle name="Millares [0] 2 2 2 2 2 6 4 2" xfId="13805" xr:uid="{FF792976-C559-4B8C-AE76-984371D700E5}"/>
    <cellStyle name="Millares [0] 2 2 2 2 2 6 5" xfId="13800" xr:uid="{CC643590-0EC7-4AAC-A19C-0CDCDF70A66F}"/>
    <cellStyle name="Millares [0] 2 2 2 2 2 7" xfId="3099" xr:uid="{00000000-0005-0000-0000-00009F010000}"/>
    <cellStyle name="Millares [0] 2 2 2 2 2 7 2" xfId="3100" xr:uid="{00000000-0005-0000-0000-0000A0010000}"/>
    <cellStyle name="Millares [0] 2 2 2 2 2 7 2 2" xfId="13807" xr:uid="{977C8978-8686-4B65-9D53-DB1CE585CE5E}"/>
    <cellStyle name="Millares [0] 2 2 2 2 2 7 3" xfId="3101" xr:uid="{00000000-0005-0000-0000-0000A1010000}"/>
    <cellStyle name="Millares [0] 2 2 2 2 2 7 3 2" xfId="13808" xr:uid="{1642DEB4-94B1-4602-BA34-88E83D203208}"/>
    <cellStyle name="Millares [0] 2 2 2 2 2 7 4" xfId="13806" xr:uid="{8A3C225A-0207-4F7A-9F90-1C395883DB8D}"/>
    <cellStyle name="Millares [0] 2 2 2 2 2 8" xfId="3102" xr:uid="{00000000-0005-0000-0000-0000A2010000}"/>
    <cellStyle name="Millares [0] 2 2 2 2 2 8 2" xfId="13809" xr:uid="{A4516205-E516-4962-889E-FA235F96969D}"/>
    <cellStyle name="Millares [0] 2 2 2 2 2 9" xfId="3103" xr:uid="{00000000-0005-0000-0000-0000A3010000}"/>
    <cellStyle name="Millares [0] 2 2 2 2 2 9 2" xfId="13810" xr:uid="{2634A15A-01C5-40FE-84FC-C6F4D8C682BF}"/>
    <cellStyle name="Millares [0] 2 2 2 2 3" xfId="3104" xr:uid="{00000000-0005-0000-0000-0000A4010000}"/>
    <cellStyle name="Millares [0] 2 2 2 2 3 2" xfId="3105" xr:uid="{00000000-0005-0000-0000-0000A5010000}"/>
    <cellStyle name="Millares [0] 2 2 2 2 3 2 2" xfId="3106" xr:uid="{00000000-0005-0000-0000-0000A6010000}"/>
    <cellStyle name="Millares [0] 2 2 2 2 3 2 2 2" xfId="3107" xr:uid="{00000000-0005-0000-0000-0000A7010000}"/>
    <cellStyle name="Millares [0] 2 2 2 2 3 2 2 2 2" xfId="3108" xr:uid="{00000000-0005-0000-0000-0000A8010000}"/>
    <cellStyle name="Millares [0] 2 2 2 2 3 2 2 2 2 2" xfId="13815" xr:uid="{6B146C71-8EC0-4463-9B63-284F90FC6E60}"/>
    <cellStyle name="Millares [0] 2 2 2 2 3 2 2 2 3" xfId="3109" xr:uid="{00000000-0005-0000-0000-0000A9010000}"/>
    <cellStyle name="Millares [0] 2 2 2 2 3 2 2 2 3 2" xfId="13816" xr:uid="{1A16E90E-B6CD-45B7-A003-6F377B09DCF5}"/>
    <cellStyle name="Millares [0] 2 2 2 2 3 2 2 2 4" xfId="13814" xr:uid="{8675080B-8031-4D85-B209-CDB92EB941BE}"/>
    <cellStyle name="Millares [0] 2 2 2 2 3 2 2 3" xfId="3110" xr:uid="{00000000-0005-0000-0000-0000AA010000}"/>
    <cellStyle name="Millares [0] 2 2 2 2 3 2 2 3 2" xfId="13817" xr:uid="{D84DA565-28AC-48C1-855E-241355BF41A8}"/>
    <cellStyle name="Millares [0] 2 2 2 2 3 2 2 4" xfId="3111" xr:uid="{00000000-0005-0000-0000-0000AB010000}"/>
    <cellStyle name="Millares [0] 2 2 2 2 3 2 2 4 2" xfId="13818" xr:uid="{CB34361D-A791-462E-922C-EF595A6CD8AE}"/>
    <cellStyle name="Millares [0] 2 2 2 2 3 2 2 5" xfId="13813" xr:uid="{5551BB60-5D52-4A3F-A98F-822F83AD5B3C}"/>
    <cellStyle name="Millares [0] 2 2 2 2 3 2 3" xfId="3112" xr:uid="{00000000-0005-0000-0000-0000AC010000}"/>
    <cellStyle name="Millares [0] 2 2 2 2 3 2 3 2" xfId="3113" xr:uid="{00000000-0005-0000-0000-0000AD010000}"/>
    <cellStyle name="Millares [0] 2 2 2 2 3 2 3 2 2" xfId="13820" xr:uid="{AEDA27D2-E725-4DA8-958E-9CEC19B0ACFF}"/>
    <cellStyle name="Millares [0] 2 2 2 2 3 2 3 3" xfId="3114" xr:uid="{00000000-0005-0000-0000-0000AE010000}"/>
    <cellStyle name="Millares [0] 2 2 2 2 3 2 3 3 2" xfId="13821" xr:uid="{588A1938-15C0-4946-8185-F81178EBEED4}"/>
    <cellStyle name="Millares [0] 2 2 2 2 3 2 3 4" xfId="13819" xr:uid="{3C4975F1-B272-41CE-8078-38CFB195D3FC}"/>
    <cellStyle name="Millares [0] 2 2 2 2 3 2 4" xfId="3115" xr:uid="{00000000-0005-0000-0000-0000AF010000}"/>
    <cellStyle name="Millares [0] 2 2 2 2 3 2 4 2" xfId="13822" xr:uid="{16EE711E-9557-43BF-9DAD-63294D0AB250}"/>
    <cellStyle name="Millares [0] 2 2 2 2 3 2 5" xfId="3116" xr:uid="{00000000-0005-0000-0000-0000B0010000}"/>
    <cellStyle name="Millares [0] 2 2 2 2 3 2 5 2" xfId="13823" xr:uid="{7264DA7F-2316-43C6-9C91-5BA003D4154B}"/>
    <cellStyle name="Millares [0] 2 2 2 2 3 2 6" xfId="13812" xr:uid="{39B2FA26-5328-4107-86AB-9B47635FA217}"/>
    <cellStyle name="Millares [0] 2 2 2 2 3 3" xfId="3117" xr:uid="{00000000-0005-0000-0000-0000B1010000}"/>
    <cellStyle name="Millares [0] 2 2 2 2 3 3 2" xfId="3118" xr:uid="{00000000-0005-0000-0000-0000B2010000}"/>
    <cellStyle name="Millares [0] 2 2 2 2 3 3 2 2" xfId="3119" xr:uid="{00000000-0005-0000-0000-0000B3010000}"/>
    <cellStyle name="Millares [0] 2 2 2 2 3 3 2 2 2" xfId="13826" xr:uid="{70C5CD86-3006-4F93-AC43-46E2010E0539}"/>
    <cellStyle name="Millares [0] 2 2 2 2 3 3 2 3" xfId="3120" xr:uid="{00000000-0005-0000-0000-0000B4010000}"/>
    <cellStyle name="Millares [0] 2 2 2 2 3 3 2 3 2" xfId="13827" xr:uid="{46CBD026-A202-4892-A6B6-A3E78802166A}"/>
    <cellStyle name="Millares [0] 2 2 2 2 3 3 2 4" xfId="13825" xr:uid="{D6FB16C2-04F1-4F96-B066-600D1CA61A3E}"/>
    <cellStyle name="Millares [0] 2 2 2 2 3 3 3" xfId="3121" xr:uid="{00000000-0005-0000-0000-0000B5010000}"/>
    <cellStyle name="Millares [0] 2 2 2 2 3 3 3 2" xfId="13828" xr:uid="{4813D7F0-DD7F-4616-A80C-8C2AB6DA967A}"/>
    <cellStyle name="Millares [0] 2 2 2 2 3 3 4" xfId="3122" xr:uid="{00000000-0005-0000-0000-0000B6010000}"/>
    <cellStyle name="Millares [0] 2 2 2 2 3 3 4 2" xfId="13829" xr:uid="{915320D0-6924-4E5B-AF3D-48FFA214A5C7}"/>
    <cellStyle name="Millares [0] 2 2 2 2 3 3 5" xfId="13824" xr:uid="{65C3C374-FC3C-49CE-B9F9-7B61331E44F4}"/>
    <cellStyle name="Millares [0] 2 2 2 2 3 4" xfId="3123" xr:uid="{00000000-0005-0000-0000-0000B7010000}"/>
    <cellStyle name="Millares [0] 2 2 2 2 3 4 2" xfId="3124" xr:uid="{00000000-0005-0000-0000-0000B8010000}"/>
    <cellStyle name="Millares [0] 2 2 2 2 3 4 2 2" xfId="3125" xr:uid="{00000000-0005-0000-0000-0000B9010000}"/>
    <cellStyle name="Millares [0] 2 2 2 2 3 4 2 2 2" xfId="13832" xr:uid="{6420040B-2213-49C1-AAF8-8298F9B7BCAF}"/>
    <cellStyle name="Millares [0] 2 2 2 2 3 4 2 3" xfId="3126" xr:uid="{00000000-0005-0000-0000-0000BA010000}"/>
    <cellStyle name="Millares [0] 2 2 2 2 3 4 2 3 2" xfId="13833" xr:uid="{966B81E2-5C2A-49C9-8B31-71165A52C250}"/>
    <cellStyle name="Millares [0] 2 2 2 2 3 4 2 4" xfId="13831" xr:uid="{4220A1E7-3BF0-4593-A444-796FE495DBAA}"/>
    <cellStyle name="Millares [0] 2 2 2 2 3 4 3" xfId="3127" xr:uid="{00000000-0005-0000-0000-0000BB010000}"/>
    <cellStyle name="Millares [0] 2 2 2 2 3 4 3 2" xfId="13834" xr:uid="{46CCF17F-557E-452E-A2BA-6F9AF8802951}"/>
    <cellStyle name="Millares [0] 2 2 2 2 3 4 4" xfId="3128" xr:uid="{00000000-0005-0000-0000-0000BC010000}"/>
    <cellStyle name="Millares [0] 2 2 2 2 3 4 4 2" xfId="13835" xr:uid="{38F4DD50-925F-4E56-A7C5-801DF1BFCB26}"/>
    <cellStyle name="Millares [0] 2 2 2 2 3 4 5" xfId="13830" xr:uid="{1A9E5514-8E2B-4E95-B706-417C0B76D38B}"/>
    <cellStyle name="Millares [0] 2 2 2 2 3 5" xfId="3129" xr:uid="{00000000-0005-0000-0000-0000BD010000}"/>
    <cellStyle name="Millares [0] 2 2 2 2 3 5 2" xfId="3130" xr:uid="{00000000-0005-0000-0000-0000BE010000}"/>
    <cellStyle name="Millares [0] 2 2 2 2 3 5 2 2" xfId="3131" xr:uid="{00000000-0005-0000-0000-0000BF010000}"/>
    <cellStyle name="Millares [0] 2 2 2 2 3 5 2 2 2" xfId="13838" xr:uid="{360ED169-3ABD-4C6D-B359-4BFA2658BCCD}"/>
    <cellStyle name="Millares [0] 2 2 2 2 3 5 2 3" xfId="3132" xr:uid="{00000000-0005-0000-0000-0000C0010000}"/>
    <cellStyle name="Millares [0] 2 2 2 2 3 5 2 3 2" xfId="13839" xr:uid="{8A064851-7F9C-424A-8568-C0F19AE11057}"/>
    <cellStyle name="Millares [0] 2 2 2 2 3 5 2 4" xfId="13837" xr:uid="{CF4490F3-1446-4801-9C2E-8ACE4B421DFD}"/>
    <cellStyle name="Millares [0] 2 2 2 2 3 5 3" xfId="3133" xr:uid="{00000000-0005-0000-0000-0000C1010000}"/>
    <cellStyle name="Millares [0] 2 2 2 2 3 5 3 2" xfId="13840" xr:uid="{E95647C7-8EDF-4106-A789-28E44DD98FC1}"/>
    <cellStyle name="Millares [0] 2 2 2 2 3 5 4" xfId="3134" xr:uid="{00000000-0005-0000-0000-0000C2010000}"/>
    <cellStyle name="Millares [0] 2 2 2 2 3 5 4 2" xfId="13841" xr:uid="{BED8329C-1CF1-4716-88C6-E6C0F35EE06A}"/>
    <cellStyle name="Millares [0] 2 2 2 2 3 5 5" xfId="13836" xr:uid="{352EB081-5AAB-4D9B-8AAF-74DBDE208D41}"/>
    <cellStyle name="Millares [0] 2 2 2 2 3 6" xfId="3135" xr:uid="{00000000-0005-0000-0000-0000C3010000}"/>
    <cellStyle name="Millares [0] 2 2 2 2 3 6 2" xfId="3136" xr:uid="{00000000-0005-0000-0000-0000C4010000}"/>
    <cellStyle name="Millares [0] 2 2 2 2 3 6 2 2" xfId="13843" xr:uid="{6F7843A7-C4CA-4796-B032-051A6E5F3FE5}"/>
    <cellStyle name="Millares [0] 2 2 2 2 3 6 3" xfId="3137" xr:uid="{00000000-0005-0000-0000-0000C5010000}"/>
    <cellStyle name="Millares [0] 2 2 2 2 3 6 3 2" xfId="13844" xr:uid="{BDD7BC39-F374-4CCE-9175-AB709E18821F}"/>
    <cellStyle name="Millares [0] 2 2 2 2 3 6 4" xfId="13842" xr:uid="{B213EDB5-325E-417A-8702-419BA58C02D2}"/>
    <cellStyle name="Millares [0] 2 2 2 2 3 7" xfId="3138" xr:uid="{00000000-0005-0000-0000-0000C6010000}"/>
    <cellStyle name="Millares [0] 2 2 2 2 3 7 2" xfId="13845" xr:uid="{E12F2274-BF22-4866-8897-772DC2029EEE}"/>
    <cellStyle name="Millares [0] 2 2 2 2 3 8" xfId="3139" xr:uid="{00000000-0005-0000-0000-0000C7010000}"/>
    <cellStyle name="Millares [0] 2 2 2 2 3 8 2" xfId="13846" xr:uid="{ABC9C3B8-0C24-4B28-8203-78754EAEEBA9}"/>
    <cellStyle name="Millares [0] 2 2 2 2 3 9" xfId="13811" xr:uid="{BC777DDC-B14E-4581-915D-3CDFF31179F4}"/>
    <cellStyle name="Millares [0] 2 2 2 2 4" xfId="3140" xr:uid="{00000000-0005-0000-0000-0000C8010000}"/>
    <cellStyle name="Millares [0] 2 2 2 2 4 2" xfId="3141" xr:uid="{00000000-0005-0000-0000-0000C9010000}"/>
    <cellStyle name="Millares [0] 2 2 2 2 4 2 2" xfId="3142" xr:uid="{00000000-0005-0000-0000-0000CA010000}"/>
    <cellStyle name="Millares [0] 2 2 2 2 4 2 2 2" xfId="3143" xr:uid="{00000000-0005-0000-0000-0000CB010000}"/>
    <cellStyle name="Millares [0] 2 2 2 2 4 2 2 2 2" xfId="13850" xr:uid="{2C80205D-9FBE-4AA9-9610-5809D060B428}"/>
    <cellStyle name="Millares [0] 2 2 2 2 4 2 2 3" xfId="3144" xr:uid="{00000000-0005-0000-0000-0000CC010000}"/>
    <cellStyle name="Millares [0] 2 2 2 2 4 2 2 3 2" xfId="13851" xr:uid="{CE5144F2-47CA-4693-AA05-1BB0E4650FE0}"/>
    <cellStyle name="Millares [0] 2 2 2 2 4 2 2 4" xfId="13849" xr:uid="{AF145A8C-B501-43BC-8C71-E18E740162CB}"/>
    <cellStyle name="Millares [0] 2 2 2 2 4 2 3" xfId="3145" xr:uid="{00000000-0005-0000-0000-0000CD010000}"/>
    <cellStyle name="Millares [0] 2 2 2 2 4 2 3 2" xfId="13852" xr:uid="{2520B1B8-09BB-42CE-84B0-24A1A768AC2B}"/>
    <cellStyle name="Millares [0] 2 2 2 2 4 2 4" xfId="3146" xr:uid="{00000000-0005-0000-0000-0000CE010000}"/>
    <cellStyle name="Millares [0] 2 2 2 2 4 2 4 2" xfId="13853" xr:uid="{BD6220D0-5258-4CAF-B63D-553319A23974}"/>
    <cellStyle name="Millares [0] 2 2 2 2 4 2 5" xfId="13848" xr:uid="{8E2D335E-0EB6-49E2-9507-DE404F45C3CC}"/>
    <cellStyle name="Millares [0] 2 2 2 2 4 3" xfId="3147" xr:uid="{00000000-0005-0000-0000-0000CF010000}"/>
    <cellStyle name="Millares [0] 2 2 2 2 4 3 2" xfId="3148" xr:uid="{00000000-0005-0000-0000-0000D0010000}"/>
    <cellStyle name="Millares [0] 2 2 2 2 4 3 2 2" xfId="13855" xr:uid="{19050AC7-64AD-4337-BF3B-B586A0371574}"/>
    <cellStyle name="Millares [0] 2 2 2 2 4 3 3" xfId="3149" xr:uid="{00000000-0005-0000-0000-0000D1010000}"/>
    <cellStyle name="Millares [0] 2 2 2 2 4 3 3 2" xfId="13856" xr:uid="{80E30D67-F4FB-4959-8A0E-AF011D6E45BA}"/>
    <cellStyle name="Millares [0] 2 2 2 2 4 3 4" xfId="13854" xr:uid="{CF1694B0-9D1C-44C0-BDF5-16A3E725ADFE}"/>
    <cellStyle name="Millares [0] 2 2 2 2 4 4" xfId="3150" xr:uid="{00000000-0005-0000-0000-0000D2010000}"/>
    <cellStyle name="Millares [0] 2 2 2 2 4 4 2" xfId="13857" xr:uid="{DE08979A-94FC-47D1-A670-918A0C832360}"/>
    <cellStyle name="Millares [0] 2 2 2 2 4 5" xfId="3151" xr:uid="{00000000-0005-0000-0000-0000D3010000}"/>
    <cellStyle name="Millares [0] 2 2 2 2 4 5 2" xfId="13858" xr:uid="{718306BE-DBB3-483A-B9C7-A722041D24C7}"/>
    <cellStyle name="Millares [0] 2 2 2 2 4 6" xfId="13847" xr:uid="{9492856D-5803-4D5C-9B04-721B09033697}"/>
    <cellStyle name="Millares [0] 2 2 2 2 5" xfId="3152" xr:uid="{00000000-0005-0000-0000-0000D4010000}"/>
    <cellStyle name="Millares [0] 2 2 2 2 5 2" xfId="3153" xr:uid="{00000000-0005-0000-0000-0000D5010000}"/>
    <cellStyle name="Millares [0] 2 2 2 2 5 2 2" xfId="3154" xr:uid="{00000000-0005-0000-0000-0000D6010000}"/>
    <cellStyle name="Millares [0] 2 2 2 2 5 2 2 2" xfId="13861" xr:uid="{90A9794F-7DF0-475D-AD26-647DD968786D}"/>
    <cellStyle name="Millares [0] 2 2 2 2 5 2 3" xfId="3155" xr:uid="{00000000-0005-0000-0000-0000D7010000}"/>
    <cellStyle name="Millares [0] 2 2 2 2 5 2 3 2" xfId="13862" xr:uid="{E1020A56-4B1E-4751-873A-463C7E40C518}"/>
    <cellStyle name="Millares [0] 2 2 2 2 5 2 4" xfId="13860" xr:uid="{0F685D6B-C987-418F-9D9B-2A48DBB3AEDC}"/>
    <cellStyle name="Millares [0] 2 2 2 2 5 3" xfId="3156" xr:uid="{00000000-0005-0000-0000-0000D8010000}"/>
    <cellStyle name="Millares [0] 2 2 2 2 5 3 2" xfId="13863" xr:uid="{C06191B2-1B13-4A56-98E9-5F32B870E1B7}"/>
    <cellStyle name="Millares [0] 2 2 2 2 5 4" xfId="3157" xr:uid="{00000000-0005-0000-0000-0000D9010000}"/>
    <cellStyle name="Millares [0] 2 2 2 2 5 4 2" xfId="13864" xr:uid="{ED2DF141-3E68-48E0-A363-3C11890708ED}"/>
    <cellStyle name="Millares [0] 2 2 2 2 5 5" xfId="13859" xr:uid="{CA7A3CE6-4665-4232-A77C-EFCB81F00FF2}"/>
    <cellStyle name="Millares [0] 2 2 2 2 6" xfId="3158" xr:uid="{00000000-0005-0000-0000-0000DA010000}"/>
    <cellStyle name="Millares [0] 2 2 2 2 6 2" xfId="3159" xr:uid="{00000000-0005-0000-0000-0000DB010000}"/>
    <cellStyle name="Millares [0] 2 2 2 2 6 2 2" xfId="3160" xr:uid="{00000000-0005-0000-0000-0000DC010000}"/>
    <cellStyle name="Millares [0] 2 2 2 2 6 2 2 2" xfId="13867" xr:uid="{2C551407-70A9-490B-8200-C83EBBF3F66A}"/>
    <cellStyle name="Millares [0] 2 2 2 2 6 2 3" xfId="3161" xr:uid="{00000000-0005-0000-0000-0000DD010000}"/>
    <cellStyle name="Millares [0] 2 2 2 2 6 2 3 2" xfId="13868" xr:uid="{173E5D46-9386-4587-B42D-2BA9B517959A}"/>
    <cellStyle name="Millares [0] 2 2 2 2 6 2 4" xfId="13866" xr:uid="{47CF8386-058E-42F9-8DAA-3186A831AC08}"/>
    <cellStyle name="Millares [0] 2 2 2 2 6 3" xfId="3162" xr:uid="{00000000-0005-0000-0000-0000DE010000}"/>
    <cellStyle name="Millares [0] 2 2 2 2 6 3 2" xfId="13869" xr:uid="{E269A6D7-B961-43F1-ADB5-3B18A8082B46}"/>
    <cellStyle name="Millares [0] 2 2 2 2 6 4" xfId="3163" xr:uid="{00000000-0005-0000-0000-0000DF010000}"/>
    <cellStyle name="Millares [0] 2 2 2 2 6 4 2" xfId="13870" xr:uid="{C6D72234-7738-4F25-A474-1A4874821351}"/>
    <cellStyle name="Millares [0] 2 2 2 2 6 5" xfId="13865" xr:uid="{1285F1AF-98E1-42C5-82E6-F135C386C482}"/>
    <cellStyle name="Millares [0] 2 2 2 2 7" xfId="3164" xr:uid="{00000000-0005-0000-0000-0000E0010000}"/>
    <cellStyle name="Millares [0] 2 2 2 2 7 2" xfId="3165" xr:uid="{00000000-0005-0000-0000-0000E1010000}"/>
    <cellStyle name="Millares [0] 2 2 2 2 7 2 2" xfId="3166" xr:uid="{00000000-0005-0000-0000-0000E2010000}"/>
    <cellStyle name="Millares [0] 2 2 2 2 7 2 2 2" xfId="13873" xr:uid="{B70D1761-AC5A-4509-8786-C6D67C2DEF90}"/>
    <cellStyle name="Millares [0] 2 2 2 2 7 2 3" xfId="3167" xr:uid="{00000000-0005-0000-0000-0000E3010000}"/>
    <cellStyle name="Millares [0] 2 2 2 2 7 2 3 2" xfId="13874" xr:uid="{BD038547-FF68-4EE7-BDC4-4F5DE7919FD2}"/>
    <cellStyle name="Millares [0] 2 2 2 2 7 2 4" xfId="13872" xr:uid="{FB55C05B-623F-4500-AE05-5FAD95AA850C}"/>
    <cellStyle name="Millares [0] 2 2 2 2 7 3" xfId="3168" xr:uid="{00000000-0005-0000-0000-0000E4010000}"/>
    <cellStyle name="Millares [0] 2 2 2 2 7 3 2" xfId="13875" xr:uid="{842A5B23-4F5E-4B48-AEE8-2D505E98F9D8}"/>
    <cellStyle name="Millares [0] 2 2 2 2 7 4" xfId="3169" xr:uid="{00000000-0005-0000-0000-0000E5010000}"/>
    <cellStyle name="Millares [0] 2 2 2 2 7 4 2" xfId="13876" xr:uid="{123521E5-4C88-4C96-A670-5B83B709B645}"/>
    <cellStyle name="Millares [0] 2 2 2 2 7 5" xfId="13871" xr:uid="{959A75E8-29EA-40DA-B842-312AB8622BF9}"/>
    <cellStyle name="Millares [0] 2 2 2 2 8" xfId="3170" xr:uid="{00000000-0005-0000-0000-0000E6010000}"/>
    <cellStyle name="Millares [0] 2 2 2 2 8 2" xfId="3171" xr:uid="{00000000-0005-0000-0000-0000E7010000}"/>
    <cellStyle name="Millares [0] 2 2 2 2 8 2 2" xfId="13878" xr:uid="{3D908165-805D-4919-927A-F5B588F4E17A}"/>
    <cellStyle name="Millares [0] 2 2 2 2 8 3" xfId="3172" xr:uid="{00000000-0005-0000-0000-0000E8010000}"/>
    <cellStyle name="Millares [0] 2 2 2 2 8 3 2" xfId="13879" xr:uid="{764ACD1E-3130-4EFA-8938-67A0B70F554F}"/>
    <cellStyle name="Millares [0] 2 2 2 2 8 4" xfId="13877" xr:uid="{B186A02F-F6E0-4C50-9C9B-6862A1EED818}"/>
    <cellStyle name="Millares [0] 2 2 2 2 9" xfId="3173" xr:uid="{00000000-0005-0000-0000-0000E9010000}"/>
    <cellStyle name="Millares [0] 2 2 2 2 9 2" xfId="13880" xr:uid="{7B3B7CB8-6513-44CA-8633-609B8439D579}"/>
    <cellStyle name="Millares [0] 2 2 2 3" xfId="3174" xr:uid="{00000000-0005-0000-0000-0000EA010000}"/>
    <cellStyle name="Millares [0] 2 2 2 3 10" xfId="3175" xr:uid="{00000000-0005-0000-0000-0000EB010000}"/>
    <cellStyle name="Millares [0] 2 2 2 3 10 2" xfId="13882" xr:uid="{B84CF656-8900-4961-A6FE-9108704182A8}"/>
    <cellStyle name="Millares [0] 2 2 2 3 11" xfId="13881" xr:uid="{B8606EF8-A93C-4F01-8C78-A7C9B67DBEB8}"/>
    <cellStyle name="Millares [0] 2 2 2 3 2" xfId="3176" xr:uid="{00000000-0005-0000-0000-0000EC010000}"/>
    <cellStyle name="Millares [0] 2 2 2 3 2 10" xfId="13883" xr:uid="{E0946CAF-E1D7-4AE3-9F68-A62FF571ED3A}"/>
    <cellStyle name="Millares [0] 2 2 2 3 2 2" xfId="3177" xr:uid="{00000000-0005-0000-0000-0000ED010000}"/>
    <cellStyle name="Millares [0] 2 2 2 3 2 2 2" xfId="3178" xr:uid="{00000000-0005-0000-0000-0000EE010000}"/>
    <cellStyle name="Millares [0] 2 2 2 3 2 2 2 2" xfId="3179" xr:uid="{00000000-0005-0000-0000-0000EF010000}"/>
    <cellStyle name="Millares [0] 2 2 2 3 2 2 2 2 2" xfId="3180" xr:uid="{00000000-0005-0000-0000-0000F0010000}"/>
    <cellStyle name="Millares [0] 2 2 2 3 2 2 2 2 2 2" xfId="3181" xr:uid="{00000000-0005-0000-0000-0000F1010000}"/>
    <cellStyle name="Millares [0] 2 2 2 3 2 2 2 2 2 2 2" xfId="13888" xr:uid="{0BE801FB-8B60-4C1E-BAFE-C438B1327593}"/>
    <cellStyle name="Millares [0] 2 2 2 3 2 2 2 2 2 3" xfId="3182" xr:uid="{00000000-0005-0000-0000-0000F2010000}"/>
    <cellStyle name="Millares [0] 2 2 2 3 2 2 2 2 2 3 2" xfId="13889" xr:uid="{074D334D-1197-48FE-B488-88E90B8AEF5D}"/>
    <cellStyle name="Millares [0] 2 2 2 3 2 2 2 2 2 4" xfId="13887" xr:uid="{9FD9C8BC-325E-4010-9DB7-31E6DC5E0F4C}"/>
    <cellStyle name="Millares [0] 2 2 2 3 2 2 2 2 3" xfId="3183" xr:uid="{00000000-0005-0000-0000-0000F3010000}"/>
    <cellStyle name="Millares [0] 2 2 2 3 2 2 2 2 3 2" xfId="13890" xr:uid="{F7FFD7CF-0EB9-4BD8-BC10-51A131717902}"/>
    <cellStyle name="Millares [0] 2 2 2 3 2 2 2 2 4" xfId="3184" xr:uid="{00000000-0005-0000-0000-0000F4010000}"/>
    <cellStyle name="Millares [0] 2 2 2 3 2 2 2 2 4 2" xfId="13891" xr:uid="{F4272D4C-173E-4E51-997B-BA1462EAB16E}"/>
    <cellStyle name="Millares [0] 2 2 2 3 2 2 2 2 5" xfId="13886" xr:uid="{F2AFEBE8-0906-489E-BAAF-952C43FA5F22}"/>
    <cellStyle name="Millares [0] 2 2 2 3 2 2 2 3" xfId="3185" xr:uid="{00000000-0005-0000-0000-0000F5010000}"/>
    <cellStyle name="Millares [0] 2 2 2 3 2 2 2 3 2" xfId="3186" xr:uid="{00000000-0005-0000-0000-0000F6010000}"/>
    <cellStyle name="Millares [0] 2 2 2 3 2 2 2 3 2 2" xfId="13893" xr:uid="{D1BD72F5-A1CA-4F6B-A3BB-C995666C42D0}"/>
    <cellStyle name="Millares [0] 2 2 2 3 2 2 2 3 3" xfId="3187" xr:uid="{00000000-0005-0000-0000-0000F7010000}"/>
    <cellStyle name="Millares [0] 2 2 2 3 2 2 2 3 3 2" xfId="13894" xr:uid="{458B8D8E-A1D8-4DE8-893C-3832F9207FD4}"/>
    <cellStyle name="Millares [0] 2 2 2 3 2 2 2 3 4" xfId="13892" xr:uid="{B2351A74-F0F5-4FE2-A22C-91BBC17BDC0B}"/>
    <cellStyle name="Millares [0] 2 2 2 3 2 2 2 4" xfId="3188" xr:uid="{00000000-0005-0000-0000-0000F8010000}"/>
    <cellStyle name="Millares [0] 2 2 2 3 2 2 2 4 2" xfId="13895" xr:uid="{A5864629-2790-4863-8E13-BD5ED9B07D99}"/>
    <cellStyle name="Millares [0] 2 2 2 3 2 2 2 5" xfId="3189" xr:uid="{00000000-0005-0000-0000-0000F9010000}"/>
    <cellStyle name="Millares [0] 2 2 2 3 2 2 2 5 2" xfId="13896" xr:uid="{A987D369-DF23-42F5-AE65-C121A5E23AAB}"/>
    <cellStyle name="Millares [0] 2 2 2 3 2 2 2 6" xfId="13885" xr:uid="{87DC85BC-103D-4D15-A402-E66575582E43}"/>
    <cellStyle name="Millares [0] 2 2 2 3 2 2 3" xfId="3190" xr:uid="{00000000-0005-0000-0000-0000FA010000}"/>
    <cellStyle name="Millares [0] 2 2 2 3 2 2 3 2" xfId="3191" xr:uid="{00000000-0005-0000-0000-0000FB010000}"/>
    <cellStyle name="Millares [0] 2 2 2 3 2 2 3 2 2" xfId="3192" xr:uid="{00000000-0005-0000-0000-0000FC010000}"/>
    <cellStyle name="Millares [0] 2 2 2 3 2 2 3 2 2 2" xfId="13899" xr:uid="{EC198A82-3B43-4C01-86B9-6CD1BBA15FFE}"/>
    <cellStyle name="Millares [0] 2 2 2 3 2 2 3 2 3" xfId="3193" xr:uid="{00000000-0005-0000-0000-0000FD010000}"/>
    <cellStyle name="Millares [0] 2 2 2 3 2 2 3 2 3 2" xfId="13900" xr:uid="{C12E02A7-1776-4EDB-B7CC-0480CF99F9B2}"/>
    <cellStyle name="Millares [0] 2 2 2 3 2 2 3 2 4" xfId="13898" xr:uid="{F6D5E237-3F5D-48BF-B8D3-74C4BD17C1EC}"/>
    <cellStyle name="Millares [0] 2 2 2 3 2 2 3 3" xfId="3194" xr:uid="{00000000-0005-0000-0000-0000FE010000}"/>
    <cellStyle name="Millares [0] 2 2 2 3 2 2 3 3 2" xfId="13901" xr:uid="{A1240579-27C9-4CE9-958F-D4B7BA2F7166}"/>
    <cellStyle name="Millares [0] 2 2 2 3 2 2 3 4" xfId="3195" xr:uid="{00000000-0005-0000-0000-0000FF010000}"/>
    <cellStyle name="Millares [0] 2 2 2 3 2 2 3 4 2" xfId="13902" xr:uid="{F6C71150-9096-42D5-B2EC-18E8432B02C2}"/>
    <cellStyle name="Millares [0] 2 2 2 3 2 2 3 5" xfId="13897" xr:uid="{54043A48-47ED-4A8D-B9AA-0A9F7EC4DA85}"/>
    <cellStyle name="Millares [0] 2 2 2 3 2 2 4" xfId="3196" xr:uid="{00000000-0005-0000-0000-000000020000}"/>
    <cellStyle name="Millares [0] 2 2 2 3 2 2 4 2" xfId="3197" xr:uid="{00000000-0005-0000-0000-000001020000}"/>
    <cellStyle name="Millares [0] 2 2 2 3 2 2 4 2 2" xfId="3198" xr:uid="{00000000-0005-0000-0000-000002020000}"/>
    <cellStyle name="Millares [0] 2 2 2 3 2 2 4 2 2 2" xfId="13905" xr:uid="{7B65AF17-68BF-480C-B7A6-F3AC8DAB29C2}"/>
    <cellStyle name="Millares [0] 2 2 2 3 2 2 4 2 3" xfId="3199" xr:uid="{00000000-0005-0000-0000-000003020000}"/>
    <cellStyle name="Millares [0] 2 2 2 3 2 2 4 2 3 2" xfId="13906" xr:uid="{B3B3DB8E-8280-4C67-B318-01460064FED3}"/>
    <cellStyle name="Millares [0] 2 2 2 3 2 2 4 2 4" xfId="13904" xr:uid="{18863517-DBD0-435E-92BF-B47FFB88FCD8}"/>
    <cellStyle name="Millares [0] 2 2 2 3 2 2 4 3" xfId="3200" xr:uid="{00000000-0005-0000-0000-000004020000}"/>
    <cellStyle name="Millares [0] 2 2 2 3 2 2 4 3 2" xfId="13907" xr:uid="{80CFBEA2-04C2-4EC5-9505-2018EF34D2AC}"/>
    <cellStyle name="Millares [0] 2 2 2 3 2 2 4 4" xfId="3201" xr:uid="{00000000-0005-0000-0000-000005020000}"/>
    <cellStyle name="Millares [0] 2 2 2 3 2 2 4 4 2" xfId="13908" xr:uid="{0D641868-74EF-42AC-AC75-927FEB7E27D6}"/>
    <cellStyle name="Millares [0] 2 2 2 3 2 2 4 5" xfId="13903" xr:uid="{72BABEF6-6A1B-4DD3-A5DC-6BF8DA40E00E}"/>
    <cellStyle name="Millares [0] 2 2 2 3 2 2 5" xfId="3202" xr:uid="{00000000-0005-0000-0000-000006020000}"/>
    <cellStyle name="Millares [0] 2 2 2 3 2 2 5 2" xfId="3203" xr:uid="{00000000-0005-0000-0000-000007020000}"/>
    <cellStyle name="Millares [0] 2 2 2 3 2 2 5 2 2" xfId="3204" xr:uid="{00000000-0005-0000-0000-000008020000}"/>
    <cellStyle name="Millares [0] 2 2 2 3 2 2 5 2 2 2" xfId="13911" xr:uid="{421BEA76-7A8F-4163-A112-E888864388CC}"/>
    <cellStyle name="Millares [0] 2 2 2 3 2 2 5 2 3" xfId="3205" xr:uid="{00000000-0005-0000-0000-000009020000}"/>
    <cellStyle name="Millares [0] 2 2 2 3 2 2 5 2 3 2" xfId="13912" xr:uid="{269A484A-7F35-45E4-87A2-E58FA6065BC5}"/>
    <cellStyle name="Millares [0] 2 2 2 3 2 2 5 2 4" xfId="13910" xr:uid="{BB63C036-0EF9-410B-9EA5-DBD7A6B38DEB}"/>
    <cellStyle name="Millares [0] 2 2 2 3 2 2 5 3" xfId="3206" xr:uid="{00000000-0005-0000-0000-00000A020000}"/>
    <cellStyle name="Millares [0] 2 2 2 3 2 2 5 3 2" xfId="13913" xr:uid="{37D47D0F-803A-4DA8-82B7-72201914C33F}"/>
    <cellStyle name="Millares [0] 2 2 2 3 2 2 5 4" xfId="3207" xr:uid="{00000000-0005-0000-0000-00000B020000}"/>
    <cellStyle name="Millares [0] 2 2 2 3 2 2 5 4 2" xfId="13914" xr:uid="{53333347-E28A-4951-87A2-A074964BB265}"/>
    <cellStyle name="Millares [0] 2 2 2 3 2 2 5 5" xfId="13909" xr:uid="{E3649E68-5668-43CA-8026-9505F9EDD561}"/>
    <cellStyle name="Millares [0] 2 2 2 3 2 2 6" xfId="3208" xr:uid="{00000000-0005-0000-0000-00000C020000}"/>
    <cellStyle name="Millares [0] 2 2 2 3 2 2 6 2" xfId="3209" xr:uid="{00000000-0005-0000-0000-00000D020000}"/>
    <cellStyle name="Millares [0] 2 2 2 3 2 2 6 2 2" xfId="13916" xr:uid="{C1811CF6-987E-4202-B956-FD665BC968E4}"/>
    <cellStyle name="Millares [0] 2 2 2 3 2 2 6 3" xfId="3210" xr:uid="{00000000-0005-0000-0000-00000E020000}"/>
    <cellStyle name="Millares [0] 2 2 2 3 2 2 6 3 2" xfId="13917" xr:uid="{127BFDDD-F56D-42C3-9714-17F57BA35DCE}"/>
    <cellStyle name="Millares [0] 2 2 2 3 2 2 6 4" xfId="13915" xr:uid="{2E132FEA-3D5E-4141-99B0-5EAD22118964}"/>
    <cellStyle name="Millares [0] 2 2 2 3 2 2 7" xfId="3211" xr:uid="{00000000-0005-0000-0000-00000F020000}"/>
    <cellStyle name="Millares [0] 2 2 2 3 2 2 7 2" xfId="13918" xr:uid="{06B48CED-3EE4-4A8C-99B4-9803B6A5573E}"/>
    <cellStyle name="Millares [0] 2 2 2 3 2 2 8" xfId="3212" xr:uid="{00000000-0005-0000-0000-000010020000}"/>
    <cellStyle name="Millares [0] 2 2 2 3 2 2 8 2" xfId="13919" xr:uid="{8A05DE06-9203-49DF-84C6-87A5890E4140}"/>
    <cellStyle name="Millares [0] 2 2 2 3 2 2 9" xfId="13884" xr:uid="{D37B0F8D-565C-4383-8DAF-99B755EC089B}"/>
    <cellStyle name="Millares [0] 2 2 2 3 2 3" xfId="3213" xr:uid="{00000000-0005-0000-0000-000011020000}"/>
    <cellStyle name="Millares [0] 2 2 2 3 2 3 2" xfId="3214" xr:uid="{00000000-0005-0000-0000-000012020000}"/>
    <cellStyle name="Millares [0] 2 2 2 3 2 3 2 2" xfId="3215" xr:uid="{00000000-0005-0000-0000-000013020000}"/>
    <cellStyle name="Millares [0] 2 2 2 3 2 3 2 2 2" xfId="3216" xr:uid="{00000000-0005-0000-0000-000014020000}"/>
    <cellStyle name="Millares [0] 2 2 2 3 2 3 2 2 2 2" xfId="13923" xr:uid="{F5249E1D-FF59-4D0E-81CA-08D1FC31E75A}"/>
    <cellStyle name="Millares [0] 2 2 2 3 2 3 2 2 3" xfId="3217" xr:uid="{00000000-0005-0000-0000-000015020000}"/>
    <cellStyle name="Millares [0] 2 2 2 3 2 3 2 2 3 2" xfId="13924" xr:uid="{4B3FD0DF-B34D-4F50-8205-CFA2AD75B197}"/>
    <cellStyle name="Millares [0] 2 2 2 3 2 3 2 2 4" xfId="13922" xr:uid="{3357F7F2-E483-453F-9065-E825E519C94B}"/>
    <cellStyle name="Millares [0] 2 2 2 3 2 3 2 3" xfId="3218" xr:uid="{00000000-0005-0000-0000-000016020000}"/>
    <cellStyle name="Millares [0] 2 2 2 3 2 3 2 3 2" xfId="13925" xr:uid="{2D79EBA7-58F3-43F7-8A69-0B5682801A1D}"/>
    <cellStyle name="Millares [0] 2 2 2 3 2 3 2 4" xfId="3219" xr:uid="{00000000-0005-0000-0000-000017020000}"/>
    <cellStyle name="Millares [0] 2 2 2 3 2 3 2 4 2" xfId="13926" xr:uid="{52F3974B-B7F8-484F-8BA0-088ED8E414E4}"/>
    <cellStyle name="Millares [0] 2 2 2 3 2 3 2 5" xfId="13921" xr:uid="{35D2DC56-5E66-4CFB-A473-99CB6857D201}"/>
    <cellStyle name="Millares [0] 2 2 2 3 2 3 3" xfId="3220" xr:uid="{00000000-0005-0000-0000-000018020000}"/>
    <cellStyle name="Millares [0] 2 2 2 3 2 3 3 2" xfId="3221" xr:uid="{00000000-0005-0000-0000-000019020000}"/>
    <cellStyle name="Millares [0] 2 2 2 3 2 3 3 2 2" xfId="13928" xr:uid="{CF782D73-0255-4234-AA66-7ADBDED55D76}"/>
    <cellStyle name="Millares [0] 2 2 2 3 2 3 3 3" xfId="3222" xr:uid="{00000000-0005-0000-0000-00001A020000}"/>
    <cellStyle name="Millares [0] 2 2 2 3 2 3 3 3 2" xfId="13929" xr:uid="{CD7AA488-E2E5-4D17-B84F-8466321BD61A}"/>
    <cellStyle name="Millares [0] 2 2 2 3 2 3 3 4" xfId="13927" xr:uid="{A87B3755-CFB8-463F-A182-29891B53ED1D}"/>
    <cellStyle name="Millares [0] 2 2 2 3 2 3 4" xfId="3223" xr:uid="{00000000-0005-0000-0000-00001B020000}"/>
    <cellStyle name="Millares [0] 2 2 2 3 2 3 4 2" xfId="13930" xr:uid="{D0661C2C-EA5F-48A4-A1EA-3BEAE132622D}"/>
    <cellStyle name="Millares [0] 2 2 2 3 2 3 5" xfId="3224" xr:uid="{00000000-0005-0000-0000-00001C020000}"/>
    <cellStyle name="Millares [0] 2 2 2 3 2 3 5 2" xfId="13931" xr:uid="{B0381526-B933-4DD1-8143-A450A88B1260}"/>
    <cellStyle name="Millares [0] 2 2 2 3 2 3 6" xfId="13920" xr:uid="{E300A85A-0378-48EA-8619-E185E5806544}"/>
    <cellStyle name="Millares [0] 2 2 2 3 2 4" xfId="3225" xr:uid="{00000000-0005-0000-0000-00001D020000}"/>
    <cellStyle name="Millares [0] 2 2 2 3 2 4 2" xfId="3226" xr:uid="{00000000-0005-0000-0000-00001E020000}"/>
    <cellStyle name="Millares [0] 2 2 2 3 2 4 2 2" xfId="3227" xr:uid="{00000000-0005-0000-0000-00001F020000}"/>
    <cellStyle name="Millares [0] 2 2 2 3 2 4 2 2 2" xfId="13934" xr:uid="{C51C9FB9-C030-4990-97E6-5163035946AE}"/>
    <cellStyle name="Millares [0] 2 2 2 3 2 4 2 3" xfId="3228" xr:uid="{00000000-0005-0000-0000-000020020000}"/>
    <cellStyle name="Millares [0] 2 2 2 3 2 4 2 3 2" xfId="13935" xr:uid="{19A8FA9F-F821-4442-909F-7208255B0066}"/>
    <cellStyle name="Millares [0] 2 2 2 3 2 4 2 4" xfId="13933" xr:uid="{9CE2409E-58C1-4637-B4F3-4DCF7D89D8FA}"/>
    <cellStyle name="Millares [0] 2 2 2 3 2 4 3" xfId="3229" xr:uid="{00000000-0005-0000-0000-000021020000}"/>
    <cellStyle name="Millares [0] 2 2 2 3 2 4 3 2" xfId="13936" xr:uid="{477D4736-6E98-40F0-A0FA-3E349CD981BB}"/>
    <cellStyle name="Millares [0] 2 2 2 3 2 4 4" xfId="3230" xr:uid="{00000000-0005-0000-0000-000022020000}"/>
    <cellStyle name="Millares [0] 2 2 2 3 2 4 4 2" xfId="13937" xr:uid="{9C757D75-6249-47D5-BFE9-339D94C6B5C4}"/>
    <cellStyle name="Millares [0] 2 2 2 3 2 4 5" xfId="13932" xr:uid="{F3969C1D-245E-400B-AC3B-079E0B95D409}"/>
    <cellStyle name="Millares [0] 2 2 2 3 2 5" xfId="3231" xr:uid="{00000000-0005-0000-0000-000023020000}"/>
    <cellStyle name="Millares [0] 2 2 2 3 2 5 2" xfId="3232" xr:uid="{00000000-0005-0000-0000-000024020000}"/>
    <cellStyle name="Millares [0] 2 2 2 3 2 5 2 2" xfId="3233" xr:uid="{00000000-0005-0000-0000-000025020000}"/>
    <cellStyle name="Millares [0] 2 2 2 3 2 5 2 2 2" xfId="13940" xr:uid="{CBD08439-6F47-4314-8B1C-6BADEB3AB702}"/>
    <cellStyle name="Millares [0] 2 2 2 3 2 5 2 3" xfId="3234" xr:uid="{00000000-0005-0000-0000-000026020000}"/>
    <cellStyle name="Millares [0] 2 2 2 3 2 5 2 3 2" xfId="13941" xr:uid="{463EDD35-424E-4524-9DD1-9E41FDF4DBFD}"/>
    <cellStyle name="Millares [0] 2 2 2 3 2 5 2 4" xfId="13939" xr:uid="{5B93A026-CCB4-408F-A19B-F5A35CB7F314}"/>
    <cellStyle name="Millares [0] 2 2 2 3 2 5 3" xfId="3235" xr:uid="{00000000-0005-0000-0000-000027020000}"/>
    <cellStyle name="Millares [0] 2 2 2 3 2 5 3 2" xfId="13942" xr:uid="{26B5DAAB-3184-42B8-81B9-5C9D539B74CA}"/>
    <cellStyle name="Millares [0] 2 2 2 3 2 5 4" xfId="3236" xr:uid="{00000000-0005-0000-0000-000028020000}"/>
    <cellStyle name="Millares [0] 2 2 2 3 2 5 4 2" xfId="13943" xr:uid="{9A14E08D-4645-41C6-92EA-6435DA0F124F}"/>
    <cellStyle name="Millares [0] 2 2 2 3 2 5 5" xfId="13938" xr:uid="{CF54F8D3-E6D1-4473-9A38-708A1182AFCE}"/>
    <cellStyle name="Millares [0] 2 2 2 3 2 6" xfId="3237" xr:uid="{00000000-0005-0000-0000-000029020000}"/>
    <cellStyle name="Millares [0] 2 2 2 3 2 6 2" xfId="3238" xr:uid="{00000000-0005-0000-0000-00002A020000}"/>
    <cellStyle name="Millares [0] 2 2 2 3 2 6 2 2" xfId="3239" xr:uid="{00000000-0005-0000-0000-00002B020000}"/>
    <cellStyle name="Millares [0] 2 2 2 3 2 6 2 2 2" xfId="13946" xr:uid="{1A4F10AE-01E4-4EEC-90D6-7C5565956135}"/>
    <cellStyle name="Millares [0] 2 2 2 3 2 6 2 3" xfId="3240" xr:uid="{00000000-0005-0000-0000-00002C020000}"/>
    <cellStyle name="Millares [0] 2 2 2 3 2 6 2 3 2" xfId="13947" xr:uid="{39D120A0-46B2-4523-81BE-726E252F7B14}"/>
    <cellStyle name="Millares [0] 2 2 2 3 2 6 2 4" xfId="13945" xr:uid="{E8B92686-0242-45DD-A774-56C13887AF6A}"/>
    <cellStyle name="Millares [0] 2 2 2 3 2 6 3" xfId="3241" xr:uid="{00000000-0005-0000-0000-00002D020000}"/>
    <cellStyle name="Millares [0] 2 2 2 3 2 6 3 2" xfId="13948" xr:uid="{ABA5F0D3-E32E-498B-A48F-3E77A11CB2D8}"/>
    <cellStyle name="Millares [0] 2 2 2 3 2 6 4" xfId="3242" xr:uid="{00000000-0005-0000-0000-00002E020000}"/>
    <cellStyle name="Millares [0] 2 2 2 3 2 6 4 2" xfId="13949" xr:uid="{E3EBBE41-E93A-4071-9DE5-229BC0A126DF}"/>
    <cellStyle name="Millares [0] 2 2 2 3 2 6 5" xfId="13944" xr:uid="{0477B7A4-2326-449A-9067-703B7D87B57B}"/>
    <cellStyle name="Millares [0] 2 2 2 3 2 7" xfId="3243" xr:uid="{00000000-0005-0000-0000-00002F020000}"/>
    <cellStyle name="Millares [0] 2 2 2 3 2 7 2" xfId="3244" xr:uid="{00000000-0005-0000-0000-000030020000}"/>
    <cellStyle name="Millares [0] 2 2 2 3 2 7 2 2" xfId="13951" xr:uid="{EC1EA62C-A148-4550-9146-59F7D79D0EDF}"/>
    <cellStyle name="Millares [0] 2 2 2 3 2 7 3" xfId="3245" xr:uid="{00000000-0005-0000-0000-000031020000}"/>
    <cellStyle name="Millares [0] 2 2 2 3 2 7 3 2" xfId="13952" xr:uid="{8959EBB9-31D7-459B-A9FA-3736B87B6892}"/>
    <cellStyle name="Millares [0] 2 2 2 3 2 7 4" xfId="13950" xr:uid="{BFAFD235-B0B4-4DFB-BCE3-283C4C72D616}"/>
    <cellStyle name="Millares [0] 2 2 2 3 2 8" xfId="3246" xr:uid="{00000000-0005-0000-0000-000032020000}"/>
    <cellStyle name="Millares [0] 2 2 2 3 2 8 2" xfId="13953" xr:uid="{08CB1009-DB66-4151-9680-F764DBE336A0}"/>
    <cellStyle name="Millares [0] 2 2 2 3 2 9" xfId="3247" xr:uid="{00000000-0005-0000-0000-000033020000}"/>
    <cellStyle name="Millares [0] 2 2 2 3 2 9 2" xfId="13954" xr:uid="{9E704D04-63E4-48D3-8D30-D035B83EBD38}"/>
    <cellStyle name="Millares [0] 2 2 2 3 3" xfId="3248" xr:uid="{00000000-0005-0000-0000-000034020000}"/>
    <cellStyle name="Millares [0] 2 2 2 3 3 2" xfId="3249" xr:uid="{00000000-0005-0000-0000-000035020000}"/>
    <cellStyle name="Millares [0] 2 2 2 3 3 2 2" xfId="3250" xr:uid="{00000000-0005-0000-0000-000036020000}"/>
    <cellStyle name="Millares [0] 2 2 2 3 3 2 2 2" xfId="3251" xr:uid="{00000000-0005-0000-0000-000037020000}"/>
    <cellStyle name="Millares [0] 2 2 2 3 3 2 2 2 2" xfId="3252" xr:uid="{00000000-0005-0000-0000-000038020000}"/>
    <cellStyle name="Millares [0] 2 2 2 3 3 2 2 2 2 2" xfId="13959" xr:uid="{73F78D73-0600-4C30-BB59-4D2D141E5FEC}"/>
    <cellStyle name="Millares [0] 2 2 2 3 3 2 2 2 3" xfId="3253" xr:uid="{00000000-0005-0000-0000-000039020000}"/>
    <cellStyle name="Millares [0] 2 2 2 3 3 2 2 2 3 2" xfId="13960" xr:uid="{7BB4A7F6-4E7A-4B1D-8FAD-18AF95A8F9E1}"/>
    <cellStyle name="Millares [0] 2 2 2 3 3 2 2 2 4" xfId="13958" xr:uid="{401F84A0-203F-471F-85EB-EDBE10314189}"/>
    <cellStyle name="Millares [0] 2 2 2 3 3 2 2 3" xfId="3254" xr:uid="{00000000-0005-0000-0000-00003A020000}"/>
    <cellStyle name="Millares [0] 2 2 2 3 3 2 2 3 2" xfId="13961" xr:uid="{D0773ECC-4AC2-459A-B6B7-1FFEDC0FE702}"/>
    <cellStyle name="Millares [0] 2 2 2 3 3 2 2 4" xfId="3255" xr:uid="{00000000-0005-0000-0000-00003B020000}"/>
    <cellStyle name="Millares [0] 2 2 2 3 3 2 2 4 2" xfId="13962" xr:uid="{9294EF47-E130-4830-9E0C-CA476E1E11D0}"/>
    <cellStyle name="Millares [0] 2 2 2 3 3 2 2 5" xfId="13957" xr:uid="{1EEB3091-EF0B-47CF-97BF-802F858E2496}"/>
    <cellStyle name="Millares [0] 2 2 2 3 3 2 3" xfId="3256" xr:uid="{00000000-0005-0000-0000-00003C020000}"/>
    <cellStyle name="Millares [0] 2 2 2 3 3 2 3 2" xfId="3257" xr:uid="{00000000-0005-0000-0000-00003D020000}"/>
    <cellStyle name="Millares [0] 2 2 2 3 3 2 3 2 2" xfId="13964" xr:uid="{E08410E8-EC3B-4656-8BE4-C9410E973B3B}"/>
    <cellStyle name="Millares [0] 2 2 2 3 3 2 3 3" xfId="3258" xr:uid="{00000000-0005-0000-0000-00003E020000}"/>
    <cellStyle name="Millares [0] 2 2 2 3 3 2 3 3 2" xfId="13965" xr:uid="{2176EE71-508C-41C7-8DC9-737A37A900A2}"/>
    <cellStyle name="Millares [0] 2 2 2 3 3 2 3 4" xfId="13963" xr:uid="{50FE31E3-4544-41DD-8A0E-C44144E3B1BB}"/>
    <cellStyle name="Millares [0] 2 2 2 3 3 2 4" xfId="3259" xr:uid="{00000000-0005-0000-0000-00003F020000}"/>
    <cellStyle name="Millares [0] 2 2 2 3 3 2 4 2" xfId="13966" xr:uid="{AC57B7B1-5654-413C-A83D-F2ED652E6ACD}"/>
    <cellStyle name="Millares [0] 2 2 2 3 3 2 5" xfId="3260" xr:uid="{00000000-0005-0000-0000-000040020000}"/>
    <cellStyle name="Millares [0] 2 2 2 3 3 2 5 2" xfId="13967" xr:uid="{6BA879FC-2A45-40BB-A9D2-0A1AA0A3B826}"/>
    <cellStyle name="Millares [0] 2 2 2 3 3 2 6" xfId="13956" xr:uid="{A88EDCD2-7C7C-43CD-96F2-E3E5B5C0A07D}"/>
    <cellStyle name="Millares [0] 2 2 2 3 3 3" xfId="3261" xr:uid="{00000000-0005-0000-0000-000041020000}"/>
    <cellStyle name="Millares [0] 2 2 2 3 3 3 2" xfId="3262" xr:uid="{00000000-0005-0000-0000-000042020000}"/>
    <cellStyle name="Millares [0] 2 2 2 3 3 3 2 2" xfId="3263" xr:uid="{00000000-0005-0000-0000-000043020000}"/>
    <cellStyle name="Millares [0] 2 2 2 3 3 3 2 2 2" xfId="13970" xr:uid="{D7B2149E-3979-4A92-8007-F03FCAC6E22B}"/>
    <cellStyle name="Millares [0] 2 2 2 3 3 3 2 3" xfId="3264" xr:uid="{00000000-0005-0000-0000-000044020000}"/>
    <cellStyle name="Millares [0] 2 2 2 3 3 3 2 3 2" xfId="13971" xr:uid="{82DE964E-CBC4-405D-90FD-F4BBDACE7C9C}"/>
    <cellStyle name="Millares [0] 2 2 2 3 3 3 2 4" xfId="13969" xr:uid="{E0892D9B-A4A4-4FF0-881D-32B3FF7D7FAB}"/>
    <cellStyle name="Millares [0] 2 2 2 3 3 3 3" xfId="3265" xr:uid="{00000000-0005-0000-0000-000045020000}"/>
    <cellStyle name="Millares [0] 2 2 2 3 3 3 3 2" xfId="13972" xr:uid="{C1DEB504-C58A-4B24-94D8-B0FE09C60E17}"/>
    <cellStyle name="Millares [0] 2 2 2 3 3 3 4" xfId="3266" xr:uid="{00000000-0005-0000-0000-000046020000}"/>
    <cellStyle name="Millares [0] 2 2 2 3 3 3 4 2" xfId="13973" xr:uid="{78251400-9F31-4416-AA1D-57B2D5CA64DB}"/>
    <cellStyle name="Millares [0] 2 2 2 3 3 3 5" xfId="13968" xr:uid="{7D754322-2446-43FF-A658-209897F4B50C}"/>
    <cellStyle name="Millares [0] 2 2 2 3 3 4" xfId="3267" xr:uid="{00000000-0005-0000-0000-000047020000}"/>
    <cellStyle name="Millares [0] 2 2 2 3 3 4 2" xfId="3268" xr:uid="{00000000-0005-0000-0000-000048020000}"/>
    <cellStyle name="Millares [0] 2 2 2 3 3 4 2 2" xfId="3269" xr:uid="{00000000-0005-0000-0000-000049020000}"/>
    <cellStyle name="Millares [0] 2 2 2 3 3 4 2 2 2" xfId="13976" xr:uid="{75E34C04-1451-479B-9F6E-0E6006716AAB}"/>
    <cellStyle name="Millares [0] 2 2 2 3 3 4 2 3" xfId="3270" xr:uid="{00000000-0005-0000-0000-00004A020000}"/>
    <cellStyle name="Millares [0] 2 2 2 3 3 4 2 3 2" xfId="13977" xr:uid="{9A5A601A-4362-4BB4-82B6-546D19A1F88F}"/>
    <cellStyle name="Millares [0] 2 2 2 3 3 4 2 4" xfId="13975" xr:uid="{F3CB1F45-8F48-4BCA-828D-CAD836D5171F}"/>
    <cellStyle name="Millares [0] 2 2 2 3 3 4 3" xfId="3271" xr:uid="{00000000-0005-0000-0000-00004B020000}"/>
    <cellStyle name="Millares [0] 2 2 2 3 3 4 3 2" xfId="13978" xr:uid="{DF803D78-0DB5-45DC-BB56-18BA988494F1}"/>
    <cellStyle name="Millares [0] 2 2 2 3 3 4 4" xfId="3272" xr:uid="{00000000-0005-0000-0000-00004C020000}"/>
    <cellStyle name="Millares [0] 2 2 2 3 3 4 4 2" xfId="13979" xr:uid="{B5B7F650-4D3E-422B-8389-C7157DD1CB10}"/>
    <cellStyle name="Millares [0] 2 2 2 3 3 4 5" xfId="13974" xr:uid="{641ACE35-A9D3-49CE-A3AA-EA36BD4D500F}"/>
    <cellStyle name="Millares [0] 2 2 2 3 3 5" xfId="3273" xr:uid="{00000000-0005-0000-0000-00004D020000}"/>
    <cellStyle name="Millares [0] 2 2 2 3 3 5 2" xfId="3274" xr:uid="{00000000-0005-0000-0000-00004E020000}"/>
    <cellStyle name="Millares [0] 2 2 2 3 3 5 2 2" xfId="3275" xr:uid="{00000000-0005-0000-0000-00004F020000}"/>
    <cellStyle name="Millares [0] 2 2 2 3 3 5 2 2 2" xfId="13982" xr:uid="{4692085C-C2FD-4D7D-808D-799215120B5A}"/>
    <cellStyle name="Millares [0] 2 2 2 3 3 5 2 3" xfId="3276" xr:uid="{00000000-0005-0000-0000-000050020000}"/>
    <cellStyle name="Millares [0] 2 2 2 3 3 5 2 3 2" xfId="13983" xr:uid="{25FE86D7-684D-4E43-A691-D05854AB8DD8}"/>
    <cellStyle name="Millares [0] 2 2 2 3 3 5 2 4" xfId="13981" xr:uid="{B640B2A9-938B-4C5B-A7C5-7AA28BF5F3E0}"/>
    <cellStyle name="Millares [0] 2 2 2 3 3 5 3" xfId="3277" xr:uid="{00000000-0005-0000-0000-000051020000}"/>
    <cellStyle name="Millares [0] 2 2 2 3 3 5 3 2" xfId="13984" xr:uid="{4CBA91F6-500D-4CD7-9A8A-A098E0B9735C}"/>
    <cellStyle name="Millares [0] 2 2 2 3 3 5 4" xfId="3278" xr:uid="{00000000-0005-0000-0000-000052020000}"/>
    <cellStyle name="Millares [0] 2 2 2 3 3 5 4 2" xfId="13985" xr:uid="{C898D390-2A02-4E9A-A358-CE1C5623AB35}"/>
    <cellStyle name="Millares [0] 2 2 2 3 3 5 5" xfId="13980" xr:uid="{9B3E49DA-7F41-40C3-A7D5-FEA5AD3C235A}"/>
    <cellStyle name="Millares [0] 2 2 2 3 3 6" xfId="3279" xr:uid="{00000000-0005-0000-0000-000053020000}"/>
    <cellStyle name="Millares [0] 2 2 2 3 3 6 2" xfId="3280" xr:uid="{00000000-0005-0000-0000-000054020000}"/>
    <cellStyle name="Millares [0] 2 2 2 3 3 6 2 2" xfId="13987" xr:uid="{4423CCF0-998C-42BE-87B5-024950D11B72}"/>
    <cellStyle name="Millares [0] 2 2 2 3 3 6 3" xfId="3281" xr:uid="{00000000-0005-0000-0000-000055020000}"/>
    <cellStyle name="Millares [0] 2 2 2 3 3 6 3 2" xfId="13988" xr:uid="{499480E2-EC7C-4872-B03E-65F4E14202B1}"/>
    <cellStyle name="Millares [0] 2 2 2 3 3 6 4" xfId="13986" xr:uid="{C81B145E-7576-48A9-99F1-5536C579C47E}"/>
    <cellStyle name="Millares [0] 2 2 2 3 3 7" xfId="3282" xr:uid="{00000000-0005-0000-0000-000056020000}"/>
    <cellStyle name="Millares [0] 2 2 2 3 3 7 2" xfId="13989" xr:uid="{E27D783C-EB43-4C39-9202-3AAC6F8B4195}"/>
    <cellStyle name="Millares [0] 2 2 2 3 3 8" xfId="3283" xr:uid="{00000000-0005-0000-0000-000057020000}"/>
    <cellStyle name="Millares [0] 2 2 2 3 3 8 2" xfId="13990" xr:uid="{4B9E41AF-1DF0-4660-AE5D-58CFA986C9A3}"/>
    <cellStyle name="Millares [0] 2 2 2 3 3 9" xfId="13955" xr:uid="{0A064AF7-6509-4CFF-886B-7905111EA290}"/>
    <cellStyle name="Millares [0] 2 2 2 3 4" xfId="3284" xr:uid="{00000000-0005-0000-0000-000058020000}"/>
    <cellStyle name="Millares [0] 2 2 2 3 4 2" xfId="3285" xr:uid="{00000000-0005-0000-0000-000059020000}"/>
    <cellStyle name="Millares [0] 2 2 2 3 4 2 2" xfId="3286" xr:uid="{00000000-0005-0000-0000-00005A020000}"/>
    <cellStyle name="Millares [0] 2 2 2 3 4 2 2 2" xfId="3287" xr:uid="{00000000-0005-0000-0000-00005B020000}"/>
    <cellStyle name="Millares [0] 2 2 2 3 4 2 2 2 2" xfId="13994" xr:uid="{6E8B7FC8-BB6E-481A-B9BF-D728A699F0EA}"/>
    <cellStyle name="Millares [0] 2 2 2 3 4 2 2 3" xfId="3288" xr:uid="{00000000-0005-0000-0000-00005C020000}"/>
    <cellStyle name="Millares [0] 2 2 2 3 4 2 2 3 2" xfId="13995" xr:uid="{59DCA837-A177-43B9-A6F6-99FB77421CF5}"/>
    <cellStyle name="Millares [0] 2 2 2 3 4 2 2 4" xfId="13993" xr:uid="{3EDA842A-FD5C-4875-9F83-C0B923E375B8}"/>
    <cellStyle name="Millares [0] 2 2 2 3 4 2 3" xfId="3289" xr:uid="{00000000-0005-0000-0000-00005D020000}"/>
    <cellStyle name="Millares [0] 2 2 2 3 4 2 3 2" xfId="13996" xr:uid="{0ADA00F9-BEF1-47B1-B6D7-9DC0D712978A}"/>
    <cellStyle name="Millares [0] 2 2 2 3 4 2 4" xfId="3290" xr:uid="{00000000-0005-0000-0000-00005E020000}"/>
    <cellStyle name="Millares [0] 2 2 2 3 4 2 4 2" xfId="13997" xr:uid="{C62C446D-E349-40FB-9187-537884986B9E}"/>
    <cellStyle name="Millares [0] 2 2 2 3 4 2 5" xfId="13992" xr:uid="{0C306DF5-D21D-4C35-9BBF-9262793AA16E}"/>
    <cellStyle name="Millares [0] 2 2 2 3 4 3" xfId="3291" xr:uid="{00000000-0005-0000-0000-00005F020000}"/>
    <cellStyle name="Millares [0] 2 2 2 3 4 3 2" xfId="3292" xr:uid="{00000000-0005-0000-0000-000060020000}"/>
    <cellStyle name="Millares [0] 2 2 2 3 4 3 2 2" xfId="13999" xr:uid="{14F50AAA-692B-4DB8-92BA-08B5C1584D87}"/>
    <cellStyle name="Millares [0] 2 2 2 3 4 3 3" xfId="3293" xr:uid="{00000000-0005-0000-0000-000061020000}"/>
    <cellStyle name="Millares [0] 2 2 2 3 4 3 3 2" xfId="14000" xr:uid="{CA348FF4-7787-4868-9ADA-EC64547C1414}"/>
    <cellStyle name="Millares [0] 2 2 2 3 4 3 4" xfId="13998" xr:uid="{B3930FAC-66B1-49AE-9960-3454E1DDD4CD}"/>
    <cellStyle name="Millares [0] 2 2 2 3 4 4" xfId="3294" xr:uid="{00000000-0005-0000-0000-000062020000}"/>
    <cellStyle name="Millares [0] 2 2 2 3 4 4 2" xfId="14001" xr:uid="{08FC86F4-8096-4C99-9CB3-CF165F9D5CCD}"/>
    <cellStyle name="Millares [0] 2 2 2 3 4 5" xfId="3295" xr:uid="{00000000-0005-0000-0000-000063020000}"/>
    <cellStyle name="Millares [0] 2 2 2 3 4 5 2" xfId="14002" xr:uid="{73ECAD16-A474-444B-8D46-A90BE3C2FA44}"/>
    <cellStyle name="Millares [0] 2 2 2 3 4 6" xfId="13991" xr:uid="{954EEFBC-F9A6-459F-9E17-D2AE86E3C57E}"/>
    <cellStyle name="Millares [0] 2 2 2 3 5" xfId="3296" xr:uid="{00000000-0005-0000-0000-000064020000}"/>
    <cellStyle name="Millares [0] 2 2 2 3 5 2" xfId="3297" xr:uid="{00000000-0005-0000-0000-000065020000}"/>
    <cellStyle name="Millares [0] 2 2 2 3 5 2 2" xfId="3298" xr:uid="{00000000-0005-0000-0000-000066020000}"/>
    <cellStyle name="Millares [0] 2 2 2 3 5 2 2 2" xfId="14005" xr:uid="{1B37B0D4-F2F7-4FEF-98AE-8E84B66D0B85}"/>
    <cellStyle name="Millares [0] 2 2 2 3 5 2 3" xfId="3299" xr:uid="{00000000-0005-0000-0000-000067020000}"/>
    <cellStyle name="Millares [0] 2 2 2 3 5 2 3 2" xfId="14006" xr:uid="{1914D093-51FA-4DC3-ACEA-D601BACB8EFF}"/>
    <cellStyle name="Millares [0] 2 2 2 3 5 2 4" xfId="14004" xr:uid="{F05A0360-4320-44F7-9C9E-16E7C2D1A384}"/>
    <cellStyle name="Millares [0] 2 2 2 3 5 3" xfId="3300" xr:uid="{00000000-0005-0000-0000-000068020000}"/>
    <cellStyle name="Millares [0] 2 2 2 3 5 3 2" xfId="14007" xr:uid="{7ABE3364-A77B-4799-A60D-899DFF534090}"/>
    <cellStyle name="Millares [0] 2 2 2 3 5 4" xfId="3301" xr:uid="{00000000-0005-0000-0000-000069020000}"/>
    <cellStyle name="Millares [0] 2 2 2 3 5 4 2" xfId="14008" xr:uid="{AD67E89D-BA67-4AE9-9D9F-0D08B0D7472B}"/>
    <cellStyle name="Millares [0] 2 2 2 3 5 5" xfId="14003" xr:uid="{2A04B796-764E-4B1A-8B67-7748889BFA27}"/>
    <cellStyle name="Millares [0] 2 2 2 3 6" xfId="3302" xr:uid="{00000000-0005-0000-0000-00006A020000}"/>
    <cellStyle name="Millares [0] 2 2 2 3 6 2" xfId="3303" xr:uid="{00000000-0005-0000-0000-00006B020000}"/>
    <cellStyle name="Millares [0] 2 2 2 3 6 2 2" xfId="3304" xr:uid="{00000000-0005-0000-0000-00006C020000}"/>
    <cellStyle name="Millares [0] 2 2 2 3 6 2 2 2" xfId="14011" xr:uid="{37DA6A5A-C15E-4B07-B450-4D1B5A03BAE2}"/>
    <cellStyle name="Millares [0] 2 2 2 3 6 2 3" xfId="3305" xr:uid="{00000000-0005-0000-0000-00006D020000}"/>
    <cellStyle name="Millares [0] 2 2 2 3 6 2 3 2" xfId="14012" xr:uid="{A91F103F-0A96-4C2C-A2D6-26A3542FD7BE}"/>
    <cellStyle name="Millares [0] 2 2 2 3 6 2 4" xfId="14010" xr:uid="{80955EC0-5443-41DD-803B-8C29EC560B71}"/>
    <cellStyle name="Millares [0] 2 2 2 3 6 3" xfId="3306" xr:uid="{00000000-0005-0000-0000-00006E020000}"/>
    <cellStyle name="Millares [0] 2 2 2 3 6 3 2" xfId="14013" xr:uid="{805576EF-2D60-41D3-8EBC-EF682A4A1712}"/>
    <cellStyle name="Millares [0] 2 2 2 3 6 4" xfId="3307" xr:uid="{00000000-0005-0000-0000-00006F020000}"/>
    <cellStyle name="Millares [0] 2 2 2 3 6 4 2" xfId="14014" xr:uid="{3BAEFFA8-006A-43E5-B395-67555D818339}"/>
    <cellStyle name="Millares [0] 2 2 2 3 6 5" xfId="14009" xr:uid="{A33C06AC-6CB5-4D9D-BF66-75E9A7C88530}"/>
    <cellStyle name="Millares [0] 2 2 2 3 7" xfId="3308" xr:uid="{00000000-0005-0000-0000-000070020000}"/>
    <cellStyle name="Millares [0] 2 2 2 3 7 2" xfId="3309" xr:uid="{00000000-0005-0000-0000-000071020000}"/>
    <cellStyle name="Millares [0] 2 2 2 3 7 2 2" xfId="3310" xr:uid="{00000000-0005-0000-0000-000072020000}"/>
    <cellStyle name="Millares [0] 2 2 2 3 7 2 2 2" xfId="14017" xr:uid="{74E29B91-6982-4EFA-9B0E-34CBCD7E39AF}"/>
    <cellStyle name="Millares [0] 2 2 2 3 7 2 3" xfId="3311" xr:uid="{00000000-0005-0000-0000-000073020000}"/>
    <cellStyle name="Millares [0] 2 2 2 3 7 2 3 2" xfId="14018" xr:uid="{4F079CFE-2DAA-4E14-909B-FBF259B996F3}"/>
    <cellStyle name="Millares [0] 2 2 2 3 7 2 4" xfId="14016" xr:uid="{7266A205-2EEB-4A6C-8E88-BD3522AAEA27}"/>
    <cellStyle name="Millares [0] 2 2 2 3 7 3" xfId="3312" xr:uid="{00000000-0005-0000-0000-000074020000}"/>
    <cellStyle name="Millares [0] 2 2 2 3 7 3 2" xfId="14019" xr:uid="{3B6BD7FF-8A14-4F04-A1D5-3B5A186DD0B2}"/>
    <cellStyle name="Millares [0] 2 2 2 3 7 4" xfId="3313" xr:uid="{00000000-0005-0000-0000-000075020000}"/>
    <cellStyle name="Millares [0] 2 2 2 3 7 4 2" xfId="14020" xr:uid="{251652AD-36F7-49EF-9120-7362C297260C}"/>
    <cellStyle name="Millares [0] 2 2 2 3 7 5" xfId="14015" xr:uid="{990D2B06-2F19-4DAE-B82A-3ADEC4D86507}"/>
    <cellStyle name="Millares [0] 2 2 2 3 8" xfId="3314" xr:uid="{00000000-0005-0000-0000-000076020000}"/>
    <cellStyle name="Millares [0] 2 2 2 3 8 2" xfId="3315" xr:uid="{00000000-0005-0000-0000-000077020000}"/>
    <cellStyle name="Millares [0] 2 2 2 3 8 2 2" xfId="14022" xr:uid="{1B849412-87D7-459D-ACA9-C4B599BC3AB8}"/>
    <cellStyle name="Millares [0] 2 2 2 3 8 3" xfId="3316" xr:uid="{00000000-0005-0000-0000-000078020000}"/>
    <cellStyle name="Millares [0] 2 2 2 3 8 3 2" xfId="14023" xr:uid="{7C2555FA-A7FE-493D-A3F1-1CA6063BC50B}"/>
    <cellStyle name="Millares [0] 2 2 2 3 8 4" xfId="14021" xr:uid="{437035B5-A159-430C-86D9-5C1144A83E6D}"/>
    <cellStyle name="Millares [0] 2 2 2 3 9" xfId="3317" xr:uid="{00000000-0005-0000-0000-000079020000}"/>
    <cellStyle name="Millares [0] 2 2 2 3 9 2" xfId="14024" xr:uid="{C70AD8C9-001C-4447-AA25-D2516A5CE1AE}"/>
    <cellStyle name="Millares [0] 2 2 2 4" xfId="3318" xr:uid="{00000000-0005-0000-0000-00007A020000}"/>
    <cellStyle name="Millares [0] 2 2 2 4 10" xfId="14025" xr:uid="{A713CFC6-973A-4565-9CFF-CEF780122BF1}"/>
    <cellStyle name="Millares [0] 2 2 2 4 2" xfId="3319" xr:uid="{00000000-0005-0000-0000-00007B020000}"/>
    <cellStyle name="Millares [0] 2 2 2 4 2 2" xfId="3320" xr:uid="{00000000-0005-0000-0000-00007C020000}"/>
    <cellStyle name="Millares [0] 2 2 2 4 2 2 2" xfId="3321" xr:uid="{00000000-0005-0000-0000-00007D020000}"/>
    <cellStyle name="Millares [0] 2 2 2 4 2 2 2 2" xfId="3322" xr:uid="{00000000-0005-0000-0000-00007E020000}"/>
    <cellStyle name="Millares [0] 2 2 2 4 2 2 2 2 2" xfId="3323" xr:uid="{00000000-0005-0000-0000-00007F020000}"/>
    <cellStyle name="Millares [0] 2 2 2 4 2 2 2 2 2 2" xfId="14030" xr:uid="{D5BF596A-31B6-4CBD-A1C5-A4AAFD14D943}"/>
    <cellStyle name="Millares [0] 2 2 2 4 2 2 2 2 3" xfId="3324" xr:uid="{00000000-0005-0000-0000-000080020000}"/>
    <cellStyle name="Millares [0] 2 2 2 4 2 2 2 2 3 2" xfId="14031" xr:uid="{9F0ECC4C-2C28-4B2E-8897-D1953C30C47B}"/>
    <cellStyle name="Millares [0] 2 2 2 4 2 2 2 2 4" xfId="14029" xr:uid="{56022746-D8CE-4436-B84A-7EA15A34AE9E}"/>
    <cellStyle name="Millares [0] 2 2 2 4 2 2 2 3" xfId="3325" xr:uid="{00000000-0005-0000-0000-000081020000}"/>
    <cellStyle name="Millares [0] 2 2 2 4 2 2 2 3 2" xfId="14032" xr:uid="{99393FDE-C74F-4110-9493-51FC72AD2472}"/>
    <cellStyle name="Millares [0] 2 2 2 4 2 2 2 4" xfId="3326" xr:uid="{00000000-0005-0000-0000-000082020000}"/>
    <cellStyle name="Millares [0] 2 2 2 4 2 2 2 4 2" xfId="14033" xr:uid="{0EAD3129-3A1C-439F-A875-5453E7EE0DDA}"/>
    <cellStyle name="Millares [0] 2 2 2 4 2 2 2 5" xfId="14028" xr:uid="{B83C8BF6-6886-475F-A107-9B61035F93C9}"/>
    <cellStyle name="Millares [0] 2 2 2 4 2 2 3" xfId="3327" xr:uid="{00000000-0005-0000-0000-000083020000}"/>
    <cellStyle name="Millares [0] 2 2 2 4 2 2 3 2" xfId="3328" xr:uid="{00000000-0005-0000-0000-000084020000}"/>
    <cellStyle name="Millares [0] 2 2 2 4 2 2 3 2 2" xfId="14035" xr:uid="{0A04F784-0875-4231-BD1E-4D61F3FED11D}"/>
    <cellStyle name="Millares [0] 2 2 2 4 2 2 3 3" xfId="3329" xr:uid="{00000000-0005-0000-0000-000085020000}"/>
    <cellStyle name="Millares [0] 2 2 2 4 2 2 3 3 2" xfId="14036" xr:uid="{188ADECA-9554-4C76-99B2-B7EC4837D16C}"/>
    <cellStyle name="Millares [0] 2 2 2 4 2 2 3 4" xfId="14034" xr:uid="{2EAA6764-4979-4FBE-9F75-1DA5B97A4325}"/>
    <cellStyle name="Millares [0] 2 2 2 4 2 2 4" xfId="3330" xr:uid="{00000000-0005-0000-0000-000086020000}"/>
    <cellStyle name="Millares [0] 2 2 2 4 2 2 4 2" xfId="14037" xr:uid="{FD0AE4E4-820A-4449-996E-76AC4B59518D}"/>
    <cellStyle name="Millares [0] 2 2 2 4 2 2 5" xfId="3331" xr:uid="{00000000-0005-0000-0000-000087020000}"/>
    <cellStyle name="Millares [0] 2 2 2 4 2 2 5 2" xfId="14038" xr:uid="{6D042E40-6A0D-4998-91CB-53892E045E0D}"/>
    <cellStyle name="Millares [0] 2 2 2 4 2 2 6" xfId="14027" xr:uid="{584B3A8E-1947-4003-A4BA-40EA747C194A}"/>
    <cellStyle name="Millares [0] 2 2 2 4 2 3" xfId="3332" xr:uid="{00000000-0005-0000-0000-000088020000}"/>
    <cellStyle name="Millares [0] 2 2 2 4 2 3 2" xfId="3333" xr:uid="{00000000-0005-0000-0000-000089020000}"/>
    <cellStyle name="Millares [0] 2 2 2 4 2 3 2 2" xfId="3334" xr:uid="{00000000-0005-0000-0000-00008A020000}"/>
    <cellStyle name="Millares [0] 2 2 2 4 2 3 2 2 2" xfId="14041" xr:uid="{C015BDCC-AA12-44DF-A4A6-1D0BE21D3E6E}"/>
    <cellStyle name="Millares [0] 2 2 2 4 2 3 2 3" xfId="3335" xr:uid="{00000000-0005-0000-0000-00008B020000}"/>
    <cellStyle name="Millares [0] 2 2 2 4 2 3 2 3 2" xfId="14042" xr:uid="{61B93C55-3417-4177-989C-D882ADB6C873}"/>
    <cellStyle name="Millares [0] 2 2 2 4 2 3 2 4" xfId="14040" xr:uid="{4D25F4A0-DF41-46A8-8FEE-C22A37A5700A}"/>
    <cellStyle name="Millares [0] 2 2 2 4 2 3 3" xfId="3336" xr:uid="{00000000-0005-0000-0000-00008C020000}"/>
    <cellStyle name="Millares [0] 2 2 2 4 2 3 3 2" xfId="14043" xr:uid="{27FDC27A-1E51-4BDD-816A-40D0D7534121}"/>
    <cellStyle name="Millares [0] 2 2 2 4 2 3 4" xfId="3337" xr:uid="{00000000-0005-0000-0000-00008D020000}"/>
    <cellStyle name="Millares [0] 2 2 2 4 2 3 4 2" xfId="14044" xr:uid="{76D8CCF2-E12B-4C81-BC14-F0ED8EF6D960}"/>
    <cellStyle name="Millares [0] 2 2 2 4 2 3 5" xfId="14039" xr:uid="{33E76C01-618A-4CC6-9081-8A477960CBAB}"/>
    <cellStyle name="Millares [0] 2 2 2 4 2 4" xfId="3338" xr:uid="{00000000-0005-0000-0000-00008E020000}"/>
    <cellStyle name="Millares [0] 2 2 2 4 2 4 2" xfId="3339" xr:uid="{00000000-0005-0000-0000-00008F020000}"/>
    <cellStyle name="Millares [0] 2 2 2 4 2 4 2 2" xfId="3340" xr:uid="{00000000-0005-0000-0000-000090020000}"/>
    <cellStyle name="Millares [0] 2 2 2 4 2 4 2 2 2" xfId="14047" xr:uid="{A12211A6-F697-4FB7-ADAF-70A3F4BAEF79}"/>
    <cellStyle name="Millares [0] 2 2 2 4 2 4 2 3" xfId="3341" xr:uid="{00000000-0005-0000-0000-000091020000}"/>
    <cellStyle name="Millares [0] 2 2 2 4 2 4 2 3 2" xfId="14048" xr:uid="{D8844E9B-20CB-4978-9CD7-BD936B2BEFC4}"/>
    <cellStyle name="Millares [0] 2 2 2 4 2 4 2 4" xfId="14046" xr:uid="{BDB590B0-6DA3-4DC9-A21B-19D01F294F55}"/>
    <cellStyle name="Millares [0] 2 2 2 4 2 4 3" xfId="3342" xr:uid="{00000000-0005-0000-0000-000092020000}"/>
    <cellStyle name="Millares [0] 2 2 2 4 2 4 3 2" xfId="14049" xr:uid="{A651F2E9-948B-450F-B81C-B1F6136E6C62}"/>
    <cellStyle name="Millares [0] 2 2 2 4 2 4 4" xfId="3343" xr:uid="{00000000-0005-0000-0000-000093020000}"/>
    <cellStyle name="Millares [0] 2 2 2 4 2 4 4 2" xfId="14050" xr:uid="{6DFAE47D-BBF8-4DC8-9221-08FEC2BF5394}"/>
    <cellStyle name="Millares [0] 2 2 2 4 2 4 5" xfId="14045" xr:uid="{0D69601C-4B0E-459C-A401-25F04030C5D8}"/>
    <cellStyle name="Millares [0] 2 2 2 4 2 5" xfId="3344" xr:uid="{00000000-0005-0000-0000-000094020000}"/>
    <cellStyle name="Millares [0] 2 2 2 4 2 5 2" xfId="3345" xr:uid="{00000000-0005-0000-0000-000095020000}"/>
    <cellStyle name="Millares [0] 2 2 2 4 2 5 2 2" xfId="3346" xr:uid="{00000000-0005-0000-0000-000096020000}"/>
    <cellStyle name="Millares [0] 2 2 2 4 2 5 2 2 2" xfId="14053" xr:uid="{38988C55-BB55-4145-BEC3-D1A7759BB3A9}"/>
    <cellStyle name="Millares [0] 2 2 2 4 2 5 2 3" xfId="3347" xr:uid="{00000000-0005-0000-0000-000097020000}"/>
    <cellStyle name="Millares [0] 2 2 2 4 2 5 2 3 2" xfId="14054" xr:uid="{755A2312-440A-4627-A621-AD91D63CAC3F}"/>
    <cellStyle name="Millares [0] 2 2 2 4 2 5 2 4" xfId="14052" xr:uid="{B9041267-6777-4182-80E4-074966143F9B}"/>
    <cellStyle name="Millares [0] 2 2 2 4 2 5 3" xfId="3348" xr:uid="{00000000-0005-0000-0000-000098020000}"/>
    <cellStyle name="Millares [0] 2 2 2 4 2 5 3 2" xfId="14055" xr:uid="{5251C83D-107F-4121-AE55-044DB86D30BF}"/>
    <cellStyle name="Millares [0] 2 2 2 4 2 5 4" xfId="3349" xr:uid="{00000000-0005-0000-0000-000099020000}"/>
    <cellStyle name="Millares [0] 2 2 2 4 2 5 4 2" xfId="14056" xr:uid="{23BD3084-A150-4544-8F93-AA5FCE6E5A9A}"/>
    <cellStyle name="Millares [0] 2 2 2 4 2 5 5" xfId="14051" xr:uid="{CD1D8BBD-7CB2-442E-8B82-BAC76136BD7A}"/>
    <cellStyle name="Millares [0] 2 2 2 4 2 6" xfId="3350" xr:uid="{00000000-0005-0000-0000-00009A020000}"/>
    <cellStyle name="Millares [0] 2 2 2 4 2 6 2" xfId="3351" xr:uid="{00000000-0005-0000-0000-00009B020000}"/>
    <cellStyle name="Millares [0] 2 2 2 4 2 6 2 2" xfId="14058" xr:uid="{FE0813F4-E9D2-40DE-BE32-B4DD5E25609E}"/>
    <cellStyle name="Millares [0] 2 2 2 4 2 6 3" xfId="3352" xr:uid="{00000000-0005-0000-0000-00009C020000}"/>
    <cellStyle name="Millares [0] 2 2 2 4 2 6 3 2" xfId="14059" xr:uid="{BF4A72B3-34BB-4027-872B-D3E1C9D08059}"/>
    <cellStyle name="Millares [0] 2 2 2 4 2 6 4" xfId="14057" xr:uid="{AD19CF95-C764-468F-8A31-A34AFE2C8F81}"/>
    <cellStyle name="Millares [0] 2 2 2 4 2 7" xfId="3353" xr:uid="{00000000-0005-0000-0000-00009D020000}"/>
    <cellStyle name="Millares [0] 2 2 2 4 2 7 2" xfId="14060" xr:uid="{45CD577E-A31C-45AD-9D77-94F33AC17758}"/>
    <cellStyle name="Millares [0] 2 2 2 4 2 8" xfId="3354" xr:uid="{00000000-0005-0000-0000-00009E020000}"/>
    <cellStyle name="Millares [0] 2 2 2 4 2 8 2" xfId="14061" xr:uid="{AA70637F-EEF4-466D-A27E-618B1709FD4A}"/>
    <cellStyle name="Millares [0] 2 2 2 4 2 9" xfId="14026" xr:uid="{0D856538-2AED-452A-8498-975B14C6AE6E}"/>
    <cellStyle name="Millares [0] 2 2 2 4 3" xfId="3355" xr:uid="{00000000-0005-0000-0000-00009F020000}"/>
    <cellStyle name="Millares [0] 2 2 2 4 3 2" xfId="3356" xr:uid="{00000000-0005-0000-0000-0000A0020000}"/>
    <cellStyle name="Millares [0] 2 2 2 4 3 2 2" xfId="3357" xr:uid="{00000000-0005-0000-0000-0000A1020000}"/>
    <cellStyle name="Millares [0] 2 2 2 4 3 2 2 2" xfId="3358" xr:uid="{00000000-0005-0000-0000-0000A2020000}"/>
    <cellStyle name="Millares [0] 2 2 2 4 3 2 2 2 2" xfId="14065" xr:uid="{50A9740D-EBCA-478E-AEBA-4882EE908DB9}"/>
    <cellStyle name="Millares [0] 2 2 2 4 3 2 2 3" xfId="3359" xr:uid="{00000000-0005-0000-0000-0000A3020000}"/>
    <cellStyle name="Millares [0] 2 2 2 4 3 2 2 3 2" xfId="14066" xr:uid="{18A42C97-DA7E-4CEB-B0EE-C489DC772DCF}"/>
    <cellStyle name="Millares [0] 2 2 2 4 3 2 2 4" xfId="14064" xr:uid="{7904C1A2-2961-4A59-892C-07855DC32CB4}"/>
    <cellStyle name="Millares [0] 2 2 2 4 3 2 3" xfId="3360" xr:uid="{00000000-0005-0000-0000-0000A4020000}"/>
    <cellStyle name="Millares [0] 2 2 2 4 3 2 3 2" xfId="14067" xr:uid="{198189F0-07F0-4923-B580-BED8BC6F0CEA}"/>
    <cellStyle name="Millares [0] 2 2 2 4 3 2 4" xfId="3361" xr:uid="{00000000-0005-0000-0000-0000A5020000}"/>
    <cellStyle name="Millares [0] 2 2 2 4 3 2 4 2" xfId="14068" xr:uid="{D6016C43-3CDB-44C8-BFF3-EB4A324316B1}"/>
    <cellStyle name="Millares [0] 2 2 2 4 3 2 5" xfId="14063" xr:uid="{9077BC36-C9D8-42B5-9B6A-33DCE1F40539}"/>
    <cellStyle name="Millares [0] 2 2 2 4 3 3" xfId="3362" xr:uid="{00000000-0005-0000-0000-0000A6020000}"/>
    <cellStyle name="Millares [0] 2 2 2 4 3 3 2" xfId="3363" xr:uid="{00000000-0005-0000-0000-0000A7020000}"/>
    <cellStyle name="Millares [0] 2 2 2 4 3 3 2 2" xfId="14070" xr:uid="{FE8E0188-D851-41B3-8FE1-BC1739243143}"/>
    <cellStyle name="Millares [0] 2 2 2 4 3 3 3" xfId="3364" xr:uid="{00000000-0005-0000-0000-0000A8020000}"/>
    <cellStyle name="Millares [0] 2 2 2 4 3 3 3 2" xfId="14071" xr:uid="{0836A5C1-DF46-47E7-A828-E79F01DD0FBC}"/>
    <cellStyle name="Millares [0] 2 2 2 4 3 3 4" xfId="14069" xr:uid="{7EC6DA64-A6EE-43A2-8599-E8FC58EC9E41}"/>
    <cellStyle name="Millares [0] 2 2 2 4 3 4" xfId="3365" xr:uid="{00000000-0005-0000-0000-0000A9020000}"/>
    <cellStyle name="Millares [0] 2 2 2 4 3 4 2" xfId="14072" xr:uid="{9F7B8727-5FCC-4FA8-811B-E1A78BF15305}"/>
    <cellStyle name="Millares [0] 2 2 2 4 3 5" xfId="3366" xr:uid="{00000000-0005-0000-0000-0000AA020000}"/>
    <cellStyle name="Millares [0] 2 2 2 4 3 5 2" xfId="14073" xr:uid="{47522DB6-FEF7-4BCC-A2F5-B5B32AECA7E2}"/>
    <cellStyle name="Millares [0] 2 2 2 4 3 6" xfId="14062" xr:uid="{4B95644C-8F82-4170-9A62-4AB1B802441F}"/>
    <cellStyle name="Millares [0] 2 2 2 4 4" xfId="3367" xr:uid="{00000000-0005-0000-0000-0000AB020000}"/>
    <cellStyle name="Millares [0] 2 2 2 4 4 2" xfId="3368" xr:uid="{00000000-0005-0000-0000-0000AC020000}"/>
    <cellStyle name="Millares [0] 2 2 2 4 4 2 2" xfId="3369" xr:uid="{00000000-0005-0000-0000-0000AD020000}"/>
    <cellStyle name="Millares [0] 2 2 2 4 4 2 2 2" xfId="14076" xr:uid="{1C28CC6A-2267-47A3-B2AB-E6F76C9DA43D}"/>
    <cellStyle name="Millares [0] 2 2 2 4 4 2 3" xfId="3370" xr:uid="{00000000-0005-0000-0000-0000AE020000}"/>
    <cellStyle name="Millares [0] 2 2 2 4 4 2 3 2" xfId="14077" xr:uid="{93911BCC-C237-4A12-9585-0690ABAFFA4A}"/>
    <cellStyle name="Millares [0] 2 2 2 4 4 2 4" xfId="14075" xr:uid="{8759B936-4219-4F19-B218-8E832BD1D75C}"/>
    <cellStyle name="Millares [0] 2 2 2 4 4 3" xfId="3371" xr:uid="{00000000-0005-0000-0000-0000AF020000}"/>
    <cellStyle name="Millares [0] 2 2 2 4 4 3 2" xfId="14078" xr:uid="{736CD688-F426-4AA0-BD4B-127DEB550AAC}"/>
    <cellStyle name="Millares [0] 2 2 2 4 4 4" xfId="3372" xr:uid="{00000000-0005-0000-0000-0000B0020000}"/>
    <cellStyle name="Millares [0] 2 2 2 4 4 4 2" xfId="14079" xr:uid="{5DD27139-9BB9-427E-932F-46F3E8BD6277}"/>
    <cellStyle name="Millares [0] 2 2 2 4 4 5" xfId="14074" xr:uid="{B6BE15BB-DE34-4964-AE5B-EF348849295B}"/>
    <cellStyle name="Millares [0] 2 2 2 4 5" xfId="3373" xr:uid="{00000000-0005-0000-0000-0000B1020000}"/>
    <cellStyle name="Millares [0] 2 2 2 4 5 2" xfId="3374" xr:uid="{00000000-0005-0000-0000-0000B2020000}"/>
    <cellStyle name="Millares [0] 2 2 2 4 5 2 2" xfId="3375" xr:uid="{00000000-0005-0000-0000-0000B3020000}"/>
    <cellStyle name="Millares [0] 2 2 2 4 5 2 2 2" xfId="14082" xr:uid="{4F6BBCD5-AC47-4C1F-BDE3-9500D9AD5F46}"/>
    <cellStyle name="Millares [0] 2 2 2 4 5 2 3" xfId="3376" xr:uid="{00000000-0005-0000-0000-0000B4020000}"/>
    <cellStyle name="Millares [0] 2 2 2 4 5 2 3 2" xfId="14083" xr:uid="{1324E6DD-C965-4D83-9884-469C936DA84E}"/>
    <cellStyle name="Millares [0] 2 2 2 4 5 2 4" xfId="14081" xr:uid="{908084E8-A249-4CE4-BBC3-AFAE41E9B288}"/>
    <cellStyle name="Millares [0] 2 2 2 4 5 3" xfId="3377" xr:uid="{00000000-0005-0000-0000-0000B5020000}"/>
    <cellStyle name="Millares [0] 2 2 2 4 5 3 2" xfId="14084" xr:uid="{3F1FA423-BD3A-43C7-B160-C62244DBC6BD}"/>
    <cellStyle name="Millares [0] 2 2 2 4 5 4" xfId="3378" xr:uid="{00000000-0005-0000-0000-0000B6020000}"/>
    <cellStyle name="Millares [0] 2 2 2 4 5 4 2" xfId="14085" xr:uid="{50707B53-CBB1-4DE2-B752-4A281CB60664}"/>
    <cellStyle name="Millares [0] 2 2 2 4 5 5" xfId="14080" xr:uid="{BBCCF6DC-E71B-4FD4-A5DF-4B5DAEDAE277}"/>
    <cellStyle name="Millares [0] 2 2 2 4 6" xfId="3379" xr:uid="{00000000-0005-0000-0000-0000B7020000}"/>
    <cellStyle name="Millares [0] 2 2 2 4 6 2" xfId="3380" xr:uid="{00000000-0005-0000-0000-0000B8020000}"/>
    <cellStyle name="Millares [0] 2 2 2 4 6 2 2" xfId="3381" xr:uid="{00000000-0005-0000-0000-0000B9020000}"/>
    <cellStyle name="Millares [0] 2 2 2 4 6 2 2 2" xfId="14088" xr:uid="{2F52FBD1-7DAF-44FD-AA54-F88ED97E677C}"/>
    <cellStyle name="Millares [0] 2 2 2 4 6 2 3" xfId="3382" xr:uid="{00000000-0005-0000-0000-0000BA020000}"/>
    <cellStyle name="Millares [0] 2 2 2 4 6 2 3 2" xfId="14089" xr:uid="{09B88D79-365E-46F9-850F-072A905FB1BA}"/>
    <cellStyle name="Millares [0] 2 2 2 4 6 2 4" xfId="14087" xr:uid="{261087C0-9D4D-4C8B-B61E-5A184BD6C65B}"/>
    <cellStyle name="Millares [0] 2 2 2 4 6 3" xfId="3383" xr:uid="{00000000-0005-0000-0000-0000BB020000}"/>
    <cellStyle name="Millares [0] 2 2 2 4 6 3 2" xfId="14090" xr:uid="{B64497CF-2E57-4B43-851A-392CF6E6F732}"/>
    <cellStyle name="Millares [0] 2 2 2 4 6 4" xfId="3384" xr:uid="{00000000-0005-0000-0000-0000BC020000}"/>
    <cellStyle name="Millares [0] 2 2 2 4 6 4 2" xfId="14091" xr:uid="{CA0402EF-35BF-4C20-BC99-7F1BF654C03A}"/>
    <cellStyle name="Millares [0] 2 2 2 4 6 5" xfId="14086" xr:uid="{0735766D-001F-4587-92A2-8CD5A7FA5D06}"/>
    <cellStyle name="Millares [0] 2 2 2 4 7" xfId="3385" xr:uid="{00000000-0005-0000-0000-0000BD020000}"/>
    <cellStyle name="Millares [0] 2 2 2 4 7 2" xfId="3386" xr:uid="{00000000-0005-0000-0000-0000BE020000}"/>
    <cellStyle name="Millares [0] 2 2 2 4 7 2 2" xfId="14093" xr:uid="{4D4B5007-AB99-4A27-AE7C-73E15B732739}"/>
    <cellStyle name="Millares [0] 2 2 2 4 7 3" xfId="3387" xr:uid="{00000000-0005-0000-0000-0000BF020000}"/>
    <cellStyle name="Millares [0] 2 2 2 4 7 3 2" xfId="14094" xr:uid="{4BD6168A-4207-42FA-B7DA-B649A08E96AC}"/>
    <cellStyle name="Millares [0] 2 2 2 4 7 4" xfId="14092" xr:uid="{6BA7FDD4-7387-48A2-8F6E-F6446F78044E}"/>
    <cellStyle name="Millares [0] 2 2 2 4 8" xfId="3388" xr:uid="{00000000-0005-0000-0000-0000C0020000}"/>
    <cellStyle name="Millares [0] 2 2 2 4 8 2" xfId="14095" xr:uid="{ECAFE662-D106-49E9-B08C-3AFB72787713}"/>
    <cellStyle name="Millares [0] 2 2 2 4 9" xfId="3389" xr:uid="{00000000-0005-0000-0000-0000C1020000}"/>
    <cellStyle name="Millares [0] 2 2 2 4 9 2" xfId="14096" xr:uid="{6317638B-D91C-42CA-9118-50AB4F8F666C}"/>
    <cellStyle name="Millares [0] 2 2 2 5" xfId="3390" xr:uid="{00000000-0005-0000-0000-0000C2020000}"/>
    <cellStyle name="Millares [0] 2 2 2 5 10" xfId="14097" xr:uid="{73A640B4-9910-4279-A4FD-99C6BBDAD922}"/>
    <cellStyle name="Millares [0] 2 2 2 5 2" xfId="3391" xr:uid="{00000000-0005-0000-0000-0000C3020000}"/>
    <cellStyle name="Millares [0] 2 2 2 5 2 2" xfId="3392" xr:uid="{00000000-0005-0000-0000-0000C4020000}"/>
    <cellStyle name="Millares [0] 2 2 2 5 2 2 2" xfId="3393" xr:uid="{00000000-0005-0000-0000-0000C5020000}"/>
    <cellStyle name="Millares [0] 2 2 2 5 2 2 2 2" xfId="3394" xr:uid="{00000000-0005-0000-0000-0000C6020000}"/>
    <cellStyle name="Millares [0] 2 2 2 5 2 2 2 2 2" xfId="3395" xr:uid="{00000000-0005-0000-0000-0000C7020000}"/>
    <cellStyle name="Millares [0] 2 2 2 5 2 2 2 2 2 2" xfId="14102" xr:uid="{49563E25-ED74-42AF-8F9B-B84A31F54BB8}"/>
    <cellStyle name="Millares [0] 2 2 2 5 2 2 2 2 3" xfId="3396" xr:uid="{00000000-0005-0000-0000-0000C8020000}"/>
    <cellStyle name="Millares [0] 2 2 2 5 2 2 2 2 3 2" xfId="14103" xr:uid="{962B1AFF-9D0F-4D10-86CA-6AEB8219183F}"/>
    <cellStyle name="Millares [0] 2 2 2 5 2 2 2 2 4" xfId="14101" xr:uid="{0344C4DF-8518-4615-B37E-770FC9C76155}"/>
    <cellStyle name="Millares [0] 2 2 2 5 2 2 2 3" xfId="3397" xr:uid="{00000000-0005-0000-0000-0000C9020000}"/>
    <cellStyle name="Millares [0] 2 2 2 5 2 2 2 3 2" xfId="14104" xr:uid="{BE9A8CE7-490F-4E21-AD9A-F999BF2B4C61}"/>
    <cellStyle name="Millares [0] 2 2 2 5 2 2 2 4" xfId="3398" xr:uid="{00000000-0005-0000-0000-0000CA020000}"/>
    <cellStyle name="Millares [0] 2 2 2 5 2 2 2 4 2" xfId="14105" xr:uid="{74DE8D92-E35E-483F-BC1B-2D2DA83C203A}"/>
    <cellStyle name="Millares [0] 2 2 2 5 2 2 2 5" xfId="14100" xr:uid="{B7DD45BF-3FB6-40D7-B4F2-B2749EF4D7DB}"/>
    <cellStyle name="Millares [0] 2 2 2 5 2 2 3" xfId="3399" xr:uid="{00000000-0005-0000-0000-0000CB020000}"/>
    <cellStyle name="Millares [0] 2 2 2 5 2 2 3 2" xfId="3400" xr:uid="{00000000-0005-0000-0000-0000CC020000}"/>
    <cellStyle name="Millares [0] 2 2 2 5 2 2 3 2 2" xfId="14107" xr:uid="{6F5C2F16-9C4C-4444-B675-60F9FE846B33}"/>
    <cellStyle name="Millares [0] 2 2 2 5 2 2 3 3" xfId="3401" xr:uid="{00000000-0005-0000-0000-0000CD020000}"/>
    <cellStyle name="Millares [0] 2 2 2 5 2 2 3 3 2" xfId="14108" xr:uid="{54C3D7F3-5779-449D-AE1F-B31D24291D81}"/>
    <cellStyle name="Millares [0] 2 2 2 5 2 2 3 4" xfId="14106" xr:uid="{950C0D62-44ED-491B-9DEE-6586F9A3129F}"/>
    <cellStyle name="Millares [0] 2 2 2 5 2 2 4" xfId="3402" xr:uid="{00000000-0005-0000-0000-0000CE020000}"/>
    <cellStyle name="Millares [0] 2 2 2 5 2 2 4 2" xfId="14109" xr:uid="{E0E837E7-D2B9-44B9-9EED-D4E8D010D5B1}"/>
    <cellStyle name="Millares [0] 2 2 2 5 2 2 5" xfId="3403" xr:uid="{00000000-0005-0000-0000-0000CF020000}"/>
    <cellStyle name="Millares [0] 2 2 2 5 2 2 5 2" xfId="14110" xr:uid="{D55EF6FC-FD49-4800-9729-7FCCC38A7AB2}"/>
    <cellStyle name="Millares [0] 2 2 2 5 2 2 6" xfId="14099" xr:uid="{40E14878-5D8E-47BB-93C8-50E9EDFADB4C}"/>
    <cellStyle name="Millares [0] 2 2 2 5 2 3" xfId="3404" xr:uid="{00000000-0005-0000-0000-0000D0020000}"/>
    <cellStyle name="Millares [0] 2 2 2 5 2 3 2" xfId="3405" xr:uid="{00000000-0005-0000-0000-0000D1020000}"/>
    <cellStyle name="Millares [0] 2 2 2 5 2 3 2 2" xfId="3406" xr:uid="{00000000-0005-0000-0000-0000D2020000}"/>
    <cellStyle name="Millares [0] 2 2 2 5 2 3 2 2 2" xfId="14113" xr:uid="{3A5F59CE-9DFF-4F6C-9575-7840569549CD}"/>
    <cellStyle name="Millares [0] 2 2 2 5 2 3 2 3" xfId="3407" xr:uid="{00000000-0005-0000-0000-0000D3020000}"/>
    <cellStyle name="Millares [0] 2 2 2 5 2 3 2 3 2" xfId="14114" xr:uid="{59DAFCDD-3B4B-4A9E-9A37-1A11250A5BEB}"/>
    <cellStyle name="Millares [0] 2 2 2 5 2 3 2 4" xfId="14112" xr:uid="{47FBDCDE-D348-4AE4-B17B-511D4B27158D}"/>
    <cellStyle name="Millares [0] 2 2 2 5 2 3 3" xfId="3408" xr:uid="{00000000-0005-0000-0000-0000D4020000}"/>
    <cellStyle name="Millares [0] 2 2 2 5 2 3 3 2" xfId="14115" xr:uid="{FCA50756-89DE-40E7-AB41-7358B66DD5B9}"/>
    <cellStyle name="Millares [0] 2 2 2 5 2 3 4" xfId="3409" xr:uid="{00000000-0005-0000-0000-0000D5020000}"/>
    <cellStyle name="Millares [0] 2 2 2 5 2 3 4 2" xfId="14116" xr:uid="{EDE7B2D8-3471-4D74-9F9E-CE467D197257}"/>
    <cellStyle name="Millares [0] 2 2 2 5 2 3 5" xfId="14111" xr:uid="{A90BDCD8-557D-4C84-B3A6-3FC4A5DE8FF2}"/>
    <cellStyle name="Millares [0] 2 2 2 5 2 4" xfId="3410" xr:uid="{00000000-0005-0000-0000-0000D6020000}"/>
    <cellStyle name="Millares [0] 2 2 2 5 2 4 2" xfId="3411" xr:uid="{00000000-0005-0000-0000-0000D7020000}"/>
    <cellStyle name="Millares [0] 2 2 2 5 2 4 2 2" xfId="3412" xr:uid="{00000000-0005-0000-0000-0000D8020000}"/>
    <cellStyle name="Millares [0] 2 2 2 5 2 4 2 2 2" xfId="14119" xr:uid="{C7C75BC9-F5B7-4406-8E07-E7BB041D2885}"/>
    <cellStyle name="Millares [0] 2 2 2 5 2 4 2 3" xfId="3413" xr:uid="{00000000-0005-0000-0000-0000D9020000}"/>
    <cellStyle name="Millares [0] 2 2 2 5 2 4 2 3 2" xfId="14120" xr:uid="{4D2FA900-4BE8-48A8-9102-EDA3D6349908}"/>
    <cellStyle name="Millares [0] 2 2 2 5 2 4 2 4" xfId="14118" xr:uid="{45D60328-680E-4DDB-8D74-64B8C3A6FD4B}"/>
    <cellStyle name="Millares [0] 2 2 2 5 2 4 3" xfId="3414" xr:uid="{00000000-0005-0000-0000-0000DA020000}"/>
    <cellStyle name="Millares [0] 2 2 2 5 2 4 3 2" xfId="14121" xr:uid="{0E06E4C4-FCC1-4DAE-AAA8-FAEDA4EA7063}"/>
    <cellStyle name="Millares [0] 2 2 2 5 2 4 4" xfId="3415" xr:uid="{00000000-0005-0000-0000-0000DB020000}"/>
    <cellStyle name="Millares [0] 2 2 2 5 2 4 4 2" xfId="14122" xr:uid="{0DCF26DF-E8E4-4947-B791-85E585729A1D}"/>
    <cellStyle name="Millares [0] 2 2 2 5 2 4 5" xfId="14117" xr:uid="{2AE4E359-F4C6-4694-B128-91739642831C}"/>
    <cellStyle name="Millares [0] 2 2 2 5 2 5" xfId="3416" xr:uid="{00000000-0005-0000-0000-0000DC020000}"/>
    <cellStyle name="Millares [0] 2 2 2 5 2 5 2" xfId="3417" xr:uid="{00000000-0005-0000-0000-0000DD020000}"/>
    <cellStyle name="Millares [0] 2 2 2 5 2 5 2 2" xfId="3418" xr:uid="{00000000-0005-0000-0000-0000DE020000}"/>
    <cellStyle name="Millares [0] 2 2 2 5 2 5 2 2 2" xfId="14125" xr:uid="{2EE3F3B9-D3EF-4883-B12A-D5ED593AD922}"/>
    <cellStyle name="Millares [0] 2 2 2 5 2 5 2 3" xfId="3419" xr:uid="{00000000-0005-0000-0000-0000DF020000}"/>
    <cellStyle name="Millares [0] 2 2 2 5 2 5 2 3 2" xfId="14126" xr:uid="{8477F3D0-D567-41F8-A5D3-C3F121B5A251}"/>
    <cellStyle name="Millares [0] 2 2 2 5 2 5 2 4" xfId="14124" xr:uid="{DBD2605C-AEC6-4C66-801F-34096F760D64}"/>
    <cellStyle name="Millares [0] 2 2 2 5 2 5 3" xfId="3420" xr:uid="{00000000-0005-0000-0000-0000E0020000}"/>
    <cellStyle name="Millares [0] 2 2 2 5 2 5 3 2" xfId="14127" xr:uid="{E869AF36-2549-4C58-BDC8-94190284FCA8}"/>
    <cellStyle name="Millares [0] 2 2 2 5 2 5 4" xfId="3421" xr:uid="{00000000-0005-0000-0000-0000E1020000}"/>
    <cellStyle name="Millares [0] 2 2 2 5 2 5 4 2" xfId="14128" xr:uid="{A38D602D-6390-4A78-9C5B-850F60B1748E}"/>
    <cellStyle name="Millares [0] 2 2 2 5 2 5 5" xfId="14123" xr:uid="{5FD72D4C-9739-4837-962A-8DB16FC302A8}"/>
    <cellStyle name="Millares [0] 2 2 2 5 2 6" xfId="3422" xr:uid="{00000000-0005-0000-0000-0000E2020000}"/>
    <cellStyle name="Millares [0] 2 2 2 5 2 6 2" xfId="3423" xr:uid="{00000000-0005-0000-0000-0000E3020000}"/>
    <cellStyle name="Millares [0] 2 2 2 5 2 6 2 2" xfId="14130" xr:uid="{B764DFFD-D1B6-4C90-8A87-8E74508C29C8}"/>
    <cellStyle name="Millares [0] 2 2 2 5 2 6 3" xfId="3424" xr:uid="{00000000-0005-0000-0000-0000E4020000}"/>
    <cellStyle name="Millares [0] 2 2 2 5 2 6 3 2" xfId="14131" xr:uid="{02201D75-2F77-4F31-9771-2B46DB1B3FEA}"/>
    <cellStyle name="Millares [0] 2 2 2 5 2 6 4" xfId="14129" xr:uid="{5AF07433-DDC3-4009-841A-41BC51C33F1B}"/>
    <cellStyle name="Millares [0] 2 2 2 5 2 7" xfId="3425" xr:uid="{00000000-0005-0000-0000-0000E5020000}"/>
    <cellStyle name="Millares [0] 2 2 2 5 2 7 2" xfId="14132" xr:uid="{5BB2776B-42D6-4BD4-ABBD-C4F58DB45CD7}"/>
    <cellStyle name="Millares [0] 2 2 2 5 2 8" xfId="3426" xr:uid="{00000000-0005-0000-0000-0000E6020000}"/>
    <cellStyle name="Millares [0] 2 2 2 5 2 8 2" xfId="14133" xr:uid="{6B6B26EC-6F6E-45B5-B6F7-7D638ADACAF7}"/>
    <cellStyle name="Millares [0] 2 2 2 5 2 9" xfId="14098" xr:uid="{99753B28-3067-4BB6-B25C-F82EBEA25F1E}"/>
    <cellStyle name="Millares [0] 2 2 2 5 3" xfId="3427" xr:uid="{00000000-0005-0000-0000-0000E7020000}"/>
    <cellStyle name="Millares [0] 2 2 2 5 3 2" xfId="3428" xr:uid="{00000000-0005-0000-0000-0000E8020000}"/>
    <cellStyle name="Millares [0] 2 2 2 5 3 2 2" xfId="3429" xr:uid="{00000000-0005-0000-0000-0000E9020000}"/>
    <cellStyle name="Millares [0] 2 2 2 5 3 2 2 2" xfId="3430" xr:uid="{00000000-0005-0000-0000-0000EA020000}"/>
    <cellStyle name="Millares [0] 2 2 2 5 3 2 2 2 2" xfId="14137" xr:uid="{71309293-923A-4005-84B2-1F3CA59F8E8E}"/>
    <cellStyle name="Millares [0] 2 2 2 5 3 2 2 3" xfId="3431" xr:uid="{00000000-0005-0000-0000-0000EB020000}"/>
    <cellStyle name="Millares [0] 2 2 2 5 3 2 2 3 2" xfId="14138" xr:uid="{1A7975BE-4363-4C7D-BBDE-5AF980DED44C}"/>
    <cellStyle name="Millares [0] 2 2 2 5 3 2 2 4" xfId="14136" xr:uid="{4BB69A43-A452-4D7E-92FF-87E68A8D2A5A}"/>
    <cellStyle name="Millares [0] 2 2 2 5 3 2 3" xfId="3432" xr:uid="{00000000-0005-0000-0000-0000EC020000}"/>
    <cellStyle name="Millares [0] 2 2 2 5 3 2 3 2" xfId="14139" xr:uid="{1BB9222C-3A33-4DA9-A23A-78AB59AF8D78}"/>
    <cellStyle name="Millares [0] 2 2 2 5 3 2 4" xfId="3433" xr:uid="{00000000-0005-0000-0000-0000ED020000}"/>
    <cellStyle name="Millares [0] 2 2 2 5 3 2 4 2" xfId="14140" xr:uid="{B2EA37EB-A1A8-46EF-9EAF-22358A9E2AF4}"/>
    <cellStyle name="Millares [0] 2 2 2 5 3 2 5" xfId="14135" xr:uid="{11AED05A-59B4-4DB8-A341-ADDF1CDE013F}"/>
    <cellStyle name="Millares [0] 2 2 2 5 3 3" xfId="3434" xr:uid="{00000000-0005-0000-0000-0000EE020000}"/>
    <cellStyle name="Millares [0] 2 2 2 5 3 3 2" xfId="3435" xr:uid="{00000000-0005-0000-0000-0000EF020000}"/>
    <cellStyle name="Millares [0] 2 2 2 5 3 3 2 2" xfId="14142" xr:uid="{A6D7B146-0AFC-477F-8559-D8525BDA54A3}"/>
    <cellStyle name="Millares [0] 2 2 2 5 3 3 3" xfId="3436" xr:uid="{00000000-0005-0000-0000-0000F0020000}"/>
    <cellStyle name="Millares [0] 2 2 2 5 3 3 3 2" xfId="14143" xr:uid="{472B8CA2-869A-498D-897A-E32AC3EEABB2}"/>
    <cellStyle name="Millares [0] 2 2 2 5 3 3 4" xfId="14141" xr:uid="{6320DA24-F90B-48EE-9A06-B9E90006C89D}"/>
    <cellStyle name="Millares [0] 2 2 2 5 3 4" xfId="3437" xr:uid="{00000000-0005-0000-0000-0000F1020000}"/>
    <cellStyle name="Millares [0] 2 2 2 5 3 4 2" xfId="14144" xr:uid="{12CADD6E-C453-4882-B8A4-08EBBF10EB7E}"/>
    <cellStyle name="Millares [0] 2 2 2 5 3 5" xfId="3438" xr:uid="{00000000-0005-0000-0000-0000F2020000}"/>
    <cellStyle name="Millares [0] 2 2 2 5 3 5 2" xfId="14145" xr:uid="{867C39FE-0CE4-4EF6-96C3-6C72E92C9D79}"/>
    <cellStyle name="Millares [0] 2 2 2 5 3 6" xfId="14134" xr:uid="{31D2E539-EE0B-49F7-9758-B4BE411A8268}"/>
    <cellStyle name="Millares [0] 2 2 2 5 4" xfId="3439" xr:uid="{00000000-0005-0000-0000-0000F3020000}"/>
    <cellStyle name="Millares [0] 2 2 2 5 4 2" xfId="3440" xr:uid="{00000000-0005-0000-0000-0000F4020000}"/>
    <cellStyle name="Millares [0] 2 2 2 5 4 2 2" xfId="3441" xr:uid="{00000000-0005-0000-0000-0000F5020000}"/>
    <cellStyle name="Millares [0] 2 2 2 5 4 2 2 2" xfId="14148" xr:uid="{2D17C513-06D7-47B9-806D-501F133089C5}"/>
    <cellStyle name="Millares [0] 2 2 2 5 4 2 3" xfId="3442" xr:uid="{00000000-0005-0000-0000-0000F6020000}"/>
    <cellStyle name="Millares [0] 2 2 2 5 4 2 3 2" xfId="14149" xr:uid="{D147BE31-7F2E-4797-BB57-F0103BF96DD3}"/>
    <cellStyle name="Millares [0] 2 2 2 5 4 2 4" xfId="14147" xr:uid="{C61B0EFF-8203-490C-9CD0-EA0C1CD9BDD8}"/>
    <cellStyle name="Millares [0] 2 2 2 5 4 3" xfId="3443" xr:uid="{00000000-0005-0000-0000-0000F7020000}"/>
    <cellStyle name="Millares [0] 2 2 2 5 4 3 2" xfId="14150" xr:uid="{800CDEF6-B0E4-4C83-A5C3-B095993B6E57}"/>
    <cellStyle name="Millares [0] 2 2 2 5 4 4" xfId="3444" xr:uid="{00000000-0005-0000-0000-0000F8020000}"/>
    <cellStyle name="Millares [0] 2 2 2 5 4 4 2" xfId="14151" xr:uid="{E7E308C0-C856-41CB-8ABB-6C7A9C8DF783}"/>
    <cellStyle name="Millares [0] 2 2 2 5 4 5" xfId="14146" xr:uid="{1E9AB168-7EBD-47B4-869F-FD9425313DDA}"/>
    <cellStyle name="Millares [0] 2 2 2 5 5" xfId="3445" xr:uid="{00000000-0005-0000-0000-0000F9020000}"/>
    <cellStyle name="Millares [0] 2 2 2 5 5 2" xfId="3446" xr:uid="{00000000-0005-0000-0000-0000FA020000}"/>
    <cellStyle name="Millares [0] 2 2 2 5 5 2 2" xfId="3447" xr:uid="{00000000-0005-0000-0000-0000FB020000}"/>
    <cellStyle name="Millares [0] 2 2 2 5 5 2 2 2" xfId="14154" xr:uid="{B3047A9D-299F-439A-A0E0-051C912C82B8}"/>
    <cellStyle name="Millares [0] 2 2 2 5 5 2 3" xfId="3448" xr:uid="{00000000-0005-0000-0000-0000FC020000}"/>
    <cellStyle name="Millares [0] 2 2 2 5 5 2 3 2" xfId="14155" xr:uid="{765DC9C0-4EE0-42BB-AC80-EF52BCE7E832}"/>
    <cellStyle name="Millares [0] 2 2 2 5 5 2 4" xfId="14153" xr:uid="{8484E4EC-9E43-48DF-8E78-A771B903AE04}"/>
    <cellStyle name="Millares [0] 2 2 2 5 5 3" xfId="3449" xr:uid="{00000000-0005-0000-0000-0000FD020000}"/>
    <cellStyle name="Millares [0] 2 2 2 5 5 3 2" xfId="14156" xr:uid="{B929DF8D-8E30-4D10-97BE-8FCC8E388989}"/>
    <cellStyle name="Millares [0] 2 2 2 5 5 4" xfId="3450" xr:uid="{00000000-0005-0000-0000-0000FE020000}"/>
    <cellStyle name="Millares [0] 2 2 2 5 5 4 2" xfId="14157" xr:uid="{2BC9E2DD-97E1-43B0-B22F-92DB35D71B6A}"/>
    <cellStyle name="Millares [0] 2 2 2 5 5 5" xfId="14152" xr:uid="{DEE3A81C-9D79-4ADD-B791-8138B5B60720}"/>
    <cellStyle name="Millares [0] 2 2 2 5 6" xfId="3451" xr:uid="{00000000-0005-0000-0000-0000FF020000}"/>
    <cellStyle name="Millares [0] 2 2 2 5 6 2" xfId="3452" xr:uid="{00000000-0005-0000-0000-000000030000}"/>
    <cellStyle name="Millares [0] 2 2 2 5 6 2 2" xfId="3453" xr:uid="{00000000-0005-0000-0000-000001030000}"/>
    <cellStyle name="Millares [0] 2 2 2 5 6 2 2 2" xfId="14160" xr:uid="{410845B0-6C97-48F3-8E80-44B27C5D718C}"/>
    <cellStyle name="Millares [0] 2 2 2 5 6 2 3" xfId="3454" xr:uid="{00000000-0005-0000-0000-000002030000}"/>
    <cellStyle name="Millares [0] 2 2 2 5 6 2 3 2" xfId="14161" xr:uid="{6115B9AB-5647-4B6D-9367-E962A6C48A5E}"/>
    <cellStyle name="Millares [0] 2 2 2 5 6 2 4" xfId="14159" xr:uid="{77D11396-F197-475D-BB72-7E807F0B9F01}"/>
    <cellStyle name="Millares [0] 2 2 2 5 6 3" xfId="3455" xr:uid="{00000000-0005-0000-0000-000003030000}"/>
    <cellStyle name="Millares [0] 2 2 2 5 6 3 2" xfId="14162" xr:uid="{BBF2D2B7-883C-4CE5-AB66-CDCB35F749C6}"/>
    <cellStyle name="Millares [0] 2 2 2 5 6 4" xfId="3456" xr:uid="{00000000-0005-0000-0000-000004030000}"/>
    <cellStyle name="Millares [0] 2 2 2 5 6 4 2" xfId="14163" xr:uid="{D1E9FF48-FD7E-48F1-816D-BB1275B675FB}"/>
    <cellStyle name="Millares [0] 2 2 2 5 6 5" xfId="14158" xr:uid="{B45AF494-BBAA-4345-B8C2-39A1A0E539B6}"/>
    <cellStyle name="Millares [0] 2 2 2 5 7" xfId="3457" xr:uid="{00000000-0005-0000-0000-000005030000}"/>
    <cellStyle name="Millares [0] 2 2 2 5 7 2" xfId="3458" xr:uid="{00000000-0005-0000-0000-000006030000}"/>
    <cellStyle name="Millares [0] 2 2 2 5 7 2 2" xfId="14165" xr:uid="{96D28270-0AEB-4938-B6BE-987C59151ECC}"/>
    <cellStyle name="Millares [0] 2 2 2 5 7 3" xfId="3459" xr:uid="{00000000-0005-0000-0000-000007030000}"/>
    <cellStyle name="Millares [0] 2 2 2 5 7 3 2" xfId="14166" xr:uid="{86325DEA-868F-4367-8CB2-AF098A9096F4}"/>
    <cellStyle name="Millares [0] 2 2 2 5 7 4" xfId="14164" xr:uid="{F57C975F-F4E3-46B0-B13F-B09F3A8062A1}"/>
    <cellStyle name="Millares [0] 2 2 2 5 8" xfId="3460" xr:uid="{00000000-0005-0000-0000-000008030000}"/>
    <cellStyle name="Millares [0] 2 2 2 5 8 2" xfId="14167" xr:uid="{DFDB00BE-832B-4BA7-AF50-19DBEF2EC2F1}"/>
    <cellStyle name="Millares [0] 2 2 2 5 9" xfId="3461" xr:uid="{00000000-0005-0000-0000-000009030000}"/>
    <cellStyle name="Millares [0] 2 2 2 5 9 2" xfId="14168" xr:uid="{5145AEDD-C325-48C8-AB8F-A2A993CAD5EA}"/>
    <cellStyle name="Millares [0] 2 2 2 6" xfId="3462" xr:uid="{00000000-0005-0000-0000-00000A030000}"/>
    <cellStyle name="Millares [0] 2 2 2 6 2" xfId="3463" xr:uid="{00000000-0005-0000-0000-00000B030000}"/>
    <cellStyle name="Millares [0] 2 2 2 6 2 2" xfId="3464" xr:uid="{00000000-0005-0000-0000-00000C030000}"/>
    <cellStyle name="Millares [0] 2 2 2 6 2 2 2" xfId="3465" xr:uid="{00000000-0005-0000-0000-00000D030000}"/>
    <cellStyle name="Millares [0] 2 2 2 6 2 2 2 2" xfId="3466" xr:uid="{00000000-0005-0000-0000-00000E030000}"/>
    <cellStyle name="Millares [0] 2 2 2 6 2 2 2 2 2" xfId="14173" xr:uid="{4CD7738E-85B7-4D03-9C9B-9B7AA41BC4EB}"/>
    <cellStyle name="Millares [0] 2 2 2 6 2 2 2 3" xfId="3467" xr:uid="{00000000-0005-0000-0000-00000F030000}"/>
    <cellStyle name="Millares [0] 2 2 2 6 2 2 2 3 2" xfId="14174" xr:uid="{5EAB9BD4-0288-4475-99EA-66ACECA5F9B3}"/>
    <cellStyle name="Millares [0] 2 2 2 6 2 2 2 4" xfId="14172" xr:uid="{C02F5227-1C63-43CB-9C61-0FECB7D8B41F}"/>
    <cellStyle name="Millares [0] 2 2 2 6 2 2 3" xfId="3468" xr:uid="{00000000-0005-0000-0000-000010030000}"/>
    <cellStyle name="Millares [0] 2 2 2 6 2 2 3 2" xfId="14175" xr:uid="{AE408DB5-4E95-4BE6-A731-3DC53B8B76EA}"/>
    <cellStyle name="Millares [0] 2 2 2 6 2 2 4" xfId="3469" xr:uid="{00000000-0005-0000-0000-000011030000}"/>
    <cellStyle name="Millares [0] 2 2 2 6 2 2 4 2" xfId="14176" xr:uid="{A512E9DB-D397-41EF-9ABD-0336C1B14C24}"/>
    <cellStyle name="Millares [0] 2 2 2 6 2 2 5" xfId="14171" xr:uid="{FDCB2955-675E-499C-877A-F7C4CB5F9AF1}"/>
    <cellStyle name="Millares [0] 2 2 2 6 2 3" xfId="3470" xr:uid="{00000000-0005-0000-0000-000012030000}"/>
    <cellStyle name="Millares [0] 2 2 2 6 2 3 2" xfId="3471" xr:uid="{00000000-0005-0000-0000-000013030000}"/>
    <cellStyle name="Millares [0] 2 2 2 6 2 3 2 2" xfId="14178" xr:uid="{6E1F7320-060F-45EB-95F7-DC3D4494D87F}"/>
    <cellStyle name="Millares [0] 2 2 2 6 2 3 3" xfId="3472" xr:uid="{00000000-0005-0000-0000-000014030000}"/>
    <cellStyle name="Millares [0] 2 2 2 6 2 3 3 2" xfId="14179" xr:uid="{B8EE5EAB-0D1F-4CC9-BE02-126176C4AC01}"/>
    <cellStyle name="Millares [0] 2 2 2 6 2 3 4" xfId="14177" xr:uid="{B572717B-4C64-4637-BA16-BB05AAF16639}"/>
    <cellStyle name="Millares [0] 2 2 2 6 2 4" xfId="3473" xr:uid="{00000000-0005-0000-0000-000015030000}"/>
    <cellStyle name="Millares [0] 2 2 2 6 2 4 2" xfId="14180" xr:uid="{CBA47A9E-2C99-4115-B4E5-E758B6A007F1}"/>
    <cellStyle name="Millares [0] 2 2 2 6 2 5" xfId="3474" xr:uid="{00000000-0005-0000-0000-000016030000}"/>
    <cellStyle name="Millares [0] 2 2 2 6 2 5 2" xfId="14181" xr:uid="{4D3EB86E-5886-46D9-97EC-81D70B1A95EA}"/>
    <cellStyle name="Millares [0] 2 2 2 6 2 6" xfId="14170" xr:uid="{BD762B11-54A4-4EDB-B604-8CBDD016E408}"/>
    <cellStyle name="Millares [0] 2 2 2 6 3" xfId="3475" xr:uid="{00000000-0005-0000-0000-000017030000}"/>
    <cellStyle name="Millares [0] 2 2 2 6 3 2" xfId="3476" xr:uid="{00000000-0005-0000-0000-000018030000}"/>
    <cellStyle name="Millares [0] 2 2 2 6 3 2 2" xfId="3477" xr:uid="{00000000-0005-0000-0000-000019030000}"/>
    <cellStyle name="Millares [0] 2 2 2 6 3 2 2 2" xfId="14184" xr:uid="{3EB9C9C1-CFB1-46ED-8CB6-C7CC18FA1667}"/>
    <cellStyle name="Millares [0] 2 2 2 6 3 2 3" xfId="3478" xr:uid="{00000000-0005-0000-0000-00001A030000}"/>
    <cellStyle name="Millares [0] 2 2 2 6 3 2 3 2" xfId="14185" xr:uid="{7601AD26-6C1A-4E72-94B3-46CBA7FC9017}"/>
    <cellStyle name="Millares [0] 2 2 2 6 3 2 4" xfId="14183" xr:uid="{7BB3A6CA-DF22-40D0-BFC9-72FCD7AF3179}"/>
    <cellStyle name="Millares [0] 2 2 2 6 3 3" xfId="3479" xr:uid="{00000000-0005-0000-0000-00001B030000}"/>
    <cellStyle name="Millares [0] 2 2 2 6 3 3 2" xfId="14186" xr:uid="{D4CF9DDC-E4F8-43E5-AE9F-B855136B2DA0}"/>
    <cellStyle name="Millares [0] 2 2 2 6 3 4" xfId="3480" xr:uid="{00000000-0005-0000-0000-00001C030000}"/>
    <cellStyle name="Millares [0] 2 2 2 6 3 4 2" xfId="14187" xr:uid="{1A35950E-0883-428F-8659-084B6148477E}"/>
    <cellStyle name="Millares [0] 2 2 2 6 3 5" xfId="14182" xr:uid="{1FE596BB-7096-4C9E-9426-29926BB8B968}"/>
    <cellStyle name="Millares [0] 2 2 2 6 4" xfId="3481" xr:uid="{00000000-0005-0000-0000-00001D030000}"/>
    <cellStyle name="Millares [0] 2 2 2 6 4 2" xfId="3482" xr:uid="{00000000-0005-0000-0000-00001E030000}"/>
    <cellStyle name="Millares [0] 2 2 2 6 4 2 2" xfId="3483" xr:uid="{00000000-0005-0000-0000-00001F030000}"/>
    <cellStyle name="Millares [0] 2 2 2 6 4 2 2 2" xfId="14190" xr:uid="{514E895B-E4C0-4ABA-983D-511D75325665}"/>
    <cellStyle name="Millares [0] 2 2 2 6 4 2 3" xfId="3484" xr:uid="{00000000-0005-0000-0000-000020030000}"/>
    <cellStyle name="Millares [0] 2 2 2 6 4 2 3 2" xfId="14191" xr:uid="{D91487FF-E955-49F1-BD78-2D00A49EE628}"/>
    <cellStyle name="Millares [0] 2 2 2 6 4 2 4" xfId="14189" xr:uid="{F7E5E92E-EAC9-42AC-8749-E35C2DE73BA4}"/>
    <cellStyle name="Millares [0] 2 2 2 6 4 3" xfId="3485" xr:uid="{00000000-0005-0000-0000-000021030000}"/>
    <cellStyle name="Millares [0] 2 2 2 6 4 3 2" xfId="14192" xr:uid="{2AD2C9FF-F9EC-4A9D-A03D-1242AFF76618}"/>
    <cellStyle name="Millares [0] 2 2 2 6 4 4" xfId="3486" xr:uid="{00000000-0005-0000-0000-000022030000}"/>
    <cellStyle name="Millares [0] 2 2 2 6 4 4 2" xfId="14193" xr:uid="{235DB394-F547-48F7-9F71-65FB9E843624}"/>
    <cellStyle name="Millares [0] 2 2 2 6 4 5" xfId="14188" xr:uid="{B61146C0-FB67-4020-B57C-2161D21BCE5B}"/>
    <cellStyle name="Millares [0] 2 2 2 6 5" xfId="3487" xr:uid="{00000000-0005-0000-0000-000023030000}"/>
    <cellStyle name="Millares [0] 2 2 2 6 5 2" xfId="3488" xr:uid="{00000000-0005-0000-0000-000024030000}"/>
    <cellStyle name="Millares [0] 2 2 2 6 5 2 2" xfId="3489" xr:uid="{00000000-0005-0000-0000-000025030000}"/>
    <cellStyle name="Millares [0] 2 2 2 6 5 2 2 2" xfId="14196" xr:uid="{43E8D8CC-0E1E-4315-B283-D9ADDE2C762B}"/>
    <cellStyle name="Millares [0] 2 2 2 6 5 2 3" xfId="3490" xr:uid="{00000000-0005-0000-0000-000026030000}"/>
    <cellStyle name="Millares [0] 2 2 2 6 5 2 3 2" xfId="14197" xr:uid="{D33F72F3-9210-484E-9928-91E9272FF8D1}"/>
    <cellStyle name="Millares [0] 2 2 2 6 5 2 4" xfId="14195" xr:uid="{AD3955EA-213C-4AEE-9520-1BCF30C51AA4}"/>
    <cellStyle name="Millares [0] 2 2 2 6 5 3" xfId="3491" xr:uid="{00000000-0005-0000-0000-000027030000}"/>
    <cellStyle name="Millares [0] 2 2 2 6 5 3 2" xfId="14198" xr:uid="{A80459FF-89B7-452D-9304-4E999C55EEC1}"/>
    <cellStyle name="Millares [0] 2 2 2 6 5 4" xfId="3492" xr:uid="{00000000-0005-0000-0000-000028030000}"/>
    <cellStyle name="Millares [0] 2 2 2 6 5 4 2" xfId="14199" xr:uid="{D30B2288-C22D-40A6-BF64-3620FC639853}"/>
    <cellStyle name="Millares [0] 2 2 2 6 5 5" xfId="14194" xr:uid="{9EA99B4B-37D7-4E53-8341-5AD09E981AC1}"/>
    <cellStyle name="Millares [0] 2 2 2 6 6" xfId="3493" xr:uid="{00000000-0005-0000-0000-000029030000}"/>
    <cellStyle name="Millares [0] 2 2 2 6 6 2" xfId="3494" xr:uid="{00000000-0005-0000-0000-00002A030000}"/>
    <cellStyle name="Millares [0] 2 2 2 6 6 2 2" xfId="14201" xr:uid="{5D48B6A7-F886-4411-A8BA-D857854F1201}"/>
    <cellStyle name="Millares [0] 2 2 2 6 6 3" xfId="3495" xr:uid="{00000000-0005-0000-0000-00002B030000}"/>
    <cellStyle name="Millares [0] 2 2 2 6 6 3 2" xfId="14202" xr:uid="{26B997B2-305F-4CE0-9BD2-01331356BA44}"/>
    <cellStyle name="Millares [0] 2 2 2 6 6 4" xfId="14200" xr:uid="{9A591419-42DA-41FF-BCF6-CC1BAC15F890}"/>
    <cellStyle name="Millares [0] 2 2 2 6 7" xfId="3496" xr:uid="{00000000-0005-0000-0000-00002C030000}"/>
    <cellStyle name="Millares [0] 2 2 2 6 7 2" xfId="14203" xr:uid="{007717DC-2DF0-4F3A-9A9E-EBF5C1F0681B}"/>
    <cellStyle name="Millares [0] 2 2 2 6 8" xfId="3497" xr:uid="{00000000-0005-0000-0000-00002D030000}"/>
    <cellStyle name="Millares [0] 2 2 2 6 8 2" xfId="14204" xr:uid="{A70315BB-149B-4B42-8475-792B062D23EA}"/>
    <cellStyle name="Millares [0] 2 2 2 6 9" xfId="14169" xr:uid="{4B4B5C96-770D-4155-81C3-5733819B4C33}"/>
    <cellStyle name="Millares [0] 2 2 2 7" xfId="3498" xr:uid="{00000000-0005-0000-0000-00002E030000}"/>
    <cellStyle name="Millares [0] 2 2 2 7 2" xfId="3499" xr:uid="{00000000-0005-0000-0000-00002F030000}"/>
    <cellStyle name="Millares [0] 2 2 2 7 2 2" xfId="3500" xr:uid="{00000000-0005-0000-0000-000030030000}"/>
    <cellStyle name="Millares [0] 2 2 2 7 2 2 2" xfId="3501" xr:uid="{00000000-0005-0000-0000-000031030000}"/>
    <cellStyle name="Millares [0] 2 2 2 7 2 2 2 2" xfId="14208" xr:uid="{4E51C0F7-48E4-4248-84FB-CD744CE33A09}"/>
    <cellStyle name="Millares [0] 2 2 2 7 2 2 3" xfId="3502" xr:uid="{00000000-0005-0000-0000-000032030000}"/>
    <cellStyle name="Millares [0] 2 2 2 7 2 2 3 2" xfId="14209" xr:uid="{E0C3012F-8938-4309-9FDD-F6A32325C4DA}"/>
    <cellStyle name="Millares [0] 2 2 2 7 2 2 4" xfId="14207" xr:uid="{E4B81CD2-CF32-4E60-A41C-23CAFF9C5274}"/>
    <cellStyle name="Millares [0] 2 2 2 7 2 3" xfId="3503" xr:uid="{00000000-0005-0000-0000-000033030000}"/>
    <cellStyle name="Millares [0] 2 2 2 7 2 3 2" xfId="14210" xr:uid="{8DDDCCFB-8468-4E38-B9DA-E333D61F76C1}"/>
    <cellStyle name="Millares [0] 2 2 2 7 2 4" xfId="3504" xr:uid="{00000000-0005-0000-0000-000034030000}"/>
    <cellStyle name="Millares [0] 2 2 2 7 2 4 2" xfId="14211" xr:uid="{5E96F8BD-3B58-42FF-B70A-E94B727615CD}"/>
    <cellStyle name="Millares [0] 2 2 2 7 2 5" xfId="14206" xr:uid="{43E6FAD4-0ED3-4F6A-B108-C6ECA74EE314}"/>
    <cellStyle name="Millares [0] 2 2 2 7 3" xfId="3505" xr:uid="{00000000-0005-0000-0000-000035030000}"/>
    <cellStyle name="Millares [0] 2 2 2 7 3 2" xfId="3506" xr:uid="{00000000-0005-0000-0000-000036030000}"/>
    <cellStyle name="Millares [0] 2 2 2 7 3 2 2" xfId="3507" xr:uid="{00000000-0005-0000-0000-000037030000}"/>
    <cellStyle name="Millares [0] 2 2 2 7 3 2 2 2" xfId="14214" xr:uid="{ECF96B88-260D-4038-9480-123544A68E8D}"/>
    <cellStyle name="Millares [0] 2 2 2 7 3 2 3" xfId="3508" xr:uid="{00000000-0005-0000-0000-000038030000}"/>
    <cellStyle name="Millares [0] 2 2 2 7 3 2 3 2" xfId="14215" xr:uid="{8FC36C7E-0213-4FD9-83D0-687BA2D3364A}"/>
    <cellStyle name="Millares [0] 2 2 2 7 3 2 4" xfId="14213" xr:uid="{DE46F2DD-CC36-4B5D-A845-98879CA7CFD7}"/>
    <cellStyle name="Millares [0] 2 2 2 7 3 3" xfId="3509" xr:uid="{00000000-0005-0000-0000-000039030000}"/>
    <cellStyle name="Millares [0] 2 2 2 7 3 3 2" xfId="14216" xr:uid="{1125968D-24E4-47C4-8165-D8923884C2A0}"/>
    <cellStyle name="Millares [0] 2 2 2 7 3 4" xfId="3510" xr:uid="{00000000-0005-0000-0000-00003A030000}"/>
    <cellStyle name="Millares [0] 2 2 2 7 3 4 2" xfId="14217" xr:uid="{4AD36922-DFC8-43BF-B77A-C011C0A2D031}"/>
    <cellStyle name="Millares [0] 2 2 2 7 3 5" xfId="14212" xr:uid="{32B79824-4AFD-4AB4-8ADB-CEEE09B98CB0}"/>
    <cellStyle name="Millares [0] 2 2 2 7 4" xfId="3511" xr:uid="{00000000-0005-0000-0000-00003B030000}"/>
    <cellStyle name="Millares [0] 2 2 2 7 4 2" xfId="3512" xr:uid="{00000000-0005-0000-0000-00003C030000}"/>
    <cellStyle name="Millares [0] 2 2 2 7 4 2 2" xfId="14219" xr:uid="{9A136A94-446F-4193-B50B-526E752EEFFA}"/>
    <cellStyle name="Millares [0] 2 2 2 7 4 3" xfId="3513" xr:uid="{00000000-0005-0000-0000-00003D030000}"/>
    <cellStyle name="Millares [0] 2 2 2 7 4 3 2" xfId="14220" xr:uid="{A47D3D98-BAFC-4A7F-978F-4481A242B54E}"/>
    <cellStyle name="Millares [0] 2 2 2 7 4 4" xfId="14218" xr:uid="{FDB2717F-5296-4D08-9483-43AC0372B776}"/>
    <cellStyle name="Millares [0] 2 2 2 7 5" xfId="3514" xr:uid="{00000000-0005-0000-0000-00003E030000}"/>
    <cellStyle name="Millares [0] 2 2 2 7 5 2" xfId="14221" xr:uid="{57CB89AA-79E2-4CAC-AC0D-26A3889A0024}"/>
    <cellStyle name="Millares [0] 2 2 2 7 6" xfId="3515" xr:uid="{00000000-0005-0000-0000-00003F030000}"/>
    <cellStyle name="Millares [0] 2 2 2 7 6 2" xfId="14222" xr:uid="{3B6AFEF9-A64F-44B9-9FB6-87E7945DDF5B}"/>
    <cellStyle name="Millares [0] 2 2 2 7 7" xfId="14205" xr:uid="{81EECD08-3AF6-4026-8F58-E38B714ACAE3}"/>
    <cellStyle name="Millares [0] 2 2 2 8" xfId="3516" xr:uid="{00000000-0005-0000-0000-000040030000}"/>
    <cellStyle name="Millares [0] 2 2 2 8 2" xfId="3517" xr:uid="{00000000-0005-0000-0000-000041030000}"/>
    <cellStyle name="Millares [0] 2 2 2 8 2 2" xfId="3518" xr:uid="{00000000-0005-0000-0000-000042030000}"/>
    <cellStyle name="Millares [0] 2 2 2 8 2 2 2" xfId="14225" xr:uid="{CB907BD8-96D8-4C61-9A74-5E069B7A6176}"/>
    <cellStyle name="Millares [0] 2 2 2 8 2 3" xfId="3519" xr:uid="{00000000-0005-0000-0000-000043030000}"/>
    <cellStyle name="Millares [0] 2 2 2 8 2 3 2" xfId="14226" xr:uid="{2EC01836-CD92-4BF5-976D-3B534A46B612}"/>
    <cellStyle name="Millares [0] 2 2 2 8 2 4" xfId="14224" xr:uid="{129F608C-7C62-4070-9661-022F2C73E68B}"/>
    <cellStyle name="Millares [0] 2 2 2 8 3" xfId="3520" xr:uid="{00000000-0005-0000-0000-000044030000}"/>
    <cellStyle name="Millares [0] 2 2 2 8 3 2" xfId="14227" xr:uid="{F2CEDBB8-C143-471E-8579-E46BD957B39B}"/>
    <cellStyle name="Millares [0] 2 2 2 8 4" xfId="3521" xr:uid="{00000000-0005-0000-0000-000045030000}"/>
    <cellStyle name="Millares [0] 2 2 2 8 4 2" xfId="14228" xr:uid="{DFD35B60-CD77-4148-BC2A-8E42C4F341E6}"/>
    <cellStyle name="Millares [0] 2 2 2 8 5" xfId="14223" xr:uid="{8504EAF8-375F-4405-911B-9E39DDE2D24C}"/>
    <cellStyle name="Millares [0] 2 2 2 9" xfId="3522" xr:uid="{00000000-0005-0000-0000-000046030000}"/>
    <cellStyle name="Millares [0] 2 2 2 9 2" xfId="3523" xr:uid="{00000000-0005-0000-0000-000047030000}"/>
    <cellStyle name="Millares [0] 2 2 2 9 2 2" xfId="3524" xr:uid="{00000000-0005-0000-0000-000048030000}"/>
    <cellStyle name="Millares [0] 2 2 2 9 2 2 2" xfId="14231" xr:uid="{614D59B2-F796-4F9E-A9A5-79601A3A8E25}"/>
    <cellStyle name="Millares [0] 2 2 2 9 2 3" xfId="3525" xr:uid="{00000000-0005-0000-0000-000049030000}"/>
    <cellStyle name="Millares [0] 2 2 2 9 2 3 2" xfId="14232" xr:uid="{7E3D15A0-B9BE-4F07-891F-E4A9C2FE3EC7}"/>
    <cellStyle name="Millares [0] 2 2 2 9 2 4" xfId="14230" xr:uid="{85E620CE-15AC-429B-9A85-770AE3AFB735}"/>
    <cellStyle name="Millares [0] 2 2 2 9 3" xfId="3526" xr:uid="{00000000-0005-0000-0000-00004A030000}"/>
    <cellStyle name="Millares [0] 2 2 2 9 3 2" xfId="14233" xr:uid="{435D4AAB-6720-4448-8F71-369F547A9459}"/>
    <cellStyle name="Millares [0] 2 2 2 9 4" xfId="3527" xr:uid="{00000000-0005-0000-0000-00004B030000}"/>
    <cellStyle name="Millares [0] 2 2 2 9 4 2" xfId="14234" xr:uid="{F3D825FE-8AC7-492D-B124-32FBE0287ED3}"/>
    <cellStyle name="Millares [0] 2 2 2 9 5" xfId="14229" xr:uid="{3340DF3E-9A22-4A74-BEAD-341E3B6B8DF3}"/>
    <cellStyle name="Millares [0] 2 2 3" xfId="3528" xr:uid="{00000000-0005-0000-0000-00004C030000}"/>
    <cellStyle name="Millares [0] 2 2 3 10" xfId="3529" xr:uid="{00000000-0005-0000-0000-00004D030000}"/>
    <cellStyle name="Millares [0] 2 2 3 10 2" xfId="3530" xr:uid="{00000000-0005-0000-0000-00004E030000}"/>
    <cellStyle name="Millares [0] 2 2 3 10 2 2" xfId="14237" xr:uid="{BB163C0B-32AC-4695-96BC-5EBFBC1F2E74}"/>
    <cellStyle name="Millares [0] 2 2 3 10 3" xfId="3531" xr:uid="{00000000-0005-0000-0000-00004F030000}"/>
    <cellStyle name="Millares [0] 2 2 3 10 3 2" xfId="14238" xr:uid="{1D2A407E-6A96-4887-BC99-EBF06AF0E461}"/>
    <cellStyle name="Millares [0] 2 2 3 10 4" xfId="14236" xr:uid="{6B50C9FE-C6DD-4C27-BCC5-E67A6009583E}"/>
    <cellStyle name="Millares [0] 2 2 3 11" xfId="3532" xr:uid="{00000000-0005-0000-0000-000050030000}"/>
    <cellStyle name="Millares [0] 2 2 3 11 2" xfId="14239" xr:uid="{833CA450-02EF-44E6-8903-CD000C750C4E}"/>
    <cellStyle name="Millares [0] 2 2 3 12" xfId="3533" xr:uid="{00000000-0005-0000-0000-000051030000}"/>
    <cellStyle name="Millares [0] 2 2 3 12 2" xfId="14240" xr:uid="{522A4CAA-0901-4DE2-A12D-70BBC99BC6A7}"/>
    <cellStyle name="Millares [0] 2 2 3 13" xfId="14235" xr:uid="{6E22BC98-601E-46E2-B5E8-85AAC6768C64}"/>
    <cellStyle name="Millares [0] 2 2 3 2" xfId="3534" xr:uid="{00000000-0005-0000-0000-000052030000}"/>
    <cellStyle name="Millares [0] 2 2 3 2 10" xfId="3535" xr:uid="{00000000-0005-0000-0000-000053030000}"/>
    <cellStyle name="Millares [0] 2 2 3 2 10 2" xfId="14242" xr:uid="{E880C1E7-7691-4472-9C34-E899E109A20E}"/>
    <cellStyle name="Millares [0] 2 2 3 2 11" xfId="14241" xr:uid="{20F431A5-95E7-4D51-9310-D7EC77EA4FD3}"/>
    <cellStyle name="Millares [0] 2 2 3 2 2" xfId="3536" xr:uid="{00000000-0005-0000-0000-000054030000}"/>
    <cellStyle name="Millares [0] 2 2 3 2 2 10" xfId="14243" xr:uid="{2E88E972-3E6A-4FEB-A7E7-F58FBE45FA43}"/>
    <cellStyle name="Millares [0] 2 2 3 2 2 2" xfId="3537" xr:uid="{00000000-0005-0000-0000-000055030000}"/>
    <cellStyle name="Millares [0] 2 2 3 2 2 2 2" xfId="3538" xr:uid="{00000000-0005-0000-0000-000056030000}"/>
    <cellStyle name="Millares [0] 2 2 3 2 2 2 2 2" xfId="3539" xr:uid="{00000000-0005-0000-0000-000057030000}"/>
    <cellStyle name="Millares [0] 2 2 3 2 2 2 2 2 2" xfId="3540" xr:uid="{00000000-0005-0000-0000-000058030000}"/>
    <cellStyle name="Millares [0] 2 2 3 2 2 2 2 2 2 2" xfId="3541" xr:uid="{00000000-0005-0000-0000-000059030000}"/>
    <cellStyle name="Millares [0] 2 2 3 2 2 2 2 2 2 2 2" xfId="14248" xr:uid="{1126D1B6-5F6A-4DF2-98E0-7E95D18E5C3A}"/>
    <cellStyle name="Millares [0] 2 2 3 2 2 2 2 2 2 3" xfId="3542" xr:uid="{00000000-0005-0000-0000-00005A030000}"/>
    <cellStyle name="Millares [0] 2 2 3 2 2 2 2 2 2 3 2" xfId="14249" xr:uid="{E55E2F22-7214-44D0-9FE6-844D46E4B306}"/>
    <cellStyle name="Millares [0] 2 2 3 2 2 2 2 2 2 4" xfId="14247" xr:uid="{B00D9325-BE2A-4FCA-BC43-AEF7C345CDEC}"/>
    <cellStyle name="Millares [0] 2 2 3 2 2 2 2 2 3" xfId="3543" xr:uid="{00000000-0005-0000-0000-00005B030000}"/>
    <cellStyle name="Millares [0] 2 2 3 2 2 2 2 2 3 2" xfId="14250" xr:uid="{6F8F1494-DA48-4DE2-AA76-8D08B13C37EA}"/>
    <cellStyle name="Millares [0] 2 2 3 2 2 2 2 2 4" xfId="3544" xr:uid="{00000000-0005-0000-0000-00005C030000}"/>
    <cellStyle name="Millares [0] 2 2 3 2 2 2 2 2 4 2" xfId="14251" xr:uid="{C665BD4F-5A18-4A6D-89AD-57859FD4C0BD}"/>
    <cellStyle name="Millares [0] 2 2 3 2 2 2 2 2 5" xfId="14246" xr:uid="{D0891B9C-BA1C-4417-8281-B198B9462917}"/>
    <cellStyle name="Millares [0] 2 2 3 2 2 2 2 3" xfId="3545" xr:uid="{00000000-0005-0000-0000-00005D030000}"/>
    <cellStyle name="Millares [0] 2 2 3 2 2 2 2 3 2" xfId="3546" xr:uid="{00000000-0005-0000-0000-00005E030000}"/>
    <cellStyle name="Millares [0] 2 2 3 2 2 2 2 3 2 2" xfId="14253" xr:uid="{B8929964-EBBF-460F-8FA0-0E03A8DF7B3F}"/>
    <cellStyle name="Millares [0] 2 2 3 2 2 2 2 3 3" xfId="3547" xr:uid="{00000000-0005-0000-0000-00005F030000}"/>
    <cellStyle name="Millares [0] 2 2 3 2 2 2 2 3 3 2" xfId="14254" xr:uid="{387BEA81-87A8-4389-8276-ACD0E75984BA}"/>
    <cellStyle name="Millares [0] 2 2 3 2 2 2 2 3 4" xfId="14252" xr:uid="{1A1DA8B0-3A3F-48F0-9B9C-5EE16015E3DD}"/>
    <cellStyle name="Millares [0] 2 2 3 2 2 2 2 4" xfId="3548" xr:uid="{00000000-0005-0000-0000-000060030000}"/>
    <cellStyle name="Millares [0] 2 2 3 2 2 2 2 4 2" xfId="14255" xr:uid="{1E938309-FF77-4E7A-AD46-C25D5D023FA7}"/>
    <cellStyle name="Millares [0] 2 2 3 2 2 2 2 5" xfId="3549" xr:uid="{00000000-0005-0000-0000-000061030000}"/>
    <cellStyle name="Millares [0] 2 2 3 2 2 2 2 5 2" xfId="14256" xr:uid="{17571A4E-27E2-4EDB-9506-019668BFBCBF}"/>
    <cellStyle name="Millares [0] 2 2 3 2 2 2 2 6" xfId="14245" xr:uid="{A6C387FF-91AE-42F7-9BC9-436045326782}"/>
    <cellStyle name="Millares [0] 2 2 3 2 2 2 3" xfId="3550" xr:uid="{00000000-0005-0000-0000-000062030000}"/>
    <cellStyle name="Millares [0] 2 2 3 2 2 2 3 2" xfId="3551" xr:uid="{00000000-0005-0000-0000-000063030000}"/>
    <cellStyle name="Millares [0] 2 2 3 2 2 2 3 2 2" xfId="3552" xr:uid="{00000000-0005-0000-0000-000064030000}"/>
    <cellStyle name="Millares [0] 2 2 3 2 2 2 3 2 2 2" xfId="14259" xr:uid="{0E86F9A8-E0E6-4FE1-8609-33AA6B2650A3}"/>
    <cellStyle name="Millares [0] 2 2 3 2 2 2 3 2 3" xfId="3553" xr:uid="{00000000-0005-0000-0000-000065030000}"/>
    <cellStyle name="Millares [0] 2 2 3 2 2 2 3 2 3 2" xfId="14260" xr:uid="{914F87A0-3BC3-4EA1-8A53-E52C2FC68DB8}"/>
    <cellStyle name="Millares [0] 2 2 3 2 2 2 3 2 4" xfId="14258" xr:uid="{5D96987B-B04C-4E3C-A890-0A56E6BD084E}"/>
    <cellStyle name="Millares [0] 2 2 3 2 2 2 3 3" xfId="3554" xr:uid="{00000000-0005-0000-0000-000066030000}"/>
    <cellStyle name="Millares [0] 2 2 3 2 2 2 3 3 2" xfId="14261" xr:uid="{76B51FDD-5F9A-4F42-B4C0-ED7CB2D90A26}"/>
    <cellStyle name="Millares [0] 2 2 3 2 2 2 3 4" xfId="3555" xr:uid="{00000000-0005-0000-0000-000067030000}"/>
    <cellStyle name="Millares [0] 2 2 3 2 2 2 3 4 2" xfId="14262" xr:uid="{C2425D7C-F149-491A-8ED5-1A4E92C8293C}"/>
    <cellStyle name="Millares [0] 2 2 3 2 2 2 3 5" xfId="14257" xr:uid="{BA71987F-1D43-40E1-9A11-8166C995E39E}"/>
    <cellStyle name="Millares [0] 2 2 3 2 2 2 4" xfId="3556" xr:uid="{00000000-0005-0000-0000-000068030000}"/>
    <cellStyle name="Millares [0] 2 2 3 2 2 2 4 2" xfId="3557" xr:uid="{00000000-0005-0000-0000-000069030000}"/>
    <cellStyle name="Millares [0] 2 2 3 2 2 2 4 2 2" xfId="3558" xr:uid="{00000000-0005-0000-0000-00006A030000}"/>
    <cellStyle name="Millares [0] 2 2 3 2 2 2 4 2 2 2" xfId="14265" xr:uid="{0800A775-2A0C-4191-8937-E26ECE8A0A04}"/>
    <cellStyle name="Millares [0] 2 2 3 2 2 2 4 2 3" xfId="3559" xr:uid="{00000000-0005-0000-0000-00006B030000}"/>
    <cellStyle name="Millares [0] 2 2 3 2 2 2 4 2 3 2" xfId="14266" xr:uid="{CC76690F-96B9-4381-B9E2-8F58AB6CA337}"/>
    <cellStyle name="Millares [0] 2 2 3 2 2 2 4 2 4" xfId="14264" xr:uid="{2FF69117-8A9D-40C8-84D1-F8FEADB19AEA}"/>
    <cellStyle name="Millares [0] 2 2 3 2 2 2 4 3" xfId="3560" xr:uid="{00000000-0005-0000-0000-00006C030000}"/>
    <cellStyle name="Millares [0] 2 2 3 2 2 2 4 3 2" xfId="14267" xr:uid="{8A729D8F-6BCA-45CA-A3D2-3571269FA186}"/>
    <cellStyle name="Millares [0] 2 2 3 2 2 2 4 4" xfId="3561" xr:uid="{00000000-0005-0000-0000-00006D030000}"/>
    <cellStyle name="Millares [0] 2 2 3 2 2 2 4 4 2" xfId="14268" xr:uid="{71C00897-E9C5-4B40-BFB9-AA22FBAAC4BB}"/>
    <cellStyle name="Millares [0] 2 2 3 2 2 2 4 5" xfId="14263" xr:uid="{3954EB16-1CD7-4E21-AE43-65197409973A}"/>
    <cellStyle name="Millares [0] 2 2 3 2 2 2 5" xfId="3562" xr:uid="{00000000-0005-0000-0000-00006E030000}"/>
    <cellStyle name="Millares [0] 2 2 3 2 2 2 5 2" xfId="3563" xr:uid="{00000000-0005-0000-0000-00006F030000}"/>
    <cellStyle name="Millares [0] 2 2 3 2 2 2 5 2 2" xfId="3564" xr:uid="{00000000-0005-0000-0000-000070030000}"/>
    <cellStyle name="Millares [0] 2 2 3 2 2 2 5 2 2 2" xfId="14271" xr:uid="{C5A73E10-500A-42D8-9907-70AD4AD860C0}"/>
    <cellStyle name="Millares [0] 2 2 3 2 2 2 5 2 3" xfId="3565" xr:uid="{00000000-0005-0000-0000-000071030000}"/>
    <cellStyle name="Millares [0] 2 2 3 2 2 2 5 2 3 2" xfId="14272" xr:uid="{1118AAFF-CB64-4B87-A0BC-D4D29A8F877D}"/>
    <cellStyle name="Millares [0] 2 2 3 2 2 2 5 2 4" xfId="14270" xr:uid="{1D705AAD-A8C1-4154-9121-27154C40E3E0}"/>
    <cellStyle name="Millares [0] 2 2 3 2 2 2 5 3" xfId="3566" xr:uid="{00000000-0005-0000-0000-000072030000}"/>
    <cellStyle name="Millares [0] 2 2 3 2 2 2 5 3 2" xfId="14273" xr:uid="{8291001F-0FE9-496F-BA70-0B0AE94A1123}"/>
    <cellStyle name="Millares [0] 2 2 3 2 2 2 5 4" xfId="3567" xr:uid="{00000000-0005-0000-0000-000073030000}"/>
    <cellStyle name="Millares [0] 2 2 3 2 2 2 5 4 2" xfId="14274" xr:uid="{FCBCD9B9-F856-428A-AE12-B60D33D0F99E}"/>
    <cellStyle name="Millares [0] 2 2 3 2 2 2 5 5" xfId="14269" xr:uid="{9B04821C-98AF-4C8A-9BF9-F7CEC38E5070}"/>
    <cellStyle name="Millares [0] 2 2 3 2 2 2 6" xfId="3568" xr:uid="{00000000-0005-0000-0000-000074030000}"/>
    <cellStyle name="Millares [0] 2 2 3 2 2 2 6 2" xfId="3569" xr:uid="{00000000-0005-0000-0000-000075030000}"/>
    <cellStyle name="Millares [0] 2 2 3 2 2 2 6 2 2" xfId="14276" xr:uid="{0232C4B4-FF86-4308-A941-13C8DE54A40F}"/>
    <cellStyle name="Millares [0] 2 2 3 2 2 2 6 3" xfId="3570" xr:uid="{00000000-0005-0000-0000-000076030000}"/>
    <cellStyle name="Millares [0] 2 2 3 2 2 2 6 3 2" xfId="14277" xr:uid="{36ECE587-0B86-4711-8F46-9E9AE606030C}"/>
    <cellStyle name="Millares [0] 2 2 3 2 2 2 6 4" xfId="14275" xr:uid="{B7F6B58D-9089-45AA-AD08-763C4E2FEBDB}"/>
    <cellStyle name="Millares [0] 2 2 3 2 2 2 7" xfId="3571" xr:uid="{00000000-0005-0000-0000-000077030000}"/>
    <cellStyle name="Millares [0] 2 2 3 2 2 2 7 2" xfId="14278" xr:uid="{E163A1F4-805D-442C-8658-950CCDD5DE95}"/>
    <cellStyle name="Millares [0] 2 2 3 2 2 2 8" xfId="3572" xr:uid="{00000000-0005-0000-0000-000078030000}"/>
    <cellStyle name="Millares [0] 2 2 3 2 2 2 8 2" xfId="14279" xr:uid="{2192BACD-481D-49DE-A16C-8A585520F846}"/>
    <cellStyle name="Millares [0] 2 2 3 2 2 2 9" xfId="14244" xr:uid="{E8D9B2D3-4472-4B81-9CDE-499B58532D76}"/>
    <cellStyle name="Millares [0] 2 2 3 2 2 3" xfId="3573" xr:uid="{00000000-0005-0000-0000-000079030000}"/>
    <cellStyle name="Millares [0] 2 2 3 2 2 3 2" xfId="3574" xr:uid="{00000000-0005-0000-0000-00007A030000}"/>
    <cellStyle name="Millares [0] 2 2 3 2 2 3 2 2" xfId="3575" xr:uid="{00000000-0005-0000-0000-00007B030000}"/>
    <cellStyle name="Millares [0] 2 2 3 2 2 3 2 2 2" xfId="3576" xr:uid="{00000000-0005-0000-0000-00007C030000}"/>
    <cellStyle name="Millares [0] 2 2 3 2 2 3 2 2 2 2" xfId="14283" xr:uid="{3E8117BD-ECDD-4E96-82FC-D4BAFC433552}"/>
    <cellStyle name="Millares [0] 2 2 3 2 2 3 2 2 3" xfId="3577" xr:uid="{00000000-0005-0000-0000-00007D030000}"/>
    <cellStyle name="Millares [0] 2 2 3 2 2 3 2 2 3 2" xfId="14284" xr:uid="{F66A4694-DF3C-4F47-8708-6D2E12F01BB1}"/>
    <cellStyle name="Millares [0] 2 2 3 2 2 3 2 2 4" xfId="14282" xr:uid="{0A69DCB0-6487-45B8-B7D2-EAFEC66771EF}"/>
    <cellStyle name="Millares [0] 2 2 3 2 2 3 2 3" xfId="3578" xr:uid="{00000000-0005-0000-0000-00007E030000}"/>
    <cellStyle name="Millares [0] 2 2 3 2 2 3 2 3 2" xfId="14285" xr:uid="{EC067366-11B7-483D-BE08-B721A95A3E99}"/>
    <cellStyle name="Millares [0] 2 2 3 2 2 3 2 4" xfId="3579" xr:uid="{00000000-0005-0000-0000-00007F030000}"/>
    <cellStyle name="Millares [0] 2 2 3 2 2 3 2 4 2" xfId="14286" xr:uid="{CC925810-CCB7-4EA0-9720-E623072CAC00}"/>
    <cellStyle name="Millares [0] 2 2 3 2 2 3 2 5" xfId="14281" xr:uid="{2DEF2CD1-2387-444C-AD90-9DA75CC8E1A8}"/>
    <cellStyle name="Millares [0] 2 2 3 2 2 3 3" xfId="3580" xr:uid="{00000000-0005-0000-0000-000080030000}"/>
    <cellStyle name="Millares [0] 2 2 3 2 2 3 3 2" xfId="3581" xr:uid="{00000000-0005-0000-0000-000081030000}"/>
    <cellStyle name="Millares [0] 2 2 3 2 2 3 3 2 2" xfId="14288" xr:uid="{907E54E7-29B4-4046-B8BE-0A9D3AC1EA3A}"/>
    <cellStyle name="Millares [0] 2 2 3 2 2 3 3 3" xfId="3582" xr:uid="{00000000-0005-0000-0000-000082030000}"/>
    <cellStyle name="Millares [0] 2 2 3 2 2 3 3 3 2" xfId="14289" xr:uid="{195568B5-2249-4D35-9BC9-68785D056F30}"/>
    <cellStyle name="Millares [0] 2 2 3 2 2 3 3 4" xfId="14287" xr:uid="{99415E61-BF08-4358-A040-388086F1A277}"/>
    <cellStyle name="Millares [0] 2 2 3 2 2 3 4" xfId="3583" xr:uid="{00000000-0005-0000-0000-000083030000}"/>
    <cellStyle name="Millares [0] 2 2 3 2 2 3 4 2" xfId="14290" xr:uid="{B0F8B7D9-E68F-45DA-9191-D2BDCC6D10CB}"/>
    <cellStyle name="Millares [0] 2 2 3 2 2 3 5" xfId="3584" xr:uid="{00000000-0005-0000-0000-000084030000}"/>
    <cellStyle name="Millares [0] 2 2 3 2 2 3 5 2" xfId="14291" xr:uid="{BDB36CD8-F4AD-4FF7-8F88-7A9880F38063}"/>
    <cellStyle name="Millares [0] 2 2 3 2 2 3 6" xfId="14280" xr:uid="{4F8F19B2-DCB7-424E-94A6-FB4DBC80164F}"/>
    <cellStyle name="Millares [0] 2 2 3 2 2 4" xfId="3585" xr:uid="{00000000-0005-0000-0000-000085030000}"/>
    <cellStyle name="Millares [0] 2 2 3 2 2 4 2" xfId="3586" xr:uid="{00000000-0005-0000-0000-000086030000}"/>
    <cellStyle name="Millares [0] 2 2 3 2 2 4 2 2" xfId="3587" xr:uid="{00000000-0005-0000-0000-000087030000}"/>
    <cellStyle name="Millares [0] 2 2 3 2 2 4 2 2 2" xfId="14294" xr:uid="{6153BA61-5E76-4744-AAC5-E607A50A8FB7}"/>
    <cellStyle name="Millares [0] 2 2 3 2 2 4 2 3" xfId="3588" xr:uid="{00000000-0005-0000-0000-000088030000}"/>
    <cellStyle name="Millares [0] 2 2 3 2 2 4 2 3 2" xfId="14295" xr:uid="{E90C3EA8-0CD7-4A60-88E3-27714C5AB727}"/>
    <cellStyle name="Millares [0] 2 2 3 2 2 4 2 4" xfId="14293" xr:uid="{A1277EA9-6C3B-4643-B8F5-CCA87269011C}"/>
    <cellStyle name="Millares [0] 2 2 3 2 2 4 3" xfId="3589" xr:uid="{00000000-0005-0000-0000-000089030000}"/>
    <cellStyle name="Millares [0] 2 2 3 2 2 4 3 2" xfId="14296" xr:uid="{AA91DC03-07D2-41D7-9C92-A69F7B6DB4E9}"/>
    <cellStyle name="Millares [0] 2 2 3 2 2 4 4" xfId="3590" xr:uid="{00000000-0005-0000-0000-00008A030000}"/>
    <cellStyle name="Millares [0] 2 2 3 2 2 4 4 2" xfId="14297" xr:uid="{E309733F-7DCB-449D-94AC-E2845ECBD889}"/>
    <cellStyle name="Millares [0] 2 2 3 2 2 4 5" xfId="14292" xr:uid="{7E1AD9D8-B5CA-496D-9020-8C1856AC720F}"/>
    <cellStyle name="Millares [0] 2 2 3 2 2 5" xfId="3591" xr:uid="{00000000-0005-0000-0000-00008B030000}"/>
    <cellStyle name="Millares [0] 2 2 3 2 2 5 2" xfId="3592" xr:uid="{00000000-0005-0000-0000-00008C030000}"/>
    <cellStyle name="Millares [0] 2 2 3 2 2 5 2 2" xfId="3593" xr:uid="{00000000-0005-0000-0000-00008D030000}"/>
    <cellStyle name="Millares [0] 2 2 3 2 2 5 2 2 2" xfId="14300" xr:uid="{AF471BAA-8D1D-434E-949C-4A1477B8574D}"/>
    <cellStyle name="Millares [0] 2 2 3 2 2 5 2 3" xfId="3594" xr:uid="{00000000-0005-0000-0000-00008E030000}"/>
    <cellStyle name="Millares [0] 2 2 3 2 2 5 2 3 2" xfId="14301" xr:uid="{90EFFF84-8DAB-4B68-A09B-EE297B20F30F}"/>
    <cellStyle name="Millares [0] 2 2 3 2 2 5 2 4" xfId="14299" xr:uid="{482D6A41-4E27-4C04-863E-68AAC454838F}"/>
    <cellStyle name="Millares [0] 2 2 3 2 2 5 3" xfId="3595" xr:uid="{00000000-0005-0000-0000-00008F030000}"/>
    <cellStyle name="Millares [0] 2 2 3 2 2 5 3 2" xfId="14302" xr:uid="{53EDB43D-A98A-43BE-846C-465432F95EE0}"/>
    <cellStyle name="Millares [0] 2 2 3 2 2 5 4" xfId="3596" xr:uid="{00000000-0005-0000-0000-000090030000}"/>
    <cellStyle name="Millares [0] 2 2 3 2 2 5 4 2" xfId="14303" xr:uid="{68E10D1F-3507-416A-9374-CC87623FDCA3}"/>
    <cellStyle name="Millares [0] 2 2 3 2 2 5 5" xfId="14298" xr:uid="{37B262FF-08BF-457D-8E46-E2BAE78BC331}"/>
    <cellStyle name="Millares [0] 2 2 3 2 2 6" xfId="3597" xr:uid="{00000000-0005-0000-0000-000091030000}"/>
    <cellStyle name="Millares [0] 2 2 3 2 2 6 2" xfId="3598" xr:uid="{00000000-0005-0000-0000-000092030000}"/>
    <cellStyle name="Millares [0] 2 2 3 2 2 6 2 2" xfId="3599" xr:uid="{00000000-0005-0000-0000-000093030000}"/>
    <cellStyle name="Millares [0] 2 2 3 2 2 6 2 2 2" xfId="14306" xr:uid="{E7C3597C-C3F5-463C-A567-CA9B2B81A89F}"/>
    <cellStyle name="Millares [0] 2 2 3 2 2 6 2 3" xfId="3600" xr:uid="{00000000-0005-0000-0000-000094030000}"/>
    <cellStyle name="Millares [0] 2 2 3 2 2 6 2 3 2" xfId="14307" xr:uid="{A6C8F30D-12B6-45BB-A746-895644E309EE}"/>
    <cellStyle name="Millares [0] 2 2 3 2 2 6 2 4" xfId="14305" xr:uid="{E112E036-AA59-4134-A7EA-0578DA3B61A6}"/>
    <cellStyle name="Millares [0] 2 2 3 2 2 6 3" xfId="3601" xr:uid="{00000000-0005-0000-0000-000095030000}"/>
    <cellStyle name="Millares [0] 2 2 3 2 2 6 3 2" xfId="14308" xr:uid="{A72D2BF4-67D6-46D1-81E5-30692E9C52E1}"/>
    <cellStyle name="Millares [0] 2 2 3 2 2 6 4" xfId="3602" xr:uid="{00000000-0005-0000-0000-000096030000}"/>
    <cellStyle name="Millares [0] 2 2 3 2 2 6 4 2" xfId="14309" xr:uid="{AFCFEA22-B893-4420-87B0-B0E6C7CE2954}"/>
    <cellStyle name="Millares [0] 2 2 3 2 2 6 5" xfId="14304" xr:uid="{75961959-AC73-4457-BD15-37D3E8029FCA}"/>
    <cellStyle name="Millares [0] 2 2 3 2 2 7" xfId="3603" xr:uid="{00000000-0005-0000-0000-000097030000}"/>
    <cellStyle name="Millares [0] 2 2 3 2 2 7 2" xfId="3604" xr:uid="{00000000-0005-0000-0000-000098030000}"/>
    <cellStyle name="Millares [0] 2 2 3 2 2 7 2 2" xfId="14311" xr:uid="{9B1C13B7-C279-4EEE-9EDC-9D3974FF63CD}"/>
    <cellStyle name="Millares [0] 2 2 3 2 2 7 3" xfId="3605" xr:uid="{00000000-0005-0000-0000-000099030000}"/>
    <cellStyle name="Millares [0] 2 2 3 2 2 7 3 2" xfId="14312" xr:uid="{D03D6CED-3D7B-41B2-B6FE-6A694165452D}"/>
    <cellStyle name="Millares [0] 2 2 3 2 2 7 4" xfId="14310" xr:uid="{39496B2A-0CF3-4616-A204-A59E25DF2515}"/>
    <cellStyle name="Millares [0] 2 2 3 2 2 8" xfId="3606" xr:uid="{00000000-0005-0000-0000-00009A030000}"/>
    <cellStyle name="Millares [0] 2 2 3 2 2 8 2" xfId="14313" xr:uid="{A5F7A639-D2FE-4A54-9A24-EA639CE762FA}"/>
    <cellStyle name="Millares [0] 2 2 3 2 2 9" xfId="3607" xr:uid="{00000000-0005-0000-0000-00009B030000}"/>
    <cellStyle name="Millares [0] 2 2 3 2 2 9 2" xfId="14314" xr:uid="{B8383492-FCDA-43E0-9DE5-935AD398C79B}"/>
    <cellStyle name="Millares [0] 2 2 3 2 3" xfId="3608" xr:uid="{00000000-0005-0000-0000-00009C030000}"/>
    <cellStyle name="Millares [0] 2 2 3 2 3 2" xfId="3609" xr:uid="{00000000-0005-0000-0000-00009D030000}"/>
    <cellStyle name="Millares [0] 2 2 3 2 3 2 2" xfId="3610" xr:uid="{00000000-0005-0000-0000-00009E030000}"/>
    <cellStyle name="Millares [0] 2 2 3 2 3 2 2 2" xfId="3611" xr:uid="{00000000-0005-0000-0000-00009F030000}"/>
    <cellStyle name="Millares [0] 2 2 3 2 3 2 2 2 2" xfId="3612" xr:uid="{00000000-0005-0000-0000-0000A0030000}"/>
    <cellStyle name="Millares [0] 2 2 3 2 3 2 2 2 2 2" xfId="14319" xr:uid="{F9117801-DF1C-4EC4-A263-410128577876}"/>
    <cellStyle name="Millares [0] 2 2 3 2 3 2 2 2 3" xfId="3613" xr:uid="{00000000-0005-0000-0000-0000A1030000}"/>
    <cellStyle name="Millares [0] 2 2 3 2 3 2 2 2 3 2" xfId="14320" xr:uid="{E64F458E-4CCA-4856-A1AD-88F21128B4C0}"/>
    <cellStyle name="Millares [0] 2 2 3 2 3 2 2 2 4" xfId="14318" xr:uid="{6C957A98-86D6-4C56-A28C-849925967889}"/>
    <cellStyle name="Millares [0] 2 2 3 2 3 2 2 3" xfId="3614" xr:uid="{00000000-0005-0000-0000-0000A2030000}"/>
    <cellStyle name="Millares [0] 2 2 3 2 3 2 2 3 2" xfId="14321" xr:uid="{33CDA06A-EBFF-41A0-A9A3-183CA16B2A1C}"/>
    <cellStyle name="Millares [0] 2 2 3 2 3 2 2 4" xfId="3615" xr:uid="{00000000-0005-0000-0000-0000A3030000}"/>
    <cellStyle name="Millares [0] 2 2 3 2 3 2 2 4 2" xfId="14322" xr:uid="{E81E0F17-245E-4E57-9DB7-D61C616075C3}"/>
    <cellStyle name="Millares [0] 2 2 3 2 3 2 2 5" xfId="14317" xr:uid="{C22146B1-A6DE-4BFC-A963-33BF4D3ED4E0}"/>
    <cellStyle name="Millares [0] 2 2 3 2 3 2 3" xfId="3616" xr:uid="{00000000-0005-0000-0000-0000A4030000}"/>
    <cellStyle name="Millares [0] 2 2 3 2 3 2 3 2" xfId="3617" xr:uid="{00000000-0005-0000-0000-0000A5030000}"/>
    <cellStyle name="Millares [0] 2 2 3 2 3 2 3 2 2" xfId="14324" xr:uid="{2EEB268E-9C94-46EE-84BA-C6C87C647E45}"/>
    <cellStyle name="Millares [0] 2 2 3 2 3 2 3 3" xfId="3618" xr:uid="{00000000-0005-0000-0000-0000A6030000}"/>
    <cellStyle name="Millares [0] 2 2 3 2 3 2 3 3 2" xfId="14325" xr:uid="{4F4136F7-F0BD-4707-A293-2C7800B0B015}"/>
    <cellStyle name="Millares [0] 2 2 3 2 3 2 3 4" xfId="14323" xr:uid="{101A02C5-73A5-4B61-805E-B898FDC4BCDB}"/>
    <cellStyle name="Millares [0] 2 2 3 2 3 2 4" xfId="3619" xr:uid="{00000000-0005-0000-0000-0000A7030000}"/>
    <cellStyle name="Millares [0] 2 2 3 2 3 2 4 2" xfId="14326" xr:uid="{3EBD199C-726C-4084-9055-E8F1A43A3E09}"/>
    <cellStyle name="Millares [0] 2 2 3 2 3 2 5" xfId="3620" xr:uid="{00000000-0005-0000-0000-0000A8030000}"/>
    <cellStyle name="Millares [0] 2 2 3 2 3 2 5 2" xfId="14327" xr:uid="{E56C86FF-0FBC-41C6-8E58-BC452EFDA729}"/>
    <cellStyle name="Millares [0] 2 2 3 2 3 2 6" xfId="14316" xr:uid="{4427244A-A0A3-42F6-8BF2-C958A3FE1BF6}"/>
    <cellStyle name="Millares [0] 2 2 3 2 3 3" xfId="3621" xr:uid="{00000000-0005-0000-0000-0000A9030000}"/>
    <cellStyle name="Millares [0] 2 2 3 2 3 3 2" xfId="3622" xr:uid="{00000000-0005-0000-0000-0000AA030000}"/>
    <cellStyle name="Millares [0] 2 2 3 2 3 3 2 2" xfId="3623" xr:uid="{00000000-0005-0000-0000-0000AB030000}"/>
    <cellStyle name="Millares [0] 2 2 3 2 3 3 2 2 2" xfId="14330" xr:uid="{CF23FF26-158A-40F3-B3A4-34FD605C06E5}"/>
    <cellStyle name="Millares [0] 2 2 3 2 3 3 2 3" xfId="3624" xr:uid="{00000000-0005-0000-0000-0000AC030000}"/>
    <cellStyle name="Millares [0] 2 2 3 2 3 3 2 3 2" xfId="14331" xr:uid="{8E9ADBCC-5735-49E1-AACF-83874EE6CD6B}"/>
    <cellStyle name="Millares [0] 2 2 3 2 3 3 2 4" xfId="14329" xr:uid="{CD4C5D05-CD58-48FA-A257-19A488249F29}"/>
    <cellStyle name="Millares [0] 2 2 3 2 3 3 3" xfId="3625" xr:uid="{00000000-0005-0000-0000-0000AD030000}"/>
    <cellStyle name="Millares [0] 2 2 3 2 3 3 3 2" xfId="14332" xr:uid="{D7257CA0-AC87-4B97-AD07-C342EF96D893}"/>
    <cellStyle name="Millares [0] 2 2 3 2 3 3 4" xfId="3626" xr:uid="{00000000-0005-0000-0000-0000AE030000}"/>
    <cellStyle name="Millares [0] 2 2 3 2 3 3 4 2" xfId="14333" xr:uid="{EFB97203-5442-4035-A7FC-9795C9273AF9}"/>
    <cellStyle name="Millares [0] 2 2 3 2 3 3 5" xfId="14328" xr:uid="{7EABA943-EEFC-44D9-BE6B-84EA445F7670}"/>
    <cellStyle name="Millares [0] 2 2 3 2 3 4" xfId="3627" xr:uid="{00000000-0005-0000-0000-0000AF030000}"/>
    <cellStyle name="Millares [0] 2 2 3 2 3 4 2" xfId="3628" xr:uid="{00000000-0005-0000-0000-0000B0030000}"/>
    <cellStyle name="Millares [0] 2 2 3 2 3 4 2 2" xfId="3629" xr:uid="{00000000-0005-0000-0000-0000B1030000}"/>
    <cellStyle name="Millares [0] 2 2 3 2 3 4 2 2 2" xfId="14336" xr:uid="{F818C9D5-FA4F-4460-9B31-053652746207}"/>
    <cellStyle name="Millares [0] 2 2 3 2 3 4 2 3" xfId="3630" xr:uid="{00000000-0005-0000-0000-0000B2030000}"/>
    <cellStyle name="Millares [0] 2 2 3 2 3 4 2 3 2" xfId="14337" xr:uid="{FF9D100C-669A-4467-9C3E-E7CA45127CA6}"/>
    <cellStyle name="Millares [0] 2 2 3 2 3 4 2 4" xfId="14335" xr:uid="{F9D775BC-FC70-447C-9B0A-3AAE9B01FC88}"/>
    <cellStyle name="Millares [0] 2 2 3 2 3 4 3" xfId="3631" xr:uid="{00000000-0005-0000-0000-0000B3030000}"/>
    <cellStyle name="Millares [0] 2 2 3 2 3 4 3 2" xfId="14338" xr:uid="{B10AE965-C607-4AB5-98A9-B219E6CAEC4E}"/>
    <cellStyle name="Millares [0] 2 2 3 2 3 4 4" xfId="3632" xr:uid="{00000000-0005-0000-0000-0000B4030000}"/>
    <cellStyle name="Millares [0] 2 2 3 2 3 4 4 2" xfId="14339" xr:uid="{E425DF5E-8854-4491-8CE1-F35F94B232ED}"/>
    <cellStyle name="Millares [0] 2 2 3 2 3 4 5" xfId="14334" xr:uid="{E8F5EFA0-ADFA-4EEC-BDF1-E5BD9D50F88C}"/>
    <cellStyle name="Millares [0] 2 2 3 2 3 5" xfId="3633" xr:uid="{00000000-0005-0000-0000-0000B5030000}"/>
    <cellStyle name="Millares [0] 2 2 3 2 3 5 2" xfId="3634" xr:uid="{00000000-0005-0000-0000-0000B6030000}"/>
    <cellStyle name="Millares [0] 2 2 3 2 3 5 2 2" xfId="3635" xr:uid="{00000000-0005-0000-0000-0000B7030000}"/>
    <cellStyle name="Millares [0] 2 2 3 2 3 5 2 2 2" xfId="14342" xr:uid="{EDD8A481-D6E5-47D1-9DC7-47A2A47A8094}"/>
    <cellStyle name="Millares [0] 2 2 3 2 3 5 2 3" xfId="3636" xr:uid="{00000000-0005-0000-0000-0000B8030000}"/>
    <cellStyle name="Millares [0] 2 2 3 2 3 5 2 3 2" xfId="14343" xr:uid="{F6D19AA6-D911-4B4F-B9AC-C50CA52C14F1}"/>
    <cellStyle name="Millares [0] 2 2 3 2 3 5 2 4" xfId="14341" xr:uid="{2351A3F5-6919-4C9B-B860-36A19E4EB255}"/>
    <cellStyle name="Millares [0] 2 2 3 2 3 5 3" xfId="3637" xr:uid="{00000000-0005-0000-0000-0000B9030000}"/>
    <cellStyle name="Millares [0] 2 2 3 2 3 5 3 2" xfId="14344" xr:uid="{81D54BF7-5987-4F14-A6CD-DAF60C9D28A7}"/>
    <cellStyle name="Millares [0] 2 2 3 2 3 5 4" xfId="3638" xr:uid="{00000000-0005-0000-0000-0000BA030000}"/>
    <cellStyle name="Millares [0] 2 2 3 2 3 5 4 2" xfId="14345" xr:uid="{F97DAF73-3EE1-46BD-B1B3-7E12DDE520A7}"/>
    <cellStyle name="Millares [0] 2 2 3 2 3 5 5" xfId="14340" xr:uid="{0608DE55-9245-47E0-9CD8-5623A69824CE}"/>
    <cellStyle name="Millares [0] 2 2 3 2 3 6" xfId="3639" xr:uid="{00000000-0005-0000-0000-0000BB030000}"/>
    <cellStyle name="Millares [0] 2 2 3 2 3 6 2" xfId="3640" xr:uid="{00000000-0005-0000-0000-0000BC030000}"/>
    <cellStyle name="Millares [0] 2 2 3 2 3 6 2 2" xfId="14347" xr:uid="{B68FB7E3-5717-4C83-9B9F-52D9BD934A32}"/>
    <cellStyle name="Millares [0] 2 2 3 2 3 6 3" xfId="3641" xr:uid="{00000000-0005-0000-0000-0000BD030000}"/>
    <cellStyle name="Millares [0] 2 2 3 2 3 6 3 2" xfId="14348" xr:uid="{2048F579-5697-44E4-9C3A-3CDC5D44D703}"/>
    <cellStyle name="Millares [0] 2 2 3 2 3 6 4" xfId="14346" xr:uid="{597B5280-1CE1-4A55-87DF-802950234D41}"/>
    <cellStyle name="Millares [0] 2 2 3 2 3 7" xfId="3642" xr:uid="{00000000-0005-0000-0000-0000BE030000}"/>
    <cellStyle name="Millares [0] 2 2 3 2 3 7 2" xfId="14349" xr:uid="{042962D6-834F-4BA0-BAC9-28497F539C42}"/>
    <cellStyle name="Millares [0] 2 2 3 2 3 8" xfId="3643" xr:uid="{00000000-0005-0000-0000-0000BF030000}"/>
    <cellStyle name="Millares [0] 2 2 3 2 3 8 2" xfId="14350" xr:uid="{2FC0CD2A-A28B-461F-A25E-494026212C9D}"/>
    <cellStyle name="Millares [0] 2 2 3 2 3 9" xfId="14315" xr:uid="{81FE9536-48A0-4137-B2EB-55642D2A2D96}"/>
    <cellStyle name="Millares [0] 2 2 3 2 4" xfId="3644" xr:uid="{00000000-0005-0000-0000-0000C0030000}"/>
    <cellStyle name="Millares [0] 2 2 3 2 4 2" xfId="3645" xr:uid="{00000000-0005-0000-0000-0000C1030000}"/>
    <cellStyle name="Millares [0] 2 2 3 2 4 2 2" xfId="3646" xr:uid="{00000000-0005-0000-0000-0000C2030000}"/>
    <cellStyle name="Millares [0] 2 2 3 2 4 2 2 2" xfId="3647" xr:uid="{00000000-0005-0000-0000-0000C3030000}"/>
    <cellStyle name="Millares [0] 2 2 3 2 4 2 2 2 2" xfId="14354" xr:uid="{0D360EB0-CB80-4521-B990-F20064069BC2}"/>
    <cellStyle name="Millares [0] 2 2 3 2 4 2 2 3" xfId="3648" xr:uid="{00000000-0005-0000-0000-0000C4030000}"/>
    <cellStyle name="Millares [0] 2 2 3 2 4 2 2 3 2" xfId="14355" xr:uid="{E5977E1A-F395-44EB-A6B1-17B8ED06C54D}"/>
    <cellStyle name="Millares [0] 2 2 3 2 4 2 2 4" xfId="14353" xr:uid="{6900FB26-C4FA-44BC-B81C-B46F30732F27}"/>
    <cellStyle name="Millares [0] 2 2 3 2 4 2 3" xfId="3649" xr:uid="{00000000-0005-0000-0000-0000C5030000}"/>
    <cellStyle name="Millares [0] 2 2 3 2 4 2 3 2" xfId="14356" xr:uid="{E80271C0-98BA-44A8-99AF-32B623261868}"/>
    <cellStyle name="Millares [0] 2 2 3 2 4 2 4" xfId="3650" xr:uid="{00000000-0005-0000-0000-0000C6030000}"/>
    <cellStyle name="Millares [0] 2 2 3 2 4 2 4 2" xfId="14357" xr:uid="{7446FD03-587E-46C3-9198-A1A8E9725BF7}"/>
    <cellStyle name="Millares [0] 2 2 3 2 4 2 5" xfId="14352" xr:uid="{4D3EE78E-B639-4B9E-977D-46ED5E50ABC0}"/>
    <cellStyle name="Millares [0] 2 2 3 2 4 3" xfId="3651" xr:uid="{00000000-0005-0000-0000-0000C7030000}"/>
    <cellStyle name="Millares [0] 2 2 3 2 4 3 2" xfId="3652" xr:uid="{00000000-0005-0000-0000-0000C8030000}"/>
    <cellStyle name="Millares [0] 2 2 3 2 4 3 2 2" xfId="14359" xr:uid="{21498739-1CCC-48E2-8055-4987AFCEEDFE}"/>
    <cellStyle name="Millares [0] 2 2 3 2 4 3 3" xfId="3653" xr:uid="{00000000-0005-0000-0000-0000C9030000}"/>
    <cellStyle name="Millares [0] 2 2 3 2 4 3 3 2" xfId="14360" xr:uid="{22C300B7-8808-4473-9901-F3589043AE6A}"/>
    <cellStyle name="Millares [0] 2 2 3 2 4 3 4" xfId="14358" xr:uid="{63B0A8F7-77ED-4CDB-8926-AF15FE8B64B9}"/>
    <cellStyle name="Millares [0] 2 2 3 2 4 4" xfId="3654" xr:uid="{00000000-0005-0000-0000-0000CA030000}"/>
    <cellStyle name="Millares [0] 2 2 3 2 4 4 2" xfId="14361" xr:uid="{BD68FD90-A56B-4F17-9415-C4EC6BFA0BD0}"/>
    <cellStyle name="Millares [0] 2 2 3 2 4 5" xfId="3655" xr:uid="{00000000-0005-0000-0000-0000CB030000}"/>
    <cellStyle name="Millares [0] 2 2 3 2 4 5 2" xfId="14362" xr:uid="{AAEC1281-73A8-43AB-B3A4-462145E156D4}"/>
    <cellStyle name="Millares [0] 2 2 3 2 4 6" xfId="14351" xr:uid="{534B3987-B368-40D8-B424-B008B9A591C8}"/>
    <cellStyle name="Millares [0] 2 2 3 2 5" xfId="3656" xr:uid="{00000000-0005-0000-0000-0000CC030000}"/>
    <cellStyle name="Millares [0] 2 2 3 2 5 2" xfId="3657" xr:uid="{00000000-0005-0000-0000-0000CD030000}"/>
    <cellStyle name="Millares [0] 2 2 3 2 5 2 2" xfId="3658" xr:uid="{00000000-0005-0000-0000-0000CE030000}"/>
    <cellStyle name="Millares [0] 2 2 3 2 5 2 2 2" xfId="14365" xr:uid="{D25D64BA-5D95-4300-8CFB-266BF5EECD8F}"/>
    <cellStyle name="Millares [0] 2 2 3 2 5 2 3" xfId="3659" xr:uid="{00000000-0005-0000-0000-0000CF030000}"/>
    <cellStyle name="Millares [0] 2 2 3 2 5 2 3 2" xfId="14366" xr:uid="{42559A71-EAE4-436A-9780-B33E5A99A27C}"/>
    <cellStyle name="Millares [0] 2 2 3 2 5 2 4" xfId="14364" xr:uid="{F249782C-E3EE-48F6-BCA3-46DE0BD85E7E}"/>
    <cellStyle name="Millares [0] 2 2 3 2 5 3" xfId="3660" xr:uid="{00000000-0005-0000-0000-0000D0030000}"/>
    <cellStyle name="Millares [0] 2 2 3 2 5 3 2" xfId="14367" xr:uid="{8DC2376B-0097-429D-A0D0-9E8A19ACE2C9}"/>
    <cellStyle name="Millares [0] 2 2 3 2 5 4" xfId="3661" xr:uid="{00000000-0005-0000-0000-0000D1030000}"/>
    <cellStyle name="Millares [0] 2 2 3 2 5 4 2" xfId="14368" xr:uid="{AE8EDEFC-E2CA-483F-802E-7917036CF5EE}"/>
    <cellStyle name="Millares [0] 2 2 3 2 5 5" xfId="14363" xr:uid="{C7DDB03E-4988-46A5-B48D-8E394D0F76FD}"/>
    <cellStyle name="Millares [0] 2 2 3 2 6" xfId="3662" xr:uid="{00000000-0005-0000-0000-0000D2030000}"/>
    <cellStyle name="Millares [0] 2 2 3 2 6 2" xfId="3663" xr:uid="{00000000-0005-0000-0000-0000D3030000}"/>
    <cellStyle name="Millares [0] 2 2 3 2 6 2 2" xfId="3664" xr:uid="{00000000-0005-0000-0000-0000D4030000}"/>
    <cellStyle name="Millares [0] 2 2 3 2 6 2 2 2" xfId="14371" xr:uid="{C49ECCB3-FF05-4B32-8ED9-724E5814ED9E}"/>
    <cellStyle name="Millares [0] 2 2 3 2 6 2 3" xfId="3665" xr:uid="{00000000-0005-0000-0000-0000D5030000}"/>
    <cellStyle name="Millares [0] 2 2 3 2 6 2 3 2" xfId="14372" xr:uid="{2610A3E7-7D10-4AD9-B385-9FEBAD093C32}"/>
    <cellStyle name="Millares [0] 2 2 3 2 6 2 4" xfId="14370" xr:uid="{243D71CE-4723-4534-B9A2-54DE11BA3DA7}"/>
    <cellStyle name="Millares [0] 2 2 3 2 6 3" xfId="3666" xr:uid="{00000000-0005-0000-0000-0000D6030000}"/>
    <cellStyle name="Millares [0] 2 2 3 2 6 3 2" xfId="14373" xr:uid="{8AC2969B-A830-4C60-A14D-4427929BE02D}"/>
    <cellStyle name="Millares [0] 2 2 3 2 6 4" xfId="3667" xr:uid="{00000000-0005-0000-0000-0000D7030000}"/>
    <cellStyle name="Millares [0] 2 2 3 2 6 4 2" xfId="14374" xr:uid="{5E8F7BE6-5DA7-4ED9-99E9-F9D272169641}"/>
    <cellStyle name="Millares [0] 2 2 3 2 6 5" xfId="14369" xr:uid="{126D3905-28FD-410D-8BBA-6359D9810590}"/>
    <cellStyle name="Millares [0] 2 2 3 2 7" xfId="3668" xr:uid="{00000000-0005-0000-0000-0000D8030000}"/>
    <cellStyle name="Millares [0] 2 2 3 2 7 2" xfId="3669" xr:uid="{00000000-0005-0000-0000-0000D9030000}"/>
    <cellStyle name="Millares [0] 2 2 3 2 7 2 2" xfId="3670" xr:uid="{00000000-0005-0000-0000-0000DA030000}"/>
    <cellStyle name="Millares [0] 2 2 3 2 7 2 2 2" xfId="14377" xr:uid="{E9034BDF-57AD-4E39-8FC1-C438D2BFEBE7}"/>
    <cellStyle name="Millares [0] 2 2 3 2 7 2 3" xfId="3671" xr:uid="{00000000-0005-0000-0000-0000DB030000}"/>
    <cellStyle name="Millares [0] 2 2 3 2 7 2 3 2" xfId="14378" xr:uid="{333B4B09-7CAE-459D-8511-F0FC97DC41EE}"/>
    <cellStyle name="Millares [0] 2 2 3 2 7 2 4" xfId="14376" xr:uid="{4381CC55-0F4B-4EF2-92DA-5D28106EB6C8}"/>
    <cellStyle name="Millares [0] 2 2 3 2 7 3" xfId="3672" xr:uid="{00000000-0005-0000-0000-0000DC030000}"/>
    <cellStyle name="Millares [0] 2 2 3 2 7 3 2" xfId="14379" xr:uid="{DA4183FA-0BB7-40F3-A2DD-30BADD612039}"/>
    <cellStyle name="Millares [0] 2 2 3 2 7 4" xfId="3673" xr:uid="{00000000-0005-0000-0000-0000DD030000}"/>
    <cellStyle name="Millares [0] 2 2 3 2 7 4 2" xfId="14380" xr:uid="{72F5D15F-C43D-40EE-95E9-5B5D8DFDCC15}"/>
    <cellStyle name="Millares [0] 2 2 3 2 7 5" xfId="14375" xr:uid="{7907EFA8-B365-4B9C-926B-D32BEF635913}"/>
    <cellStyle name="Millares [0] 2 2 3 2 8" xfId="3674" xr:uid="{00000000-0005-0000-0000-0000DE030000}"/>
    <cellStyle name="Millares [0] 2 2 3 2 8 2" xfId="3675" xr:uid="{00000000-0005-0000-0000-0000DF030000}"/>
    <cellStyle name="Millares [0] 2 2 3 2 8 2 2" xfId="14382" xr:uid="{6E271DCC-67DC-4D4D-9961-1566266EC66F}"/>
    <cellStyle name="Millares [0] 2 2 3 2 8 3" xfId="3676" xr:uid="{00000000-0005-0000-0000-0000E0030000}"/>
    <cellStyle name="Millares [0] 2 2 3 2 8 3 2" xfId="14383" xr:uid="{90323443-3CA6-441A-B0E2-0725050D3604}"/>
    <cellStyle name="Millares [0] 2 2 3 2 8 4" xfId="14381" xr:uid="{726E91F6-BC18-4713-8A04-ECCFD3A58593}"/>
    <cellStyle name="Millares [0] 2 2 3 2 9" xfId="3677" xr:uid="{00000000-0005-0000-0000-0000E1030000}"/>
    <cellStyle name="Millares [0] 2 2 3 2 9 2" xfId="14384" xr:uid="{829C407C-204D-4C34-8A34-A0B68146FAF0}"/>
    <cellStyle name="Millares [0] 2 2 3 3" xfId="3678" xr:uid="{00000000-0005-0000-0000-0000E2030000}"/>
    <cellStyle name="Millares [0] 2 2 3 3 10" xfId="14385" xr:uid="{BF24F237-D0C5-4313-816C-E8D29E45CC57}"/>
    <cellStyle name="Millares [0] 2 2 3 3 2" xfId="3679" xr:uid="{00000000-0005-0000-0000-0000E3030000}"/>
    <cellStyle name="Millares [0] 2 2 3 3 2 2" xfId="3680" xr:uid="{00000000-0005-0000-0000-0000E4030000}"/>
    <cellStyle name="Millares [0] 2 2 3 3 2 2 2" xfId="3681" xr:uid="{00000000-0005-0000-0000-0000E5030000}"/>
    <cellStyle name="Millares [0] 2 2 3 3 2 2 2 2" xfId="3682" xr:uid="{00000000-0005-0000-0000-0000E6030000}"/>
    <cellStyle name="Millares [0] 2 2 3 3 2 2 2 2 2" xfId="3683" xr:uid="{00000000-0005-0000-0000-0000E7030000}"/>
    <cellStyle name="Millares [0] 2 2 3 3 2 2 2 2 2 2" xfId="14390" xr:uid="{CAD03D46-0770-46E6-BF0F-761049D24C89}"/>
    <cellStyle name="Millares [0] 2 2 3 3 2 2 2 2 3" xfId="3684" xr:uid="{00000000-0005-0000-0000-0000E8030000}"/>
    <cellStyle name="Millares [0] 2 2 3 3 2 2 2 2 3 2" xfId="14391" xr:uid="{72355EB0-6464-402B-A2AF-9A5EF9411FE0}"/>
    <cellStyle name="Millares [0] 2 2 3 3 2 2 2 2 4" xfId="14389" xr:uid="{A4A5E7AE-0850-462E-8101-C40332348AA1}"/>
    <cellStyle name="Millares [0] 2 2 3 3 2 2 2 3" xfId="3685" xr:uid="{00000000-0005-0000-0000-0000E9030000}"/>
    <cellStyle name="Millares [0] 2 2 3 3 2 2 2 3 2" xfId="14392" xr:uid="{E6A942A3-430F-4C2A-8A42-0E9E31594D45}"/>
    <cellStyle name="Millares [0] 2 2 3 3 2 2 2 4" xfId="3686" xr:uid="{00000000-0005-0000-0000-0000EA030000}"/>
    <cellStyle name="Millares [0] 2 2 3 3 2 2 2 4 2" xfId="14393" xr:uid="{BF5E1003-E860-4870-8681-2AD4175423DB}"/>
    <cellStyle name="Millares [0] 2 2 3 3 2 2 2 5" xfId="14388" xr:uid="{53468EEE-FD7F-4912-8E1D-866AC591E3BD}"/>
    <cellStyle name="Millares [0] 2 2 3 3 2 2 3" xfId="3687" xr:uid="{00000000-0005-0000-0000-0000EB030000}"/>
    <cellStyle name="Millares [0] 2 2 3 3 2 2 3 2" xfId="3688" xr:uid="{00000000-0005-0000-0000-0000EC030000}"/>
    <cellStyle name="Millares [0] 2 2 3 3 2 2 3 2 2" xfId="14395" xr:uid="{6151855A-41C2-4445-9E90-10B32B57A395}"/>
    <cellStyle name="Millares [0] 2 2 3 3 2 2 3 3" xfId="3689" xr:uid="{00000000-0005-0000-0000-0000ED030000}"/>
    <cellStyle name="Millares [0] 2 2 3 3 2 2 3 3 2" xfId="14396" xr:uid="{14E7696C-C7E1-4C98-97B1-C6B45546A3BC}"/>
    <cellStyle name="Millares [0] 2 2 3 3 2 2 3 4" xfId="14394" xr:uid="{13ECDF71-DC5E-4CA5-A0FD-7165B5E680DE}"/>
    <cellStyle name="Millares [0] 2 2 3 3 2 2 4" xfId="3690" xr:uid="{00000000-0005-0000-0000-0000EE030000}"/>
    <cellStyle name="Millares [0] 2 2 3 3 2 2 4 2" xfId="14397" xr:uid="{F63646B9-520E-434A-9CBE-3E8F24E43D95}"/>
    <cellStyle name="Millares [0] 2 2 3 3 2 2 5" xfId="3691" xr:uid="{00000000-0005-0000-0000-0000EF030000}"/>
    <cellStyle name="Millares [0] 2 2 3 3 2 2 5 2" xfId="14398" xr:uid="{5965461A-E800-45DD-91C7-915A6ED588C1}"/>
    <cellStyle name="Millares [0] 2 2 3 3 2 2 6" xfId="14387" xr:uid="{2DE06E6B-C7F4-46B5-8E2F-841BB9677576}"/>
    <cellStyle name="Millares [0] 2 2 3 3 2 3" xfId="3692" xr:uid="{00000000-0005-0000-0000-0000F0030000}"/>
    <cellStyle name="Millares [0] 2 2 3 3 2 3 2" xfId="3693" xr:uid="{00000000-0005-0000-0000-0000F1030000}"/>
    <cellStyle name="Millares [0] 2 2 3 3 2 3 2 2" xfId="3694" xr:uid="{00000000-0005-0000-0000-0000F2030000}"/>
    <cellStyle name="Millares [0] 2 2 3 3 2 3 2 2 2" xfId="14401" xr:uid="{84DA2ECB-EB17-45FF-937E-19D9936D35E1}"/>
    <cellStyle name="Millares [0] 2 2 3 3 2 3 2 3" xfId="3695" xr:uid="{00000000-0005-0000-0000-0000F3030000}"/>
    <cellStyle name="Millares [0] 2 2 3 3 2 3 2 3 2" xfId="14402" xr:uid="{2631327E-5424-42D2-8721-D3955CF8B41F}"/>
    <cellStyle name="Millares [0] 2 2 3 3 2 3 2 4" xfId="14400" xr:uid="{C42D2FE1-0679-41F1-98EA-E5A6F56961A1}"/>
    <cellStyle name="Millares [0] 2 2 3 3 2 3 3" xfId="3696" xr:uid="{00000000-0005-0000-0000-0000F4030000}"/>
    <cellStyle name="Millares [0] 2 2 3 3 2 3 3 2" xfId="14403" xr:uid="{966ACEFB-D153-4B14-ACED-2544CC440E67}"/>
    <cellStyle name="Millares [0] 2 2 3 3 2 3 4" xfId="3697" xr:uid="{00000000-0005-0000-0000-0000F5030000}"/>
    <cellStyle name="Millares [0] 2 2 3 3 2 3 4 2" xfId="14404" xr:uid="{6AA7229A-8123-41B5-AACA-A0CAF83BD9B4}"/>
    <cellStyle name="Millares [0] 2 2 3 3 2 3 5" xfId="14399" xr:uid="{6852CE7A-0530-471A-942F-983D7E799760}"/>
    <cellStyle name="Millares [0] 2 2 3 3 2 4" xfId="3698" xr:uid="{00000000-0005-0000-0000-0000F6030000}"/>
    <cellStyle name="Millares [0] 2 2 3 3 2 4 2" xfId="3699" xr:uid="{00000000-0005-0000-0000-0000F7030000}"/>
    <cellStyle name="Millares [0] 2 2 3 3 2 4 2 2" xfId="3700" xr:uid="{00000000-0005-0000-0000-0000F8030000}"/>
    <cellStyle name="Millares [0] 2 2 3 3 2 4 2 2 2" xfId="14407" xr:uid="{4C6A221B-471F-41E9-90C4-4A667A5631B3}"/>
    <cellStyle name="Millares [0] 2 2 3 3 2 4 2 3" xfId="3701" xr:uid="{00000000-0005-0000-0000-0000F9030000}"/>
    <cellStyle name="Millares [0] 2 2 3 3 2 4 2 3 2" xfId="14408" xr:uid="{17C06B41-ED96-49B4-B225-F6FF1ADD122C}"/>
    <cellStyle name="Millares [0] 2 2 3 3 2 4 2 4" xfId="14406" xr:uid="{D41192F4-569A-42BA-B2DD-B751D14AD819}"/>
    <cellStyle name="Millares [0] 2 2 3 3 2 4 3" xfId="3702" xr:uid="{00000000-0005-0000-0000-0000FA030000}"/>
    <cellStyle name="Millares [0] 2 2 3 3 2 4 3 2" xfId="14409" xr:uid="{15FDA0C8-3814-422E-BEC5-8F45516DAC45}"/>
    <cellStyle name="Millares [0] 2 2 3 3 2 4 4" xfId="3703" xr:uid="{00000000-0005-0000-0000-0000FB030000}"/>
    <cellStyle name="Millares [0] 2 2 3 3 2 4 4 2" xfId="14410" xr:uid="{A09F971F-7172-4D64-B516-76D681124ADB}"/>
    <cellStyle name="Millares [0] 2 2 3 3 2 4 5" xfId="14405" xr:uid="{5B77A657-9DD6-452B-96F1-4060F92782B6}"/>
    <cellStyle name="Millares [0] 2 2 3 3 2 5" xfId="3704" xr:uid="{00000000-0005-0000-0000-0000FC030000}"/>
    <cellStyle name="Millares [0] 2 2 3 3 2 5 2" xfId="3705" xr:uid="{00000000-0005-0000-0000-0000FD030000}"/>
    <cellStyle name="Millares [0] 2 2 3 3 2 5 2 2" xfId="3706" xr:uid="{00000000-0005-0000-0000-0000FE030000}"/>
    <cellStyle name="Millares [0] 2 2 3 3 2 5 2 2 2" xfId="14413" xr:uid="{F49BD519-85D3-4C95-ABC7-5006C8F596CE}"/>
    <cellStyle name="Millares [0] 2 2 3 3 2 5 2 3" xfId="3707" xr:uid="{00000000-0005-0000-0000-0000FF030000}"/>
    <cellStyle name="Millares [0] 2 2 3 3 2 5 2 3 2" xfId="14414" xr:uid="{42235472-43FE-49F3-8B14-F0020E538ED1}"/>
    <cellStyle name="Millares [0] 2 2 3 3 2 5 2 4" xfId="14412" xr:uid="{C081F91E-C449-4DF3-957C-A368A3C896AA}"/>
    <cellStyle name="Millares [0] 2 2 3 3 2 5 3" xfId="3708" xr:uid="{00000000-0005-0000-0000-000000040000}"/>
    <cellStyle name="Millares [0] 2 2 3 3 2 5 3 2" xfId="14415" xr:uid="{8DFB09C4-2B2D-41A8-A2DF-FFDCCE5CBD96}"/>
    <cellStyle name="Millares [0] 2 2 3 3 2 5 4" xfId="3709" xr:uid="{00000000-0005-0000-0000-000001040000}"/>
    <cellStyle name="Millares [0] 2 2 3 3 2 5 4 2" xfId="14416" xr:uid="{CD6916B1-DE7F-4908-996A-C68C420616D5}"/>
    <cellStyle name="Millares [0] 2 2 3 3 2 5 5" xfId="14411" xr:uid="{9EAF1D4E-E796-4885-A42A-3A199AE9E105}"/>
    <cellStyle name="Millares [0] 2 2 3 3 2 6" xfId="3710" xr:uid="{00000000-0005-0000-0000-000002040000}"/>
    <cellStyle name="Millares [0] 2 2 3 3 2 6 2" xfId="3711" xr:uid="{00000000-0005-0000-0000-000003040000}"/>
    <cellStyle name="Millares [0] 2 2 3 3 2 6 2 2" xfId="14418" xr:uid="{D3E7C40A-01D9-4376-9ADF-3C10468484B8}"/>
    <cellStyle name="Millares [0] 2 2 3 3 2 6 3" xfId="3712" xr:uid="{00000000-0005-0000-0000-000004040000}"/>
    <cellStyle name="Millares [0] 2 2 3 3 2 6 3 2" xfId="14419" xr:uid="{FF9FC8A6-354A-4C4F-B86E-E1419E69F190}"/>
    <cellStyle name="Millares [0] 2 2 3 3 2 6 4" xfId="14417" xr:uid="{60228CF9-F7B1-487D-8CCE-555DAEDB86D2}"/>
    <cellStyle name="Millares [0] 2 2 3 3 2 7" xfId="3713" xr:uid="{00000000-0005-0000-0000-000005040000}"/>
    <cellStyle name="Millares [0] 2 2 3 3 2 7 2" xfId="14420" xr:uid="{08263C90-A05D-45C0-A0E4-FE42FB322803}"/>
    <cellStyle name="Millares [0] 2 2 3 3 2 8" xfId="3714" xr:uid="{00000000-0005-0000-0000-000006040000}"/>
    <cellStyle name="Millares [0] 2 2 3 3 2 8 2" xfId="14421" xr:uid="{7A577783-1DE5-46E8-A9E7-D42AA0FE9554}"/>
    <cellStyle name="Millares [0] 2 2 3 3 2 9" xfId="14386" xr:uid="{D5EC7564-803C-4CFE-AF19-C0366387F5B7}"/>
    <cellStyle name="Millares [0] 2 2 3 3 3" xfId="3715" xr:uid="{00000000-0005-0000-0000-000007040000}"/>
    <cellStyle name="Millares [0] 2 2 3 3 3 2" xfId="3716" xr:uid="{00000000-0005-0000-0000-000008040000}"/>
    <cellStyle name="Millares [0] 2 2 3 3 3 2 2" xfId="3717" xr:uid="{00000000-0005-0000-0000-000009040000}"/>
    <cellStyle name="Millares [0] 2 2 3 3 3 2 2 2" xfId="3718" xr:uid="{00000000-0005-0000-0000-00000A040000}"/>
    <cellStyle name="Millares [0] 2 2 3 3 3 2 2 2 2" xfId="14425" xr:uid="{FE796DCF-4ED8-4E15-96F5-8503F0825090}"/>
    <cellStyle name="Millares [0] 2 2 3 3 3 2 2 3" xfId="3719" xr:uid="{00000000-0005-0000-0000-00000B040000}"/>
    <cellStyle name="Millares [0] 2 2 3 3 3 2 2 3 2" xfId="14426" xr:uid="{427954CC-454E-45E4-B309-F584C44ACF24}"/>
    <cellStyle name="Millares [0] 2 2 3 3 3 2 2 4" xfId="14424" xr:uid="{83EAD8FC-AD44-492C-8CBC-1DBB79763E7B}"/>
    <cellStyle name="Millares [0] 2 2 3 3 3 2 3" xfId="3720" xr:uid="{00000000-0005-0000-0000-00000C040000}"/>
    <cellStyle name="Millares [0] 2 2 3 3 3 2 3 2" xfId="14427" xr:uid="{461197A5-BE80-43C6-AADF-637092799FD1}"/>
    <cellStyle name="Millares [0] 2 2 3 3 3 2 4" xfId="3721" xr:uid="{00000000-0005-0000-0000-00000D040000}"/>
    <cellStyle name="Millares [0] 2 2 3 3 3 2 4 2" xfId="14428" xr:uid="{593D7D0F-0E22-48B0-93B5-DA8EF0447753}"/>
    <cellStyle name="Millares [0] 2 2 3 3 3 2 5" xfId="14423" xr:uid="{DE64308B-1D89-4C37-AE85-EA44403D73FC}"/>
    <cellStyle name="Millares [0] 2 2 3 3 3 3" xfId="3722" xr:uid="{00000000-0005-0000-0000-00000E040000}"/>
    <cellStyle name="Millares [0] 2 2 3 3 3 3 2" xfId="3723" xr:uid="{00000000-0005-0000-0000-00000F040000}"/>
    <cellStyle name="Millares [0] 2 2 3 3 3 3 2 2" xfId="14430" xr:uid="{F1FF2F8C-8A29-483D-9EFD-B7312DDF2EDC}"/>
    <cellStyle name="Millares [0] 2 2 3 3 3 3 3" xfId="3724" xr:uid="{00000000-0005-0000-0000-000010040000}"/>
    <cellStyle name="Millares [0] 2 2 3 3 3 3 3 2" xfId="14431" xr:uid="{950650AC-5BDB-4DD2-8BD8-4FC9DB89D503}"/>
    <cellStyle name="Millares [0] 2 2 3 3 3 3 4" xfId="14429" xr:uid="{B6898BA6-67AF-4B04-81EB-1A1402B8FB17}"/>
    <cellStyle name="Millares [0] 2 2 3 3 3 4" xfId="3725" xr:uid="{00000000-0005-0000-0000-000011040000}"/>
    <cellStyle name="Millares [0] 2 2 3 3 3 4 2" xfId="14432" xr:uid="{8BF45CCC-0EC3-455B-8956-EA462D5E503F}"/>
    <cellStyle name="Millares [0] 2 2 3 3 3 5" xfId="3726" xr:uid="{00000000-0005-0000-0000-000012040000}"/>
    <cellStyle name="Millares [0] 2 2 3 3 3 5 2" xfId="14433" xr:uid="{C7F1316D-1F03-4584-892E-CF77F2D2B912}"/>
    <cellStyle name="Millares [0] 2 2 3 3 3 6" xfId="14422" xr:uid="{E554B8AB-F34B-4D83-B1E3-CFBE58ED13F4}"/>
    <cellStyle name="Millares [0] 2 2 3 3 4" xfId="3727" xr:uid="{00000000-0005-0000-0000-000013040000}"/>
    <cellStyle name="Millares [0] 2 2 3 3 4 2" xfId="3728" xr:uid="{00000000-0005-0000-0000-000014040000}"/>
    <cellStyle name="Millares [0] 2 2 3 3 4 2 2" xfId="3729" xr:uid="{00000000-0005-0000-0000-000015040000}"/>
    <cellStyle name="Millares [0] 2 2 3 3 4 2 2 2" xfId="14436" xr:uid="{174EFC7E-9117-4355-93BF-4E5A8112910E}"/>
    <cellStyle name="Millares [0] 2 2 3 3 4 2 3" xfId="3730" xr:uid="{00000000-0005-0000-0000-000016040000}"/>
    <cellStyle name="Millares [0] 2 2 3 3 4 2 3 2" xfId="14437" xr:uid="{6E25E613-E8FC-4A0E-9CE0-D1F2AA660506}"/>
    <cellStyle name="Millares [0] 2 2 3 3 4 2 4" xfId="14435" xr:uid="{1D519A8C-CAAF-43B6-BBFA-1D42CA1C8CEB}"/>
    <cellStyle name="Millares [0] 2 2 3 3 4 3" xfId="3731" xr:uid="{00000000-0005-0000-0000-000017040000}"/>
    <cellStyle name="Millares [0] 2 2 3 3 4 3 2" xfId="14438" xr:uid="{76CB1F04-1593-4592-9D87-02BE4B06B1BF}"/>
    <cellStyle name="Millares [0] 2 2 3 3 4 4" xfId="3732" xr:uid="{00000000-0005-0000-0000-000018040000}"/>
    <cellStyle name="Millares [0] 2 2 3 3 4 4 2" xfId="14439" xr:uid="{7A8AC5C6-59C0-46C4-97FD-09667AE0A61A}"/>
    <cellStyle name="Millares [0] 2 2 3 3 4 5" xfId="14434" xr:uid="{29ADB25E-399F-4A9E-98F1-015F9AACD70C}"/>
    <cellStyle name="Millares [0] 2 2 3 3 5" xfId="3733" xr:uid="{00000000-0005-0000-0000-000019040000}"/>
    <cellStyle name="Millares [0] 2 2 3 3 5 2" xfId="3734" xr:uid="{00000000-0005-0000-0000-00001A040000}"/>
    <cellStyle name="Millares [0] 2 2 3 3 5 2 2" xfId="3735" xr:uid="{00000000-0005-0000-0000-00001B040000}"/>
    <cellStyle name="Millares [0] 2 2 3 3 5 2 2 2" xfId="14442" xr:uid="{3C0FE13A-0471-4CA8-AE61-68B07E7DD121}"/>
    <cellStyle name="Millares [0] 2 2 3 3 5 2 3" xfId="3736" xr:uid="{00000000-0005-0000-0000-00001C040000}"/>
    <cellStyle name="Millares [0] 2 2 3 3 5 2 3 2" xfId="14443" xr:uid="{D8A4318C-1788-4358-BDDA-5D76214D5771}"/>
    <cellStyle name="Millares [0] 2 2 3 3 5 2 4" xfId="14441" xr:uid="{706DC6AD-4EE9-4E3B-A6D6-0B96F1FCEDEF}"/>
    <cellStyle name="Millares [0] 2 2 3 3 5 3" xfId="3737" xr:uid="{00000000-0005-0000-0000-00001D040000}"/>
    <cellStyle name="Millares [0] 2 2 3 3 5 3 2" xfId="14444" xr:uid="{EF4FEB8F-F458-472D-87FF-C12DB092EF26}"/>
    <cellStyle name="Millares [0] 2 2 3 3 5 4" xfId="3738" xr:uid="{00000000-0005-0000-0000-00001E040000}"/>
    <cellStyle name="Millares [0] 2 2 3 3 5 4 2" xfId="14445" xr:uid="{CC637520-9D3F-41A3-BEBB-47DEB155B54E}"/>
    <cellStyle name="Millares [0] 2 2 3 3 5 5" xfId="14440" xr:uid="{E9CD4316-7FB0-430B-8CD0-E059D6A037E6}"/>
    <cellStyle name="Millares [0] 2 2 3 3 6" xfId="3739" xr:uid="{00000000-0005-0000-0000-00001F040000}"/>
    <cellStyle name="Millares [0] 2 2 3 3 6 2" xfId="3740" xr:uid="{00000000-0005-0000-0000-000020040000}"/>
    <cellStyle name="Millares [0] 2 2 3 3 6 2 2" xfId="3741" xr:uid="{00000000-0005-0000-0000-000021040000}"/>
    <cellStyle name="Millares [0] 2 2 3 3 6 2 2 2" xfId="14448" xr:uid="{2B626720-293B-4942-B681-27C2297DC56E}"/>
    <cellStyle name="Millares [0] 2 2 3 3 6 2 3" xfId="3742" xr:uid="{00000000-0005-0000-0000-000022040000}"/>
    <cellStyle name="Millares [0] 2 2 3 3 6 2 3 2" xfId="14449" xr:uid="{534CFDCC-09E9-4B08-BEA4-B0E384ABB0F0}"/>
    <cellStyle name="Millares [0] 2 2 3 3 6 2 4" xfId="14447" xr:uid="{B21F9A0C-2EC7-4ABD-B3F4-4A48B63E2CE6}"/>
    <cellStyle name="Millares [0] 2 2 3 3 6 3" xfId="3743" xr:uid="{00000000-0005-0000-0000-000023040000}"/>
    <cellStyle name="Millares [0] 2 2 3 3 6 3 2" xfId="14450" xr:uid="{75CBD9E2-A80A-46CC-BFF7-9B8B20C2C37F}"/>
    <cellStyle name="Millares [0] 2 2 3 3 6 4" xfId="3744" xr:uid="{00000000-0005-0000-0000-000024040000}"/>
    <cellStyle name="Millares [0] 2 2 3 3 6 4 2" xfId="14451" xr:uid="{09E9CBEC-F680-4409-B341-62F00636EEF5}"/>
    <cellStyle name="Millares [0] 2 2 3 3 6 5" xfId="14446" xr:uid="{12D97B31-D700-4E41-BF0F-B6D97A6B799A}"/>
    <cellStyle name="Millares [0] 2 2 3 3 7" xfId="3745" xr:uid="{00000000-0005-0000-0000-000025040000}"/>
    <cellStyle name="Millares [0] 2 2 3 3 7 2" xfId="3746" xr:uid="{00000000-0005-0000-0000-000026040000}"/>
    <cellStyle name="Millares [0] 2 2 3 3 7 2 2" xfId="14453" xr:uid="{CB03342A-03AC-4FE2-A064-84A4FB413084}"/>
    <cellStyle name="Millares [0] 2 2 3 3 7 3" xfId="3747" xr:uid="{00000000-0005-0000-0000-000027040000}"/>
    <cellStyle name="Millares [0] 2 2 3 3 7 3 2" xfId="14454" xr:uid="{A892560B-597D-45BC-B1AB-191CE1A0754B}"/>
    <cellStyle name="Millares [0] 2 2 3 3 7 4" xfId="14452" xr:uid="{3EFB5DD5-3F27-4AE5-8240-8EA857F4AE17}"/>
    <cellStyle name="Millares [0] 2 2 3 3 8" xfId="3748" xr:uid="{00000000-0005-0000-0000-000028040000}"/>
    <cellStyle name="Millares [0] 2 2 3 3 8 2" xfId="14455" xr:uid="{299D235F-F9EE-4F8D-B4F1-88A895D72CC5}"/>
    <cellStyle name="Millares [0] 2 2 3 3 9" xfId="3749" xr:uid="{00000000-0005-0000-0000-000029040000}"/>
    <cellStyle name="Millares [0] 2 2 3 3 9 2" xfId="14456" xr:uid="{12D5D5E5-8415-4FB7-9563-AFC1EB9B3D41}"/>
    <cellStyle name="Millares [0] 2 2 3 4" xfId="3750" xr:uid="{00000000-0005-0000-0000-00002A040000}"/>
    <cellStyle name="Millares [0] 2 2 3 4 10" xfId="14457" xr:uid="{2AB7C2B8-EA2D-4C0A-B7C3-57821B1F1102}"/>
    <cellStyle name="Millares [0] 2 2 3 4 2" xfId="3751" xr:uid="{00000000-0005-0000-0000-00002B040000}"/>
    <cellStyle name="Millares [0] 2 2 3 4 2 2" xfId="3752" xr:uid="{00000000-0005-0000-0000-00002C040000}"/>
    <cellStyle name="Millares [0] 2 2 3 4 2 2 2" xfId="3753" xr:uid="{00000000-0005-0000-0000-00002D040000}"/>
    <cellStyle name="Millares [0] 2 2 3 4 2 2 2 2" xfId="3754" xr:uid="{00000000-0005-0000-0000-00002E040000}"/>
    <cellStyle name="Millares [0] 2 2 3 4 2 2 2 2 2" xfId="3755" xr:uid="{00000000-0005-0000-0000-00002F040000}"/>
    <cellStyle name="Millares [0] 2 2 3 4 2 2 2 2 2 2" xfId="14462" xr:uid="{F436AAAD-ABAC-41B8-B4E0-50475C086DC6}"/>
    <cellStyle name="Millares [0] 2 2 3 4 2 2 2 2 3" xfId="3756" xr:uid="{00000000-0005-0000-0000-000030040000}"/>
    <cellStyle name="Millares [0] 2 2 3 4 2 2 2 2 3 2" xfId="14463" xr:uid="{A4688475-0F75-460C-A28B-1AD6B36570B0}"/>
    <cellStyle name="Millares [0] 2 2 3 4 2 2 2 2 4" xfId="14461" xr:uid="{44F88F81-AB19-416F-A6D1-9B0143D13B3B}"/>
    <cellStyle name="Millares [0] 2 2 3 4 2 2 2 3" xfId="3757" xr:uid="{00000000-0005-0000-0000-000031040000}"/>
    <cellStyle name="Millares [0] 2 2 3 4 2 2 2 3 2" xfId="14464" xr:uid="{7BB849F7-14F2-494A-903B-27E41CFDA7CA}"/>
    <cellStyle name="Millares [0] 2 2 3 4 2 2 2 4" xfId="3758" xr:uid="{00000000-0005-0000-0000-000032040000}"/>
    <cellStyle name="Millares [0] 2 2 3 4 2 2 2 4 2" xfId="14465" xr:uid="{444956F5-8F06-41B8-898C-327E3E32A98D}"/>
    <cellStyle name="Millares [0] 2 2 3 4 2 2 2 5" xfId="14460" xr:uid="{6D5D1691-DD5E-4BDA-9B1B-D2130ECAC77F}"/>
    <cellStyle name="Millares [0] 2 2 3 4 2 2 3" xfId="3759" xr:uid="{00000000-0005-0000-0000-000033040000}"/>
    <cellStyle name="Millares [0] 2 2 3 4 2 2 3 2" xfId="3760" xr:uid="{00000000-0005-0000-0000-000034040000}"/>
    <cellStyle name="Millares [0] 2 2 3 4 2 2 3 2 2" xfId="14467" xr:uid="{7B26414B-A9B3-4DF3-87ED-8BBF61F0CCC1}"/>
    <cellStyle name="Millares [0] 2 2 3 4 2 2 3 3" xfId="3761" xr:uid="{00000000-0005-0000-0000-000035040000}"/>
    <cellStyle name="Millares [0] 2 2 3 4 2 2 3 3 2" xfId="14468" xr:uid="{4AF97141-D460-4B18-8C56-74CB3EE4E3E3}"/>
    <cellStyle name="Millares [0] 2 2 3 4 2 2 3 4" xfId="14466" xr:uid="{0816A86A-2ABC-435D-B35D-79F7B4BAFBEC}"/>
    <cellStyle name="Millares [0] 2 2 3 4 2 2 4" xfId="3762" xr:uid="{00000000-0005-0000-0000-000036040000}"/>
    <cellStyle name="Millares [0] 2 2 3 4 2 2 4 2" xfId="14469" xr:uid="{05EE19DE-9B0E-4CF3-B37A-AE84EEFF1576}"/>
    <cellStyle name="Millares [0] 2 2 3 4 2 2 5" xfId="3763" xr:uid="{00000000-0005-0000-0000-000037040000}"/>
    <cellStyle name="Millares [0] 2 2 3 4 2 2 5 2" xfId="14470" xr:uid="{50CC5366-C6D2-41D0-B76C-2CFF8E164464}"/>
    <cellStyle name="Millares [0] 2 2 3 4 2 2 6" xfId="14459" xr:uid="{74BD5FF7-DB52-4B2F-BB02-C8776DD878F7}"/>
    <cellStyle name="Millares [0] 2 2 3 4 2 3" xfId="3764" xr:uid="{00000000-0005-0000-0000-000038040000}"/>
    <cellStyle name="Millares [0] 2 2 3 4 2 3 2" xfId="3765" xr:uid="{00000000-0005-0000-0000-000039040000}"/>
    <cellStyle name="Millares [0] 2 2 3 4 2 3 2 2" xfId="3766" xr:uid="{00000000-0005-0000-0000-00003A040000}"/>
    <cellStyle name="Millares [0] 2 2 3 4 2 3 2 2 2" xfId="14473" xr:uid="{8198AE74-88A5-4473-94E9-1C2D5E87461B}"/>
    <cellStyle name="Millares [0] 2 2 3 4 2 3 2 3" xfId="3767" xr:uid="{00000000-0005-0000-0000-00003B040000}"/>
    <cellStyle name="Millares [0] 2 2 3 4 2 3 2 3 2" xfId="14474" xr:uid="{47B97808-CC3B-4F59-9D16-5CC568FA139B}"/>
    <cellStyle name="Millares [0] 2 2 3 4 2 3 2 4" xfId="14472" xr:uid="{98D30CB7-F089-48DB-8AB5-85C016332EBF}"/>
    <cellStyle name="Millares [0] 2 2 3 4 2 3 3" xfId="3768" xr:uid="{00000000-0005-0000-0000-00003C040000}"/>
    <cellStyle name="Millares [0] 2 2 3 4 2 3 3 2" xfId="14475" xr:uid="{20B64ADE-5817-4E1D-95FC-E12BD5D8C7B3}"/>
    <cellStyle name="Millares [0] 2 2 3 4 2 3 4" xfId="3769" xr:uid="{00000000-0005-0000-0000-00003D040000}"/>
    <cellStyle name="Millares [0] 2 2 3 4 2 3 4 2" xfId="14476" xr:uid="{20CFBB44-1167-4C05-9A39-1B1C51C00822}"/>
    <cellStyle name="Millares [0] 2 2 3 4 2 3 5" xfId="14471" xr:uid="{2ED13C8C-A8DE-41F7-9C3A-E5246AB2E6E5}"/>
    <cellStyle name="Millares [0] 2 2 3 4 2 4" xfId="3770" xr:uid="{00000000-0005-0000-0000-00003E040000}"/>
    <cellStyle name="Millares [0] 2 2 3 4 2 4 2" xfId="3771" xr:uid="{00000000-0005-0000-0000-00003F040000}"/>
    <cellStyle name="Millares [0] 2 2 3 4 2 4 2 2" xfId="3772" xr:uid="{00000000-0005-0000-0000-000040040000}"/>
    <cellStyle name="Millares [0] 2 2 3 4 2 4 2 2 2" xfId="14479" xr:uid="{3F06BD2C-F06D-424C-8035-E920192199DD}"/>
    <cellStyle name="Millares [0] 2 2 3 4 2 4 2 3" xfId="3773" xr:uid="{00000000-0005-0000-0000-000041040000}"/>
    <cellStyle name="Millares [0] 2 2 3 4 2 4 2 3 2" xfId="14480" xr:uid="{8E83A151-3EB2-4B8D-9BBE-299444C7B4FD}"/>
    <cellStyle name="Millares [0] 2 2 3 4 2 4 2 4" xfId="14478" xr:uid="{53258CDE-A69F-4A94-9186-6075CB5CAF7E}"/>
    <cellStyle name="Millares [0] 2 2 3 4 2 4 3" xfId="3774" xr:uid="{00000000-0005-0000-0000-000042040000}"/>
    <cellStyle name="Millares [0] 2 2 3 4 2 4 3 2" xfId="14481" xr:uid="{68628428-81DA-42A4-83F0-9A185FCB1F0E}"/>
    <cellStyle name="Millares [0] 2 2 3 4 2 4 4" xfId="3775" xr:uid="{00000000-0005-0000-0000-000043040000}"/>
    <cellStyle name="Millares [0] 2 2 3 4 2 4 4 2" xfId="14482" xr:uid="{9B8E2BF4-BB53-4C4A-B0F6-24253CA4C0AA}"/>
    <cellStyle name="Millares [0] 2 2 3 4 2 4 5" xfId="14477" xr:uid="{41A0A044-1C71-4F04-A20F-19BF43FBF9B9}"/>
    <cellStyle name="Millares [0] 2 2 3 4 2 5" xfId="3776" xr:uid="{00000000-0005-0000-0000-000044040000}"/>
    <cellStyle name="Millares [0] 2 2 3 4 2 5 2" xfId="3777" xr:uid="{00000000-0005-0000-0000-000045040000}"/>
    <cellStyle name="Millares [0] 2 2 3 4 2 5 2 2" xfId="3778" xr:uid="{00000000-0005-0000-0000-000046040000}"/>
    <cellStyle name="Millares [0] 2 2 3 4 2 5 2 2 2" xfId="14485" xr:uid="{65011A0A-B71F-4F97-955D-2837F3671060}"/>
    <cellStyle name="Millares [0] 2 2 3 4 2 5 2 3" xfId="3779" xr:uid="{00000000-0005-0000-0000-000047040000}"/>
    <cellStyle name="Millares [0] 2 2 3 4 2 5 2 3 2" xfId="14486" xr:uid="{BE893388-1E23-4152-BAE3-976921524055}"/>
    <cellStyle name="Millares [0] 2 2 3 4 2 5 2 4" xfId="14484" xr:uid="{CBA816E2-C4D3-462C-9B1F-487523DB0990}"/>
    <cellStyle name="Millares [0] 2 2 3 4 2 5 3" xfId="3780" xr:uid="{00000000-0005-0000-0000-000048040000}"/>
    <cellStyle name="Millares [0] 2 2 3 4 2 5 3 2" xfId="14487" xr:uid="{E51C9919-08D2-48D9-BCAE-56A8B64C88FF}"/>
    <cellStyle name="Millares [0] 2 2 3 4 2 5 4" xfId="3781" xr:uid="{00000000-0005-0000-0000-000049040000}"/>
    <cellStyle name="Millares [0] 2 2 3 4 2 5 4 2" xfId="14488" xr:uid="{C7C95BD4-DB64-4E15-8422-172B5CCABAAD}"/>
    <cellStyle name="Millares [0] 2 2 3 4 2 5 5" xfId="14483" xr:uid="{D8ED730E-D6EB-4612-A7F0-30BBBFE87D72}"/>
    <cellStyle name="Millares [0] 2 2 3 4 2 6" xfId="3782" xr:uid="{00000000-0005-0000-0000-00004A040000}"/>
    <cellStyle name="Millares [0] 2 2 3 4 2 6 2" xfId="3783" xr:uid="{00000000-0005-0000-0000-00004B040000}"/>
    <cellStyle name="Millares [0] 2 2 3 4 2 6 2 2" xfId="14490" xr:uid="{BBA778B7-1FAE-484C-8BDD-2A8312C3C81B}"/>
    <cellStyle name="Millares [0] 2 2 3 4 2 6 3" xfId="3784" xr:uid="{00000000-0005-0000-0000-00004C040000}"/>
    <cellStyle name="Millares [0] 2 2 3 4 2 6 3 2" xfId="14491" xr:uid="{C4045841-C8CE-40B6-B1AB-9CC0E2D978C6}"/>
    <cellStyle name="Millares [0] 2 2 3 4 2 6 4" xfId="14489" xr:uid="{62ED2F32-736E-411E-B0A4-8AABC9477F80}"/>
    <cellStyle name="Millares [0] 2 2 3 4 2 7" xfId="3785" xr:uid="{00000000-0005-0000-0000-00004D040000}"/>
    <cellStyle name="Millares [0] 2 2 3 4 2 7 2" xfId="14492" xr:uid="{1C4C865B-8A77-432C-9F0D-B324CF5A4607}"/>
    <cellStyle name="Millares [0] 2 2 3 4 2 8" xfId="3786" xr:uid="{00000000-0005-0000-0000-00004E040000}"/>
    <cellStyle name="Millares [0] 2 2 3 4 2 8 2" xfId="14493" xr:uid="{B02E5F37-763B-42A9-8AB3-1D16B16C3AD7}"/>
    <cellStyle name="Millares [0] 2 2 3 4 2 9" xfId="14458" xr:uid="{27B845ED-1306-4351-A845-39D55A7262CE}"/>
    <cellStyle name="Millares [0] 2 2 3 4 3" xfId="3787" xr:uid="{00000000-0005-0000-0000-00004F040000}"/>
    <cellStyle name="Millares [0] 2 2 3 4 3 2" xfId="3788" xr:uid="{00000000-0005-0000-0000-000050040000}"/>
    <cellStyle name="Millares [0] 2 2 3 4 3 2 2" xfId="3789" xr:uid="{00000000-0005-0000-0000-000051040000}"/>
    <cellStyle name="Millares [0] 2 2 3 4 3 2 2 2" xfId="3790" xr:uid="{00000000-0005-0000-0000-000052040000}"/>
    <cellStyle name="Millares [0] 2 2 3 4 3 2 2 2 2" xfId="14497" xr:uid="{C5280903-2491-4CF2-982A-0322FC38E1D0}"/>
    <cellStyle name="Millares [0] 2 2 3 4 3 2 2 3" xfId="3791" xr:uid="{00000000-0005-0000-0000-000053040000}"/>
    <cellStyle name="Millares [0] 2 2 3 4 3 2 2 3 2" xfId="14498" xr:uid="{4D0299B8-B000-47E1-A782-DAFE58782961}"/>
    <cellStyle name="Millares [0] 2 2 3 4 3 2 2 4" xfId="14496" xr:uid="{EA865FCE-9BBD-4FC6-8F3F-D6A3380B0B9C}"/>
    <cellStyle name="Millares [0] 2 2 3 4 3 2 3" xfId="3792" xr:uid="{00000000-0005-0000-0000-000054040000}"/>
    <cellStyle name="Millares [0] 2 2 3 4 3 2 3 2" xfId="14499" xr:uid="{3ED708BA-737F-4CD2-A029-19900DC62504}"/>
    <cellStyle name="Millares [0] 2 2 3 4 3 2 4" xfId="3793" xr:uid="{00000000-0005-0000-0000-000055040000}"/>
    <cellStyle name="Millares [0] 2 2 3 4 3 2 4 2" xfId="14500" xr:uid="{BBD5484D-D3D1-4525-8B92-3A351E07860F}"/>
    <cellStyle name="Millares [0] 2 2 3 4 3 2 5" xfId="14495" xr:uid="{1D192BA8-7258-47E5-AF17-E9933A7FEA4E}"/>
    <cellStyle name="Millares [0] 2 2 3 4 3 3" xfId="3794" xr:uid="{00000000-0005-0000-0000-000056040000}"/>
    <cellStyle name="Millares [0] 2 2 3 4 3 3 2" xfId="3795" xr:uid="{00000000-0005-0000-0000-000057040000}"/>
    <cellStyle name="Millares [0] 2 2 3 4 3 3 2 2" xfId="14502" xr:uid="{7DB5EC8F-81B4-4467-8B6B-49D8A7CC8570}"/>
    <cellStyle name="Millares [0] 2 2 3 4 3 3 3" xfId="3796" xr:uid="{00000000-0005-0000-0000-000058040000}"/>
    <cellStyle name="Millares [0] 2 2 3 4 3 3 3 2" xfId="14503" xr:uid="{B365A2B0-0D34-493B-81E4-760E99CA76FB}"/>
    <cellStyle name="Millares [0] 2 2 3 4 3 3 4" xfId="14501" xr:uid="{F2BC006C-4B2C-4EB1-A3CA-98E02AA660D2}"/>
    <cellStyle name="Millares [0] 2 2 3 4 3 4" xfId="3797" xr:uid="{00000000-0005-0000-0000-000059040000}"/>
    <cellStyle name="Millares [0] 2 2 3 4 3 4 2" xfId="14504" xr:uid="{113927FC-5408-4653-B449-26DCA0C4FE23}"/>
    <cellStyle name="Millares [0] 2 2 3 4 3 5" xfId="3798" xr:uid="{00000000-0005-0000-0000-00005A040000}"/>
    <cellStyle name="Millares [0] 2 2 3 4 3 5 2" xfId="14505" xr:uid="{518E88C6-CFB9-4AFC-B66C-4B0F3CC1299E}"/>
    <cellStyle name="Millares [0] 2 2 3 4 3 6" xfId="14494" xr:uid="{3A267319-AB07-4C4F-85F3-1CBF82423D77}"/>
    <cellStyle name="Millares [0] 2 2 3 4 4" xfId="3799" xr:uid="{00000000-0005-0000-0000-00005B040000}"/>
    <cellStyle name="Millares [0] 2 2 3 4 4 2" xfId="3800" xr:uid="{00000000-0005-0000-0000-00005C040000}"/>
    <cellStyle name="Millares [0] 2 2 3 4 4 2 2" xfId="3801" xr:uid="{00000000-0005-0000-0000-00005D040000}"/>
    <cellStyle name="Millares [0] 2 2 3 4 4 2 2 2" xfId="14508" xr:uid="{87FE2C3F-4982-4D1E-A617-B231CD383F5F}"/>
    <cellStyle name="Millares [0] 2 2 3 4 4 2 3" xfId="3802" xr:uid="{00000000-0005-0000-0000-00005E040000}"/>
    <cellStyle name="Millares [0] 2 2 3 4 4 2 3 2" xfId="14509" xr:uid="{C7790619-6C95-4699-8D17-0EFA5F76653A}"/>
    <cellStyle name="Millares [0] 2 2 3 4 4 2 4" xfId="14507" xr:uid="{1782158F-1F8D-4DA7-B46D-8A331E3576A2}"/>
    <cellStyle name="Millares [0] 2 2 3 4 4 3" xfId="3803" xr:uid="{00000000-0005-0000-0000-00005F040000}"/>
    <cellStyle name="Millares [0] 2 2 3 4 4 3 2" xfId="14510" xr:uid="{6A23CAB6-BEA2-4B6A-8BE5-1A125FE9E6D1}"/>
    <cellStyle name="Millares [0] 2 2 3 4 4 4" xfId="3804" xr:uid="{00000000-0005-0000-0000-000060040000}"/>
    <cellStyle name="Millares [0] 2 2 3 4 4 4 2" xfId="14511" xr:uid="{078C1D0B-F0C3-4B4B-A866-68E0579C2E6A}"/>
    <cellStyle name="Millares [0] 2 2 3 4 4 5" xfId="14506" xr:uid="{8E9678B2-569E-4C2F-A1C1-C83376D269B2}"/>
    <cellStyle name="Millares [0] 2 2 3 4 5" xfId="3805" xr:uid="{00000000-0005-0000-0000-000061040000}"/>
    <cellStyle name="Millares [0] 2 2 3 4 5 2" xfId="3806" xr:uid="{00000000-0005-0000-0000-000062040000}"/>
    <cellStyle name="Millares [0] 2 2 3 4 5 2 2" xfId="3807" xr:uid="{00000000-0005-0000-0000-000063040000}"/>
    <cellStyle name="Millares [0] 2 2 3 4 5 2 2 2" xfId="14514" xr:uid="{34ED4F94-EA22-4179-A8DD-66A9E9CCC9AF}"/>
    <cellStyle name="Millares [0] 2 2 3 4 5 2 3" xfId="3808" xr:uid="{00000000-0005-0000-0000-000064040000}"/>
    <cellStyle name="Millares [0] 2 2 3 4 5 2 3 2" xfId="14515" xr:uid="{280CB1BC-9E82-4237-A83A-9596D36BEE67}"/>
    <cellStyle name="Millares [0] 2 2 3 4 5 2 4" xfId="14513" xr:uid="{E9982A5E-92DA-4E1D-952E-0446C22573B1}"/>
    <cellStyle name="Millares [0] 2 2 3 4 5 3" xfId="3809" xr:uid="{00000000-0005-0000-0000-000065040000}"/>
    <cellStyle name="Millares [0] 2 2 3 4 5 3 2" xfId="14516" xr:uid="{1A0070CA-08B5-4E4B-AD19-B2F9CE72C719}"/>
    <cellStyle name="Millares [0] 2 2 3 4 5 4" xfId="3810" xr:uid="{00000000-0005-0000-0000-000066040000}"/>
    <cellStyle name="Millares [0] 2 2 3 4 5 4 2" xfId="14517" xr:uid="{404AE44A-25E9-4DB6-948F-51199C8F15A7}"/>
    <cellStyle name="Millares [0] 2 2 3 4 5 5" xfId="14512" xr:uid="{950F0C4D-B6F7-426D-ABE9-C735F7A951CF}"/>
    <cellStyle name="Millares [0] 2 2 3 4 6" xfId="3811" xr:uid="{00000000-0005-0000-0000-000067040000}"/>
    <cellStyle name="Millares [0] 2 2 3 4 6 2" xfId="3812" xr:uid="{00000000-0005-0000-0000-000068040000}"/>
    <cellStyle name="Millares [0] 2 2 3 4 6 2 2" xfId="3813" xr:uid="{00000000-0005-0000-0000-000069040000}"/>
    <cellStyle name="Millares [0] 2 2 3 4 6 2 2 2" xfId="14520" xr:uid="{F14B147B-655F-4FBC-A8C8-467C1A853853}"/>
    <cellStyle name="Millares [0] 2 2 3 4 6 2 3" xfId="3814" xr:uid="{00000000-0005-0000-0000-00006A040000}"/>
    <cellStyle name="Millares [0] 2 2 3 4 6 2 3 2" xfId="14521" xr:uid="{73021C8B-6D32-4CBD-A18A-80E901E8A796}"/>
    <cellStyle name="Millares [0] 2 2 3 4 6 2 4" xfId="14519" xr:uid="{40B50E45-E1CA-49FA-A16F-20A7414ECE97}"/>
    <cellStyle name="Millares [0] 2 2 3 4 6 3" xfId="3815" xr:uid="{00000000-0005-0000-0000-00006B040000}"/>
    <cellStyle name="Millares [0] 2 2 3 4 6 3 2" xfId="14522" xr:uid="{AEB8C85E-AB56-4780-8B99-DBFD06C5B166}"/>
    <cellStyle name="Millares [0] 2 2 3 4 6 4" xfId="3816" xr:uid="{00000000-0005-0000-0000-00006C040000}"/>
    <cellStyle name="Millares [0] 2 2 3 4 6 4 2" xfId="14523" xr:uid="{DEC93683-3C87-42EB-9504-02725CF0EC6D}"/>
    <cellStyle name="Millares [0] 2 2 3 4 6 5" xfId="14518" xr:uid="{238F3931-9C89-4DEB-AB86-843A053F923E}"/>
    <cellStyle name="Millares [0] 2 2 3 4 7" xfId="3817" xr:uid="{00000000-0005-0000-0000-00006D040000}"/>
    <cellStyle name="Millares [0] 2 2 3 4 7 2" xfId="3818" xr:uid="{00000000-0005-0000-0000-00006E040000}"/>
    <cellStyle name="Millares [0] 2 2 3 4 7 2 2" xfId="14525" xr:uid="{4C1D9EA3-0240-443F-AC4A-70077446C644}"/>
    <cellStyle name="Millares [0] 2 2 3 4 7 3" xfId="3819" xr:uid="{00000000-0005-0000-0000-00006F040000}"/>
    <cellStyle name="Millares [0] 2 2 3 4 7 3 2" xfId="14526" xr:uid="{E4EC9D95-8906-4E50-8083-CB2D49B963CF}"/>
    <cellStyle name="Millares [0] 2 2 3 4 7 4" xfId="14524" xr:uid="{1EFF855D-7F2A-4EC1-9D5A-69941456AA42}"/>
    <cellStyle name="Millares [0] 2 2 3 4 8" xfId="3820" xr:uid="{00000000-0005-0000-0000-000070040000}"/>
    <cellStyle name="Millares [0] 2 2 3 4 8 2" xfId="14527" xr:uid="{269C8D8D-5AD6-47E9-8ED4-3256D94581AB}"/>
    <cellStyle name="Millares [0] 2 2 3 4 9" xfId="3821" xr:uid="{00000000-0005-0000-0000-000071040000}"/>
    <cellStyle name="Millares [0] 2 2 3 4 9 2" xfId="14528" xr:uid="{BA4E8FE3-BE25-46D2-B190-8DCEAC8765DB}"/>
    <cellStyle name="Millares [0] 2 2 3 5" xfId="3822" xr:uid="{00000000-0005-0000-0000-000072040000}"/>
    <cellStyle name="Millares [0] 2 2 3 5 2" xfId="3823" xr:uid="{00000000-0005-0000-0000-000073040000}"/>
    <cellStyle name="Millares [0] 2 2 3 5 2 2" xfId="3824" xr:uid="{00000000-0005-0000-0000-000074040000}"/>
    <cellStyle name="Millares [0] 2 2 3 5 2 2 2" xfId="3825" xr:uid="{00000000-0005-0000-0000-000075040000}"/>
    <cellStyle name="Millares [0] 2 2 3 5 2 2 2 2" xfId="3826" xr:uid="{00000000-0005-0000-0000-000076040000}"/>
    <cellStyle name="Millares [0] 2 2 3 5 2 2 2 2 2" xfId="14533" xr:uid="{5BE56252-BD65-4736-B525-62F84FCAF013}"/>
    <cellStyle name="Millares [0] 2 2 3 5 2 2 2 3" xfId="3827" xr:uid="{00000000-0005-0000-0000-000077040000}"/>
    <cellStyle name="Millares [0] 2 2 3 5 2 2 2 3 2" xfId="14534" xr:uid="{AB875BEC-4042-4974-8B43-E8C23C3174E0}"/>
    <cellStyle name="Millares [0] 2 2 3 5 2 2 2 4" xfId="14532" xr:uid="{990D2046-2AE6-43DE-AFCB-4F73D3FA1F7E}"/>
    <cellStyle name="Millares [0] 2 2 3 5 2 2 3" xfId="3828" xr:uid="{00000000-0005-0000-0000-000078040000}"/>
    <cellStyle name="Millares [0] 2 2 3 5 2 2 3 2" xfId="14535" xr:uid="{75F1B04A-564E-49C5-93AB-3AA52A357868}"/>
    <cellStyle name="Millares [0] 2 2 3 5 2 2 4" xfId="3829" xr:uid="{00000000-0005-0000-0000-000079040000}"/>
    <cellStyle name="Millares [0] 2 2 3 5 2 2 4 2" xfId="14536" xr:uid="{749C7E6C-3640-482E-BE47-8880E13EF40A}"/>
    <cellStyle name="Millares [0] 2 2 3 5 2 2 5" xfId="14531" xr:uid="{98CAB09F-0775-41C7-A631-372A0BEEF142}"/>
    <cellStyle name="Millares [0] 2 2 3 5 2 3" xfId="3830" xr:uid="{00000000-0005-0000-0000-00007A040000}"/>
    <cellStyle name="Millares [0] 2 2 3 5 2 3 2" xfId="3831" xr:uid="{00000000-0005-0000-0000-00007B040000}"/>
    <cellStyle name="Millares [0] 2 2 3 5 2 3 2 2" xfId="14538" xr:uid="{7CB565DD-161E-4BA8-9AE8-9F72996AC62B}"/>
    <cellStyle name="Millares [0] 2 2 3 5 2 3 3" xfId="3832" xr:uid="{00000000-0005-0000-0000-00007C040000}"/>
    <cellStyle name="Millares [0] 2 2 3 5 2 3 3 2" xfId="14539" xr:uid="{62F7FD3F-9FB7-41C4-891D-4B7AC6913F2C}"/>
    <cellStyle name="Millares [0] 2 2 3 5 2 3 4" xfId="14537" xr:uid="{CA5782D6-A156-4156-BEFA-CCDB380E0A96}"/>
    <cellStyle name="Millares [0] 2 2 3 5 2 4" xfId="3833" xr:uid="{00000000-0005-0000-0000-00007D040000}"/>
    <cellStyle name="Millares [0] 2 2 3 5 2 4 2" xfId="14540" xr:uid="{F23D52ED-686F-4F01-B010-FFAB4B32AB52}"/>
    <cellStyle name="Millares [0] 2 2 3 5 2 5" xfId="3834" xr:uid="{00000000-0005-0000-0000-00007E040000}"/>
    <cellStyle name="Millares [0] 2 2 3 5 2 5 2" xfId="14541" xr:uid="{B40EEF6C-30E1-4F32-BF67-B02B57B2D9E9}"/>
    <cellStyle name="Millares [0] 2 2 3 5 2 6" xfId="14530" xr:uid="{E80031E4-7714-4E30-B3C9-A14E5AD80FBB}"/>
    <cellStyle name="Millares [0] 2 2 3 5 3" xfId="3835" xr:uid="{00000000-0005-0000-0000-00007F040000}"/>
    <cellStyle name="Millares [0] 2 2 3 5 3 2" xfId="3836" xr:uid="{00000000-0005-0000-0000-000080040000}"/>
    <cellStyle name="Millares [0] 2 2 3 5 3 2 2" xfId="3837" xr:uid="{00000000-0005-0000-0000-000081040000}"/>
    <cellStyle name="Millares [0] 2 2 3 5 3 2 2 2" xfId="14544" xr:uid="{2297292C-64B8-4277-9A7A-38E86E93DF79}"/>
    <cellStyle name="Millares [0] 2 2 3 5 3 2 3" xfId="3838" xr:uid="{00000000-0005-0000-0000-000082040000}"/>
    <cellStyle name="Millares [0] 2 2 3 5 3 2 3 2" xfId="14545" xr:uid="{CC2917F9-238D-45F9-AB13-CD44690E6B13}"/>
    <cellStyle name="Millares [0] 2 2 3 5 3 2 4" xfId="14543" xr:uid="{8D96E236-10AA-4CC6-9091-BD6B51F59498}"/>
    <cellStyle name="Millares [0] 2 2 3 5 3 3" xfId="3839" xr:uid="{00000000-0005-0000-0000-000083040000}"/>
    <cellStyle name="Millares [0] 2 2 3 5 3 3 2" xfId="14546" xr:uid="{C45359A6-9D97-49F8-8364-11926FCCA799}"/>
    <cellStyle name="Millares [0] 2 2 3 5 3 4" xfId="3840" xr:uid="{00000000-0005-0000-0000-000084040000}"/>
    <cellStyle name="Millares [0] 2 2 3 5 3 4 2" xfId="14547" xr:uid="{CCDD836D-8C2D-4E74-9037-0F28AB8B8553}"/>
    <cellStyle name="Millares [0] 2 2 3 5 3 5" xfId="14542" xr:uid="{8C2F08A3-BBD5-4182-827A-579BC3A48A4F}"/>
    <cellStyle name="Millares [0] 2 2 3 5 4" xfId="3841" xr:uid="{00000000-0005-0000-0000-000085040000}"/>
    <cellStyle name="Millares [0] 2 2 3 5 4 2" xfId="3842" xr:uid="{00000000-0005-0000-0000-000086040000}"/>
    <cellStyle name="Millares [0] 2 2 3 5 4 2 2" xfId="3843" xr:uid="{00000000-0005-0000-0000-000087040000}"/>
    <cellStyle name="Millares [0] 2 2 3 5 4 2 2 2" xfId="14550" xr:uid="{4D84D4C9-FD06-432A-AF07-19906D2208CD}"/>
    <cellStyle name="Millares [0] 2 2 3 5 4 2 3" xfId="3844" xr:uid="{00000000-0005-0000-0000-000088040000}"/>
    <cellStyle name="Millares [0] 2 2 3 5 4 2 3 2" xfId="14551" xr:uid="{8A2D1D6C-CD26-4E51-8316-8C6A54BDBE59}"/>
    <cellStyle name="Millares [0] 2 2 3 5 4 2 4" xfId="14549" xr:uid="{82655A46-FA1D-41B4-BE91-A1FEDC45A242}"/>
    <cellStyle name="Millares [0] 2 2 3 5 4 3" xfId="3845" xr:uid="{00000000-0005-0000-0000-000089040000}"/>
    <cellStyle name="Millares [0] 2 2 3 5 4 3 2" xfId="14552" xr:uid="{ED8B05C6-CFF5-450A-9605-0F7730EBABF8}"/>
    <cellStyle name="Millares [0] 2 2 3 5 4 4" xfId="3846" xr:uid="{00000000-0005-0000-0000-00008A040000}"/>
    <cellStyle name="Millares [0] 2 2 3 5 4 4 2" xfId="14553" xr:uid="{FD3B64AC-05A7-4494-A950-520FDE03AFE4}"/>
    <cellStyle name="Millares [0] 2 2 3 5 4 5" xfId="14548" xr:uid="{AE2BE05F-01E6-4B29-9C7D-F07E318A8284}"/>
    <cellStyle name="Millares [0] 2 2 3 5 5" xfId="3847" xr:uid="{00000000-0005-0000-0000-00008B040000}"/>
    <cellStyle name="Millares [0] 2 2 3 5 5 2" xfId="3848" xr:uid="{00000000-0005-0000-0000-00008C040000}"/>
    <cellStyle name="Millares [0] 2 2 3 5 5 2 2" xfId="3849" xr:uid="{00000000-0005-0000-0000-00008D040000}"/>
    <cellStyle name="Millares [0] 2 2 3 5 5 2 2 2" xfId="14556" xr:uid="{C8ACF18C-13DC-444E-865B-980649410B7D}"/>
    <cellStyle name="Millares [0] 2 2 3 5 5 2 3" xfId="3850" xr:uid="{00000000-0005-0000-0000-00008E040000}"/>
    <cellStyle name="Millares [0] 2 2 3 5 5 2 3 2" xfId="14557" xr:uid="{D4FDC631-5CD2-426C-9550-88FAC00F38A8}"/>
    <cellStyle name="Millares [0] 2 2 3 5 5 2 4" xfId="14555" xr:uid="{098B679A-45C7-4A28-9563-E7DE73F7FC82}"/>
    <cellStyle name="Millares [0] 2 2 3 5 5 3" xfId="3851" xr:uid="{00000000-0005-0000-0000-00008F040000}"/>
    <cellStyle name="Millares [0] 2 2 3 5 5 3 2" xfId="14558" xr:uid="{C6E94767-7A66-45DE-AC8F-C03D4EB0A0B6}"/>
    <cellStyle name="Millares [0] 2 2 3 5 5 4" xfId="3852" xr:uid="{00000000-0005-0000-0000-000090040000}"/>
    <cellStyle name="Millares [0] 2 2 3 5 5 4 2" xfId="14559" xr:uid="{2DF7C1E2-A684-4E26-A905-830B6C59ED8E}"/>
    <cellStyle name="Millares [0] 2 2 3 5 5 5" xfId="14554" xr:uid="{80C4F4F4-D9C9-408C-927F-85D39A49341C}"/>
    <cellStyle name="Millares [0] 2 2 3 5 6" xfId="3853" xr:uid="{00000000-0005-0000-0000-000091040000}"/>
    <cellStyle name="Millares [0] 2 2 3 5 6 2" xfId="3854" xr:uid="{00000000-0005-0000-0000-000092040000}"/>
    <cellStyle name="Millares [0] 2 2 3 5 6 2 2" xfId="14561" xr:uid="{5107CE8F-30C0-4C63-A5A7-3E5911391AB9}"/>
    <cellStyle name="Millares [0] 2 2 3 5 6 3" xfId="3855" xr:uid="{00000000-0005-0000-0000-000093040000}"/>
    <cellStyle name="Millares [0] 2 2 3 5 6 3 2" xfId="14562" xr:uid="{166ED486-93D4-4867-96F4-18A1FBF4A113}"/>
    <cellStyle name="Millares [0] 2 2 3 5 6 4" xfId="14560" xr:uid="{48D73A14-A30C-4B92-BFDB-0C3AB9A79F37}"/>
    <cellStyle name="Millares [0] 2 2 3 5 7" xfId="3856" xr:uid="{00000000-0005-0000-0000-000094040000}"/>
    <cellStyle name="Millares [0] 2 2 3 5 7 2" xfId="14563" xr:uid="{E0ACEBA0-D6B0-4A47-972C-30B81B2A2700}"/>
    <cellStyle name="Millares [0] 2 2 3 5 8" xfId="3857" xr:uid="{00000000-0005-0000-0000-000095040000}"/>
    <cellStyle name="Millares [0] 2 2 3 5 8 2" xfId="14564" xr:uid="{FD765EE0-67F1-447A-B76B-8752BD0B411F}"/>
    <cellStyle name="Millares [0] 2 2 3 5 9" xfId="14529" xr:uid="{873D87A3-ACBE-4DE9-ABCA-FB7A98A9D0F9}"/>
    <cellStyle name="Millares [0] 2 2 3 6" xfId="3858" xr:uid="{00000000-0005-0000-0000-000096040000}"/>
    <cellStyle name="Millares [0] 2 2 3 6 2" xfId="3859" xr:uid="{00000000-0005-0000-0000-000097040000}"/>
    <cellStyle name="Millares [0] 2 2 3 6 2 2" xfId="3860" xr:uid="{00000000-0005-0000-0000-000098040000}"/>
    <cellStyle name="Millares [0] 2 2 3 6 2 2 2" xfId="3861" xr:uid="{00000000-0005-0000-0000-000099040000}"/>
    <cellStyle name="Millares [0] 2 2 3 6 2 2 2 2" xfId="14568" xr:uid="{EF5E2573-DB0E-4307-9F38-A88FD0445C1B}"/>
    <cellStyle name="Millares [0] 2 2 3 6 2 2 3" xfId="3862" xr:uid="{00000000-0005-0000-0000-00009A040000}"/>
    <cellStyle name="Millares [0] 2 2 3 6 2 2 3 2" xfId="14569" xr:uid="{0F27FD6D-B43A-4670-B6F0-75AE296A5E14}"/>
    <cellStyle name="Millares [0] 2 2 3 6 2 2 4" xfId="14567" xr:uid="{B044C814-ED45-4563-982F-64F6B754D81D}"/>
    <cellStyle name="Millares [0] 2 2 3 6 2 3" xfId="3863" xr:uid="{00000000-0005-0000-0000-00009B040000}"/>
    <cellStyle name="Millares [0] 2 2 3 6 2 3 2" xfId="14570" xr:uid="{547BD8C4-7F55-4A80-AFD1-0AC8AE6C1BDE}"/>
    <cellStyle name="Millares [0] 2 2 3 6 2 4" xfId="3864" xr:uid="{00000000-0005-0000-0000-00009C040000}"/>
    <cellStyle name="Millares [0] 2 2 3 6 2 4 2" xfId="14571" xr:uid="{B7B932D2-1E86-44B0-92FC-D0F695EE2DF1}"/>
    <cellStyle name="Millares [0] 2 2 3 6 2 5" xfId="14566" xr:uid="{D8A5CA70-2C18-441B-971A-FCBD07153A5D}"/>
    <cellStyle name="Millares [0] 2 2 3 6 3" xfId="3865" xr:uid="{00000000-0005-0000-0000-00009D040000}"/>
    <cellStyle name="Millares [0] 2 2 3 6 3 2" xfId="3866" xr:uid="{00000000-0005-0000-0000-00009E040000}"/>
    <cellStyle name="Millares [0] 2 2 3 6 3 2 2" xfId="14573" xr:uid="{3D8D02F0-EB20-4EC9-BDF6-E4DBE721BCC2}"/>
    <cellStyle name="Millares [0] 2 2 3 6 3 3" xfId="3867" xr:uid="{00000000-0005-0000-0000-00009F040000}"/>
    <cellStyle name="Millares [0] 2 2 3 6 3 3 2" xfId="14574" xr:uid="{23F303E3-4BF5-4D7B-82D4-F7D96AF27887}"/>
    <cellStyle name="Millares [0] 2 2 3 6 3 4" xfId="14572" xr:uid="{E2421C83-1C0D-453E-808A-18A14E35BC15}"/>
    <cellStyle name="Millares [0] 2 2 3 6 4" xfId="3868" xr:uid="{00000000-0005-0000-0000-0000A0040000}"/>
    <cellStyle name="Millares [0] 2 2 3 6 4 2" xfId="14575" xr:uid="{145050B5-FED7-47D2-8872-61B6670BEE38}"/>
    <cellStyle name="Millares [0] 2 2 3 6 5" xfId="3869" xr:uid="{00000000-0005-0000-0000-0000A1040000}"/>
    <cellStyle name="Millares [0] 2 2 3 6 5 2" xfId="14576" xr:uid="{85C80B2D-821E-4C10-804F-2355DDD73314}"/>
    <cellStyle name="Millares [0] 2 2 3 6 6" xfId="14565" xr:uid="{7BDCD28C-B6D6-49D4-A354-759302FDD61E}"/>
    <cellStyle name="Millares [0] 2 2 3 7" xfId="3870" xr:uid="{00000000-0005-0000-0000-0000A2040000}"/>
    <cellStyle name="Millares [0] 2 2 3 7 2" xfId="3871" xr:uid="{00000000-0005-0000-0000-0000A3040000}"/>
    <cellStyle name="Millares [0] 2 2 3 7 2 2" xfId="3872" xr:uid="{00000000-0005-0000-0000-0000A4040000}"/>
    <cellStyle name="Millares [0] 2 2 3 7 2 2 2" xfId="14579" xr:uid="{BE9537D5-2407-40EE-BC15-D05389EFFFF0}"/>
    <cellStyle name="Millares [0] 2 2 3 7 2 3" xfId="3873" xr:uid="{00000000-0005-0000-0000-0000A5040000}"/>
    <cellStyle name="Millares [0] 2 2 3 7 2 3 2" xfId="14580" xr:uid="{3088CF43-9FC2-4386-9CC9-DBAF29E0F740}"/>
    <cellStyle name="Millares [0] 2 2 3 7 2 4" xfId="14578" xr:uid="{6F79ED1A-3991-437E-A768-4DF127FB756C}"/>
    <cellStyle name="Millares [0] 2 2 3 7 3" xfId="3874" xr:uid="{00000000-0005-0000-0000-0000A6040000}"/>
    <cellStyle name="Millares [0] 2 2 3 7 3 2" xfId="14581" xr:uid="{E5A57D35-8880-4919-9FCD-AFA388065128}"/>
    <cellStyle name="Millares [0] 2 2 3 7 4" xfId="3875" xr:uid="{00000000-0005-0000-0000-0000A7040000}"/>
    <cellStyle name="Millares [0] 2 2 3 7 4 2" xfId="14582" xr:uid="{4EA01837-3021-4BE7-AC6E-C465A8406F89}"/>
    <cellStyle name="Millares [0] 2 2 3 7 5" xfId="14577" xr:uid="{765AEC77-5687-43AB-8554-CA265FBAD431}"/>
    <cellStyle name="Millares [0] 2 2 3 8" xfId="3876" xr:uid="{00000000-0005-0000-0000-0000A8040000}"/>
    <cellStyle name="Millares [0] 2 2 3 8 2" xfId="3877" xr:uid="{00000000-0005-0000-0000-0000A9040000}"/>
    <cellStyle name="Millares [0] 2 2 3 8 2 2" xfId="3878" xr:uid="{00000000-0005-0000-0000-0000AA040000}"/>
    <cellStyle name="Millares [0] 2 2 3 8 2 2 2" xfId="14585" xr:uid="{12030892-50BC-477C-AEFB-B7BB58DB0E1C}"/>
    <cellStyle name="Millares [0] 2 2 3 8 2 3" xfId="3879" xr:uid="{00000000-0005-0000-0000-0000AB040000}"/>
    <cellStyle name="Millares [0] 2 2 3 8 2 3 2" xfId="14586" xr:uid="{E55B824B-9EEC-4F81-B6C1-A9578018C0D6}"/>
    <cellStyle name="Millares [0] 2 2 3 8 2 4" xfId="14584" xr:uid="{C56CDE64-F496-43AA-81AA-A96484A2D8E4}"/>
    <cellStyle name="Millares [0] 2 2 3 8 3" xfId="3880" xr:uid="{00000000-0005-0000-0000-0000AC040000}"/>
    <cellStyle name="Millares [0] 2 2 3 8 3 2" xfId="14587" xr:uid="{61D79A7C-33B7-4A63-A163-6C561211CFD3}"/>
    <cellStyle name="Millares [0] 2 2 3 8 4" xfId="3881" xr:uid="{00000000-0005-0000-0000-0000AD040000}"/>
    <cellStyle name="Millares [0] 2 2 3 8 4 2" xfId="14588" xr:uid="{38B4ECEB-DD0B-4A66-8B4F-30F705AAE597}"/>
    <cellStyle name="Millares [0] 2 2 3 8 5" xfId="14583" xr:uid="{04B94676-5667-45EF-BC86-8D9D2A53F4BD}"/>
    <cellStyle name="Millares [0] 2 2 3 9" xfId="3882" xr:uid="{00000000-0005-0000-0000-0000AE040000}"/>
    <cellStyle name="Millares [0] 2 2 3 9 2" xfId="3883" xr:uid="{00000000-0005-0000-0000-0000AF040000}"/>
    <cellStyle name="Millares [0] 2 2 3 9 2 2" xfId="3884" xr:uid="{00000000-0005-0000-0000-0000B0040000}"/>
    <cellStyle name="Millares [0] 2 2 3 9 2 2 2" xfId="14591" xr:uid="{77DA7C94-C571-4A5A-BBCF-D6876DF9D096}"/>
    <cellStyle name="Millares [0] 2 2 3 9 2 3" xfId="3885" xr:uid="{00000000-0005-0000-0000-0000B1040000}"/>
    <cellStyle name="Millares [0] 2 2 3 9 2 3 2" xfId="14592" xr:uid="{93FF8317-4407-4547-BDE1-8C98A63E9991}"/>
    <cellStyle name="Millares [0] 2 2 3 9 2 4" xfId="14590" xr:uid="{23D436CE-3A65-4067-B4D2-42BD9C479C11}"/>
    <cellStyle name="Millares [0] 2 2 3 9 3" xfId="3886" xr:uid="{00000000-0005-0000-0000-0000B2040000}"/>
    <cellStyle name="Millares [0] 2 2 3 9 3 2" xfId="14593" xr:uid="{13F4950C-9BBE-497D-A4A3-8FC54ABCBF09}"/>
    <cellStyle name="Millares [0] 2 2 3 9 4" xfId="3887" xr:uid="{00000000-0005-0000-0000-0000B3040000}"/>
    <cellStyle name="Millares [0] 2 2 3 9 4 2" xfId="14594" xr:uid="{A52AAE02-47F4-4831-8F5B-C9BE35C9832D}"/>
    <cellStyle name="Millares [0] 2 2 3 9 5" xfId="14589" xr:uid="{C9FCFBF9-A1C6-4229-8F3E-422125D4AE8F}"/>
    <cellStyle name="Millares [0] 2 2 4" xfId="3888" xr:uid="{00000000-0005-0000-0000-0000B4040000}"/>
    <cellStyle name="Millares [0] 2 2 4 10" xfId="3889" xr:uid="{00000000-0005-0000-0000-0000B5040000}"/>
    <cellStyle name="Millares [0] 2 2 4 10 2" xfId="14596" xr:uid="{9DD58F00-17C2-4923-9427-6042F5C5A2CB}"/>
    <cellStyle name="Millares [0] 2 2 4 11" xfId="14595" xr:uid="{A15AF9C9-A15F-4E39-83F2-969FBBD0D97F}"/>
    <cellStyle name="Millares [0] 2 2 4 2" xfId="3890" xr:uid="{00000000-0005-0000-0000-0000B6040000}"/>
    <cellStyle name="Millares [0] 2 2 4 2 10" xfId="14597" xr:uid="{EC7E7035-E72F-4D7C-8F65-863E58A86043}"/>
    <cellStyle name="Millares [0] 2 2 4 2 2" xfId="3891" xr:uid="{00000000-0005-0000-0000-0000B7040000}"/>
    <cellStyle name="Millares [0] 2 2 4 2 2 2" xfId="3892" xr:uid="{00000000-0005-0000-0000-0000B8040000}"/>
    <cellStyle name="Millares [0] 2 2 4 2 2 2 2" xfId="3893" xr:uid="{00000000-0005-0000-0000-0000B9040000}"/>
    <cellStyle name="Millares [0] 2 2 4 2 2 2 2 2" xfId="3894" xr:uid="{00000000-0005-0000-0000-0000BA040000}"/>
    <cellStyle name="Millares [0] 2 2 4 2 2 2 2 2 2" xfId="3895" xr:uid="{00000000-0005-0000-0000-0000BB040000}"/>
    <cellStyle name="Millares [0] 2 2 4 2 2 2 2 2 2 2" xfId="14602" xr:uid="{BF6645C0-800B-4528-9344-34BE4B0C9B70}"/>
    <cellStyle name="Millares [0] 2 2 4 2 2 2 2 2 3" xfId="3896" xr:uid="{00000000-0005-0000-0000-0000BC040000}"/>
    <cellStyle name="Millares [0] 2 2 4 2 2 2 2 2 3 2" xfId="14603" xr:uid="{5A0FC0E9-5E48-4F7E-A89B-8F88527ABF57}"/>
    <cellStyle name="Millares [0] 2 2 4 2 2 2 2 2 4" xfId="14601" xr:uid="{C43CE0F7-E137-40CE-A68F-3674789606AD}"/>
    <cellStyle name="Millares [0] 2 2 4 2 2 2 2 3" xfId="3897" xr:uid="{00000000-0005-0000-0000-0000BD040000}"/>
    <cellStyle name="Millares [0] 2 2 4 2 2 2 2 3 2" xfId="14604" xr:uid="{6A8C744A-72AA-4A3A-91E7-18329597BBD2}"/>
    <cellStyle name="Millares [0] 2 2 4 2 2 2 2 4" xfId="3898" xr:uid="{00000000-0005-0000-0000-0000BE040000}"/>
    <cellStyle name="Millares [0] 2 2 4 2 2 2 2 4 2" xfId="14605" xr:uid="{5CD7B55D-DDC8-4D40-96F0-AEAEA5C66B6A}"/>
    <cellStyle name="Millares [0] 2 2 4 2 2 2 2 5" xfId="14600" xr:uid="{3E4907A8-FA78-4F0A-9312-C162A77E6845}"/>
    <cellStyle name="Millares [0] 2 2 4 2 2 2 3" xfId="3899" xr:uid="{00000000-0005-0000-0000-0000BF040000}"/>
    <cellStyle name="Millares [0] 2 2 4 2 2 2 3 2" xfId="3900" xr:uid="{00000000-0005-0000-0000-0000C0040000}"/>
    <cellStyle name="Millares [0] 2 2 4 2 2 2 3 2 2" xfId="14607" xr:uid="{7BBE8F14-E3C3-456A-9221-B34154189592}"/>
    <cellStyle name="Millares [0] 2 2 4 2 2 2 3 3" xfId="3901" xr:uid="{00000000-0005-0000-0000-0000C1040000}"/>
    <cellStyle name="Millares [0] 2 2 4 2 2 2 3 3 2" xfId="14608" xr:uid="{2783CAC6-DB02-4E28-8511-E2AE7B32EB3E}"/>
    <cellStyle name="Millares [0] 2 2 4 2 2 2 3 4" xfId="14606" xr:uid="{218E7F53-9A46-4E61-B3D1-30FC36DFE2DE}"/>
    <cellStyle name="Millares [0] 2 2 4 2 2 2 4" xfId="3902" xr:uid="{00000000-0005-0000-0000-0000C2040000}"/>
    <cellStyle name="Millares [0] 2 2 4 2 2 2 4 2" xfId="14609" xr:uid="{34A2B973-B11E-475E-AC16-307DBF6090FB}"/>
    <cellStyle name="Millares [0] 2 2 4 2 2 2 5" xfId="3903" xr:uid="{00000000-0005-0000-0000-0000C3040000}"/>
    <cellStyle name="Millares [0] 2 2 4 2 2 2 5 2" xfId="14610" xr:uid="{F0958659-CD16-4CD3-869F-7E7A58120409}"/>
    <cellStyle name="Millares [0] 2 2 4 2 2 2 6" xfId="14599" xr:uid="{F81B45E5-DA79-46EA-9C53-A793F85B12C2}"/>
    <cellStyle name="Millares [0] 2 2 4 2 2 3" xfId="3904" xr:uid="{00000000-0005-0000-0000-0000C4040000}"/>
    <cellStyle name="Millares [0] 2 2 4 2 2 3 2" xfId="3905" xr:uid="{00000000-0005-0000-0000-0000C5040000}"/>
    <cellStyle name="Millares [0] 2 2 4 2 2 3 2 2" xfId="3906" xr:uid="{00000000-0005-0000-0000-0000C6040000}"/>
    <cellStyle name="Millares [0] 2 2 4 2 2 3 2 2 2" xfId="14613" xr:uid="{519934BC-0DC7-4281-BB42-985F3491BB30}"/>
    <cellStyle name="Millares [0] 2 2 4 2 2 3 2 3" xfId="3907" xr:uid="{00000000-0005-0000-0000-0000C7040000}"/>
    <cellStyle name="Millares [0] 2 2 4 2 2 3 2 3 2" xfId="14614" xr:uid="{F8E416A3-93AF-46D0-B90F-905841D5BB66}"/>
    <cellStyle name="Millares [0] 2 2 4 2 2 3 2 4" xfId="14612" xr:uid="{071AFF9D-919D-4E7D-88FB-04D3FD46C4F0}"/>
    <cellStyle name="Millares [0] 2 2 4 2 2 3 3" xfId="3908" xr:uid="{00000000-0005-0000-0000-0000C8040000}"/>
    <cellStyle name="Millares [0] 2 2 4 2 2 3 3 2" xfId="14615" xr:uid="{CD1AA656-E50A-4F22-9AD2-A0D09A1E7C43}"/>
    <cellStyle name="Millares [0] 2 2 4 2 2 3 4" xfId="3909" xr:uid="{00000000-0005-0000-0000-0000C9040000}"/>
    <cellStyle name="Millares [0] 2 2 4 2 2 3 4 2" xfId="14616" xr:uid="{D8B74381-0789-4833-A090-4552F1C32D55}"/>
    <cellStyle name="Millares [0] 2 2 4 2 2 3 5" xfId="14611" xr:uid="{74E9948C-E958-4865-9405-000BEA5C8450}"/>
    <cellStyle name="Millares [0] 2 2 4 2 2 4" xfId="3910" xr:uid="{00000000-0005-0000-0000-0000CA040000}"/>
    <cellStyle name="Millares [0] 2 2 4 2 2 4 2" xfId="3911" xr:uid="{00000000-0005-0000-0000-0000CB040000}"/>
    <cellStyle name="Millares [0] 2 2 4 2 2 4 2 2" xfId="3912" xr:uid="{00000000-0005-0000-0000-0000CC040000}"/>
    <cellStyle name="Millares [0] 2 2 4 2 2 4 2 2 2" xfId="14619" xr:uid="{7017DE92-3CE0-4EEE-8DA7-13BDB59F7707}"/>
    <cellStyle name="Millares [0] 2 2 4 2 2 4 2 3" xfId="3913" xr:uid="{00000000-0005-0000-0000-0000CD040000}"/>
    <cellStyle name="Millares [0] 2 2 4 2 2 4 2 3 2" xfId="14620" xr:uid="{FDFB715F-7A8F-4C9A-96D0-2FD15C45CE84}"/>
    <cellStyle name="Millares [0] 2 2 4 2 2 4 2 4" xfId="14618" xr:uid="{37C53167-1FB3-422F-B342-8A8727A5FA88}"/>
    <cellStyle name="Millares [0] 2 2 4 2 2 4 3" xfId="3914" xr:uid="{00000000-0005-0000-0000-0000CE040000}"/>
    <cellStyle name="Millares [0] 2 2 4 2 2 4 3 2" xfId="14621" xr:uid="{D9CA5EBF-BE19-49D9-98F7-451443DB933B}"/>
    <cellStyle name="Millares [0] 2 2 4 2 2 4 4" xfId="3915" xr:uid="{00000000-0005-0000-0000-0000CF040000}"/>
    <cellStyle name="Millares [0] 2 2 4 2 2 4 4 2" xfId="14622" xr:uid="{4BAAA1BB-C297-44CE-AEEC-465902C126FB}"/>
    <cellStyle name="Millares [0] 2 2 4 2 2 4 5" xfId="14617" xr:uid="{496B30E8-8859-403A-920F-84A6AFDCBF29}"/>
    <cellStyle name="Millares [0] 2 2 4 2 2 5" xfId="3916" xr:uid="{00000000-0005-0000-0000-0000D0040000}"/>
    <cellStyle name="Millares [0] 2 2 4 2 2 5 2" xfId="3917" xr:uid="{00000000-0005-0000-0000-0000D1040000}"/>
    <cellStyle name="Millares [0] 2 2 4 2 2 5 2 2" xfId="3918" xr:uid="{00000000-0005-0000-0000-0000D2040000}"/>
    <cellStyle name="Millares [0] 2 2 4 2 2 5 2 2 2" xfId="14625" xr:uid="{C01F7396-F145-45D4-8207-2BAFFF63C00F}"/>
    <cellStyle name="Millares [0] 2 2 4 2 2 5 2 3" xfId="3919" xr:uid="{00000000-0005-0000-0000-0000D3040000}"/>
    <cellStyle name="Millares [0] 2 2 4 2 2 5 2 3 2" xfId="14626" xr:uid="{0CBD4CAD-ABE7-480B-95DF-0DB4AAE0AD47}"/>
    <cellStyle name="Millares [0] 2 2 4 2 2 5 2 4" xfId="14624" xr:uid="{2B6FBBC9-A531-4514-82DB-EC65C5135B5E}"/>
    <cellStyle name="Millares [0] 2 2 4 2 2 5 3" xfId="3920" xr:uid="{00000000-0005-0000-0000-0000D4040000}"/>
    <cellStyle name="Millares [0] 2 2 4 2 2 5 3 2" xfId="14627" xr:uid="{F7B46123-AAF3-4587-922A-9FD285FB3BA4}"/>
    <cellStyle name="Millares [0] 2 2 4 2 2 5 4" xfId="3921" xr:uid="{00000000-0005-0000-0000-0000D5040000}"/>
    <cellStyle name="Millares [0] 2 2 4 2 2 5 4 2" xfId="14628" xr:uid="{4D0CFF69-D4F4-4BBB-BAFC-5BB7FDF15B37}"/>
    <cellStyle name="Millares [0] 2 2 4 2 2 5 5" xfId="14623" xr:uid="{24786658-5B9D-41D6-9841-55E91B7BB1E0}"/>
    <cellStyle name="Millares [0] 2 2 4 2 2 6" xfId="3922" xr:uid="{00000000-0005-0000-0000-0000D6040000}"/>
    <cellStyle name="Millares [0] 2 2 4 2 2 6 2" xfId="3923" xr:uid="{00000000-0005-0000-0000-0000D7040000}"/>
    <cellStyle name="Millares [0] 2 2 4 2 2 6 2 2" xfId="14630" xr:uid="{50BF89CF-8725-49D5-B393-BD5594DE8142}"/>
    <cellStyle name="Millares [0] 2 2 4 2 2 6 3" xfId="3924" xr:uid="{00000000-0005-0000-0000-0000D8040000}"/>
    <cellStyle name="Millares [0] 2 2 4 2 2 6 3 2" xfId="14631" xr:uid="{6F7E0F61-C983-4CA7-A68A-F2A3D43D2F8D}"/>
    <cellStyle name="Millares [0] 2 2 4 2 2 6 4" xfId="14629" xr:uid="{0E22AA38-C019-434F-B214-08017D41D236}"/>
    <cellStyle name="Millares [0] 2 2 4 2 2 7" xfId="3925" xr:uid="{00000000-0005-0000-0000-0000D9040000}"/>
    <cellStyle name="Millares [0] 2 2 4 2 2 7 2" xfId="14632" xr:uid="{574CA45E-53FA-412A-A41E-CB64E488ED14}"/>
    <cellStyle name="Millares [0] 2 2 4 2 2 8" xfId="3926" xr:uid="{00000000-0005-0000-0000-0000DA040000}"/>
    <cellStyle name="Millares [0] 2 2 4 2 2 8 2" xfId="14633" xr:uid="{1F00ECD0-29E5-4A2C-8FCE-CAF2EE552CA1}"/>
    <cellStyle name="Millares [0] 2 2 4 2 2 9" xfId="14598" xr:uid="{13A84CD7-1638-4159-93F8-61F7B1FF378B}"/>
    <cellStyle name="Millares [0] 2 2 4 2 3" xfId="3927" xr:uid="{00000000-0005-0000-0000-0000DB040000}"/>
    <cellStyle name="Millares [0] 2 2 4 2 3 2" xfId="3928" xr:uid="{00000000-0005-0000-0000-0000DC040000}"/>
    <cellStyle name="Millares [0] 2 2 4 2 3 2 2" xfId="3929" xr:uid="{00000000-0005-0000-0000-0000DD040000}"/>
    <cellStyle name="Millares [0] 2 2 4 2 3 2 2 2" xfId="3930" xr:uid="{00000000-0005-0000-0000-0000DE040000}"/>
    <cellStyle name="Millares [0] 2 2 4 2 3 2 2 2 2" xfId="14637" xr:uid="{CA11C82F-1514-4756-9A85-6925465AEB3E}"/>
    <cellStyle name="Millares [0] 2 2 4 2 3 2 2 3" xfId="3931" xr:uid="{00000000-0005-0000-0000-0000DF040000}"/>
    <cellStyle name="Millares [0] 2 2 4 2 3 2 2 3 2" xfId="14638" xr:uid="{BF6A7DFB-F93F-49A0-A261-711A66A3508C}"/>
    <cellStyle name="Millares [0] 2 2 4 2 3 2 2 4" xfId="14636" xr:uid="{FD7D3528-BD1B-49F4-97F6-CEB1A50A895B}"/>
    <cellStyle name="Millares [0] 2 2 4 2 3 2 3" xfId="3932" xr:uid="{00000000-0005-0000-0000-0000E0040000}"/>
    <cellStyle name="Millares [0] 2 2 4 2 3 2 3 2" xfId="14639" xr:uid="{A536EBF0-0E14-484B-AD77-418D6DBE96F1}"/>
    <cellStyle name="Millares [0] 2 2 4 2 3 2 4" xfId="3933" xr:uid="{00000000-0005-0000-0000-0000E1040000}"/>
    <cellStyle name="Millares [0] 2 2 4 2 3 2 4 2" xfId="14640" xr:uid="{EAA07344-DFF6-4BF1-966A-3AAB2A21073F}"/>
    <cellStyle name="Millares [0] 2 2 4 2 3 2 5" xfId="14635" xr:uid="{51EE6F50-EFDD-4B98-AA23-7385FC6FF231}"/>
    <cellStyle name="Millares [0] 2 2 4 2 3 3" xfId="3934" xr:uid="{00000000-0005-0000-0000-0000E2040000}"/>
    <cellStyle name="Millares [0] 2 2 4 2 3 3 2" xfId="3935" xr:uid="{00000000-0005-0000-0000-0000E3040000}"/>
    <cellStyle name="Millares [0] 2 2 4 2 3 3 2 2" xfId="14642" xr:uid="{68AAAAD4-B0D3-4872-8932-B4B3EFBD134A}"/>
    <cellStyle name="Millares [0] 2 2 4 2 3 3 3" xfId="3936" xr:uid="{00000000-0005-0000-0000-0000E4040000}"/>
    <cellStyle name="Millares [0] 2 2 4 2 3 3 3 2" xfId="14643" xr:uid="{0096514A-7041-4A52-9889-B485E3549107}"/>
    <cellStyle name="Millares [0] 2 2 4 2 3 3 4" xfId="14641" xr:uid="{D75C200A-77FC-4652-AA2A-400E249D881E}"/>
    <cellStyle name="Millares [0] 2 2 4 2 3 4" xfId="3937" xr:uid="{00000000-0005-0000-0000-0000E5040000}"/>
    <cellStyle name="Millares [0] 2 2 4 2 3 4 2" xfId="14644" xr:uid="{673DC3E5-7107-4103-8008-B82FF92F2302}"/>
    <cellStyle name="Millares [0] 2 2 4 2 3 5" xfId="3938" xr:uid="{00000000-0005-0000-0000-0000E6040000}"/>
    <cellStyle name="Millares [0] 2 2 4 2 3 5 2" xfId="14645" xr:uid="{2151309A-371B-4D73-AA94-DB1DE36D95F2}"/>
    <cellStyle name="Millares [0] 2 2 4 2 3 6" xfId="14634" xr:uid="{3DD6573C-C91B-4763-BA1B-C1016B1EE618}"/>
    <cellStyle name="Millares [0] 2 2 4 2 4" xfId="3939" xr:uid="{00000000-0005-0000-0000-0000E7040000}"/>
    <cellStyle name="Millares [0] 2 2 4 2 4 2" xfId="3940" xr:uid="{00000000-0005-0000-0000-0000E8040000}"/>
    <cellStyle name="Millares [0] 2 2 4 2 4 2 2" xfId="3941" xr:uid="{00000000-0005-0000-0000-0000E9040000}"/>
    <cellStyle name="Millares [0] 2 2 4 2 4 2 2 2" xfId="14648" xr:uid="{9F61DE74-B7B8-4F9F-BC80-3F0B8FE241FC}"/>
    <cellStyle name="Millares [0] 2 2 4 2 4 2 3" xfId="3942" xr:uid="{00000000-0005-0000-0000-0000EA040000}"/>
    <cellStyle name="Millares [0] 2 2 4 2 4 2 3 2" xfId="14649" xr:uid="{12729A46-766C-4604-9524-9F617C0AA7DF}"/>
    <cellStyle name="Millares [0] 2 2 4 2 4 2 4" xfId="14647" xr:uid="{0905A6E1-474E-420D-8E4E-B6534DBDD1C8}"/>
    <cellStyle name="Millares [0] 2 2 4 2 4 3" xfId="3943" xr:uid="{00000000-0005-0000-0000-0000EB040000}"/>
    <cellStyle name="Millares [0] 2 2 4 2 4 3 2" xfId="14650" xr:uid="{BBD7CC1A-38A7-4A45-A1D4-BDB5DC7AE3AE}"/>
    <cellStyle name="Millares [0] 2 2 4 2 4 4" xfId="3944" xr:uid="{00000000-0005-0000-0000-0000EC040000}"/>
    <cellStyle name="Millares [0] 2 2 4 2 4 4 2" xfId="14651" xr:uid="{27E854EF-70B6-4F1A-B442-ED9A8F6C0D14}"/>
    <cellStyle name="Millares [0] 2 2 4 2 4 5" xfId="14646" xr:uid="{75338BE8-B8D9-4947-B36A-10CB75C1AC05}"/>
    <cellStyle name="Millares [0] 2 2 4 2 5" xfId="3945" xr:uid="{00000000-0005-0000-0000-0000ED040000}"/>
    <cellStyle name="Millares [0] 2 2 4 2 5 2" xfId="3946" xr:uid="{00000000-0005-0000-0000-0000EE040000}"/>
    <cellStyle name="Millares [0] 2 2 4 2 5 2 2" xfId="3947" xr:uid="{00000000-0005-0000-0000-0000EF040000}"/>
    <cellStyle name="Millares [0] 2 2 4 2 5 2 2 2" xfId="14654" xr:uid="{369674CD-FE46-4C4D-8C27-C1AC4A609154}"/>
    <cellStyle name="Millares [0] 2 2 4 2 5 2 3" xfId="3948" xr:uid="{00000000-0005-0000-0000-0000F0040000}"/>
    <cellStyle name="Millares [0] 2 2 4 2 5 2 3 2" xfId="14655" xr:uid="{11C05DD8-A7B3-46D4-B32D-0E5A2B49830D}"/>
    <cellStyle name="Millares [0] 2 2 4 2 5 2 4" xfId="14653" xr:uid="{EA07BBD6-C554-4E63-9C31-EDFAC7E4D6EF}"/>
    <cellStyle name="Millares [0] 2 2 4 2 5 3" xfId="3949" xr:uid="{00000000-0005-0000-0000-0000F1040000}"/>
    <cellStyle name="Millares [0] 2 2 4 2 5 3 2" xfId="14656" xr:uid="{AA8FD3A0-E4ED-499C-9672-0E5855E0ABA2}"/>
    <cellStyle name="Millares [0] 2 2 4 2 5 4" xfId="3950" xr:uid="{00000000-0005-0000-0000-0000F2040000}"/>
    <cellStyle name="Millares [0] 2 2 4 2 5 4 2" xfId="14657" xr:uid="{CE1EE6E1-566B-4472-AB4C-2510266B09BD}"/>
    <cellStyle name="Millares [0] 2 2 4 2 5 5" xfId="14652" xr:uid="{9898C62B-C8DB-4DE6-A557-9750CCE84FE6}"/>
    <cellStyle name="Millares [0] 2 2 4 2 6" xfId="3951" xr:uid="{00000000-0005-0000-0000-0000F3040000}"/>
    <cellStyle name="Millares [0] 2 2 4 2 6 2" xfId="3952" xr:uid="{00000000-0005-0000-0000-0000F4040000}"/>
    <cellStyle name="Millares [0] 2 2 4 2 6 2 2" xfId="3953" xr:uid="{00000000-0005-0000-0000-0000F5040000}"/>
    <cellStyle name="Millares [0] 2 2 4 2 6 2 2 2" xfId="14660" xr:uid="{752FD19E-7751-49D0-A174-2262405FEBD4}"/>
    <cellStyle name="Millares [0] 2 2 4 2 6 2 3" xfId="3954" xr:uid="{00000000-0005-0000-0000-0000F6040000}"/>
    <cellStyle name="Millares [0] 2 2 4 2 6 2 3 2" xfId="14661" xr:uid="{804C1447-A6E7-4C8A-8F4D-CD67AFF30207}"/>
    <cellStyle name="Millares [0] 2 2 4 2 6 2 4" xfId="14659" xr:uid="{658C9784-9A8E-4F47-B80E-1C6B5470A98C}"/>
    <cellStyle name="Millares [0] 2 2 4 2 6 3" xfId="3955" xr:uid="{00000000-0005-0000-0000-0000F7040000}"/>
    <cellStyle name="Millares [0] 2 2 4 2 6 3 2" xfId="14662" xr:uid="{502C67B2-9624-4294-B409-9E51DA457484}"/>
    <cellStyle name="Millares [0] 2 2 4 2 6 4" xfId="3956" xr:uid="{00000000-0005-0000-0000-0000F8040000}"/>
    <cellStyle name="Millares [0] 2 2 4 2 6 4 2" xfId="14663" xr:uid="{17106087-8BE7-4EA3-9E99-DC7A972DAEA5}"/>
    <cellStyle name="Millares [0] 2 2 4 2 6 5" xfId="14658" xr:uid="{1646B97C-533D-4042-A735-AF0B50BCBD86}"/>
    <cellStyle name="Millares [0] 2 2 4 2 7" xfId="3957" xr:uid="{00000000-0005-0000-0000-0000F9040000}"/>
    <cellStyle name="Millares [0] 2 2 4 2 7 2" xfId="3958" xr:uid="{00000000-0005-0000-0000-0000FA040000}"/>
    <cellStyle name="Millares [0] 2 2 4 2 7 2 2" xfId="14665" xr:uid="{8D1EAFC5-6824-4622-9597-13220888C213}"/>
    <cellStyle name="Millares [0] 2 2 4 2 7 3" xfId="3959" xr:uid="{00000000-0005-0000-0000-0000FB040000}"/>
    <cellStyle name="Millares [0] 2 2 4 2 7 3 2" xfId="14666" xr:uid="{C80F1834-09A6-4753-B219-CF2D07D0311E}"/>
    <cellStyle name="Millares [0] 2 2 4 2 7 4" xfId="14664" xr:uid="{0A20219A-96C1-4C7D-A71D-BB1B6F42178F}"/>
    <cellStyle name="Millares [0] 2 2 4 2 8" xfId="3960" xr:uid="{00000000-0005-0000-0000-0000FC040000}"/>
    <cellStyle name="Millares [0] 2 2 4 2 8 2" xfId="14667" xr:uid="{72B14C27-3571-4DF0-BC73-453C383BE012}"/>
    <cellStyle name="Millares [0] 2 2 4 2 9" xfId="3961" xr:uid="{00000000-0005-0000-0000-0000FD040000}"/>
    <cellStyle name="Millares [0] 2 2 4 2 9 2" xfId="14668" xr:uid="{A3564A23-642D-415E-86A5-BD9E9CB73E54}"/>
    <cellStyle name="Millares [0] 2 2 4 3" xfId="3962" xr:uid="{00000000-0005-0000-0000-0000FE040000}"/>
    <cellStyle name="Millares [0] 2 2 4 3 2" xfId="3963" xr:uid="{00000000-0005-0000-0000-0000FF040000}"/>
    <cellStyle name="Millares [0] 2 2 4 3 2 2" xfId="3964" xr:uid="{00000000-0005-0000-0000-000000050000}"/>
    <cellStyle name="Millares [0] 2 2 4 3 2 2 2" xfId="3965" xr:uid="{00000000-0005-0000-0000-000001050000}"/>
    <cellStyle name="Millares [0] 2 2 4 3 2 2 2 2" xfId="3966" xr:uid="{00000000-0005-0000-0000-000002050000}"/>
    <cellStyle name="Millares [0] 2 2 4 3 2 2 2 2 2" xfId="14673" xr:uid="{911E3C09-345D-42C6-B260-1490E0009312}"/>
    <cellStyle name="Millares [0] 2 2 4 3 2 2 2 3" xfId="3967" xr:uid="{00000000-0005-0000-0000-000003050000}"/>
    <cellStyle name="Millares [0] 2 2 4 3 2 2 2 3 2" xfId="14674" xr:uid="{951DD07F-F053-4351-AAAC-5D65B272F767}"/>
    <cellStyle name="Millares [0] 2 2 4 3 2 2 2 4" xfId="14672" xr:uid="{59C10412-670C-48D5-B3CA-14A2FCBD7D6C}"/>
    <cellStyle name="Millares [0] 2 2 4 3 2 2 3" xfId="3968" xr:uid="{00000000-0005-0000-0000-000004050000}"/>
    <cellStyle name="Millares [0] 2 2 4 3 2 2 3 2" xfId="14675" xr:uid="{BC4C44D2-5BA0-4D4C-B361-72C30FB0538F}"/>
    <cellStyle name="Millares [0] 2 2 4 3 2 2 4" xfId="3969" xr:uid="{00000000-0005-0000-0000-000005050000}"/>
    <cellStyle name="Millares [0] 2 2 4 3 2 2 4 2" xfId="14676" xr:uid="{11630B56-FB18-4334-B259-4C17E142B988}"/>
    <cellStyle name="Millares [0] 2 2 4 3 2 2 5" xfId="14671" xr:uid="{B1937A1F-7C40-48B0-A93F-422411807041}"/>
    <cellStyle name="Millares [0] 2 2 4 3 2 3" xfId="3970" xr:uid="{00000000-0005-0000-0000-000006050000}"/>
    <cellStyle name="Millares [0] 2 2 4 3 2 3 2" xfId="3971" xr:uid="{00000000-0005-0000-0000-000007050000}"/>
    <cellStyle name="Millares [0] 2 2 4 3 2 3 2 2" xfId="14678" xr:uid="{BFC04E60-DD5B-43D9-9A4D-787C00D2D0DF}"/>
    <cellStyle name="Millares [0] 2 2 4 3 2 3 3" xfId="3972" xr:uid="{00000000-0005-0000-0000-000008050000}"/>
    <cellStyle name="Millares [0] 2 2 4 3 2 3 3 2" xfId="14679" xr:uid="{9E5B1CE4-06F2-48D5-86B2-F76C9BC5C007}"/>
    <cellStyle name="Millares [0] 2 2 4 3 2 3 4" xfId="14677" xr:uid="{19620BB5-A132-43F8-9D1B-0A943AE0ED0F}"/>
    <cellStyle name="Millares [0] 2 2 4 3 2 4" xfId="3973" xr:uid="{00000000-0005-0000-0000-000009050000}"/>
    <cellStyle name="Millares [0] 2 2 4 3 2 4 2" xfId="14680" xr:uid="{EBE9D443-766D-42FF-94D2-91360AA4AFDF}"/>
    <cellStyle name="Millares [0] 2 2 4 3 2 5" xfId="3974" xr:uid="{00000000-0005-0000-0000-00000A050000}"/>
    <cellStyle name="Millares [0] 2 2 4 3 2 5 2" xfId="14681" xr:uid="{0185BB65-AACE-4122-887C-744DA352A3E5}"/>
    <cellStyle name="Millares [0] 2 2 4 3 2 6" xfId="14670" xr:uid="{27A208C7-06BA-48FA-9214-46E27BBC2668}"/>
    <cellStyle name="Millares [0] 2 2 4 3 3" xfId="3975" xr:uid="{00000000-0005-0000-0000-00000B050000}"/>
    <cellStyle name="Millares [0] 2 2 4 3 3 2" xfId="3976" xr:uid="{00000000-0005-0000-0000-00000C050000}"/>
    <cellStyle name="Millares [0] 2 2 4 3 3 2 2" xfId="3977" xr:uid="{00000000-0005-0000-0000-00000D050000}"/>
    <cellStyle name="Millares [0] 2 2 4 3 3 2 2 2" xfId="14684" xr:uid="{A80A55E1-2FD8-4979-9263-190E3880B944}"/>
    <cellStyle name="Millares [0] 2 2 4 3 3 2 3" xfId="3978" xr:uid="{00000000-0005-0000-0000-00000E050000}"/>
    <cellStyle name="Millares [0] 2 2 4 3 3 2 3 2" xfId="14685" xr:uid="{16079658-80AD-4191-8DF8-868FF70FCFCD}"/>
    <cellStyle name="Millares [0] 2 2 4 3 3 2 4" xfId="14683" xr:uid="{099FCDCF-9951-4E0F-B93F-FBB7F69D90AE}"/>
    <cellStyle name="Millares [0] 2 2 4 3 3 3" xfId="3979" xr:uid="{00000000-0005-0000-0000-00000F050000}"/>
    <cellStyle name="Millares [0] 2 2 4 3 3 3 2" xfId="14686" xr:uid="{8B980336-E3DA-497A-A7D0-0A3B934643E1}"/>
    <cellStyle name="Millares [0] 2 2 4 3 3 4" xfId="3980" xr:uid="{00000000-0005-0000-0000-000010050000}"/>
    <cellStyle name="Millares [0] 2 2 4 3 3 4 2" xfId="14687" xr:uid="{AB45CA97-0D08-425E-B1DA-11DBF169C046}"/>
    <cellStyle name="Millares [0] 2 2 4 3 3 5" xfId="14682" xr:uid="{8AF98BD1-D995-4D87-8463-E916405AC216}"/>
    <cellStyle name="Millares [0] 2 2 4 3 4" xfId="3981" xr:uid="{00000000-0005-0000-0000-000011050000}"/>
    <cellStyle name="Millares [0] 2 2 4 3 4 2" xfId="3982" xr:uid="{00000000-0005-0000-0000-000012050000}"/>
    <cellStyle name="Millares [0] 2 2 4 3 4 2 2" xfId="3983" xr:uid="{00000000-0005-0000-0000-000013050000}"/>
    <cellStyle name="Millares [0] 2 2 4 3 4 2 2 2" xfId="14690" xr:uid="{C1D29D2E-D9A8-4C9D-BEDC-6ECCA153DF51}"/>
    <cellStyle name="Millares [0] 2 2 4 3 4 2 3" xfId="3984" xr:uid="{00000000-0005-0000-0000-000014050000}"/>
    <cellStyle name="Millares [0] 2 2 4 3 4 2 3 2" xfId="14691" xr:uid="{92427C35-69F3-413E-BA7C-802D22E40111}"/>
    <cellStyle name="Millares [0] 2 2 4 3 4 2 4" xfId="14689" xr:uid="{E47DDBC0-715F-4C56-98A7-7B1EB3C3CF28}"/>
    <cellStyle name="Millares [0] 2 2 4 3 4 3" xfId="3985" xr:uid="{00000000-0005-0000-0000-000015050000}"/>
    <cellStyle name="Millares [0] 2 2 4 3 4 3 2" xfId="14692" xr:uid="{68C82A16-0DA6-47FA-A23B-04D555F2CB58}"/>
    <cellStyle name="Millares [0] 2 2 4 3 4 4" xfId="3986" xr:uid="{00000000-0005-0000-0000-000016050000}"/>
    <cellStyle name="Millares [0] 2 2 4 3 4 4 2" xfId="14693" xr:uid="{EFE48FA9-256D-4C9B-92FC-028C3BB838B3}"/>
    <cellStyle name="Millares [0] 2 2 4 3 4 5" xfId="14688" xr:uid="{032F2172-F9DE-4CB9-9C66-B4B31AC8A6E3}"/>
    <cellStyle name="Millares [0] 2 2 4 3 5" xfId="3987" xr:uid="{00000000-0005-0000-0000-000017050000}"/>
    <cellStyle name="Millares [0] 2 2 4 3 5 2" xfId="3988" xr:uid="{00000000-0005-0000-0000-000018050000}"/>
    <cellStyle name="Millares [0] 2 2 4 3 5 2 2" xfId="3989" xr:uid="{00000000-0005-0000-0000-000019050000}"/>
    <cellStyle name="Millares [0] 2 2 4 3 5 2 2 2" xfId="14696" xr:uid="{FE5EF02E-F8E8-498C-9AE1-F0F85E592F36}"/>
    <cellStyle name="Millares [0] 2 2 4 3 5 2 3" xfId="3990" xr:uid="{00000000-0005-0000-0000-00001A050000}"/>
    <cellStyle name="Millares [0] 2 2 4 3 5 2 3 2" xfId="14697" xr:uid="{70D1BA37-0B93-4645-9486-F93B2EB0E61A}"/>
    <cellStyle name="Millares [0] 2 2 4 3 5 2 4" xfId="14695" xr:uid="{DCC89DBC-5F19-4229-8CB1-47B81A2C197C}"/>
    <cellStyle name="Millares [0] 2 2 4 3 5 3" xfId="3991" xr:uid="{00000000-0005-0000-0000-00001B050000}"/>
    <cellStyle name="Millares [0] 2 2 4 3 5 3 2" xfId="14698" xr:uid="{59F27AF6-0749-4017-BB2E-443696221E87}"/>
    <cellStyle name="Millares [0] 2 2 4 3 5 4" xfId="3992" xr:uid="{00000000-0005-0000-0000-00001C050000}"/>
    <cellStyle name="Millares [0] 2 2 4 3 5 4 2" xfId="14699" xr:uid="{B84CE945-7320-4B12-B437-506EBFAB76F3}"/>
    <cellStyle name="Millares [0] 2 2 4 3 5 5" xfId="14694" xr:uid="{BA247118-A55A-41F9-846F-1ECAD51AFAD1}"/>
    <cellStyle name="Millares [0] 2 2 4 3 6" xfId="3993" xr:uid="{00000000-0005-0000-0000-00001D050000}"/>
    <cellStyle name="Millares [0] 2 2 4 3 6 2" xfId="3994" xr:uid="{00000000-0005-0000-0000-00001E050000}"/>
    <cellStyle name="Millares [0] 2 2 4 3 6 2 2" xfId="14701" xr:uid="{BFEE107E-C78F-467F-A9EA-E0FEE87E86F5}"/>
    <cellStyle name="Millares [0] 2 2 4 3 6 3" xfId="3995" xr:uid="{00000000-0005-0000-0000-00001F050000}"/>
    <cellStyle name="Millares [0] 2 2 4 3 6 3 2" xfId="14702" xr:uid="{FBA0B846-1985-4AD0-912D-04D7CF1D9EFB}"/>
    <cellStyle name="Millares [0] 2 2 4 3 6 4" xfId="14700" xr:uid="{699E25FA-875D-48F8-8F42-CA0E6ED00103}"/>
    <cellStyle name="Millares [0] 2 2 4 3 7" xfId="3996" xr:uid="{00000000-0005-0000-0000-000020050000}"/>
    <cellStyle name="Millares [0] 2 2 4 3 7 2" xfId="14703" xr:uid="{AF0CE32D-C243-4474-BDD3-F789CDD4D3A1}"/>
    <cellStyle name="Millares [0] 2 2 4 3 8" xfId="3997" xr:uid="{00000000-0005-0000-0000-000021050000}"/>
    <cellStyle name="Millares [0] 2 2 4 3 8 2" xfId="14704" xr:uid="{73153A0F-D0C0-4F25-87BC-098EFE62F7AD}"/>
    <cellStyle name="Millares [0] 2 2 4 3 9" xfId="14669" xr:uid="{CC59D992-7535-4311-926F-87273C9CC4DC}"/>
    <cellStyle name="Millares [0] 2 2 4 4" xfId="3998" xr:uid="{00000000-0005-0000-0000-000022050000}"/>
    <cellStyle name="Millares [0] 2 2 4 4 2" xfId="3999" xr:uid="{00000000-0005-0000-0000-000023050000}"/>
    <cellStyle name="Millares [0] 2 2 4 4 2 2" xfId="4000" xr:uid="{00000000-0005-0000-0000-000024050000}"/>
    <cellStyle name="Millares [0] 2 2 4 4 2 2 2" xfId="4001" xr:uid="{00000000-0005-0000-0000-000025050000}"/>
    <cellStyle name="Millares [0] 2 2 4 4 2 2 2 2" xfId="14708" xr:uid="{4D147556-6FB3-456E-9406-AD405D7B7463}"/>
    <cellStyle name="Millares [0] 2 2 4 4 2 2 3" xfId="4002" xr:uid="{00000000-0005-0000-0000-000026050000}"/>
    <cellStyle name="Millares [0] 2 2 4 4 2 2 3 2" xfId="14709" xr:uid="{B6A7EF20-5C33-4060-B867-6BD35625CE5C}"/>
    <cellStyle name="Millares [0] 2 2 4 4 2 2 4" xfId="14707" xr:uid="{A5F8340C-E842-4BB9-B2AA-8738E65560F9}"/>
    <cellStyle name="Millares [0] 2 2 4 4 2 3" xfId="4003" xr:uid="{00000000-0005-0000-0000-000027050000}"/>
    <cellStyle name="Millares [0] 2 2 4 4 2 3 2" xfId="14710" xr:uid="{624044BC-C7C3-4C69-B53E-95A663C71FC6}"/>
    <cellStyle name="Millares [0] 2 2 4 4 2 4" xfId="4004" xr:uid="{00000000-0005-0000-0000-000028050000}"/>
    <cellStyle name="Millares [0] 2 2 4 4 2 4 2" xfId="14711" xr:uid="{CB494469-E5D6-48FC-9E8A-B31E52B16084}"/>
    <cellStyle name="Millares [0] 2 2 4 4 2 5" xfId="14706" xr:uid="{5E16EE46-D32C-4D42-8298-FE21FD758606}"/>
    <cellStyle name="Millares [0] 2 2 4 4 3" xfId="4005" xr:uid="{00000000-0005-0000-0000-000029050000}"/>
    <cellStyle name="Millares [0] 2 2 4 4 3 2" xfId="4006" xr:uid="{00000000-0005-0000-0000-00002A050000}"/>
    <cellStyle name="Millares [0] 2 2 4 4 3 2 2" xfId="14713" xr:uid="{413E1F8C-8FB5-4276-A55A-9C3068FC1D7D}"/>
    <cellStyle name="Millares [0] 2 2 4 4 3 3" xfId="4007" xr:uid="{00000000-0005-0000-0000-00002B050000}"/>
    <cellStyle name="Millares [0] 2 2 4 4 3 3 2" xfId="14714" xr:uid="{67DA3994-7AFF-44D9-9596-0C3011967016}"/>
    <cellStyle name="Millares [0] 2 2 4 4 3 4" xfId="14712" xr:uid="{863818A3-EC3F-4385-9582-81BA7B0D2F1A}"/>
    <cellStyle name="Millares [0] 2 2 4 4 4" xfId="4008" xr:uid="{00000000-0005-0000-0000-00002C050000}"/>
    <cellStyle name="Millares [0] 2 2 4 4 4 2" xfId="14715" xr:uid="{C265B65D-E637-4066-9360-236CB31D5F42}"/>
    <cellStyle name="Millares [0] 2 2 4 4 5" xfId="4009" xr:uid="{00000000-0005-0000-0000-00002D050000}"/>
    <cellStyle name="Millares [0] 2 2 4 4 5 2" xfId="14716" xr:uid="{47AE1408-B007-46BD-A027-22C3F91691BB}"/>
    <cellStyle name="Millares [0] 2 2 4 4 6" xfId="14705" xr:uid="{BF6DFD33-5B7D-4FE8-AD7F-CF4C2B9104B8}"/>
    <cellStyle name="Millares [0] 2 2 4 5" xfId="4010" xr:uid="{00000000-0005-0000-0000-00002E050000}"/>
    <cellStyle name="Millares [0] 2 2 4 5 2" xfId="4011" xr:uid="{00000000-0005-0000-0000-00002F050000}"/>
    <cellStyle name="Millares [0] 2 2 4 5 2 2" xfId="4012" xr:uid="{00000000-0005-0000-0000-000030050000}"/>
    <cellStyle name="Millares [0] 2 2 4 5 2 2 2" xfId="14719" xr:uid="{BBD53A78-4308-492E-BC6B-DD6DB670BE29}"/>
    <cellStyle name="Millares [0] 2 2 4 5 2 3" xfId="4013" xr:uid="{00000000-0005-0000-0000-000031050000}"/>
    <cellStyle name="Millares [0] 2 2 4 5 2 3 2" xfId="14720" xr:uid="{8D95FD52-4C93-44E9-96EE-1D8AC2D5990F}"/>
    <cellStyle name="Millares [0] 2 2 4 5 2 4" xfId="14718" xr:uid="{73DD246A-13A5-492F-8280-C05CD51AC93E}"/>
    <cellStyle name="Millares [0] 2 2 4 5 3" xfId="4014" xr:uid="{00000000-0005-0000-0000-000032050000}"/>
    <cellStyle name="Millares [0] 2 2 4 5 3 2" xfId="14721" xr:uid="{D6669743-7796-4927-90D2-91044E56124F}"/>
    <cellStyle name="Millares [0] 2 2 4 5 4" xfId="4015" xr:uid="{00000000-0005-0000-0000-000033050000}"/>
    <cellStyle name="Millares [0] 2 2 4 5 4 2" xfId="14722" xr:uid="{45559E97-021E-42D8-BD47-41CAE9C2C1E8}"/>
    <cellStyle name="Millares [0] 2 2 4 5 5" xfId="14717" xr:uid="{858E266E-1725-4DAC-A1D2-70D0EE3EE745}"/>
    <cellStyle name="Millares [0] 2 2 4 6" xfId="4016" xr:uid="{00000000-0005-0000-0000-000034050000}"/>
    <cellStyle name="Millares [0] 2 2 4 6 2" xfId="4017" xr:uid="{00000000-0005-0000-0000-000035050000}"/>
    <cellStyle name="Millares [0] 2 2 4 6 2 2" xfId="4018" xr:uid="{00000000-0005-0000-0000-000036050000}"/>
    <cellStyle name="Millares [0] 2 2 4 6 2 2 2" xfId="14725" xr:uid="{01D0CADB-5653-4AD3-A2BA-6DECC2FDF05D}"/>
    <cellStyle name="Millares [0] 2 2 4 6 2 3" xfId="4019" xr:uid="{00000000-0005-0000-0000-000037050000}"/>
    <cellStyle name="Millares [0] 2 2 4 6 2 3 2" xfId="14726" xr:uid="{22E5984D-E33A-42A6-958F-F3AF0C545A90}"/>
    <cellStyle name="Millares [0] 2 2 4 6 2 4" xfId="14724" xr:uid="{3413E683-DA46-4524-B2C5-EBAD7DD0C3F2}"/>
    <cellStyle name="Millares [0] 2 2 4 6 3" xfId="4020" xr:uid="{00000000-0005-0000-0000-000038050000}"/>
    <cellStyle name="Millares [0] 2 2 4 6 3 2" xfId="14727" xr:uid="{2616BD9C-1478-40B0-B04B-08947E59C6DF}"/>
    <cellStyle name="Millares [0] 2 2 4 6 4" xfId="4021" xr:uid="{00000000-0005-0000-0000-000039050000}"/>
    <cellStyle name="Millares [0] 2 2 4 6 4 2" xfId="14728" xr:uid="{5BC7CFF6-166A-4E57-8923-5437E647089F}"/>
    <cellStyle name="Millares [0] 2 2 4 6 5" xfId="14723" xr:uid="{27F7E30F-C17B-439E-94F6-896DFD14E9F0}"/>
    <cellStyle name="Millares [0] 2 2 4 7" xfId="4022" xr:uid="{00000000-0005-0000-0000-00003A050000}"/>
    <cellStyle name="Millares [0] 2 2 4 7 2" xfId="4023" xr:uid="{00000000-0005-0000-0000-00003B050000}"/>
    <cellStyle name="Millares [0] 2 2 4 7 2 2" xfId="4024" xr:uid="{00000000-0005-0000-0000-00003C050000}"/>
    <cellStyle name="Millares [0] 2 2 4 7 2 2 2" xfId="14731" xr:uid="{5D28AD60-0FFB-4A00-9097-FE7079E39E57}"/>
    <cellStyle name="Millares [0] 2 2 4 7 2 3" xfId="4025" xr:uid="{00000000-0005-0000-0000-00003D050000}"/>
    <cellStyle name="Millares [0] 2 2 4 7 2 3 2" xfId="14732" xr:uid="{8E70316C-199D-4583-9553-90EEEA4DF986}"/>
    <cellStyle name="Millares [0] 2 2 4 7 2 4" xfId="14730" xr:uid="{BA059D17-2A72-4D83-AB99-DAF6A3E2C6DC}"/>
    <cellStyle name="Millares [0] 2 2 4 7 3" xfId="4026" xr:uid="{00000000-0005-0000-0000-00003E050000}"/>
    <cellStyle name="Millares [0] 2 2 4 7 3 2" xfId="14733" xr:uid="{DB7D2D30-6C67-4444-99ED-5D35D7A34AC8}"/>
    <cellStyle name="Millares [0] 2 2 4 7 4" xfId="4027" xr:uid="{00000000-0005-0000-0000-00003F050000}"/>
    <cellStyle name="Millares [0] 2 2 4 7 4 2" xfId="14734" xr:uid="{6B786556-75D8-4187-B876-764D08683C86}"/>
    <cellStyle name="Millares [0] 2 2 4 7 5" xfId="14729" xr:uid="{A0E3184D-23D7-41B9-B829-800F31124369}"/>
    <cellStyle name="Millares [0] 2 2 4 8" xfId="4028" xr:uid="{00000000-0005-0000-0000-000040050000}"/>
    <cellStyle name="Millares [0] 2 2 4 8 2" xfId="4029" xr:uid="{00000000-0005-0000-0000-000041050000}"/>
    <cellStyle name="Millares [0] 2 2 4 8 2 2" xfId="14736" xr:uid="{52F6DC35-B8B3-46A2-8088-2B7703EAFF01}"/>
    <cellStyle name="Millares [0] 2 2 4 8 3" xfId="4030" xr:uid="{00000000-0005-0000-0000-000042050000}"/>
    <cellStyle name="Millares [0] 2 2 4 8 3 2" xfId="14737" xr:uid="{19A9B021-2769-4183-A4A1-FEC100116E99}"/>
    <cellStyle name="Millares [0] 2 2 4 8 4" xfId="14735" xr:uid="{6A331EFD-FD3D-472A-88E8-825D78B36F38}"/>
    <cellStyle name="Millares [0] 2 2 4 9" xfId="4031" xr:uid="{00000000-0005-0000-0000-000043050000}"/>
    <cellStyle name="Millares [0] 2 2 4 9 2" xfId="14738" xr:uid="{8BF202CB-5071-4E94-AAE1-45F559BB1E1D}"/>
    <cellStyle name="Millares [0] 2 2 5" xfId="4032" xr:uid="{00000000-0005-0000-0000-000044050000}"/>
    <cellStyle name="Millares [0] 2 2 5 10" xfId="4033" xr:uid="{00000000-0005-0000-0000-000045050000}"/>
    <cellStyle name="Millares [0] 2 2 5 10 2" xfId="14740" xr:uid="{7A9BF27B-E783-4E3B-B05C-B2F77A93DF62}"/>
    <cellStyle name="Millares [0] 2 2 5 11" xfId="14739" xr:uid="{D7CD08D8-75BB-46C2-A288-00BFB726144F}"/>
    <cellStyle name="Millares [0] 2 2 5 2" xfId="4034" xr:uid="{00000000-0005-0000-0000-000046050000}"/>
    <cellStyle name="Millares [0] 2 2 5 2 10" xfId="14741" xr:uid="{7147CC7C-F759-40C3-8138-5305B68DE15D}"/>
    <cellStyle name="Millares [0] 2 2 5 2 2" xfId="4035" xr:uid="{00000000-0005-0000-0000-000047050000}"/>
    <cellStyle name="Millares [0] 2 2 5 2 2 2" xfId="4036" xr:uid="{00000000-0005-0000-0000-000048050000}"/>
    <cellStyle name="Millares [0] 2 2 5 2 2 2 2" xfId="4037" xr:uid="{00000000-0005-0000-0000-000049050000}"/>
    <cellStyle name="Millares [0] 2 2 5 2 2 2 2 2" xfId="4038" xr:uid="{00000000-0005-0000-0000-00004A050000}"/>
    <cellStyle name="Millares [0] 2 2 5 2 2 2 2 2 2" xfId="4039" xr:uid="{00000000-0005-0000-0000-00004B050000}"/>
    <cellStyle name="Millares [0] 2 2 5 2 2 2 2 2 2 2" xfId="14746" xr:uid="{947077DD-E15F-4C5A-8FE4-F843DA93BBB8}"/>
    <cellStyle name="Millares [0] 2 2 5 2 2 2 2 2 3" xfId="4040" xr:uid="{00000000-0005-0000-0000-00004C050000}"/>
    <cellStyle name="Millares [0] 2 2 5 2 2 2 2 2 3 2" xfId="14747" xr:uid="{FA23E2F2-7A4A-4038-95EE-E37F0E3228DC}"/>
    <cellStyle name="Millares [0] 2 2 5 2 2 2 2 2 4" xfId="14745" xr:uid="{0CD246C9-E536-4857-B6CF-FAB5C36A5F5D}"/>
    <cellStyle name="Millares [0] 2 2 5 2 2 2 2 3" xfId="4041" xr:uid="{00000000-0005-0000-0000-00004D050000}"/>
    <cellStyle name="Millares [0] 2 2 5 2 2 2 2 3 2" xfId="14748" xr:uid="{2A3D4602-D011-4E65-80F1-011E35620C04}"/>
    <cellStyle name="Millares [0] 2 2 5 2 2 2 2 4" xfId="4042" xr:uid="{00000000-0005-0000-0000-00004E050000}"/>
    <cellStyle name="Millares [0] 2 2 5 2 2 2 2 4 2" xfId="14749" xr:uid="{31A78FE9-F228-42C1-8D24-5F62513248ED}"/>
    <cellStyle name="Millares [0] 2 2 5 2 2 2 2 5" xfId="14744" xr:uid="{6BA8BD83-7353-41E0-A37D-EB7841D9B702}"/>
    <cellStyle name="Millares [0] 2 2 5 2 2 2 3" xfId="4043" xr:uid="{00000000-0005-0000-0000-00004F050000}"/>
    <cellStyle name="Millares [0] 2 2 5 2 2 2 3 2" xfId="4044" xr:uid="{00000000-0005-0000-0000-000050050000}"/>
    <cellStyle name="Millares [0] 2 2 5 2 2 2 3 2 2" xfId="14751" xr:uid="{290DFFF5-A4B3-45B4-B429-011CE3A323A3}"/>
    <cellStyle name="Millares [0] 2 2 5 2 2 2 3 3" xfId="4045" xr:uid="{00000000-0005-0000-0000-000051050000}"/>
    <cellStyle name="Millares [0] 2 2 5 2 2 2 3 3 2" xfId="14752" xr:uid="{9088516A-4B0E-4CB0-AFAA-84224E803BFA}"/>
    <cellStyle name="Millares [0] 2 2 5 2 2 2 3 4" xfId="14750" xr:uid="{92C60E0D-FC7B-4585-8ABE-648F5724102D}"/>
    <cellStyle name="Millares [0] 2 2 5 2 2 2 4" xfId="4046" xr:uid="{00000000-0005-0000-0000-000052050000}"/>
    <cellStyle name="Millares [0] 2 2 5 2 2 2 4 2" xfId="14753" xr:uid="{5B83C3C0-F655-49A7-9938-3FA09D4DE7EC}"/>
    <cellStyle name="Millares [0] 2 2 5 2 2 2 5" xfId="4047" xr:uid="{00000000-0005-0000-0000-000053050000}"/>
    <cellStyle name="Millares [0] 2 2 5 2 2 2 5 2" xfId="14754" xr:uid="{8896DAAD-611C-4C8E-901D-AC05BCBA79C2}"/>
    <cellStyle name="Millares [0] 2 2 5 2 2 2 6" xfId="14743" xr:uid="{34416974-2EAA-4A7E-A92D-1BEFE348562E}"/>
    <cellStyle name="Millares [0] 2 2 5 2 2 3" xfId="4048" xr:uid="{00000000-0005-0000-0000-000054050000}"/>
    <cellStyle name="Millares [0] 2 2 5 2 2 3 2" xfId="4049" xr:uid="{00000000-0005-0000-0000-000055050000}"/>
    <cellStyle name="Millares [0] 2 2 5 2 2 3 2 2" xfId="4050" xr:uid="{00000000-0005-0000-0000-000056050000}"/>
    <cellStyle name="Millares [0] 2 2 5 2 2 3 2 2 2" xfId="14757" xr:uid="{E0AACC10-68E6-4DDC-8051-478C7FDCBDFF}"/>
    <cellStyle name="Millares [0] 2 2 5 2 2 3 2 3" xfId="4051" xr:uid="{00000000-0005-0000-0000-000057050000}"/>
    <cellStyle name="Millares [0] 2 2 5 2 2 3 2 3 2" xfId="14758" xr:uid="{B31560AD-9EDA-4A5C-956A-168080719785}"/>
    <cellStyle name="Millares [0] 2 2 5 2 2 3 2 4" xfId="14756" xr:uid="{D33ED33F-41A1-41D0-ADED-9E4247CE7F82}"/>
    <cellStyle name="Millares [0] 2 2 5 2 2 3 3" xfId="4052" xr:uid="{00000000-0005-0000-0000-000058050000}"/>
    <cellStyle name="Millares [0] 2 2 5 2 2 3 3 2" xfId="14759" xr:uid="{EC47DE45-0EDB-4974-AFBE-57C25757A7CF}"/>
    <cellStyle name="Millares [0] 2 2 5 2 2 3 4" xfId="4053" xr:uid="{00000000-0005-0000-0000-000059050000}"/>
    <cellStyle name="Millares [0] 2 2 5 2 2 3 4 2" xfId="14760" xr:uid="{7E953D36-E895-4690-A157-3E49E155ABA4}"/>
    <cellStyle name="Millares [0] 2 2 5 2 2 3 5" xfId="14755" xr:uid="{A35C3A31-5F73-48A8-AC7B-7FAC97686ADA}"/>
    <cellStyle name="Millares [0] 2 2 5 2 2 4" xfId="4054" xr:uid="{00000000-0005-0000-0000-00005A050000}"/>
    <cellStyle name="Millares [0] 2 2 5 2 2 4 2" xfId="4055" xr:uid="{00000000-0005-0000-0000-00005B050000}"/>
    <cellStyle name="Millares [0] 2 2 5 2 2 4 2 2" xfId="4056" xr:uid="{00000000-0005-0000-0000-00005C050000}"/>
    <cellStyle name="Millares [0] 2 2 5 2 2 4 2 2 2" xfId="14763" xr:uid="{6D009219-B9C8-4BC7-ADC1-6BAD83853869}"/>
    <cellStyle name="Millares [0] 2 2 5 2 2 4 2 3" xfId="4057" xr:uid="{00000000-0005-0000-0000-00005D050000}"/>
    <cellStyle name="Millares [0] 2 2 5 2 2 4 2 3 2" xfId="14764" xr:uid="{28467962-1D1C-42BD-9D1A-B4E460B1C2AC}"/>
    <cellStyle name="Millares [0] 2 2 5 2 2 4 2 4" xfId="14762" xr:uid="{1CD81CD7-E14A-48B7-A408-CE93BF685895}"/>
    <cellStyle name="Millares [0] 2 2 5 2 2 4 3" xfId="4058" xr:uid="{00000000-0005-0000-0000-00005E050000}"/>
    <cellStyle name="Millares [0] 2 2 5 2 2 4 3 2" xfId="14765" xr:uid="{2FFCCA0F-85BD-4783-BB38-259AACCFF092}"/>
    <cellStyle name="Millares [0] 2 2 5 2 2 4 4" xfId="4059" xr:uid="{00000000-0005-0000-0000-00005F050000}"/>
    <cellStyle name="Millares [0] 2 2 5 2 2 4 4 2" xfId="14766" xr:uid="{83ABAA7F-0A6F-4355-8316-B6ECB8ED5B2F}"/>
    <cellStyle name="Millares [0] 2 2 5 2 2 4 5" xfId="14761" xr:uid="{55BCD321-0B03-4FAD-9094-55EC79471C46}"/>
    <cellStyle name="Millares [0] 2 2 5 2 2 5" xfId="4060" xr:uid="{00000000-0005-0000-0000-000060050000}"/>
    <cellStyle name="Millares [0] 2 2 5 2 2 5 2" xfId="4061" xr:uid="{00000000-0005-0000-0000-000061050000}"/>
    <cellStyle name="Millares [0] 2 2 5 2 2 5 2 2" xfId="4062" xr:uid="{00000000-0005-0000-0000-000062050000}"/>
    <cellStyle name="Millares [0] 2 2 5 2 2 5 2 2 2" xfId="14769" xr:uid="{A569B85E-E311-48BD-B8FB-8A6354B046CA}"/>
    <cellStyle name="Millares [0] 2 2 5 2 2 5 2 3" xfId="4063" xr:uid="{00000000-0005-0000-0000-000063050000}"/>
    <cellStyle name="Millares [0] 2 2 5 2 2 5 2 3 2" xfId="14770" xr:uid="{407CC26A-5E14-4256-8574-103ABAC91E0E}"/>
    <cellStyle name="Millares [0] 2 2 5 2 2 5 2 4" xfId="14768" xr:uid="{FD53B212-ED2C-499E-8380-AB3FCE9A69D0}"/>
    <cellStyle name="Millares [0] 2 2 5 2 2 5 3" xfId="4064" xr:uid="{00000000-0005-0000-0000-000064050000}"/>
    <cellStyle name="Millares [0] 2 2 5 2 2 5 3 2" xfId="14771" xr:uid="{381A3B5D-3D2D-4766-B46D-92D58C269A54}"/>
    <cellStyle name="Millares [0] 2 2 5 2 2 5 4" xfId="4065" xr:uid="{00000000-0005-0000-0000-000065050000}"/>
    <cellStyle name="Millares [0] 2 2 5 2 2 5 4 2" xfId="14772" xr:uid="{B357C11E-9582-4BC7-A293-9F550C02ECA9}"/>
    <cellStyle name="Millares [0] 2 2 5 2 2 5 5" xfId="14767" xr:uid="{7551726A-9CCC-454C-813C-FBCB9D1A0B66}"/>
    <cellStyle name="Millares [0] 2 2 5 2 2 6" xfId="4066" xr:uid="{00000000-0005-0000-0000-000066050000}"/>
    <cellStyle name="Millares [0] 2 2 5 2 2 6 2" xfId="4067" xr:uid="{00000000-0005-0000-0000-000067050000}"/>
    <cellStyle name="Millares [0] 2 2 5 2 2 6 2 2" xfId="14774" xr:uid="{369586CE-DB35-488D-9E39-DF94C5B16C57}"/>
    <cellStyle name="Millares [0] 2 2 5 2 2 6 3" xfId="4068" xr:uid="{00000000-0005-0000-0000-000068050000}"/>
    <cellStyle name="Millares [0] 2 2 5 2 2 6 3 2" xfId="14775" xr:uid="{24583D15-3A27-49E8-BB4C-F2AAB46AECC8}"/>
    <cellStyle name="Millares [0] 2 2 5 2 2 6 4" xfId="14773" xr:uid="{C6A045F1-EC01-4E22-A59A-4EC11A9373E1}"/>
    <cellStyle name="Millares [0] 2 2 5 2 2 7" xfId="4069" xr:uid="{00000000-0005-0000-0000-000069050000}"/>
    <cellStyle name="Millares [0] 2 2 5 2 2 7 2" xfId="14776" xr:uid="{06C049D2-4B10-485A-BD45-89D2E414968F}"/>
    <cellStyle name="Millares [0] 2 2 5 2 2 8" xfId="4070" xr:uid="{00000000-0005-0000-0000-00006A050000}"/>
    <cellStyle name="Millares [0] 2 2 5 2 2 8 2" xfId="14777" xr:uid="{723B072F-EE0F-4944-A50E-73E0E72E273B}"/>
    <cellStyle name="Millares [0] 2 2 5 2 2 9" xfId="14742" xr:uid="{9B01B752-FBCA-4748-9D8D-97C67AA78C19}"/>
    <cellStyle name="Millares [0] 2 2 5 2 3" xfId="4071" xr:uid="{00000000-0005-0000-0000-00006B050000}"/>
    <cellStyle name="Millares [0] 2 2 5 2 3 2" xfId="4072" xr:uid="{00000000-0005-0000-0000-00006C050000}"/>
    <cellStyle name="Millares [0] 2 2 5 2 3 2 2" xfId="4073" xr:uid="{00000000-0005-0000-0000-00006D050000}"/>
    <cellStyle name="Millares [0] 2 2 5 2 3 2 2 2" xfId="4074" xr:uid="{00000000-0005-0000-0000-00006E050000}"/>
    <cellStyle name="Millares [0] 2 2 5 2 3 2 2 2 2" xfId="14781" xr:uid="{2F35EFC7-AE2E-4D76-BD8C-392254E8E1E6}"/>
    <cellStyle name="Millares [0] 2 2 5 2 3 2 2 3" xfId="4075" xr:uid="{00000000-0005-0000-0000-00006F050000}"/>
    <cellStyle name="Millares [0] 2 2 5 2 3 2 2 3 2" xfId="14782" xr:uid="{2DFA2403-CAD5-4D45-9B49-44F47C2BD918}"/>
    <cellStyle name="Millares [0] 2 2 5 2 3 2 2 4" xfId="14780" xr:uid="{0B04C610-E791-4563-A90E-99A44DE7E293}"/>
    <cellStyle name="Millares [0] 2 2 5 2 3 2 3" xfId="4076" xr:uid="{00000000-0005-0000-0000-000070050000}"/>
    <cellStyle name="Millares [0] 2 2 5 2 3 2 3 2" xfId="14783" xr:uid="{343B86B6-920E-4869-9E7D-92FCA4145868}"/>
    <cellStyle name="Millares [0] 2 2 5 2 3 2 4" xfId="4077" xr:uid="{00000000-0005-0000-0000-000071050000}"/>
    <cellStyle name="Millares [0] 2 2 5 2 3 2 4 2" xfId="14784" xr:uid="{81E74C1B-5597-4F9D-B546-9A60776FABF8}"/>
    <cellStyle name="Millares [0] 2 2 5 2 3 2 5" xfId="14779" xr:uid="{E3DAC02D-919B-40E7-90B5-D86208C6DC74}"/>
    <cellStyle name="Millares [0] 2 2 5 2 3 3" xfId="4078" xr:uid="{00000000-0005-0000-0000-000072050000}"/>
    <cellStyle name="Millares [0] 2 2 5 2 3 3 2" xfId="4079" xr:uid="{00000000-0005-0000-0000-000073050000}"/>
    <cellStyle name="Millares [0] 2 2 5 2 3 3 2 2" xfId="14786" xr:uid="{8ACDAC71-1F59-4106-ADF4-7C1066737737}"/>
    <cellStyle name="Millares [0] 2 2 5 2 3 3 3" xfId="4080" xr:uid="{00000000-0005-0000-0000-000074050000}"/>
    <cellStyle name="Millares [0] 2 2 5 2 3 3 3 2" xfId="14787" xr:uid="{B38D5E4C-822C-4300-88A3-A451D34D2D9A}"/>
    <cellStyle name="Millares [0] 2 2 5 2 3 3 4" xfId="14785" xr:uid="{5F280E2B-D708-4EB8-BA5B-BB055C7549D8}"/>
    <cellStyle name="Millares [0] 2 2 5 2 3 4" xfId="4081" xr:uid="{00000000-0005-0000-0000-000075050000}"/>
    <cellStyle name="Millares [0] 2 2 5 2 3 4 2" xfId="14788" xr:uid="{01508ADA-C583-4888-A60F-F2B67ADAE5A2}"/>
    <cellStyle name="Millares [0] 2 2 5 2 3 5" xfId="4082" xr:uid="{00000000-0005-0000-0000-000076050000}"/>
    <cellStyle name="Millares [0] 2 2 5 2 3 5 2" xfId="14789" xr:uid="{E0C2BE60-C740-47EC-A639-42C677DDF3A8}"/>
    <cellStyle name="Millares [0] 2 2 5 2 3 6" xfId="14778" xr:uid="{71BE10E7-CC3B-4C97-BCA7-7B95DAC72E8D}"/>
    <cellStyle name="Millares [0] 2 2 5 2 4" xfId="4083" xr:uid="{00000000-0005-0000-0000-000077050000}"/>
    <cellStyle name="Millares [0] 2 2 5 2 4 2" xfId="4084" xr:uid="{00000000-0005-0000-0000-000078050000}"/>
    <cellStyle name="Millares [0] 2 2 5 2 4 2 2" xfId="4085" xr:uid="{00000000-0005-0000-0000-000079050000}"/>
    <cellStyle name="Millares [0] 2 2 5 2 4 2 2 2" xfId="14792" xr:uid="{6D094902-7AE4-4171-93E6-CCC29B77D8C8}"/>
    <cellStyle name="Millares [0] 2 2 5 2 4 2 3" xfId="4086" xr:uid="{00000000-0005-0000-0000-00007A050000}"/>
    <cellStyle name="Millares [0] 2 2 5 2 4 2 3 2" xfId="14793" xr:uid="{93E06751-884F-4A13-8A7F-D3E44751E281}"/>
    <cellStyle name="Millares [0] 2 2 5 2 4 2 4" xfId="14791" xr:uid="{94641A13-7CA4-42F2-9FB0-F52EAFAFD306}"/>
    <cellStyle name="Millares [0] 2 2 5 2 4 3" xfId="4087" xr:uid="{00000000-0005-0000-0000-00007B050000}"/>
    <cellStyle name="Millares [0] 2 2 5 2 4 3 2" xfId="14794" xr:uid="{E27C04DB-36E7-41C6-9233-98520F840120}"/>
    <cellStyle name="Millares [0] 2 2 5 2 4 4" xfId="4088" xr:uid="{00000000-0005-0000-0000-00007C050000}"/>
    <cellStyle name="Millares [0] 2 2 5 2 4 4 2" xfId="14795" xr:uid="{FBFB78BD-EEA1-4D9D-A3EE-8BAF2FBC3599}"/>
    <cellStyle name="Millares [0] 2 2 5 2 4 5" xfId="14790" xr:uid="{77618F1B-7807-4070-803B-CE82E7F0C5E2}"/>
    <cellStyle name="Millares [0] 2 2 5 2 5" xfId="4089" xr:uid="{00000000-0005-0000-0000-00007D050000}"/>
    <cellStyle name="Millares [0] 2 2 5 2 5 2" xfId="4090" xr:uid="{00000000-0005-0000-0000-00007E050000}"/>
    <cellStyle name="Millares [0] 2 2 5 2 5 2 2" xfId="4091" xr:uid="{00000000-0005-0000-0000-00007F050000}"/>
    <cellStyle name="Millares [0] 2 2 5 2 5 2 2 2" xfId="14798" xr:uid="{97B467B5-A4C4-4966-8060-269CE694CB7D}"/>
    <cellStyle name="Millares [0] 2 2 5 2 5 2 3" xfId="4092" xr:uid="{00000000-0005-0000-0000-000080050000}"/>
    <cellStyle name="Millares [0] 2 2 5 2 5 2 3 2" xfId="14799" xr:uid="{A7DC14AA-64A6-4ECC-BC55-65265830D556}"/>
    <cellStyle name="Millares [0] 2 2 5 2 5 2 4" xfId="14797" xr:uid="{C01C1EF0-74B2-4AA4-BE04-3B2A171D7FD6}"/>
    <cellStyle name="Millares [0] 2 2 5 2 5 3" xfId="4093" xr:uid="{00000000-0005-0000-0000-000081050000}"/>
    <cellStyle name="Millares [0] 2 2 5 2 5 3 2" xfId="14800" xr:uid="{6FDF0730-3404-489B-B47E-01AFA32287D1}"/>
    <cellStyle name="Millares [0] 2 2 5 2 5 4" xfId="4094" xr:uid="{00000000-0005-0000-0000-000082050000}"/>
    <cellStyle name="Millares [0] 2 2 5 2 5 4 2" xfId="14801" xr:uid="{1904116B-94FB-490C-AE00-2A7000B5F21B}"/>
    <cellStyle name="Millares [0] 2 2 5 2 5 5" xfId="14796" xr:uid="{02C478D3-F036-45A8-8B02-58CE5FA1BDFB}"/>
    <cellStyle name="Millares [0] 2 2 5 2 6" xfId="4095" xr:uid="{00000000-0005-0000-0000-000083050000}"/>
    <cellStyle name="Millares [0] 2 2 5 2 6 2" xfId="4096" xr:uid="{00000000-0005-0000-0000-000084050000}"/>
    <cellStyle name="Millares [0] 2 2 5 2 6 2 2" xfId="4097" xr:uid="{00000000-0005-0000-0000-000085050000}"/>
    <cellStyle name="Millares [0] 2 2 5 2 6 2 2 2" xfId="14804" xr:uid="{89F7C68F-82A2-4712-99A6-B220C3968F28}"/>
    <cellStyle name="Millares [0] 2 2 5 2 6 2 3" xfId="4098" xr:uid="{00000000-0005-0000-0000-000086050000}"/>
    <cellStyle name="Millares [0] 2 2 5 2 6 2 3 2" xfId="14805" xr:uid="{99511123-6D42-494C-AE9C-440872E4D655}"/>
    <cellStyle name="Millares [0] 2 2 5 2 6 2 4" xfId="14803" xr:uid="{00FC44EE-479D-48E1-8764-6D4BFBB058D5}"/>
    <cellStyle name="Millares [0] 2 2 5 2 6 3" xfId="4099" xr:uid="{00000000-0005-0000-0000-000087050000}"/>
    <cellStyle name="Millares [0] 2 2 5 2 6 3 2" xfId="14806" xr:uid="{FD3DC1CA-4184-4D8B-B14A-741DC52EB33C}"/>
    <cellStyle name="Millares [0] 2 2 5 2 6 4" xfId="4100" xr:uid="{00000000-0005-0000-0000-000088050000}"/>
    <cellStyle name="Millares [0] 2 2 5 2 6 4 2" xfId="14807" xr:uid="{85939A34-0F20-419C-BA69-D49FEAB7CAF9}"/>
    <cellStyle name="Millares [0] 2 2 5 2 6 5" xfId="14802" xr:uid="{21C282F9-6434-47E1-867F-1E6975D5D8EB}"/>
    <cellStyle name="Millares [0] 2 2 5 2 7" xfId="4101" xr:uid="{00000000-0005-0000-0000-000089050000}"/>
    <cellStyle name="Millares [0] 2 2 5 2 7 2" xfId="4102" xr:uid="{00000000-0005-0000-0000-00008A050000}"/>
    <cellStyle name="Millares [0] 2 2 5 2 7 2 2" xfId="14809" xr:uid="{D81F8CAF-780C-4263-BC95-F82597D94C5B}"/>
    <cellStyle name="Millares [0] 2 2 5 2 7 3" xfId="4103" xr:uid="{00000000-0005-0000-0000-00008B050000}"/>
    <cellStyle name="Millares [0] 2 2 5 2 7 3 2" xfId="14810" xr:uid="{C4D1BB18-06A2-4814-B972-D4421414CC96}"/>
    <cellStyle name="Millares [0] 2 2 5 2 7 4" xfId="14808" xr:uid="{E3D3277E-A406-4010-98B0-470FAB0B2E44}"/>
    <cellStyle name="Millares [0] 2 2 5 2 8" xfId="4104" xr:uid="{00000000-0005-0000-0000-00008C050000}"/>
    <cellStyle name="Millares [0] 2 2 5 2 8 2" xfId="14811" xr:uid="{5666F402-4574-4DC8-90C4-756A10A3FA5F}"/>
    <cellStyle name="Millares [0] 2 2 5 2 9" xfId="4105" xr:uid="{00000000-0005-0000-0000-00008D050000}"/>
    <cellStyle name="Millares [0] 2 2 5 2 9 2" xfId="14812" xr:uid="{41926D19-F7F1-44BC-86CC-929DE98B3B57}"/>
    <cellStyle name="Millares [0] 2 2 5 3" xfId="4106" xr:uid="{00000000-0005-0000-0000-00008E050000}"/>
    <cellStyle name="Millares [0] 2 2 5 3 2" xfId="4107" xr:uid="{00000000-0005-0000-0000-00008F050000}"/>
    <cellStyle name="Millares [0] 2 2 5 3 2 2" xfId="4108" xr:uid="{00000000-0005-0000-0000-000090050000}"/>
    <cellStyle name="Millares [0] 2 2 5 3 2 2 2" xfId="4109" xr:uid="{00000000-0005-0000-0000-000091050000}"/>
    <cellStyle name="Millares [0] 2 2 5 3 2 2 2 2" xfId="4110" xr:uid="{00000000-0005-0000-0000-000092050000}"/>
    <cellStyle name="Millares [0] 2 2 5 3 2 2 2 2 2" xfId="14817" xr:uid="{F32A922B-A4C4-41B7-91D3-A60E3FA3CA10}"/>
    <cellStyle name="Millares [0] 2 2 5 3 2 2 2 3" xfId="4111" xr:uid="{00000000-0005-0000-0000-000093050000}"/>
    <cellStyle name="Millares [0] 2 2 5 3 2 2 2 3 2" xfId="14818" xr:uid="{505D1FC6-7D5C-4527-AF99-4B5F7CC1F34F}"/>
    <cellStyle name="Millares [0] 2 2 5 3 2 2 2 4" xfId="14816" xr:uid="{3E81469C-1755-4DD3-9BC6-AF9104F714BB}"/>
    <cellStyle name="Millares [0] 2 2 5 3 2 2 3" xfId="4112" xr:uid="{00000000-0005-0000-0000-000094050000}"/>
    <cellStyle name="Millares [0] 2 2 5 3 2 2 3 2" xfId="14819" xr:uid="{1DFE6F3C-14AC-4592-9137-3556689B63CE}"/>
    <cellStyle name="Millares [0] 2 2 5 3 2 2 4" xfId="4113" xr:uid="{00000000-0005-0000-0000-000095050000}"/>
    <cellStyle name="Millares [0] 2 2 5 3 2 2 4 2" xfId="14820" xr:uid="{D15271C8-256A-4E08-A8F3-3798BF738AC8}"/>
    <cellStyle name="Millares [0] 2 2 5 3 2 2 5" xfId="14815" xr:uid="{4ED64C84-B7B6-4D1E-881E-EF46C4792AE9}"/>
    <cellStyle name="Millares [0] 2 2 5 3 2 3" xfId="4114" xr:uid="{00000000-0005-0000-0000-000096050000}"/>
    <cellStyle name="Millares [0] 2 2 5 3 2 3 2" xfId="4115" xr:uid="{00000000-0005-0000-0000-000097050000}"/>
    <cellStyle name="Millares [0] 2 2 5 3 2 3 2 2" xfId="14822" xr:uid="{C2A1FE2A-BF20-4735-88B4-532613E2585D}"/>
    <cellStyle name="Millares [0] 2 2 5 3 2 3 3" xfId="4116" xr:uid="{00000000-0005-0000-0000-000098050000}"/>
    <cellStyle name="Millares [0] 2 2 5 3 2 3 3 2" xfId="14823" xr:uid="{2BC3643B-42A2-480F-BE46-FA0845F8C606}"/>
    <cellStyle name="Millares [0] 2 2 5 3 2 3 4" xfId="14821" xr:uid="{761C0C7C-069F-4B01-95F4-87E4229B35B5}"/>
    <cellStyle name="Millares [0] 2 2 5 3 2 4" xfId="4117" xr:uid="{00000000-0005-0000-0000-000099050000}"/>
    <cellStyle name="Millares [0] 2 2 5 3 2 4 2" xfId="14824" xr:uid="{D325A197-93A9-4EA3-B835-90DF854AE9EB}"/>
    <cellStyle name="Millares [0] 2 2 5 3 2 5" xfId="4118" xr:uid="{00000000-0005-0000-0000-00009A050000}"/>
    <cellStyle name="Millares [0] 2 2 5 3 2 5 2" xfId="14825" xr:uid="{E31BF18C-01D4-46BD-9490-62ECB98E9E7D}"/>
    <cellStyle name="Millares [0] 2 2 5 3 2 6" xfId="14814" xr:uid="{E5BF0700-CE8B-49C5-A955-8BBFCC723D28}"/>
    <cellStyle name="Millares [0] 2 2 5 3 3" xfId="4119" xr:uid="{00000000-0005-0000-0000-00009B050000}"/>
    <cellStyle name="Millares [0] 2 2 5 3 3 2" xfId="4120" xr:uid="{00000000-0005-0000-0000-00009C050000}"/>
    <cellStyle name="Millares [0] 2 2 5 3 3 2 2" xfId="4121" xr:uid="{00000000-0005-0000-0000-00009D050000}"/>
    <cellStyle name="Millares [0] 2 2 5 3 3 2 2 2" xfId="14828" xr:uid="{897139B2-FFB4-4CD7-A7B2-7778157954BF}"/>
    <cellStyle name="Millares [0] 2 2 5 3 3 2 3" xfId="4122" xr:uid="{00000000-0005-0000-0000-00009E050000}"/>
    <cellStyle name="Millares [0] 2 2 5 3 3 2 3 2" xfId="14829" xr:uid="{AD8B6AB9-4F13-40F9-B9F4-E3653C16BD51}"/>
    <cellStyle name="Millares [0] 2 2 5 3 3 2 4" xfId="14827" xr:uid="{31D4199B-DC57-4557-A089-3AB9320329B8}"/>
    <cellStyle name="Millares [0] 2 2 5 3 3 3" xfId="4123" xr:uid="{00000000-0005-0000-0000-00009F050000}"/>
    <cellStyle name="Millares [0] 2 2 5 3 3 3 2" xfId="14830" xr:uid="{036C4062-9C9F-4C70-B59B-FC303D5D92CC}"/>
    <cellStyle name="Millares [0] 2 2 5 3 3 4" xfId="4124" xr:uid="{00000000-0005-0000-0000-0000A0050000}"/>
    <cellStyle name="Millares [0] 2 2 5 3 3 4 2" xfId="14831" xr:uid="{709F0E9D-D570-4F74-9F3F-80DACA9F876B}"/>
    <cellStyle name="Millares [0] 2 2 5 3 3 5" xfId="14826" xr:uid="{46CE66F4-5E3C-492B-8E37-5B7C965F1176}"/>
    <cellStyle name="Millares [0] 2 2 5 3 4" xfId="4125" xr:uid="{00000000-0005-0000-0000-0000A1050000}"/>
    <cellStyle name="Millares [0] 2 2 5 3 4 2" xfId="4126" xr:uid="{00000000-0005-0000-0000-0000A2050000}"/>
    <cellStyle name="Millares [0] 2 2 5 3 4 2 2" xfId="4127" xr:uid="{00000000-0005-0000-0000-0000A3050000}"/>
    <cellStyle name="Millares [0] 2 2 5 3 4 2 2 2" xfId="14834" xr:uid="{2BC7C18D-60E9-4EB8-8A6E-C2DC21CEC346}"/>
    <cellStyle name="Millares [0] 2 2 5 3 4 2 3" xfId="4128" xr:uid="{00000000-0005-0000-0000-0000A4050000}"/>
    <cellStyle name="Millares [0] 2 2 5 3 4 2 3 2" xfId="14835" xr:uid="{E0B028ED-ACDF-4D89-A5F1-0A685D2A2377}"/>
    <cellStyle name="Millares [0] 2 2 5 3 4 2 4" xfId="14833" xr:uid="{14AD8340-662D-4E85-BBC3-D03D738CDA46}"/>
    <cellStyle name="Millares [0] 2 2 5 3 4 3" xfId="4129" xr:uid="{00000000-0005-0000-0000-0000A5050000}"/>
    <cellStyle name="Millares [0] 2 2 5 3 4 3 2" xfId="14836" xr:uid="{784D797B-216E-40C4-9742-FCCB55E8C2EA}"/>
    <cellStyle name="Millares [0] 2 2 5 3 4 4" xfId="4130" xr:uid="{00000000-0005-0000-0000-0000A6050000}"/>
    <cellStyle name="Millares [0] 2 2 5 3 4 4 2" xfId="14837" xr:uid="{CFB48B02-F4C4-4D68-B692-A11862EFED85}"/>
    <cellStyle name="Millares [0] 2 2 5 3 4 5" xfId="14832" xr:uid="{3420A439-A514-4F07-AB30-39695AA5A1F7}"/>
    <cellStyle name="Millares [0] 2 2 5 3 5" xfId="4131" xr:uid="{00000000-0005-0000-0000-0000A7050000}"/>
    <cellStyle name="Millares [0] 2 2 5 3 5 2" xfId="4132" xr:uid="{00000000-0005-0000-0000-0000A8050000}"/>
    <cellStyle name="Millares [0] 2 2 5 3 5 2 2" xfId="4133" xr:uid="{00000000-0005-0000-0000-0000A9050000}"/>
    <cellStyle name="Millares [0] 2 2 5 3 5 2 2 2" xfId="14840" xr:uid="{5F9EBDD4-131B-4FF2-937D-08C4E605391F}"/>
    <cellStyle name="Millares [0] 2 2 5 3 5 2 3" xfId="4134" xr:uid="{00000000-0005-0000-0000-0000AA050000}"/>
    <cellStyle name="Millares [0] 2 2 5 3 5 2 3 2" xfId="14841" xr:uid="{2761719C-5A1E-4603-9A2A-1777085840BD}"/>
    <cellStyle name="Millares [0] 2 2 5 3 5 2 4" xfId="14839" xr:uid="{FA95C593-21CA-4A96-80ED-CA4605A48D19}"/>
    <cellStyle name="Millares [0] 2 2 5 3 5 3" xfId="4135" xr:uid="{00000000-0005-0000-0000-0000AB050000}"/>
    <cellStyle name="Millares [0] 2 2 5 3 5 3 2" xfId="14842" xr:uid="{36FB4009-01EE-443A-BC5C-E4D8783BE993}"/>
    <cellStyle name="Millares [0] 2 2 5 3 5 4" xfId="4136" xr:uid="{00000000-0005-0000-0000-0000AC050000}"/>
    <cellStyle name="Millares [0] 2 2 5 3 5 4 2" xfId="14843" xr:uid="{079CCA14-AEC0-4329-81BA-FB45749C9274}"/>
    <cellStyle name="Millares [0] 2 2 5 3 5 5" xfId="14838" xr:uid="{4202BA31-6002-4424-8564-D62AC348641D}"/>
    <cellStyle name="Millares [0] 2 2 5 3 6" xfId="4137" xr:uid="{00000000-0005-0000-0000-0000AD050000}"/>
    <cellStyle name="Millares [0] 2 2 5 3 6 2" xfId="4138" xr:uid="{00000000-0005-0000-0000-0000AE050000}"/>
    <cellStyle name="Millares [0] 2 2 5 3 6 2 2" xfId="14845" xr:uid="{A11854B5-06C2-400D-8236-98F0AAF178DB}"/>
    <cellStyle name="Millares [0] 2 2 5 3 6 3" xfId="4139" xr:uid="{00000000-0005-0000-0000-0000AF050000}"/>
    <cellStyle name="Millares [0] 2 2 5 3 6 3 2" xfId="14846" xr:uid="{9CA5FBDA-C9AE-42D9-B45C-88A5BED3E610}"/>
    <cellStyle name="Millares [0] 2 2 5 3 6 4" xfId="14844" xr:uid="{29489D7B-891F-4E95-A69E-A13A74117E23}"/>
    <cellStyle name="Millares [0] 2 2 5 3 7" xfId="4140" xr:uid="{00000000-0005-0000-0000-0000B0050000}"/>
    <cellStyle name="Millares [0] 2 2 5 3 7 2" xfId="14847" xr:uid="{33DF0923-7045-419A-B20F-859A0A746232}"/>
    <cellStyle name="Millares [0] 2 2 5 3 8" xfId="4141" xr:uid="{00000000-0005-0000-0000-0000B1050000}"/>
    <cellStyle name="Millares [0] 2 2 5 3 8 2" xfId="14848" xr:uid="{BEE4A312-D85B-416D-A702-A7DAFEBC45D7}"/>
    <cellStyle name="Millares [0] 2 2 5 3 9" xfId="14813" xr:uid="{C8DD9159-60F6-4976-9704-5CEB4D5329BE}"/>
    <cellStyle name="Millares [0] 2 2 5 4" xfId="4142" xr:uid="{00000000-0005-0000-0000-0000B2050000}"/>
    <cellStyle name="Millares [0] 2 2 5 4 2" xfId="4143" xr:uid="{00000000-0005-0000-0000-0000B3050000}"/>
    <cellStyle name="Millares [0] 2 2 5 4 2 2" xfId="4144" xr:uid="{00000000-0005-0000-0000-0000B4050000}"/>
    <cellStyle name="Millares [0] 2 2 5 4 2 2 2" xfId="4145" xr:uid="{00000000-0005-0000-0000-0000B5050000}"/>
    <cellStyle name="Millares [0] 2 2 5 4 2 2 2 2" xfId="14852" xr:uid="{DF9222FD-0A6C-47EE-BC0B-B86C3CC9B670}"/>
    <cellStyle name="Millares [0] 2 2 5 4 2 2 3" xfId="4146" xr:uid="{00000000-0005-0000-0000-0000B6050000}"/>
    <cellStyle name="Millares [0] 2 2 5 4 2 2 3 2" xfId="14853" xr:uid="{B73B3A58-0264-4C3D-916D-2EE013B47D80}"/>
    <cellStyle name="Millares [0] 2 2 5 4 2 2 4" xfId="14851" xr:uid="{B9D2387B-60CE-45BE-9E1E-D8EFC3B98EE4}"/>
    <cellStyle name="Millares [0] 2 2 5 4 2 3" xfId="4147" xr:uid="{00000000-0005-0000-0000-0000B7050000}"/>
    <cellStyle name="Millares [0] 2 2 5 4 2 3 2" xfId="14854" xr:uid="{06698C53-76BE-4A56-90E1-676E81B3FB6C}"/>
    <cellStyle name="Millares [0] 2 2 5 4 2 4" xfId="4148" xr:uid="{00000000-0005-0000-0000-0000B8050000}"/>
    <cellStyle name="Millares [0] 2 2 5 4 2 4 2" xfId="14855" xr:uid="{1C51D5A2-1625-42FA-BF3C-E41E77D85EAB}"/>
    <cellStyle name="Millares [0] 2 2 5 4 2 5" xfId="14850" xr:uid="{521813E4-FB53-4DBF-97EE-F35D600EF7B1}"/>
    <cellStyle name="Millares [0] 2 2 5 4 3" xfId="4149" xr:uid="{00000000-0005-0000-0000-0000B9050000}"/>
    <cellStyle name="Millares [0] 2 2 5 4 3 2" xfId="4150" xr:uid="{00000000-0005-0000-0000-0000BA050000}"/>
    <cellStyle name="Millares [0] 2 2 5 4 3 2 2" xfId="14857" xr:uid="{1CA1946A-47AE-4FBC-B03A-60B411DC886F}"/>
    <cellStyle name="Millares [0] 2 2 5 4 3 3" xfId="4151" xr:uid="{00000000-0005-0000-0000-0000BB050000}"/>
    <cellStyle name="Millares [0] 2 2 5 4 3 3 2" xfId="14858" xr:uid="{4F1575CD-11DB-469D-97AC-1F623A26BE13}"/>
    <cellStyle name="Millares [0] 2 2 5 4 3 4" xfId="14856" xr:uid="{FFBF2920-172D-49BE-B49E-B1E92A2CA07A}"/>
    <cellStyle name="Millares [0] 2 2 5 4 4" xfId="4152" xr:uid="{00000000-0005-0000-0000-0000BC050000}"/>
    <cellStyle name="Millares [0] 2 2 5 4 4 2" xfId="14859" xr:uid="{24084761-2B47-42F0-A95F-F26FE14C651E}"/>
    <cellStyle name="Millares [0] 2 2 5 4 5" xfId="4153" xr:uid="{00000000-0005-0000-0000-0000BD050000}"/>
    <cellStyle name="Millares [0] 2 2 5 4 5 2" xfId="14860" xr:uid="{165047A6-19FE-454C-BAA9-68A2E567A2FC}"/>
    <cellStyle name="Millares [0] 2 2 5 4 6" xfId="14849" xr:uid="{2C448B57-869C-4866-9893-25AB63D28224}"/>
    <cellStyle name="Millares [0] 2 2 5 5" xfId="4154" xr:uid="{00000000-0005-0000-0000-0000BE050000}"/>
    <cellStyle name="Millares [0] 2 2 5 5 2" xfId="4155" xr:uid="{00000000-0005-0000-0000-0000BF050000}"/>
    <cellStyle name="Millares [0] 2 2 5 5 2 2" xfId="4156" xr:uid="{00000000-0005-0000-0000-0000C0050000}"/>
    <cellStyle name="Millares [0] 2 2 5 5 2 2 2" xfId="14863" xr:uid="{B36A7231-9031-4159-8225-7B0B1C01918C}"/>
    <cellStyle name="Millares [0] 2 2 5 5 2 3" xfId="4157" xr:uid="{00000000-0005-0000-0000-0000C1050000}"/>
    <cellStyle name="Millares [0] 2 2 5 5 2 3 2" xfId="14864" xr:uid="{121B401B-3D00-41AF-9B0D-F3FEF1F3E3CE}"/>
    <cellStyle name="Millares [0] 2 2 5 5 2 4" xfId="14862" xr:uid="{F50B5622-3137-4FD7-9BA7-0B978CDFD620}"/>
    <cellStyle name="Millares [0] 2 2 5 5 3" xfId="4158" xr:uid="{00000000-0005-0000-0000-0000C2050000}"/>
    <cellStyle name="Millares [0] 2 2 5 5 3 2" xfId="14865" xr:uid="{4B31A438-EAB0-43D6-820B-F42F76AAB754}"/>
    <cellStyle name="Millares [0] 2 2 5 5 4" xfId="4159" xr:uid="{00000000-0005-0000-0000-0000C3050000}"/>
    <cellStyle name="Millares [0] 2 2 5 5 4 2" xfId="14866" xr:uid="{C13EC42B-37BF-47C9-A1FB-8EE724DF2C3C}"/>
    <cellStyle name="Millares [0] 2 2 5 5 5" xfId="14861" xr:uid="{2371F49E-5854-4ADA-A2B9-B7A47E405C5D}"/>
    <cellStyle name="Millares [0] 2 2 5 6" xfId="4160" xr:uid="{00000000-0005-0000-0000-0000C4050000}"/>
    <cellStyle name="Millares [0] 2 2 5 6 2" xfId="4161" xr:uid="{00000000-0005-0000-0000-0000C5050000}"/>
    <cellStyle name="Millares [0] 2 2 5 6 2 2" xfId="4162" xr:uid="{00000000-0005-0000-0000-0000C6050000}"/>
    <cellStyle name="Millares [0] 2 2 5 6 2 2 2" xfId="14869" xr:uid="{3D044E0B-833C-459B-B537-FA6553E29B78}"/>
    <cellStyle name="Millares [0] 2 2 5 6 2 3" xfId="4163" xr:uid="{00000000-0005-0000-0000-0000C7050000}"/>
    <cellStyle name="Millares [0] 2 2 5 6 2 3 2" xfId="14870" xr:uid="{E3C9EF16-19FB-4297-B20D-F9AA78BB1FAC}"/>
    <cellStyle name="Millares [0] 2 2 5 6 2 4" xfId="14868" xr:uid="{9C74CD65-0536-4C5B-8F9B-590E2993DB40}"/>
    <cellStyle name="Millares [0] 2 2 5 6 3" xfId="4164" xr:uid="{00000000-0005-0000-0000-0000C8050000}"/>
    <cellStyle name="Millares [0] 2 2 5 6 3 2" xfId="14871" xr:uid="{508ED46B-8384-4922-ACC7-CA9F9C4667A8}"/>
    <cellStyle name="Millares [0] 2 2 5 6 4" xfId="4165" xr:uid="{00000000-0005-0000-0000-0000C9050000}"/>
    <cellStyle name="Millares [0] 2 2 5 6 4 2" xfId="14872" xr:uid="{55471233-0C03-4E3A-B89D-40A321946F73}"/>
    <cellStyle name="Millares [0] 2 2 5 6 5" xfId="14867" xr:uid="{44662898-CB7E-44DE-930E-FBEBC4248770}"/>
    <cellStyle name="Millares [0] 2 2 5 7" xfId="4166" xr:uid="{00000000-0005-0000-0000-0000CA050000}"/>
    <cellStyle name="Millares [0] 2 2 5 7 2" xfId="4167" xr:uid="{00000000-0005-0000-0000-0000CB050000}"/>
    <cellStyle name="Millares [0] 2 2 5 7 2 2" xfId="4168" xr:uid="{00000000-0005-0000-0000-0000CC050000}"/>
    <cellStyle name="Millares [0] 2 2 5 7 2 2 2" xfId="14875" xr:uid="{C03CD5FC-2013-49E7-A950-3124011BFA5D}"/>
    <cellStyle name="Millares [0] 2 2 5 7 2 3" xfId="4169" xr:uid="{00000000-0005-0000-0000-0000CD050000}"/>
    <cellStyle name="Millares [0] 2 2 5 7 2 3 2" xfId="14876" xr:uid="{0084798E-3B5F-4420-93A8-0A978BC1B132}"/>
    <cellStyle name="Millares [0] 2 2 5 7 2 4" xfId="14874" xr:uid="{03647B0F-1726-466A-8892-653304E70056}"/>
    <cellStyle name="Millares [0] 2 2 5 7 3" xfId="4170" xr:uid="{00000000-0005-0000-0000-0000CE050000}"/>
    <cellStyle name="Millares [0] 2 2 5 7 3 2" xfId="14877" xr:uid="{44586F2F-9FA5-4160-95D9-001231209899}"/>
    <cellStyle name="Millares [0] 2 2 5 7 4" xfId="4171" xr:uid="{00000000-0005-0000-0000-0000CF050000}"/>
    <cellStyle name="Millares [0] 2 2 5 7 4 2" xfId="14878" xr:uid="{D1F8529D-7B9B-4712-83B9-4F0D8F32E9A0}"/>
    <cellStyle name="Millares [0] 2 2 5 7 5" xfId="14873" xr:uid="{8B862DE8-27AE-4563-865E-47E79BFDCCE9}"/>
    <cellStyle name="Millares [0] 2 2 5 8" xfId="4172" xr:uid="{00000000-0005-0000-0000-0000D0050000}"/>
    <cellStyle name="Millares [0] 2 2 5 8 2" xfId="4173" xr:uid="{00000000-0005-0000-0000-0000D1050000}"/>
    <cellStyle name="Millares [0] 2 2 5 8 2 2" xfId="14880" xr:uid="{F8C8E4A2-A1BD-4961-9B0D-A6D7488B0B7D}"/>
    <cellStyle name="Millares [0] 2 2 5 8 3" xfId="4174" xr:uid="{00000000-0005-0000-0000-0000D2050000}"/>
    <cellStyle name="Millares [0] 2 2 5 8 3 2" xfId="14881" xr:uid="{5B875D3B-440D-4DD4-9115-96F1D4008496}"/>
    <cellStyle name="Millares [0] 2 2 5 8 4" xfId="14879" xr:uid="{EE1BE393-421D-490C-B5B0-4F8A2503B8CB}"/>
    <cellStyle name="Millares [0] 2 2 5 9" xfId="4175" xr:uid="{00000000-0005-0000-0000-0000D3050000}"/>
    <cellStyle name="Millares [0] 2 2 5 9 2" xfId="14882" xr:uid="{55828080-4B7F-45A7-80EA-FAB8386C0A39}"/>
    <cellStyle name="Millares [0] 2 2 6" xfId="4176" xr:uid="{00000000-0005-0000-0000-0000D4050000}"/>
    <cellStyle name="Millares [0] 2 2 6 10" xfId="14883" xr:uid="{58A08D37-6B85-4DCF-9A4D-E71A52F3EE97}"/>
    <cellStyle name="Millares [0] 2 2 6 2" xfId="4177" xr:uid="{00000000-0005-0000-0000-0000D5050000}"/>
    <cellStyle name="Millares [0] 2 2 6 2 2" xfId="4178" xr:uid="{00000000-0005-0000-0000-0000D6050000}"/>
    <cellStyle name="Millares [0] 2 2 6 2 2 2" xfId="4179" xr:uid="{00000000-0005-0000-0000-0000D7050000}"/>
    <cellStyle name="Millares [0] 2 2 6 2 2 2 2" xfId="4180" xr:uid="{00000000-0005-0000-0000-0000D8050000}"/>
    <cellStyle name="Millares [0] 2 2 6 2 2 2 2 2" xfId="4181" xr:uid="{00000000-0005-0000-0000-0000D9050000}"/>
    <cellStyle name="Millares [0] 2 2 6 2 2 2 2 2 2" xfId="14888" xr:uid="{C0F83786-54B3-4EA8-A193-20981A469B40}"/>
    <cellStyle name="Millares [0] 2 2 6 2 2 2 2 3" xfId="4182" xr:uid="{00000000-0005-0000-0000-0000DA050000}"/>
    <cellStyle name="Millares [0] 2 2 6 2 2 2 2 3 2" xfId="14889" xr:uid="{EBBF7222-3EC8-4239-80DC-ED8BD3DEC2E6}"/>
    <cellStyle name="Millares [0] 2 2 6 2 2 2 2 4" xfId="14887" xr:uid="{48CEFA69-4D06-4471-89C2-1563FCD6F369}"/>
    <cellStyle name="Millares [0] 2 2 6 2 2 2 3" xfId="4183" xr:uid="{00000000-0005-0000-0000-0000DB050000}"/>
    <cellStyle name="Millares [0] 2 2 6 2 2 2 3 2" xfId="14890" xr:uid="{55A5A48D-096C-4376-96B4-9F36879BF6B9}"/>
    <cellStyle name="Millares [0] 2 2 6 2 2 2 4" xfId="4184" xr:uid="{00000000-0005-0000-0000-0000DC050000}"/>
    <cellStyle name="Millares [0] 2 2 6 2 2 2 4 2" xfId="14891" xr:uid="{DF70F828-B834-40EC-9718-BE0D04713838}"/>
    <cellStyle name="Millares [0] 2 2 6 2 2 2 5" xfId="14886" xr:uid="{B5CF6BDB-DBB8-45BF-B0E4-662B8E00095A}"/>
    <cellStyle name="Millares [0] 2 2 6 2 2 3" xfId="4185" xr:uid="{00000000-0005-0000-0000-0000DD050000}"/>
    <cellStyle name="Millares [0] 2 2 6 2 2 3 2" xfId="4186" xr:uid="{00000000-0005-0000-0000-0000DE050000}"/>
    <cellStyle name="Millares [0] 2 2 6 2 2 3 2 2" xfId="14893" xr:uid="{050EDF30-2ADC-45F8-901F-7D5B3AEF1E8E}"/>
    <cellStyle name="Millares [0] 2 2 6 2 2 3 3" xfId="4187" xr:uid="{00000000-0005-0000-0000-0000DF050000}"/>
    <cellStyle name="Millares [0] 2 2 6 2 2 3 3 2" xfId="14894" xr:uid="{1FFFBFF4-939D-4791-BDF9-5DC4FA7E48DF}"/>
    <cellStyle name="Millares [0] 2 2 6 2 2 3 4" xfId="14892" xr:uid="{33BCE3C7-2DB2-4F3A-90FD-828EA49874B4}"/>
    <cellStyle name="Millares [0] 2 2 6 2 2 4" xfId="4188" xr:uid="{00000000-0005-0000-0000-0000E0050000}"/>
    <cellStyle name="Millares [0] 2 2 6 2 2 4 2" xfId="14895" xr:uid="{A228C1DC-10D3-40DF-9528-4A9525101AD4}"/>
    <cellStyle name="Millares [0] 2 2 6 2 2 5" xfId="4189" xr:uid="{00000000-0005-0000-0000-0000E1050000}"/>
    <cellStyle name="Millares [0] 2 2 6 2 2 5 2" xfId="14896" xr:uid="{E54C434F-7AF1-46B7-933E-2378ADBC43D5}"/>
    <cellStyle name="Millares [0] 2 2 6 2 2 6" xfId="14885" xr:uid="{D41EF560-D34E-4F1D-B1B1-8769B6DEB4C2}"/>
    <cellStyle name="Millares [0] 2 2 6 2 3" xfId="4190" xr:uid="{00000000-0005-0000-0000-0000E2050000}"/>
    <cellStyle name="Millares [0] 2 2 6 2 3 2" xfId="4191" xr:uid="{00000000-0005-0000-0000-0000E3050000}"/>
    <cellStyle name="Millares [0] 2 2 6 2 3 2 2" xfId="4192" xr:uid="{00000000-0005-0000-0000-0000E4050000}"/>
    <cellStyle name="Millares [0] 2 2 6 2 3 2 2 2" xfId="14899" xr:uid="{8F2CA522-CEB4-4357-92E5-D501CB18DEC4}"/>
    <cellStyle name="Millares [0] 2 2 6 2 3 2 3" xfId="4193" xr:uid="{00000000-0005-0000-0000-0000E5050000}"/>
    <cellStyle name="Millares [0] 2 2 6 2 3 2 3 2" xfId="14900" xr:uid="{35E57564-29F8-4836-8C62-60322516E7A8}"/>
    <cellStyle name="Millares [0] 2 2 6 2 3 2 4" xfId="14898" xr:uid="{03E09213-B422-484C-BFF9-096EB0F9E064}"/>
    <cellStyle name="Millares [0] 2 2 6 2 3 3" xfId="4194" xr:uid="{00000000-0005-0000-0000-0000E6050000}"/>
    <cellStyle name="Millares [0] 2 2 6 2 3 3 2" xfId="14901" xr:uid="{2BCB1FC2-2881-4229-B643-955A730D2A61}"/>
    <cellStyle name="Millares [0] 2 2 6 2 3 4" xfId="4195" xr:uid="{00000000-0005-0000-0000-0000E7050000}"/>
    <cellStyle name="Millares [0] 2 2 6 2 3 4 2" xfId="14902" xr:uid="{E71E2F15-7E63-4815-8BD1-BC5B6C9C5A51}"/>
    <cellStyle name="Millares [0] 2 2 6 2 3 5" xfId="14897" xr:uid="{BD950740-7616-450B-ABE2-3FC875091D35}"/>
    <cellStyle name="Millares [0] 2 2 6 2 4" xfId="4196" xr:uid="{00000000-0005-0000-0000-0000E8050000}"/>
    <cellStyle name="Millares [0] 2 2 6 2 4 2" xfId="4197" xr:uid="{00000000-0005-0000-0000-0000E9050000}"/>
    <cellStyle name="Millares [0] 2 2 6 2 4 2 2" xfId="4198" xr:uid="{00000000-0005-0000-0000-0000EA050000}"/>
    <cellStyle name="Millares [0] 2 2 6 2 4 2 2 2" xfId="14905" xr:uid="{93DFAEB8-44EA-45ED-B241-71DC82FB9E41}"/>
    <cellStyle name="Millares [0] 2 2 6 2 4 2 3" xfId="4199" xr:uid="{00000000-0005-0000-0000-0000EB050000}"/>
    <cellStyle name="Millares [0] 2 2 6 2 4 2 3 2" xfId="14906" xr:uid="{3D6F95CE-E22E-4CEA-81FF-D5FC2B6E4286}"/>
    <cellStyle name="Millares [0] 2 2 6 2 4 2 4" xfId="14904" xr:uid="{CE91125B-1B25-400B-8BF7-352F3503ED46}"/>
    <cellStyle name="Millares [0] 2 2 6 2 4 3" xfId="4200" xr:uid="{00000000-0005-0000-0000-0000EC050000}"/>
    <cellStyle name="Millares [0] 2 2 6 2 4 3 2" xfId="14907" xr:uid="{C3C6E81D-B4F9-4699-8711-C010E8426FA8}"/>
    <cellStyle name="Millares [0] 2 2 6 2 4 4" xfId="4201" xr:uid="{00000000-0005-0000-0000-0000ED050000}"/>
    <cellStyle name="Millares [0] 2 2 6 2 4 4 2" xfId="14908" xr:uid="{993BB26D-828B-4517-B255-640AC0142CE1}"/>
    <cellStyle name="Millares [0] 2 2 6 2 4 5" xfId="14903" xr:uid="{D03514A2-C989-4559-B962-B3532EEAF8AF}"/>
    <cellStyle name="Millares [0] 2 2 6 2 5" xfId="4202" xr:uid="{00000000-0005-0000-0000-0000EE050000}"/>
    <cellStyle name="Millares [0] 2 2 6 2 5 2" xfId="4203" xr:uid="{00000000-0005-0000-0000-0000EF050000}"/>
    <cellStyle name="Millares [0] 2 2 6 2 5 2 2" xfId="4204" xr:uid="{00000000-0005-0000-0000-0000F0050000}"/>
    <cellStyle name="Millares [0] 2 2 6 2 5 2 2 2" xfId="14911" xr:uid="{1C576939-B0B3-4D93-AA24-F3E4F86F9206}"/>
    <cellStyle name="Millares [0] 2 2 6 2 5 2 3" xfId="4205" xr:uid="{00000000-0005-0000-0000-0000F1050000}"/>
    <cellStyle name="Millares [0] 2 2 6 2 5 2 3 2" xfId="14912" xr:uid="{A485B3CB-6E1D-40E4-BC40-4AD4F0FC22E8}"/>
    <cellStyle name="Millares [0] 2 2 6 2 5 2 4" xfId="14910" xr:uid="{0293F12D-45E1-4C5F-8756-3E0B6D87AFD2}"/>
    <cellStyle name="Millares [0] 2 2 6 2 5 3" xfId="4206" xr:uid="{00000000-0005-0000-0000-0000F2050000}"/>
    <cellStyle name="Millares [0] 2 2 6 2 5 3 2" xfId="14913" xr:uid="{8EAC27CC-E007-46E4-A5F1-0ABC5087F46A}"/>
    <cellStyle name="Millares [0] 2 2 6 2 5 4" xfId="4207" xr:uid="{00000000-0005-0000-0000-0000F3050000}"/>
    <cellStyle name="Millares [0] 2 2 6 2 5 4 2" xfId="14914" xr:uid="{B9748A8E-1A36-44DA-859F-C7432B76E897}"/>
    <cellStyle name="Millares [0] 2 2 6 2 5 5" xfId="14909" xr:uid="{4C347837-C9B7-4DF2-A73C-6DDA1876A07F}"/>
    <cellStyle name="Millares [0] 2 2 6 2 6" xfId="4208" xr:uid="{00000000-0005-0000-0000-0000F4050000}"/>
    <cellStyle name="Millares [0] 2 2 6 2 6 2" xfId="4209" xr:uid="{00000000-0005-0000-0000-0000F5050000}"/>
    <cellStyle name="Millares [0] 2 2 6 2 6 2 2" xfId="14916" xr:uid="{71A53F0C-2645-40A3-A1C7-19A0EAAA238A}"/>
    <cellStyle name="Millares [0] 2 2 6 2 6 3" xfId="4210" xr:uid="{00000000-0005-0000-0000-0000F6050000}"/>
    <cellStyle name="Millares [0] 2 2 6 2 6 3 2" xfId="14917" xr:uid="{FF58D1B4-7E52-4BEB-AACE-343B8099B790}"/>
    <cellStyle name="Millares [0] 2 2 6 2 6 4" xfId="14915" xr:uid="{919FEA65-859B-432A-934B-0ACD15140E6D}"/>
    <cellStyle name="Millares [0] 2 2 6 2 7" xfId="4211" xr:uid="{00000000-0005-0000-0000-0000F7050000}"/>
    <cellStyle name="Millares [0] 2 2 6 2 7 2" xfId="14918" xr:uid="{07512FBE-6630-4E65-A8BC-61C374B672B4}"/>
    <cellStyle name="Millares [0] 2 2 6 2 8" xfId="4212" xr:uid="{00000000-0005-0000-0000-0000F8050000}"/>
    <cellStyle name="Millares [0] 2 2 6 2 8 2" xfId="14919" xr:uid="{4E9299AB-9071-4791-B3C4-2C1D7E1A4C9C}"/>
    <cellStyle name="Millares [0] 2 2 6 2 9" xfId="14884" xr:uid="{1DC3759A-9470-4D8C-BE39-B45CDD24579E}"/>
    <cellStyle name="Millares [0] 2 2 6 3" xfId="4213" xr:uid="{00000000-0005-0000-0000-0000F9050000}"/>
    <cellStyle name="Millares [0] 2 2 6 3 2" xfId="4214" xr:uid="{00000000-0005-0000-0000-0000FA050000}"/>
    <cellStyle name="Millares [0] 2 2 6 3 2 2" xfId="4215" xr:uid="{00000000-0005-0000-0000-0000FB050000}"/>
    <cellStyle name="Millares [0] 2 2 6 3 2 2 2" xfId="4216" xr:uid="{00000000-0005-0000-0000-0000FC050000}"/>
    <cellStyle name="Millares [0] 2 2 6 3 2 2 2 2" xfId="14923" xr:uid="{7F104C05-F8D8-4B3B-809D-7FA465D9137E}"/>
    <cellStyle name="Millares [0] 2 2 6 3 2 2 3" xfId="4217" xr:uid="{00000000-0005-0000-0000-0000FD050000}"/>
    <cellStyle name="Millares [0] 2 2 6 3 2 2 3 2" xfId="14924" xr:uid="{12BFA96D-DE6D-4F6B-9DB6-EAA2BE274B1B}"/>
    <cellStyle name="Millares [0] 2 2 6 3 2 2 4" xfId="14922" xr:uid="{8D64248E-8292-4DF7-9899-77F21DDEA84F}"/>
    <cellStyle name="Millares [0] 2 2 6 3 2 3" xfId="4218" xr:uid="{00000000-0005-0000-0000-0000FE050000}"/>
    <cellStyle name="Millares [0] 2 2 6 3 2 3 2" xfId="14925" xr:uid="{DC0DC658-7418-4CFB-B58F-05764B019220}"/>
    <cellStyle name="Millares [0] 2 2 6 3 2 4" xfId="4219" xr:uid="{00000000-0005-0000-0000-0000FF050000}"/>
    <cellStyle name="Millares [0] 2 2 6 3 2 4 2" xfId="14926" xr:uid="{3E73394E-1F8B-46EB-942B-A5BDF4AD4DA0}"/>
    <cellStyle name="Millares [0] 2 2 6 3 2 5" xfId="14921" xr:uid="{BB1C6042-4A3A-430D-A53A-26237A8F1894}"/>
    <cellStyle name="Millares [0] 2 2 6 3 3" xfId="4220" xr:uid="{00000000-0005-0000-0000-000000060000}"/>
    <cellStyle name="Millares [0] 2 2 6 3 3 2" xfId="4221" xr:uid="{00000000-0005-0000-0000-000001060000}"/>
    <cellStyle name="Millares [0] 2 2 6 3 3 2 2" xfId="14928" xr:uid="{43CBBDDB-C1B6-4DCE-8C3B-D78F90CC71B3}"/>
    <cellStyle name="Millares [0] 2 2 6 3 3 3" xfId="4222" xr:uid="{00000000-0005-0000-0000-000002060000}"/>
    <cellStyle name="Millares [0] 2 2 6 3 3 3 2" xfId="14929" xr:uid="{F317BAFE-BEA8-4051-9D65-E160C08DDCF7}"/>
    <cellStyle name="Millares [0] 2 2 6 3 3 4" xfId="14927" xr:uid="{8C75D0D2-81CA-4403-8E95-DA26D73CBFAD}"/>
    <cellStyle name="Millares [0] 2 2 6 3 4" xfId="4223" xr:uid="{00000000-0005-0000-0000-000003060000}"/>
    <cellStyle name="Millares [0] 2 2 6 3 4 2" xfId="14930" xr:uid="{B8C8ABCF-7606-48E6-9720-FDDEC31C278D}"/>
    <cellStyle name="Millares [0] 2 2 6 3 5" xfId="4224" xr:uid="{00000000-0005-0000-0000-000004060000}"/>
    <cellStyle name="Millares [0] 2 2 6 3 5 2" xfId="14931" xr:uid="{6713F741-C49A-489F-80CF-ADD8FA717D48}"/>
    <cellStyle name="Millares [0] 2 2 6 3 6" xfId="14920" xr:uid="{8DD5A4E2-9AF9-4762-93D8-ED77A398FFF1}"/>
    <cellStyle name="Millares [0] 2 2 6 4" xfId="4225" xr:uid="{00000000-0005-0000-0000-000005060000}"/>
    <cellStyle name="Millares [0] 2 2 6 4 2" xfId="4226" xr:uid="{00000000-0005-0000-0000-000006060000}"/>
    <cellStyle name="Millares [0] 2 2 6 4 2 2" xfId="4227" xr:uid="{00000000-0005-0000-0000-000007060000}"/>
    <cellStyle name="Millares [0] 2 2 6 4 2 2 2" xfId="14934" xr:uid="{9E67C1AC-F3AD-4DE5-BEAA-DDA15907F68A}"/>
    <cellStyle name="Millares [0] 2 2 6 4 2 3" xfId="4228" xr:uid="{00000000-0005-0000-0000-000008060000}"/>
    <cellStyle name="Millares [0] 2 2 6 4 2 3 2" xfId="14935" xr:uid="{9E1C4259-EAAD-4913-9AD2-CEC599453E40}"/>
    <cellStyle name="Millares [0] 2 2 6 4 2 4" xfId="14933" xr:uid="{1429698F-8C18-489D-B3C2-004B05F3AE75}"/>
    <cellStyle name="Millares [0] 2 2 6 4 3" xfId="4229" xr:uid="{00000000-0005-0000-0000-000009060000}"/>
    <cellStyle name="Millares [0] 2 2 6 4 3 2" xfId="14936" xr:uid="{68E7BCCA-9363-4F97-A819-45FB64862543}"/>
    <cellStyle name="Millares [0] 2 2 6 4 4" xfId="4230" xr:uid="{00000000-0005-0000-0000-00000A060000}"/>
    <cellStyle name="Millares [0] 2 2 6 4 4 2" xfId="14937" xr:uid="{3264D033-C724-49F6-A13A-239E440645F3}"/>
    <cellStyle name="Millares [0] 2 2 6 4 5" xfId="14932" xr:uid="{A99A306D-ED7B-4C9A-B237-159926C54CE2}"/>
    <cellStyle name="Millares [0] 2 2 6 5" xfId="4231" xr:uid="{00000000-0005-0000-0000-00000B060000}"/>
    <cellStyle name="Millares [0] 2 2 6 5 2" xfId="4232" xr:uid="{00000000-0005-0000-0000-00000C060000}"/>
    <cellStyle name="Millares [0] 2 2 6 5 2 2" xfId="4233" xr:uid="{00000000-0005-0000-0000-00000D060000}"/>
    <cellStyle name="Millares [0] 2 2 6 5 2 2 2" xfId="14940" xr:uid="{24C9F103-6CFF-4F2C-B9BD-D201CFF98D3E}"/>
    <cellStyle name="Millares [0] 2 2 6 5 2 3" xfId="4234" xr:uid="{00000000-0005-0000-0000-00000E060000}"/>
    <cellStyle name="Millares [0] 2 2 6 5 2 3 2" xfId="14941" xr:uid="{BE0E94CA-FF85-462B-BC6E-98D1E21985EC}"/>
    <cellStyle name="Millares [0] 2 2 6 5 2 4" xfId="14939" xr:uid="{B2520F10-D8F5-402B-A38F-026790A6A36E}"/>
    <cellStyle name="Millares [0] 2 2 6 5 3" xfId="4235" xr:uid="{00000000-0005-0000-0000-00000F060000}"/>
    <cellStyle name="Millares [0] 2 2 6 5 3 2" xfId="14942" xr:uid="{4A26EC98-893D-4937-A6D0-208B95ED405B}"/>
    <cellStyle name="Millares [0] 2 2 6 5 4" xfId="4236" xr:uid="{00000000-0005-0000-0000-000010060000}"/>
    <cellStyle name="Millares [0] 2 2 6 5 4 2" xfId="14943" xr:uid="{99572316-ECFF-480F-BB4A-8CBA5777CFC1}"/>
    <cellStyle name="Millares [0] 2 2 6 5 5" xfId="14938" xr:uid="{38CAA741-1980-4BA8-ADD1-98DF136E7B1F}"/>
    <cellStyle name="Millares [0] 2 2 6 6" xfId="4237" xr:uid="{00000000-0005-0000-0000-000011060000}"/>
    <cellStyle name="Millares [0] 2 2 6 6 2" xfId="4238" xr:uid="{00000000-0005-0000-0000-000012060000}"/>
    <cellStyle name="Millares [0] 2 2 6 6 2 2" xfId="4239" xr:uid="{00000000-0005-0000-0000-000013060000}"/>
    <cellStyle name="Millares [0] 2 2 6 6 2 2 2" xfId="14946" xr:uid="{C9614DFD-09F4-49A4-B48E-9657C810092C}"/>
    <cellStyle name="Millares [0] 2 2 6 6 2 3" xfId="4240" xr:uid="{00000000-0005-0000-0000-000014060000}"/>
    <cellStyle name="Millares [0] 2 2 6 6 2 3 2" xfId="14947" xr:uid="{AA710864-837E-4B3D-9E94-DE4612DA1C16}"/>
    <cellStyle name="Millares [0] 2 2 6 6 2 4" xfId="14945" xr:uid="{FF0C3B91-47F2-4E2C-ABB7-716FA406E5EF}"/>
    <cellStyle name="Millares [0] 2 2 6 6 3" xfId="4241" xr:uid="{00000000-0005-0000-0000-000015060000}"/>
    <cellStyle name="Millares [0] 2 2 6 6 3 2" xfId="14948" xr:uid="{1E6086A7-7931-454F-AD9E-C3F785B3E5E9}"/>
    <cellStyle name="Millares [0] 2 2 6 6 4" xfId="4242" xr:uid="{00000000-0005-0000-0000-000016060000}"/>
    <cellStyle name="Millares [0] 2 2 6 6 4 2" xfId="14949" xr:uid="{22DF070B-5D9B-44A2-9EA4-FC631B9F400F}"/>
    <cellStyle name="Millares [0] 2 2 6 6 5" xfId="14944" xr:uid="{C0784CCB-5E14-4A21-9A99-650B0792D0A4}"/>
    <cellStyle name="Millares [0] 2 2 6 7" xfId="4243" xr:uid="{00000000-0005-0000-0000-000017060000}"/>
    <cellStyle name="Millares [0] 2 2 6 7 2" xfId="4244" xr:uid="{00000000-0005-0000-0000-000018060000}"/>
    <cellStyle name="Millares [0] 2 2 6 7 2 2" xfId="14951" xr:uid="{49485C14-74C9-49F3-B4A0-E497E19CC6B7}"/>
    <cellStyle name="Millares [0] 2 2 6 7 3" xfId="4245" xr:uid="{00000000-0005-0000-0000-000019060000}"/>
    <cellStyle name="Millares [0] 2 2 6 7 3 2" xfId="14952" xr:uid="{1DAA6E60-F68F-4292-B6A7-57CA522F048B}"/>
    <cellStyle name="Millares [0] 2 2 6 7 4" xfId="14950" xr:uid="{F69767EA-F20A-4C29-A03D-ADCBB8EEA6F3}"/>
    <cellStyle name="Millares [0] 2 2 6 8" xfId="4246" xr:uid="{00000000-0005-0000-0000-00001A060000}"/>
    <cellStyle name="Millares [0] 2 2 6 8 2" xfId="14953" xr:uid="{D16D40B8-E758-4E72-9E23-200E4A3CB014}"/>
    <cellStyle name="Millares [0] 2 2 6 9" xfId="4247" xr:uid="{00000000-0005-0000-0000-00001B060000}"/>
    <cellStyle name="Millares [0] 2 2 6 9 2" xfId="14954" xr:uid="{6AE3F984-1211-4F31-BEF7-DD22E2A27069}"/>
    <cellStyle name="Millares [0] 2 2 7" xfId="4248" xr:uid="{00000000-0005-0000-0000-00001C060000}"/>
    <cellStyle name="Millares [0] 2 2 7 10" xfId="14955" xr:uid="{54DEE410-3914-4149-A9EF-9ACF1DDC5572}"/>
    <cellStyle name="Millares [0] 2 2 7 2" xfId="4249" xr:uid="{00000000-0005-0000-0000-00001D060000}"/>
    <cellStyle name="Millares [0] 2 2 7 2 2" xfId="4250" xr:uid="{00000000-0005-0000-0000-00001E060000}"/>
    <cellStyle name="Millares [0] 2 2 7 2 2 2" xfId="4251" xr:uid="{00000000-0005-0000-0000-00001F060000}"/>
    <cellStyle name="Millares [0] 2 2 7 2 2 2 2" xfId="4252" xr:uid="{00000000-0005-0000-0000-000020060000}"/>
    <cellStyle name="Millares [0] 2 2 7 2 2 2 2 2" xfId="4253" xr:uid="{00000000-0005-0000-0000-000021060000}"/>
    <cellStyle name="Millares [0] 2 2 7 2 2 2 2 2 2" xfId="14960" xr:uid="{6CA284FC-5266-4E4F-A40C-52AD14C359D2}"/>
    <cellStyle name="Millares [0] 2 2 7 2 2 2 2 3" xfId="4254" xr:uid="{00000000-0005-0000-0000-000022060000}"/>
    <cellStyle name="Millares [0] 2 2 7 2 2 2 2 3 2" xfId="14961" xr:uid="{55A3F00E-BA25-40D3-9D5B-EA7E51E4CB9E}"/>
    <cellStyle name="Millares [0] 2 2 7 2 2 2 2 4" xfId="14959" xr:uid="{07B8C1C0-FBE7-47D6-B863-6EC3BB75650A}"/>
    <cellStyle name="Millares [0] 2 2 7 2 2 2 3" xfId="4255" xr:uid="{00000000-0005-0000-0000-000023060000}"/>
    <cellStyle name="Millares [0] 2 2 7 2 2 2 3 2" xfId="14962" xr:uid="{A38532C1-1CB6-4858-B090-F840F154A757}"/>
    <cellStyle name="Millares [0] 2 2 7 2 2 2 4" xfId="4256" xr:uid="{00000000-0005-0000-0000-000024060000}"/>
    <cellStyle name="Millares [0] 2 2 7 2 2 2 4 2" xfId="14963" xr:uid="{FFD426E0-0155-4A87-964B-B0ABD9BE3C13}"/>
    <cellStyle name="Millares [0] 2 2 7 2 2 2 5" xfId="14958" xr:uid="{1A099C1F-6334-4648-86AD-1F04D4D99B35}"/>
    <cellStyle name="Millares [0] 2 2 7 2 2 3" xfId="4257" xr:uid="{00000000-0005-0000-0000-000025060000}"/>
    <cellStyle name="Millares [0] 2 2 7 2 2 3 2" xfId="4258" xr:uid="{00000000-0005-0000-0000-000026060000}"/>
    <cellStyle name="Millares [0] 2 2 7 2 2 3 2 2" xfId="14965" xr:uid="{0CBDCF93-7BD7-4483-A1B8-7EC42524623C}"/>
    <cellStyle name="Millares [0] 2 2 7 2 2 3 3" xfId="4259" xr:uid="{00000000-0005-0000-0000-000027060000}"/>
    <cellStyle name="Millares [0] 2 2 7 2 2 3 3 2" xfId="14966" xr:uid="{5819AD7F-ABC2-415E-8B4D-4EFA1CEDE7E2}"/>
    <cellStyle name="Millares [0] 2 2 7 2 2 3 4" xfId="14964" xr:uid="{51B6EE2B-975C-477E-B620-071EFE6F8768}"/>
    <cellStyle name="Millares [0] 2 2 7 2 2 4" xfId="4260" xr:uid="{00000000-0005-0000-0000-000028060000}"/>
    <cellStyle name="Millares [0] 2 2 7 2 2 4 2" xfId="14967" xr:uid="{D52D8C3A-1CC8-4A50-92D1-9D219EEB6E7F}"/>
    <cellStyle name="Millares [0] 2 2 7 2 2 5" xfId="4261" xr:uid="{00000000-0005-0000-0000-000029060000}"/>
    <cellStyle name="Millares [0] 2 2 7 2 2 5 2" xfId="14968" xr:uid="{60F99D62-47B7-43CB-9E04-27F0AD3DFC2E}"/>
    <cellStyle name="Millares [0] 2 2 7 2 2 6" xfId="14957" xr:uid="{4C80CC7C-32BA-4E40-9F23-E151F987A76F}"/>
    <cellStyle name="Millares [0] 2 2 7 2 3" xfId="4262" xr:uid="{00000000-0005-0000-0000-00002A060000}"/>
    <cellStyle name="Millares [0] 2 2 7 2 3 2" xfId="4263" xr:uid="{00000000-0005-0000-0000-00002B060000}"/>
    <cellStyle name="Millares [0] 2 2 7 2 3 2 2" xfId="4264" xr:uid="{00000000-0005-0000-0000-00002C060000}"/>
    <cellStyle name="Millares [0] 2 2 7 2 3 2 2 2" xfId="14971" xr:uid="{A073B281-4A0C-4109-B06A-3B5D98552AD6}"/>
    <cellStyle name="Millares [0] 2 2 7 2 3 2 3" xfId="4265" xr:uid="{00000000-0005-0000-0000-00002D060000}"/>
    <cellStyle name="Millares [0] 2 2 7 2 3 2 3 2" xfId="14972" xr:uid="{CA8A16C6-0184-4DCC-BBC8-E45F10EA27DA}"/>
    <cellStyle name="Millares [0] 2 2 7 2 3 2 4" xfId="14970" xr:uid="{BB044887-4D66-4747-81C7-7F43774364F5}"/>
    <cellStyle name="Millares [0] 2 2 7 2 3 3" xfId="4266" xr:uid="{00000000-0005-0000-0000-00002E060000}"/>
    <cellStyle name="Millares [0] 2 2 7 2 3 3 2" xfId="14973" xr:uid="{A2B7F6D0-E6F0-4662-B06C-4C1BCDA5CC5C}"/>
    <cellStyle name="Millares [0] 2 2 7 2 3 4" xfId="4267" xr:uid="{00000000-0005-0000-0000-00002F060000}"/>
    <cellStyle name="Millares [0] 2 2 7 2 3 4 2" xfId="14974" xr:uid="{D1EE2C85-B323-4578-B224-F77CD3D8186F}"/>
    <cellStyle name="Millares [0] 2 2 7 2 3 5" xfId="14969" xr:uid="{4B0C6B93-FEEA-4F4A-ACB3-99816AB3CB75}"/>
    <cellStyle name="Millares [0] 2 2 7 2 4" xfId="4268" xr:uid="{00000000-0005-0000-0000-000030060000}"/>
    <cellStyle name="Millares [0] 2 2 7 2 4 2" xfId="4269" xr:uid="{00000000-0005-0000-0000-000031060000}"/>
    <cellStyle name="Millares [0] 2 2 7 2 4 2 2" xfId="4270" xr:uid="{00000000-0005-0000-0000-000032060000}"/>
    <cellStyle name="Millares [0] 2 2 7 2 4 2 2 2" xfId="14977" xr:uid="{667FA2B0-C5F2-445B-84F9-78889C0338D0}"/>
    <cellStyle name="Millares [0] 2 2 7 2 4 2 3" xfId="4271" xr:uid="{00000000-0005-0000-0000-000033060000}"/>
    <cellStyle name="Millares [0] 2 2 7 2 4 2 3 2" xfId="14978" xr:uid="{681D3E7B-A28E-4585-8857-B56F07217D08}"/>
    <cellStyle name="Millares [0] 2 2 7 2 4 2 4" xfId="14976" xr:uid="{4A15FE30-757A-43E8-8A3F-DD5B33923EC0}"/>
    <cellStyle name="Millares [0] 2 2 7 2 4 3" xfId="4272" xr:uid="{00000000-0005-0000-0000-000034060000}"/>
    <cellStyle name="Millares [0] 2 2 7 2 4 3 2" xfId="14979" xr:uid="{0794E33D-95E0-41C8-AC22-347006CBD58D}"/>
    <cellStyle name="Millares [0] 2 2 7 2 4 4" xfId="4273" xr:uid="{00000000-0005-0000-0000-000035060000}"/>
    <cellStyle name="Millares [0] 2 2 7 2 4 4 2" xfId="14980" xr:uid="{A782933C-EC45-4C85-B5B7-FC91C2E82523}"/>
    <cellStyle name="Millares [0] 2 2 7 2 4 5" xfId="14975" xr:uid="{44120721-5B36-46AF-BEF4-2C53FBF45B5C}"/>
    <cellStyle name="Millares [0] 2 2 7 2 5" xfId="4274" xr:uid="{00000000-0005-0000-0000-000036060000}"/>
    <cellStyle name="Millares [0] 2 2 7 2 5 2" xfId="4275" xr:uid="{00000000-0005-0000-0000-000037060000}"/>
    <cellStyle name="Millares [0] 2 2 7 2 5 2 2" xfId="4276" xr:uid="{00000000-0005-0000-0000-000038060000}"/>
    <cellStyle name="Millares [0] 2 2 7 2 5 2 2 2" xfId="14983" xr:uid="{CE9FB8FD-E14C-4A76-A888-37CECF0A3892}"/>
    <cellStyle name="Millares [0] 2 2 7 2 5 2 3" xfId="4277" xr:uid="{00000000-0005-0000-0000-000039060000}"/>
    <cellStyle name="Millares [0] 2 2 7 2 5 2 3 2" xfId="14984" xr:uid="{30310282-4855-4B49-BCFE-5F219B12E501}"/>
    <cellStyle name="Millares [0] 2 2 7 2 5 2 4" xfId="14982" xr:uid="{B5CE03F2-D41D-4027-843D-525D3B3542B3}"/>
    <cellStyle name="Millares [0] 2 2 7 2 5 3" xfId="4278" xr:uid="{00000000-0005-0000-0000-00003A060000}"/>
    <cellStyle name="Millares [0] 2 2 7 2 5 3 2" xfId="14985" xr:uid="{3537498C-3F96-4E11-A394-A9A8219BE360}"/>
    <cellStyle name="Millares [0] 2 2 7 2 5 4" xfId="4279" xr:uid="{00000000-0005-0000-0000-00003B060000}"/>
    <cellStyle name="Millares [0] 2 2 7 2 5 4 2" xfId="14986" xr:uid="{4C8599BD-EC25-4DD3-8D3B-43020547F969}"/>
    <cellStyle name="Millares [0] 2 2 7 2 5 5" xfId="14981" xr:uid="{A34287C4-75DA-4966-99D4-3BA6E09B6BEC}"/>
    <cellStyle name="Millares [0] 2 2 7 2 6" xfId="4280" xr:uid="{00000000-0005-0000-0000-00003C060000}"/>
    <cellStyle name="Millares [0] 2 2 7 2 6 2" xfId="4281" xr:uid="{00000000-0005-0000-0000-00003D060000}"/>
    <cellStyle name="Millares [0] 2 2 7 2 6 2 2" xfId="14988" xr:uid="{531BD680-3316-4127-BB7E-934186EB4F8E}"/>
    <cellStyle name="Millares [0] 2 2 7 2 6 3" xfId="4282" xr:uid="{00000000-0005-0000-0000-00003E060000}"/>
    <cellStyle name="Millares [0] 2 2 7 2 6 3 2" xfId="14989" xr:uid="{E45656ED-4723-421A-98DE-7ADB13194470}"/>
    <cellStyle name="Millares [0] 2 2 7 2 6 4" xfId="14987" xr:uid="{9905F355-017C-4797-916F-8766E58AE154}"/>
    <cellStyle name="Millares [0] 2 2 7 2 7" xfId="4283" xr:uid="{00000000-0005-0000-0000-00003F060000}"/>
    <cellStyle name="Millares [0] 2 2 7 2 7 2" xfId="14990" xr:uid="{FE049719-0043-4DC1-8B06-5681F963478D}"/>
    <cellStyle name="Millares [0] 2 2 7 2 8" xfId="4284" xr:uid="{00000000-0005-0000-0000-000040060000}"/>
    <cellStyle name="Millares [0] 2 2 7 2 8 2" xfId="14991" xr:uid="{F1A4D529-656C-4C2C-BA2D-43A32658BD59}"/>
    <cellStyle name="Millares [0] 2 2 7 2 9" xfId="14956" xr:uid="{2EF2297F-7895-4825-A726-D7195F7B638B}"/>
    <cellStyle name="Millares [0] 2 2 7 3" xfId="4285" xr:uid="{00000000-0005-0000-0000-000041060000}"/>
    <cellStyle name="Millares [0] 2 2 7 3 2" xfId="4286" xr:uid="{00000000-0005-0000-0000-000042060000}"/>
    <cellStyle name="Millares [0] 2 2 7 3 2 2" xfId="4287" xr:uid="{00000000-0005-0000-0000-000043060000}"/>
    <cellStyle name="Millares [0] 2 2 7 3 2 2 2" xfId="4288" xr:uid="{00000000-0005-0000-0000-000044060000}"/>
    <cellStyle name="Millares [0] 2 2 7 3 2 2 2 2" xfId="14995" xr:uid="{0B033C48-1B73-493E-81DD-804CB78AFB8F}"/>
    <cellStyle name="Millares [0] 2 2 7 3 2 2 3" xfId="4289" xr:uid="{00000000-0005-0000-0000-000045060000}"/>
    <cellStyle name="Millares [0] 2 2 7 3 2 2 3 2" xfId="14996" xr:uid="{0F1D4ECF-037A-43BA-9EFD-F3C8485ABEA9}"/>
    <cellStyle name="Millares [0] 2 2 7 3 2 2 4" xfId="14994" xr:uid="{5E240257-CEBC-4343-AB45-80C3B66C0E3B}"/>
    <cellStyle name="Millares [0] 2 2 7 3 2 3" xfId="4290" xr:uid="{00000000-0005-0000-0000-000046060000}"/>
    <cellStyle name="Millares [0] 2 2 7 3 2 3 2" xfId="14997" xr:uid="{7DA47769-07A7-427E-8799-56F3E82417EA}"/>
    <cellStyle name="Millares [0] 2 2 7 3 2 4" xfId="4291" xr:uid="{00000000-0005-0000-0000-000047060000}"/>
    <cellStyle name="Millares [0] 2 2 7 3 2 4 2" xfId="14998" xr:uid="{DD23FCDE-B3AB-4C3F-8E99-46F59F2E1C2F}"/>
    <cellStyle name="Millares [0] 2 2 7 3 2 5" xfId="14993" xr:uid="{9C6599AF-A330-40CF-838A-6C7FD328938F}"/>
    <cellStyle name="Millares [0] 2 2 7 3 3" xfId="4292" xr:uid="{00000000-0005-0000-0000-000048060000}"/>
    <cellStyle name="Millares [0] 2 2 7 3 3 2" xfId="4293" xr:uid="{00000000-0005-0000-0000-000049060000}"/>
    <cellStyle name="Millares [0] 2 2 7 3 3 2 2" xfId="15000" xr:uid="{C7132053-88F7-4BEF-92B6-3E86ED9DE204}"/>
    <cellStyle name="Millares [0] 2 2 7 3 3 3" xfId="4294" xr:uid="{00000000-0005-0000-0000-00004A060000}"/>
    <cellStyle name="Millares [0] 2 2 7 3 3 3 2" xfId="15001" xr:uid="{31787FE4-365F-46C9-B11C-D54E180682E2}"/>
    <cellStyle name="Millares [0] 2 2 7 3 3 4" xfId="14999" xr:uid="{5B225DCB-D217-4549-8756-661832C6E41D}"/>
    <cellStyle name="Millares [0] 2 2 7 3 4" xfId="4295" xr:uid="{00000000-0005-0000-0000-00004B060000}"/>
    <cellStyle name="Millares [0] 2 2 7 3 4 2" xfId="15002" xr:uid="{A07A199C-59E8-43D5-9B4E-584486F63DBC}"/>
    <cellStyle name="Millares [0] 2 2 7 3 5" xfId="4296" xr:uid="{00000000-0005-0000-0000-00004C060000}"/>
    <cellStyle name="Millares [0] 2 2 7 3 5 2" xfId="15003" xr:uid="{9E20936F-2E30-42F0-8EFA-EEC3CE3A1D58}"/>
    <cellStyle name="Millares [0] 2 2 7 3 6" xfId="14992" xr:uid="{B2479ECD-2D94-4B5D-8694-D569FDAE21AD}"/>
    <cellStyle name="Millares [0] 2 2 7 4" xfId="4297" xr:uid="{00000000-0005-0000-0000-00004D060000}"/>
    <cellStyle name="Millares [0] 2 2 7 4 2" xfId="4298" xr:uid="{00000000-0005-0000-0000-00004E060000}"/>
    <cellStyle name="Millares [0] 2 2 7 4 2 2" xfId="4299" xr:uid="{00000000-0005-0000-0000-00004F060000}"/>
    <cellStyle name="Millares [0] 2 2 7 4 2 2 2" xfId="15006" xr:uid="{68CA06ED-E355-4CDA-958A-0C5B4A4EA556}"/>
    <cellStyle name="Millares [0] 2 2 7 4 2 3" xfId="4300" xr:uid="{00000000-0005-0000-0000-000050060000}"/>
    <cellStyle name="Millares [0] 2 2 7 4 2 3 2" xfId="15007" xr:uid="{91E92953-51C3-4FE1-84A1-275093EAB105}"/>
    <cellStyle name="Millares [0] 2 2 7 4 2 4" xfId="15005" xr:uid="{00AA22C3-FA6D-4BE6-B9B8-876C5D75985B}"/>
    <cellStyle name="Millares [0] 2 2 7 4 3" xfId="4301" xr:uid="{00000000-0005-0000-0000-000051060000}"/>
    <cellStyle name="Millares [0] 2 2 7 4 3 2" xfId="15008" xr:uid="{818D6A9E-E3C2-4A59-98C8-A3571035373C}"/>
    <cellStyle name="Millares [0] 2 2 7 4 4" xfId="4302" xr:uid="{00000000-0005-0000-0000-000052060000}"/>
    <cellStyle name="Millares [0] 2 2 7 4 4 2" xfId="15009" xr:uid="{9FDF6BDA-3CF0-4130-A28B-343F57982B9A}"/>
    <cellStyle name="Millares [0] 2 2 7 4 5" xfId="15004" xr:uid="{78E1F9EA-641C-4080-987D-D93AFA5BB0E8}"/>
    <cellStyle name="Millares [0] 2 2 7 5" xfId="4303" xr:uid="{00000000-0005-0000-0000-000053060000}"/>
    <cellStyle name="Millares [0] 2 2 7 5 2" xfId="4304" xr:uid="{00000000-0005-0000-0000-000054060000}"/>
    <cellStyle name="Millares [0] 2 2 7 5 2 2" xfId="4305" xr:uid="{00000000-0005-0000-0000-000055060000}"/>
    <cellStyle name="Millares [0] 2 2 7 5 2 2 2" xfId="15012" xr:uid="{D4C63E0E-CC64-4DF6-AE94-062EC98BD607}"/>
    <cellStyle name="Millares [0] 2 2 7 5 2 3" xfId="4306" xr:uid="{00000000-0005-0000-0000-000056060000}"/>
    <cellStyle name="Millares [0] 2 2 7 5 2 3 2" xfId="15013" xr:uid="{66245849-DD95-407C-8DD6-60A615DE089C}"/>
    <cellStyle name="Millares [0] 2 2 7 5 2 4" xfId="15011" xr:uid="{D063296D-42F5-41CD-B179-C4033A0D93E6}"/>
    <cellStyle name="Millares [0] 2 2 7 5 3" xfId="4307" xr:uid="{00000000-0005-0000-0000-000057060000}"/>
    <cellStyle name="Millares [0] 2 2 7 5 3 2" xfId="15014" xr:uid="{58D0F929-3F6C-454E-9027-8A4E9FFE0CA7}"/>
    <cellStyle name="Millares [0] 2 2 7 5 4" xfId="4308" xr:uid="{00000000-0005-0000-0000-000058060000}"/>
    <cellStyle name="Millares [0] 2 2 7 5 4 2" xfId="15015" xr:uid="{6196E28E-0C0E-4713-93A8-D229AE2863E2}"/>
    <cellStyle name="Millares [0] 2 2 7 5 5" xfId="15010" xr:uid="{F44CFB02-18A5-4620-8B96-3C57E0EB55DA}"/>
    <cellStyle name="Millares [0] 2 2 7 6" xfId="4309" xr:uid="{00000000-0005-0000-0000-000059060000}"/>
    <cellStyle name="Millares [0] 2 2 7 6 2" xfId="4310" xr:uid="{00000000-0005-0000-0000-00005A060000}"/>
    <cellStyle name="Millares [0] 2 2 7 6 2 2" xfId="4311" xr:uid="{00000000-0005-0000-0000-00005B060000}"/>
    <cellStyle name="Millares [0] 2 2 7 6 2 2 2" xfId="15018" xr:uid="{47E38D40-9C95-49AB-A7C8-9EBC0CB0D741}"/>
    <cellStyle name="Millares [0] 2 2 7 6 2 3" xfId="4312" xr:uid="{00000000-0005-0000-0000-00005C060000}"/>
    <cellStyle name="Millares [0] 2 2 7 6 2 3 2" xfId="15019" xr:uid="{2EF886C2-0EAC-4D00-8A8F-D73A2A6AAADA}"/>
    <cellStyle name="Millares [0] 2 2 7 6 2 4" xfId="15017" xr:uid="{3DF29BB0-3E1A-4A0D-BB1B-B503720064D9}"/>
    <cellStyle name="Millares [0] 2 2 7 6 3" xfId="4313" xr:uid="{00000000-0005-0000-0000-00005D060000}"/>
    <cellStyle name="Millares [0] 2 2 7 6 3 2" xfId="15020" xr:uid="{1BBD93D7-7635-4366-9296-7C01F3B96252}"/>
    <cellStyle name="Millares [0] 2 2 7 6 4" xfId="4314" xr:uid="{00000000-0005-0000-0000-00005E060000}"/>
    <cellStyle name="Millares [0] 2 2 7 6 4 2" xfId="15021" xr:uid="{F85E2789-3DAF-4520-A890-C5F9ED54D3B8}"/>
    <cellStyle name="Millares [0] 2 2 7 6 5" xfId="15016" xr:uid="{927E759B-7D24-438A-A5F0-E92B977CC57F}"/>
    <cellStyle name="Millares [0] 2 2 7 7" xfId="4315" xr:uid="{00000000-0005-0000-0000-00005F060000}"/>
    <cellStyle name="Millares [0] 2 2 7 7 2" xfId="4316" xr:uid="{00000000-0005-0000-0000-000060060000}"/>
    <cellStyle name="Millares [0] 2 2 7 7 2 2" xfId="15023" xr:uid="{C2280EE0-4971-4A7E-848C-162E1ECA1FD2}"/>
    <cellStyle name="Millares [0] 2 2 7 7 3" xfId="4317" xr:uid="{00000000-0005-0000-0000-000061060000}"/>
    <cellStyle name="Millares [0] 2 2 7 7 3 2" xfId="15024" xr:uid="{5F28A904-3E7A-4FEC-9154-581156F01EFF}"/>
    <cellStyle name="Millares [0] 2 2 7 7 4" xfId="15022" xr:uid="{86954509-EE2D-4BE3-9A3A-E674597BA411}"/>
    <cellStyle name="Millares [0] 2 2 7 8" xfId="4318" xr:uid="{00000000-0005-0000-0000-000062060000}"/>
    <cellStyle name="Millares [0] 2 2 7 8 2" xfId="15025" xr:uid="{9BED681D-B9CD-49F6-955B-817973D70155}"/>
    <cellStyle name="Millares [0] 2 2 7 9" xfId="4319" xr:uid="{00000000-0005-0000-0000-000063060000}"/>
    <cellStyle name="Millares [0] 2 2 7 9 2" xfId="15026" xr:uid="{9C27AF32-F905-4A83-ABB8-946D6F002324}"/>
    <cellStyle name="Millares [0] 2 2 8" xfId="4320" xr:uid="{00000000-0005-0000-0000-000064060000}"/>
    <cellStyle name="Millares [0] 2 2 8 2" xfId="4321" xr:uid="{00000000-0005-0000-0000-000065060000}"/>
    <cellStyle name="Millares [0] 2 2 8 2 2" xfId="4322" xr:uid="{00000000-0005-0000-0000-000066060000}"/>
    <cellStyle name="Millares [0] 2 2 8 2 2 2" xfId="4323" xr:uid="{00000000-0005-0000-0000-000067060000}"/>
    <cellStyle name="Millares [0] 2 2 8 2 2 2 2" xfId="4324" xr:uid="{00000000-0005-0000-0000-000068060000}"/>
    <cellStyle name="Millares [0] 2 2 8 2 2 2 2 2" xfId="15031" xr:uid="{3F144C84-9E74-481E-8B25-F20B8A630ECC}"/>
    <cellStyle name="Millares [0] 2 2 8 2 2 2 3" xfId="4325" xr:uid="{00000000-0005-0000-0000-000069060000}"/>
    <cellStyle name="Millares [0] 2 2 8 2 2 2 3 2" xfId="15032" xr:uid="{1A16E8BB-01D5-472D-A9B2-4E80E7ED85D1}"/>
    <cellStyle name="Millares [0] 2 2 8 2 2 2 4" xfId="15030" xr:uid="{10F4C044-F404-4C26-BFDD-7DC28203AED1}"/>
    <cellStyle name="Millares [0] 2 2 8 2 2 3" xfId="4326" xr:uid="{00000000-0005-0000-0000-00006A060000}"/>
    <cellStyle name="Millares [0] 2 2 8 2 2 3 2" xfId="15033" xr:uid="{E6DAAB10-D68C-41DF-A6FC-700C76333E16}"/>
    <cellStyle name="Millares [0] 2 2 8 2 2 4" xfId="4327" xr:uid="{00000000-0005-0000-0000-00006B060000}"/>
    <cellStyle name="Millares [0] 2 2 8 2 2 4 2" xfId="15034" xr:uid="{9ED81D65-714C-486C-981C-997A7870DD31}"/>
    <cellStyle name="Millares [0] 2 2 8 2 2 5" xfId="15029" xr:uid="{A2682331-4386-4D5D-B446-9CBF8BDF51F3}"/>
    <cellStyle name="Millares [0] 2 2 8 2 3" xfId="4328" xr:uid="{00000000-0005-0000-0000-00006C060000}"/>
    <cellStyle name="Millares [0] 2 2 8 2 3 2" xfId="4329" xr:uid="{00000000-0005-0000-0000-00006D060000}"/>
    <cellStyle name="Millares [0] 2 2 8 2 3 2 2" xfId="15036" xr:uid="{A175DD51-D5E1-4D34-AF57-00E36400D871}"/>
    <cellStyle name="Millares [0] 2 2 8 2 3 3" xfId="4330" xr:uid="{00000000-0005-0000-0000-00006E060000}"/>
    <cellStyle name="Millares [0] 2 2 8 2 3 3 2" xfId="15037" xr:uid="{468DD43B-31B7-4C14-A8F2-3C93FA8C38F9}"/>
    <cellStyle name="Millares [0] 2 2 8 2 3 4" xfId="15035" xr:uid="{0CA42C38-24A2-4E42-98D2-D181D1467BA1}"/>
    <cellStyle name="Millares [0] 2 2 8 2 4" xfId="4331" xr:uid="{00000000-0005-0000-0000-00006F060000}"/>
    <cellStyle name="Millares [0] 2 2 8 2 4 2" xfId="15038" xr:uid="{A3905F11-EEF3-4578-B87C-39394B4716BE}"/>
    <cellStyle name="Millares [0] 2 2 8 2 5" xfId="4332" xr:uid="{00000000-0005-0000-0000-000070060000}"/>
    <cellStyle name="Millares [0] 2 2 8 2 5 2" xfId="15039" xr:uid="{6F9B75E6-9AAA-428C-93B0-3A0FF081D2B5}"/>
    <cellStyle name="Millares [0] 2 2 8 2 6" xfId="15028" xr:uid="{6B431FA3-0C50-4844-82A0-A381517BCDFE}"/>
    <cellStyle name="Millares [0] 2 2 8 3" xfId="4333" xr:uid="{00000000-0005-0000-0000-000071060000}"/>
    <cellStyle name="Millares [0] 2 2 8 3 2" xfId="4334" xr:uid="{00000000-0005-0000-0000-000072060000}"/>
    <cellStyle name="Millares [0] 2 2 8 3 2 2" xfId="4335" xr:uid="{00000000-0005-0000-0000-000073060000}"/>
    <cellStyle name="Millares [0] 2 2 8 3 2 2 2" xfId="15042" xr:uid="{C0FF2BF5-5E31-4B8B-8F34-F4DEB29C7F7A}"/>
    <cellStyle name="Millares [0] 2 2 8 3 2 3" xfId="4336" xr:uid="{00000000-0005-0000-0000-000074060000}"/>
    <cellStyle name="Millares [0] 2 2 8 3 2 3 2" xfId="15043" xr:uid="{1D8A040A-F3CD-4EFD-AA8D-AFFAEB994847}"/>
    <cellStyle name="Millares [0] 2 2 8 3 2 4" xfId="15041" xr:uid="{5595ADA0-85B6-483C-B3A6-8F75E9DC267A}"/>
    <cellStyle name="Millares [0] 2 2 8 3 3" xfId="4337" xr:uid="{00000000-0005-0000-0000-000075060000}"/>
    <cellStyle name="Millares [0] 2 2 8 3 3 2" xfId="15044" xr:uid="{5C86D380-A80E-4E7E-A969-625F58430B4E}"/>
    <cellStyle name="Millares [0] 2 2 8 3 4" xfId="4338" xr:uid="{00000000-0005-0000-0000-000076060000}"/>
    <cellStyle name="Millares [0] 2 2 8 3 4 2" xfId="15045" xr:uid="{E0293096-C5A7-42D0-8440-1C31B4FE0425}"/>
    <cellStyle name="Millares [0] 2 2 8 3 5" xfId="15040" xr:uid="{84A93D81-B5B6-40C9-93DB-0E3F02297AE7}"/>
    <cellStyle name="Millares [0] 2 2 8 4" xfId="4339" xr:uid="{00000000-0005-0000-0000-000077060000}"/>
    <cellStyle name="Millares [0] 2 2 8 4 2" xfId="4340" xr:uid="{00000000-0005-0000-0000-000078060000}"/>
    <cellStyle name="Millares [0] 2 2 8 4 2 2" xfId="4341" xr:uid="{00000000-0005-0000-0000-000079060000}"/>
    <cellStyle name="Millares [0] 2 2 8 4 2 2 2" xfId="15048" xr:uid="{3E119330-9FD0-4B53-93CE-13B0DB9C2C28}"/>
    <cellStyle name="Millares [0] 2 2 8 4 2 3" xfId="4342" xr:uid="{00000000-0005-0000-0000-00007A060000}"/>
    <cellStyle name="Millares [0] 2 2 8 4 2 3 2" xfId="15049" xr:uid="{E436ACB7-9467-4995-B28F-CE3915419BC0}"/>
    <cellStyle name="Millares [0] 2 2 8 4 2 4" xfId="15047" xr:uid="{009E251A-F18F-428C-80AF-1EB2227B333E}"/>
    <cellStyle name="Millares [0] 2 2 8 4 3" xfId="4343" xr:uid="{00000000-0005-0000-0000-00007B060000}"/>
    <cellStyle name="Millares [0] 2 2 8 4 3 2" xfId="15050" xr:uid="{F91C84BD-7B64-41A1-95D7-18C2F6D22B34}"/>
    <cellStyle name="Millares [0] 2 2 8 4 4" xfId="4344" xr:uid="{00000000-0005-0000-0000-00007C060000}"/>
    <cellStyle name="Millares [0] 2 2 8 4 4 2" xfId="15051" xr:uid="{5DE71506-FD89-4B1B-BDFA-139582E43BB2}"/>
    <cellStyle name="Millares [0] 2 2 8 4 5" xfId="15046" xr:uid="{354E93A4-279B-45D1-AC85-76093DEC7742}"/>
    <cellStyle name="Millares [0] 2 2 8 5" xfId="4345" xr:uid="{00000000-0005-0000-0000-00007D060000}"/>
    <cellStyle name="Millares [0] 2 2 8 5 2" xfId="4346" xr:uid="{00000000-0005-0000-0000-00007E060000}"/>
    <cellStyle name="Millares [0] 2 2 8 5 2 2" xfId="4347" xr:uid="{00000000-0005-0000-0000-00007F060000}"/>
    <cellStyle name="Millares [0] 2 2 8 5 2 2 2" xfId="15054" xr:uid="{2700DF54-8E75-4607-B347-A5781F8A7733}"/>
    <cellStyle name="Millares [0] 2 2 8 5 2 3" xfId="4348" xr:uid="{00000000-0005-0000-0000-000080060000}"/>
    <cellStyle name="Millares [0] 2 2 8 5 2 3 2" xfId="15055" xr:uid="{034BD4E1-FD56-4BBA-8306-FC66717119E1}"/>
    <cellStyle name="Millares [0] 2 2 8 5 2 4" xfId="15053" xr:uid="{6E0EABA2-90AF-4FB0-942B-5A383DC04C39}"/>
    <cellStyle name="Millares [0] 2 2 8 5 3" xfId="4349" xr:uid="{00000000-0005-0000-0000-000081060000}"/>
    <cellStyle name="Millares [0] 2 2 8 5 3 2" xfId="15056" xr:uid="{ECCD362F-8813-4866-A0D3-AAD62B758730}"/>
    <cellStyle name="Millares [0] 2 2 8 5 4" xfId="4350" xr:uid="{00000000-0005-0000-0000-000082060000}"/>
    <cellStyle name="Millares [0] 2 2 8 5 4 2" xfId="15057" xr:uid="{D8B273F3-FB9C-4616-9417-1FE6516607E7}"/>
    <cellStyle name="Millares [0] 2 2 8 5 5" xfId="15052" xr:uid="{7D22F592-2FE6-4DA8-BB9B-F9CBFE435B70}"/>
    <cellStyle name="Millares [0] 2 2 8 6" xfId="4351" xr:uid="{00000000-0005-0000-0000-000083060000}"/>
    <cellStyle name="Millares [0] 2 2 8 6 2" xfId="4352" xr:uid="{00000000-0005-0000-0000-000084060000}"/>
    <cellStyle name="Millares [0] 2 2 8 6 2 2" xfId="15059" xr:uid="{6635BF94-7A28-4723-94FE-60F95B4215AA}"/>
    <cellStyle name="Millares [0] 2 2 8 6 3" xfId="4353" xr:uid="{00000000-0005-0000-0000-000085060000}"/>
    <cellStyle name="Millares [0] 2 2 8 6 3 2" xfId="15060" xr:uid="{6FB18F03-4C95-48CB-92BE-04501B5B035F}"/>
    <cellStyle name="Millares [0] 2 2 8 6 4" xfId="15058" xr:uid="{D65F91C9-2F7C-49AC-AF7C-114749078D87}"/>
    <cellStyle name="Millares [0] 2 2 8 7" xfId="4354" xr:uid="{00000000-0005-0000-0000-000086060000}"/>
    <cellStyle name="Millares [0] 2 2 8 7 2" xfId="15061" xr:uid="{C822DCF7-16AF-41F2-889C-5C67F6D50AB1}"/>
    <cellStyle name="Millares [0] 2 2 8 8" xfId="4355" xr:uid="{00000000-0005-0000-0000-000087060000}"/>
    <cellStyle name="Millares [0] 2 2 8 8 2" xfId="15062" xr:uid="{803D1FB7-6DC7-410D-8429-B71812CC2448}"/>
    <cellStyle name="Millares [0] 2 2 8 9" xfId="15027" xr:uid="{4F82072E-04AE-4D05-943F-0E20FA15344B}"/>
    <cellStyle name="Millares [0] 2 2 9" xfId="4356" xr:uid="{00000000-0005-0000-0000-000088060000}"/>
    <cellStyle name="Millares [0] 2 2 9 2" xfId="4357" xr:uid="{00000000-0005-0000-0000-000089060000}"/>
    <cellStyle name="Millares [0] 2 2 9 2 2" xfId="4358" xr:uid="{00000000-0005-0000-0000-00008A060000}"/>
    <cellStyle name="Millares [0] 2 2 9 2 2 2" xfId="4359" xr:uid="{00000000-0005-0000-0000-00008B060000}"/>
    <cellStyle name="Millares [0] 2 2 9 2 2 2 2" xfId="15066" xr:uid="{F933575E-3255-4AA0-8E95-EC311A396CC5}"/>
    <cellStyle name="Millares [0] 2 2 9 2 2 3" xfId="4360" xr:uid="{00000000-0005-0000-0000-00008C060000}"/>
    <cellStyle name="Millares [0] 2 2 9 2 2 3 2" xfId="15067" xr:uid="{8E63EE6C-E3B5-47C5-81BA-3A0F144A4104}"/>
    <cellStyle name="Millares [0] 2 2 9 2 2 4" xfId="15065" xr:uid="{3C59E989-E70B-452E-8793-C49BEB506F26}"/>
    <cellStyle name="Millares [0] 2 2 9 2 3" xfId="4361" xr:uid="{00000000-0005-0000-0000-00008D060000}"/>
    <cellStyle name="Millares [0] 2 2 9 2 3 2" xfId="15068" xr:uid="{0C09FA1D-BD64-4590-A764-1D287A9A2D6A}"/>
    <cellStyle name="Millares [0] 2 2 9 2 4" xfId="4362" xr:uid="{00000000-0005-0000-0000-00008E060000}"/>
    <cellStyle name="Millares [0] 2 2 9 2 4 2" xfId="15069" xr:uid="{AA472A9C-7D7F-41E1-9F8F-EA896B778419}"/>
    <cellStyle name="Millares [0] 2 2 9 2 5" xfId="15064" xr:uid="{8F07E611-482E-4FD5-903E-3E886FCF13BC}"/>
    <cellStyle name="Millares [0] 2 2 9 3" xfId="4363" xr:uid="{00000000-0005-0000-0000-00008F060000}"/>
    <cellStyle name="Millares [0] 2 2 9 3 2" xfId="4364" xr:uid="{00000000-0005-0000-0000-000090060000}"/>
    <cellStyle name="Millares [0] 2 2 9 3 2 2" xfId="4365" xr:uid="{00000000-0005-0000-0000-000091060000}"/>
    <cellStyle name="Millares [0] 2 2 9 3 2 2 2" xfId="15072" xr:uid="{6B864A37-56C9-419B-924A-98B1B9A4C484}"/>
    <cellStyle name="Millares [0] 2 2 9 3 2 3" xfId="4366" xr:uid="{00000000-0005-0000-0000-000092060000}"/>
    <cellStyle name="Millares [0] 2 2 9 3 2 3 2" xfId="15073" xr:uid="{5A9187EF-95DA-410E-A92A-67B0ED52E0DC}"/>
    <cellStyle name="Millares [0] 2 2 9 3 2 4" xfId="15071" xr:uid="{E9876C53-EF9C-44B3-894F-8777D7E773D7}"/>
    <cellStyle name="Millares [0] 2 2 9 3 3" xfId="4367" xr:uid="{00000000-0005-0000-0000-000093060000}"/>
    <cellStyle name="Millares [0] 2 2 9 3 3 2" xfId="15074" xr:uid="{28DDE27E-2B98-42B2-9D1D-3A50E8C94440}"/>
    <cellStyle name="Millares [0] 2 2 9 3 4" xfId="4368" xr:uid="{00000000-0005-0000-0000-000094060000}"/>
    <cellStyle name="Millares [0] 2 2 9 3 4 2" xfId="15075" xr:uid="{A9AC13B7-64B3-4EBF-84C2-8710DBA3D9A0}"/>
    <cellStyle name="Millares [0] 2 2 9 3 5" xfId="15070" xr:uid="{96336FFF-DF7E-4650-B980-829C1783DCDD}"/>
    <cellStyle name="Millares [0] 2 2 9 4" xfId="4369" xr:uid="{00000000-0005-0000-0000-000095060000}"/>
    <cellStyle name="Millares [0] 2 2 9 4 2" xfId="4370" xr:uid="{00000000-0005-0000-0000-000096060000}"/>
    <cellStyle name="Millares [0] 2 2 9 4 2 2" xfId="15077" xr:uid="{95738718-9034-4716-97D8-DF4F558DFF70}"/>
    <cellStyle name="Millares [0] 2 2 9 4 3" xfId="4371" xr:uid="{00000000-0005-0000-0000-000097060000}"/>
    <cellStyle name="Millares [0] 2 2 9 4 3 2" xfId="15078" xr:uid="{CAB8EA5E-2857-4290-B2B8-98E4B0EEECAE}"/>
    <cellStyle name="Millares [0] 2 2 9 4 4" xfId="15076" xr:uid="{75F1A5A0-D0E9-4900-AA9A-3B6B50CBE9F6}"/>
    <cellStyle name="Millares [0] 2 2 9 5" xfId="4372" xr:uid="{00000000-0005-0000-0000-000098060000}"/>
    <cellStyle name="Millares [0] 2 2 9 5 2" xfId="15079" xr:uid="{F384F6D2-0ED0-4CCF-866E-EF78205C59CD}"/>
    <cellStyle name="Millares [0] 2 2 9 6" xfId="4373" xr:uid="{00000000-0005-0000-0000-000099060000}"/>
    <cellStyle name="Millares [0] 2 2 9 6 2" xfId="15080" xr:uid="{405F9753-B3B4-4DC0-BCB7-FAD936638915}"/>
    <cellStyle name="Millares [0] 2 2 9 7" xfId="15063" xr:uid="{B482E6F4-4B25-4A59-AF6B-EC5B85C5C4A3}"/>
    <cellStyle name="Millares [0] 2 3" xfId="4374" xr:uid="{00000000-0005-0000-0000-00009A060000}"/>
    <cellStyle name="Millares [0] 2 3 10" xfId="4375" xr:uid="{00000000-0005-0000-0000-00009B060000}"/>
    <cellStyle name="Millares [0] 2 3 10 2" xfId="4376" xr:uid="{00000000-0005-0000-0000-00009C060000}"/>
    <cellStyle name="Millares [0] 2 3 10 2 2" xfId="4377" xr:uid="{00000000-0005-0000-0000-00009D060000}"/>
    <cellStyle name="Millares [0] 2 3 10 2 2 2" xfId="15084" xr:uid="{DF49E22F-2D8F-4436-B2BE-0FB53A0003E9}"/>
    <cellStyle name="Millares [0] 2 3 10 2 3" xfId="4378" xr:uid="{00000000-0005-0000-0000-00009E060000}"/>
    <cellStyle name="Millares [0] 2 3 10 2 3 2" xfId="15085" xr:uid="{622FBCCB-0FE3-42F9-A8DA-E97C4C707FF5}"/>
    <cellStyle name="Millares [0] 2 3 10 2 4" xfId="15083" xr:uid="{4247A135-123A-49CF-80C2-F8A0776D3E56}"/>
    <cellStyle name="Millares [0] 2 3 10 3" xfId="4379" xr:uid="{00000000-0005-0000-0000-00009F060000}"/>
    <cellStyle name="Millares [0] 2 3 10 3 2" xfId="15086" xr:uid="{CB74FF78-5109-4F44-ADEE-F44912A8AD2D}"/>
    <cellStyle name="Millares [0] 2 3 10 4" xfId="4380" xr:uid="{00000000-0005-0000-0000-0000A0060000}"/>
    <cellStyle name="Millares [0] 2 3 10 4 2" xfId="15087" xr:uid="{A8487526-B9FA-4571-B044-5928C72396D1}"/>
    <cellStyle name="Millares [0] 2 3 10 5" xfId="15082" xr:uid="{81167501-99CE-458C-899B-5FFD4F931565}"/>
    <cellStyle name="Millares [0] 2 3 11" xfId="4381" xr:uid="{00000000-0005-0000-0000-0000A1060000}"/>
    <cellStyle name="Millares [0] 2 3 11 2" xfId="4382" xr:uid="{00000000-0005-0000-0000-0000A2060000}"/>
    <cellStyle name="Millares [0] 2 3 11 2 2" xfId="4383" xr:uid="{00000000-0005-0000-0000-0000A3060000}"/>
    <cellStyle name="Millares [0] 2 3 11 2 2 2" xfId="15090" xr:uid="{692119A0-AEA2-4B81-AFA2-4E77B1A125C8}"/>
    <cellStyle name="Millares [0] 2 3 11 2 3" xfId="4384" xr:uid="{00000000-0005-0000-0000-0000A4060000}"/>
    <cellStyle name="Millares [0] 2 3 11 2 3 2" xfId="15091" xr:uid="{D3CDC36D-51B8-46A0-8E76-FCCB040EDFFF}"/>
    <cellStyle name="Millares [0] 2 3 11 2 4" xfId="15089" xr:uid="{6820832E-6844-47CD-BBDF-72105A46F4B1}"/>
    <cellStyle name="Millares [0] 2 3 11 3" xfId="4385" xr:uid="{00000000-0005-0000-0000-0000A5060000}"/>
    <cellStyle name="Millares [0] 2 3 11 3 2" xfId="15092" xr:uid="{C91504BF-DDE6-4F21-BBDE-68C180D15AFD}"/>
    <cellStyle name="Millares [0] 2 3 11 4" xfId="4386" xr:uid="{00000000-0005-0000-0000-0000A6060000}"/>
    <cellStyle name="Millares [0] 2 3 11 4 2" xfId="15093" xr:uid="{D0332DF4-E6A0-47E1-B267-85F3C953A8A3}"/>
    <cellStyle name="Millares [0] 2 3 11 5" xfId="15088" xr:uid="{FCC052B4-9E3A-4CB5-97F0-FDD39FBBBB51}"/>
    <cellStyle name="Millares [0] 2 3 12" xfId="4387" xr:uid="{00000000-0005-0000-0000-0000A7060000}"/>
    <cellStyle name="Millares [0] 2 3 12 2" xfId="4388" xr:uid="{00000000-0005-0000-0000-0000A8060000}"/>
    <cellStyle name="Millares [0] 2 3 12 2 2" xfId="4389" xr:uid="{00000000-0005-0000-0000-0000A9060000}"/>
    <cellStyle name="Millares [0] 2 3 12 2 2 2" xfId="15096" xr:uid="{7CBAB137-FC10-4328-BE33-B006F435F66C}"/>
    <cellStyle name="Millares [0] 2 3 12 2 3" xfId="4390" xr:uid="{00000000-0005-0000-0000-0000AA060000}"/>
    <cellStyle name="Millares [0] 2 3 12 2 3 2" xfId="15097" xr:uid="{24A35FAD-DE0E-4ECD-AF3A-089E4238C068}"/>
    <cellStyle name="Millares [0] 2 3 12 2 4" xfId="15095" xr:uid="{064CB110-8B8D-4557-9125-CF752C6767F9}"/>
    <cellStyle name="Millares [0] 2 3 12 3" xfId="4391" xr:uid="{00000000-0005-0000-0000-0000AB060000}"/>
    <cellStyle name="Millares [0] 2 3 12 3 2" xfId="15098" xr:uid="{5F3C3F79-55EE-4AAF-8FA5-E047A6B215AC}"/>
    <cellStyle name="Millares [0] 2 3 12 4" xfId="4392" xr:uid="{00000000-0005-0000-0000-0000AC060000}"/>
    <cellStyle name="Millares [0] 2 3 12 4 2" xfId="15099" xr:uid="{217C754E-A1F0-4AFF-A548-714D16A44EFC}"/>
    <cellStyle name="Millares [0] 2 3 12 5" xfId="15094" xr:uid="{3452FFF6-1043-4518-B866-17940D13BF38}"/>
    <cellStyle name="Millares [0] 2 3 13" xfId="4393" xr:uid="{00000000-0005-0000-0000-0000AD060000}"/>
    <cellStyle name="Millares [0] 2 3 13 2" xfId="4394" xr:uid="{00000000-0005-0000-0000-0000AE060000}"/>
    <cellStyle name="Millares [0] 2 3 13 2 2" xfId="15101" xr:uid="{CB3BDBF2-38FC-4E08-A221-1633F821FA8F}"/>
    <cellStyle name="Millares [0] 2 3 13 3" xfId="4395" xr:uid="{00000000-0005-0000-0000-0000AF060000}"/>
    <cellStyle name="Millares [0] 2 3 13 3 2" xfId="15102" xr:uid="{52F949B3-80E2-4C58-B544-8266052AAA9D}"/>
    <cellStyle name="Millares [0] 2 3 13 4" xfId="15100" xr:uid="{4D2CF942-E433-4597-A597-6C97F6A183A5}"/>
    <cellStyle name="Millares [0] 2 3 14" xfId="4396" xr:uid="{00000000-0005-0000-0000-0000B0060000}"/>
    <cellStyle name="Millares [0] 2 3 14 2" xfId="15103" xr:uid="{5FEA1D39-ABC4-4EDD-A360-77ED1D53F0C7}"/>
    <cellStyle name="Millares [0] 2 3 15" xfId="4397" xr:uid="{00000000-0005-0000-0000-0000B1060000}"/>
    <cellStyle name="Millares [0] 2 3 15 2" xfId="15104" xr:uid="{07E5ADF0-965F-4EB2-B721-13EAE74887F9}"/>
    <cellStyle name="Millares [0] 2 3 16" xfId="15081" xr:uid="{93889AF4-A80D-4827-8189-F80FF3D005F0}"/>
    <cellStyle name="Millares [0] 2 3 2" xfId="4398" xr:uid="{00000000-0005-0000-0000-0000B2060000}"/>
    <cellStyle name="Millares [0] 2 3 2 10" xfId="4399" xr:uid="{00000000-0005-0000-0000-0000B3060000}"/>
    <cellStyle name="Millares [0] 2 3 2 10 2" xfId="4400" xr:uid="{00000000-0005-0000-0000-0000B4060000}"/>
    <cellStyle name="Millares [0] 2 3 2 10 2 2" xfId="4401" xr:uid="{00000000-0005-0000-0000-0000B5060000}"/>
    <cellStyle name="Millares [0] 2 3 2 10 2 2 2" xfId="15108" xr:uid="{F04A214A-EA83-468E-B1D1-7E9586F34E1D}"/>
    <cellStyle name="Millares [0] 2 3 2 10 2 3" xfId="4402" xr:uid="{00000000-0005-0000-0000-0000B6060000}"/>
    <cellStyle name="Millares [0] 2 3 2 10 2 3 2" xfId="15109" xr:uid="{72647A35-203B-466B-821E-9B7E4A1FF890}"/>
    <cellStyle name="Millares [0] 2 3 2 10 2 4" xfId="15107" xr:uid="{24C8389C-E2CA-4071-BB2A-16E7AA00853C}"/>
    <cellStyle name="Millares [0] 2 3 2 10 3" xfId="4403" xr:uid="{00000000-0005-0000-0000-0000B7060000}"/>
    <cellStyle name="Millares [0] 2 3 2 10 3 2" xfId="15110" xr:uid="{BC80722A-F51A-4C70-A825-C6B551110DAA}"/>
    <cellStyle name="Millares [0] 2 3 2 10 4" xfId="4404" xr:uid="{00000000-0005-0000-0000-0000B8060000}"/>
    <cellStyle name="Millares [0] 2 3 2 10 4 2" xfId="15111" xr:uid="{A4E3EC44-EAEE-4301-A6F9-98A4555AEC1E}"/>
    <cellStyle name="Millares [0] 2 3 2 10 5" xfId="15106" xr:uid="{3FB945E3-FA38-4778-BAAF-80AE82D7A564}"/>
    <cellStyle name="Millares [0] 2 3 2 11" xfId="4405" xr:uid="{00000000-0005-0000-0000-0000B9060000}"/>
    <cellStyle name="Millares [0] 2 3 2 11 2" xfId="4406" xr:uid="{00000000-0005-0000-0000-0000BA060000}"/>
    <cellStyle name="Millares [0] 2 3 2 11 2 2" xfId="15113" xr:uid="{095924A4-5B30-4E9C-A062-E5720D58FB6E}"/>
    <cellStyle name="Millares [0] 2 3 2 11 3" xfId="4407" xr:uid="{00000000-0005-0000-0000-0000BB060000}"/>
    <cellStyle name="Millares [0] 2 3 2 11 3 2" xfId="15114" xr:uid="{76385AAF-A9F7-4898-B2CE-39B68EF69481}"/>
    <cellStyle name="Millares [0] 2 3 2 11 4" xfId="15112" xr:uid="{3E0572FD-79C7-442C-A330-037019C30D73}"/>
    <cellStyle name="Millares [0] 2 3 2 12" xfId="4408" xr:uid="{00000000-0005-0000-0000-0000BC060000}"/>
    <cellStyle name="Millares [0] 2 3 2 12 2" xfId="15115" xr:uid="{068CB923-86BE-40AD-BF61-CB028AE54FFB}"/>
    <cellStyle name="Millares [0] 2 3 2 13" xfId="4409" xr:uid="{00000000-0005-0000-0000-0000BD060000}"/>
    <cellStyle name="Millares [0] 2 3 2 13 2" xfId="15116" xr:uid="{7EC6D6A6-A3FF-4E97-97E2-0BC935928CA1}"/>
    <cellStyle name="Millares [0] 2 3 2 14" xfId="15105" xr:uid="{CBC8C7F3-B448-4067-BEA9-8158BE8B197C}"/>
    <cellStyle name="Millares [0] 2 3 2 2" xfId="4410" xr:uid="{00000000-0005-0000-0000-0000BE060000}"/>
    <cellStyle name="Millares [0] 2 3 2 2 10" xfId="4411" xr:uid="{00000000-0005-0000-0000-0000BF060000}"/>
    <cellStyle name="Millares [0] 2 3 2 2 10 2" xfId="15118" xr:uid="{871B5B3D-635B-4967-BA46-B564A814AF1E}"/>
    <cellStyle name="Millares [0] 2 3 2 2 11" xfId="15117" xr:uid="{54F0CDD1-822D-44CB-BB96-7CBD2AA9B300}"/>
    <cellStyle name="Millares [0] 2 3 2 2 2" xfId="4412" xr:uid="{00000000-0005-0000-0000-0000C0060000}"/>
    <cellStyle name="Millares [0] 2 3 2 2 2 10" xfId="15119" xr:uid="{D38774EE-8D80-4F4C-BA93-F53D9ACD3697}"/>
    <cellStyle name="Millares [0] 2 3 2 2 2 2" xfId="4413" xr:uid="{00000000-0005-0000-0000-0000C1060000}"/>
    <cellStyle name="Millares [0] 2 3 2 2 2 2 2" xfId="4414" xr:uid="{00000000-0005-0000-0000-0000C2060000}"/>
    <cellStyle name="Millares [0] 2 3 2 2 2 2 2 2" xfId="4415" xr:uid="{00000000-0005-0000-0000-0000C3060000}"/>
    <cellStyle name="Millares [0] 2 3 2 2 2 2 2 2 2" xfId="4416" xr:uid="{00000000-0005-0000-0000-0000C4060000}"/>
    <cellStyle name="Millares [0] 2 3 2 2 2 2 2 2 2 2" xfId="4417" xr:uid="{00000000-0005-0000-0000-0000C5060000}"/>
    <cellStyle name="Millares [0] 2 3 2 2 2 2 2 2 2 2 2" xfId="15124" xr:uid="{4EAF14F7-3429-44C7-8BA8-A42C6D521815}"/>
    <cellStyle name="Millares [0] 2 3 2 2 2 2 2 2 2 3" xfId="4418" xr:uid="{00000000-0005-0000-0000-0000C6060000}"/>
    <cellStyle name="Millares [0] 2 3 2 2 2 2 2 2 2 3 2" xfId="15125" xr:uid="{491BE4F4-5A4C-4CFD-A7E0-A3AA986A52BF}"/>
    <cellStyle name="Millares [0] 2 3 2 2 2 2 2 2 2 4" xfId="15123" xr:uid="{8E58412F-A720-4A1F-9876-6B0B4FB372F2}"/>
    <cellStyle name="Millares [0] 2 3 2 2 2 2 2 2 3" xfId="4419" xr:uid="{00000000-0005-0000-0000-0000C7060000}"/>
    <cellStyle name="Millares [0] 2 3 2 2 2 2 2 2 3 2" xfId="15126" xr:uid="{13891E16-8327-496D-96C6-979F485A2B40}"/>
    <cellStyle name="Millares [0] 2 3 2 2 2 2 2 2 4" xfId="4420" xr:uid="{00000000-0005-0000-0000-0000C8060000}"/>
    <cellStyle name="Millares [0] 2 3 2 2 2 2 2 2 4 2" xfId="15127" xr:uid="{342311D8-7344-45B8-AB8A-7A7A81C22272}"/>
    <cellStyle name="Millares [0] 2 3 2 2 2 2 2 2 5" xfId="15122" xr:uid="{B0288CFA-CA3D-4AF1-A52A-75CECA794F70}"/>
    <cellStyle name="Millares [0] 2 3 2 2 2 2 2 3" xfId="4421" xr:uid="{00000000-0005-0000-0000-0000C9060000}"/>
    <cellStyle name="Millares [0] 2 3 2 2 2 2 2 3 2" xfId="4422" xr:uid="{00000000-0005-0000-0000-0000CA060000}"/>
    <cellStyle name="Millares [0] 2 3 2 2 2 2 2 3 2 2" xfId="15129" xr:uid="{40D4A689-B26A-475B-AE6E-998F0E14B662}"/>
    <cellStyle name="Millares [0] 2 3 2 2 2 2 2 3 3" xfId="4423" xr:uid="{00000000-0005-0000-0000-0000CB060000}"/>
    <cellStyle name="Millares [0] 2 3 2 2 2 2 2 3 3 2" xfId="15130" xr:uid="{EB716FE4-A57B-47D8-BB09-E97F5D730869}"/>
    <cellStyle name="Millares [0] 2 3 2 2 2 2 2 3 4" xfId="15128" xr:uid="{0500CCC5-85E9-4F55-9E25-953EF034B200}"/>
    <cellStyle name="Millares [0] 2 3 2 2 2 2 2 4" xfId="4424" xr:uid="{00000000-0005-0000-0000-0000CC060000}"/>
    <cellStyle name="Millares [0] 2 3 2 2 2 2 2 4 2" xfId="15131" xr:uid="{8BE91E87-C528-4D28-ACCC-CA83B1F223A2}"/>
    <cellStyle name="Millares [0] 2 3 2 2 2 2 2 5" xfId="4425" xr:uid="{00000000-0005-0000-0000-0000CD060000}"/>
    <cellStyle name="Millares [0] 2 3 2 2 2 2 2 5 2" xfId="15132" xr:uid="{04B2B5CA-CF5C-473B-852D-A00F4943AD26}"/>
    <cellStyle name="Millares [0] 2 3 2 2 2 2 2 6" xfId="15121" xr:uid="{4F65A83A-81F9-40DD-9C91-EABBA742871F}"/>
    <cellStyle name="Millares [0] 2 3 2 2 2 2 3" xfId="4426" xr:uid="{00000000-0005-0000-0000-0000CE060000}"/>
    <cellStyle name="Millares [0] 2 3 2 2 2 2 3 2" xfId="4427" xr:uid="{00000000-0005-0000-0000-0000CF060000}"/>
    <cellStyle name="Millares [0] 2 3 2 2 2 2 3 2 2" xfId="4428" xr:uid="{00000000-0005-0000-0000-0000D0060000}"/>
    <cellStyle name="Millares [0] 2 3 2 2 2 2 3 2 2 2" xfId="15135" xr:uid="{6C55FAE4-6943-49EA-934A-0CBC34488875}"/>
    <cellStyle name="Millares [0] 2 3 2 2 2 2 3 2 3" xfId="4429" xr:uid="{00000000-0005-0000-0000-0000D1060000}"/>
    <cellStyle name="Millares [0] 2 3 2 2 2 2 3 2 3 2" xfId="15136" xr:uid="{CCB4891E-ACE5-413F-ABE1-D4CE39A5B49F}"/>
    <cellStyle name="Millares [0] 2 3 2 2 2 2 3 2 4" xfId="15134" xr:uid="{9F15CEE5-1592-45F7-BBCB-D6AE05558068}"/>
    <cellStyle name="Millares [0] 2 3 2 2 2 2 3 3" xfId="4430" xr:uid="{00000000-0005-0000-0000-0000D2060000}"/>
    <cellStyle name="Millares [0] 2 3 2 2 2 2 3 3 2" xfId="15137" xr:uid="{C6634805-6921-4149-9D8F-CF69B6317FFB}"/>
    <cellStyle name="Millares [0] 2 3 2 2 2 2 3 4" xfId="4431" xr:uid="{00000000-0005-0000-0000-0000D3060000}"/>
    <cellStyle name="Millares [0] 2 3 2 2 2 2 3 4 2" xfId="15138" xr:uid="{3AEE79C1-5072-451D-A453-D3B5782817C4}"/>
    <cellStyle name="Millares [0] 2 3 2 2 2 2 3 5" xfId="15133" xr:uid="{5DDED30F-7152-4619-AE39-7CD6BFC0CDC4}"/>
    <cellStyle name="Millares [0] 2 3 2 2 2 2 4" xfId="4432" xr:uid="{00000000-0005-0000-0000-0000D4060000}"/>
    <cellStyle name="Millares [0] 2 3 2 2 2 2 4 2" xfId="4433" xr:uid="{00000000-0005-0000-0000-0000D5060000}"/>
    <cellStyle name="Millares [0] 2 3 2 2 2 2 4 2 2" xfId="4434" xr:uid="{00000000-0005-0000-0000-0000D6060000}"/>
    <cellStyle name="Millares [0] 2 3 2 2 2 2 4 2 2 2" xfId="15141" xr:uid="{ACF5FBB3-65C8-440B-A771-27ECCCF5954C}"/>
    <cellStyle name="Millares [0] 2 3 2 2 2 2 4 2 3" xfId="4435" xr:uid="{00000000-0005-0000-0000-0000D7060000}"/>
    <cellStyle name="Millares [0] 2 3 2 2 2 2 4 2 3 2" xfId="15142" xr:uid="{065F93CA-54B9-4162-B580-5D0E9CD8E502}"/>
    <cellStyle name="Millares [0] 2 3 2 2 2 2 4 2 4" xfId="15140" xr:uid="{67D55A5C-20CE-47B7-B883-7F4BB2D23755}"/>
    <cellStyle name="Millares [0] 2 3 2 2 2 2 4 3" xfId="4436" xr:uid="{00000000-0005-0000-0000-0000D8060000}"/>
    <cellStyle name="Millares [0] 2 3 2 2 2 2 4 3 2" xfId="15143" xr:uid="{5FA0E8B7-2F16-4302-9161-5324769A978E}"/>
    <cellStyle name="Millares [0] 2 3 2 2 2 2 4 4" xfId="4437" xr:uid="{00000000-0005-0000-0000-0000D9060000}"/>
    <cellStyle name="Millares [0] 2 3 2 2 2 2 4 4 2" xfId="15144" xr:uid="{6EA12EC8-09D9-4EAA-A542-53A886D0F408}"/>
    <cellStyle name="Millares [0] 2 3 2 2 2 2 4 5" xfId="15139" xr:uid="{F6D98450-CFC4-475D-8946-8C87C1F56853}"/>
    <cellStyle name="Millares [0] 2 3 2 2 2 2 5" xfId="4438" xr:uid="{00000000-0005-0000-0000-0000DA060000}"/>
    <cellStyle name="Millares [0] 2 3 2 2 2 2 5 2" xfId="4439" xr:uid="{00000000-0005-0000-0000-0000DB060000}"/>
    <cellStyle name="Millares [0] 2 3 2 2 2 2 5 2 2" xfId="4440" xr:uid="{00000000-0005-0000-0000-0000DC060000}"/>
    <cellStyle name="Millares [0] 2 3 2 2 2 2 5 2 2 2" xfId="15147" xr:uid="{45DB1F0B-C9CF-4EBA-89C7-9944C8CC09D2}"/>
    <cellStyle name="Millares [0] 2 3 2 2 2 2 5 2 3" xfId="4441" xr:uid="{00000000-0005-0000-0000-0000DD060000}"/>
    <cellStyle name="Millares [0] 2 3 2 2 2 2 5 2 3 2" xfId="15148" xr:uid="{CE0E62F7-AFAD-481B-A4EA-018FC963EB85}"/>
    <cellStyle name="Millares [0] 2 3 2 2 2 2 5 2 4" xfId="15146" xr:uid="{1E37D93A-2510-4F90-BFE7-41F97F022F61}"/>
    <cellStyle name="Millares [0] 2 3 2 2 2 2 5 3" xfId="4442" xr:uid="{00000000-0005-0000-0000-0000DE060000}"/>
    <cellStyle name="Millares [0] 2 3 2 2 2 2 5 3 2" xfId="15149" xr:uid="{1F24AD8F-F51B-4C2B-889C-0A9B1F35D424}"/>
    <cellStyle name="Millares [0] 2 3 2 2 2 2 5 4" xfId="4443" xr:uid="{00000000-0005-0000-0000-0000DF060000}"/>
    <cellStyle name="Millares [0] 2 3 2 2 2 2 5 4 2" xfId="15150" xr:uid="{2C189CFB-6C84-4329-839E-BB066EE663A8}"/>
    <cellStyle name="Millares [0] 2 3 2 2 2 2 5 5" xfId="15145" xr:uid="{A9E99017-0630-4AFF-B9E7-8F7D908A58F2}"/>
    <cellStyle name="Millares [0] 2 3 2 2 2 2 6" xfId="4444" xr:uid="{00000000-0005-0000-0000-0000E0060000}"/>
    <cellStyle name="Millares [0] 2 3 2 2 2 2 6 2" xfId="4445" xr:uid="{00000000-0005-0000-0000-0000E1060000}"/>
    <cellStyle name="Millares [0] 2 3 2 2 2 2 6 2 2" xfId="15152" xr:uid="{33B6DA77-BC3C-4C06-A578-1FAA93925817}"/>
    <cellStyle name="Millares [0] 2 3 2 2 2 2 6 3" xfId="4446" xr:uid="{00000000-0005-0000-0000-0000E2060000}"/>
    <cellStyle name="Millares [0] 2 3 2 2 2 2 6 3 2" xfId="15153" xr:uid="{14D5FDEB-2581-44E0-B1F3-A0E4C402132A}"/>
    <cellStyle name="Millares [0] 2 3 2 2 2 2 6 4" xfId="15151" xr:uid="{D7D5E906-39F8-49EA-AB70-E2D76FDE091E}"/>
    <cellStyle name="Millares [0] 2 3 2 2 2 2 7" xfId="4447" xr:uid="{00000000-0005-0000-0000-0000E3060000}"/>
    <cellStyle name="Millares [0] 2 3 2 2 2 2 7 2" xfId="15154" xr:uid="{2FDD6036-B280-47B4-8139-EE186A83AF49}"/>
    <cellStyle name="Millares [0] 2 3 2 2 2 2 8" xfId="4448" xr:uid="{00000000-0005-0000-0000-0000E4060000}"/>
    <cellStyle name="Millares [0] 2 3 2 2 2 2 8 2" xfId="15155" xr:uid="{39BC5CC1-DA84-4000-BA2D-8CF560BC330D}"/>
    <cellStyle name="Millares [0] 2 3 2 2 2 2 9" xfId="15120" xr:uid="{191235B6-F762-49B9-89B0-2CD9BD6B930B}"/>
    <cellStyle name="Millares [0] 2 3 2 2 2 3" xfId="4449" xr:uid="{00000000-0005-0000-0000-0000E5060000}"/>
    <cellStyle name="Millares [0] 2 3 2 2 2 3 2" xfId="4450" xr:uid="{00000000-0005-0000-0000-0000E6060000}"/>
    <cellStyle name="Millares [0] 2 3 2 2 2 3 2 2" xfId="4451" xr:uid="{00000000-0005-0000-0000-0000E7060000}"/>
    <cellStyle name="Millares [0] 2 3 2 2 2 3 2 2 2" xfId="4452" xr:uid="{00000000-0005-0000-0000-0000E8060000}"/>
    <cellStyle name="Millares [0] 2 3 2 2 2 3 2 2 2 2" xfId="15159" xr:uid="{47BB4FBA-2C2B-4576-B118-A11568812000}"/>
    <cellStyle name="Millares [0] 2 3 2 2 2 3 2 2 3" xfId="4453" xr:uid="{00000000-0005-0000-0000-0000E9060000}"/>
    <cellStyle name="Millares [0] 2 3 2 2 2 3 2 2 3 2" xfId="15160" xr:uid="{473AEBAB-0DCB-41A5-9D12-B02BC0B39E15}"/>
    <cellStyle name="Millares [0] 2 3 2 2 2 3 2 2 4" xfId="15158" xr:uid="{3EF8DC45-0FF4-4C85-B702-808E0625F801}"/>
    <cellStyle name="Millares [0] 2 3 2 2 2 3 2 3" xfId="4454" xr:uid="{00000000-0005-0000-0000-0000EA060000}"/>
    <cellStyle name="Millares [0] 2 3 2 2 2 3 2 3 2" xfId="15161" xr:uid="{CB98569D-9C95-4CD2-865A-D86F7E02922C}"/>
    <cellStyle name="Millares [0] 2 3 2 2 2 3 2 4" xfId="4455" xr:uid="{00000000-0005-0000-0000-0000EB060000}"/>
    <cellStyle name="Millares [0] 2 3 2 2 2 3 2 4 2" xfId="15162" xr:uid="{BEE855FB-36C3-4665-A62E-702BB0B5B2CF}"/>
    <cellStyle name="Millares [0] 2 3 2 2 2 3 2 5" xfId="15157" xr:uid="{786E9C65-F698-4E12-AA59-5724C5D3B3D4}"/>
    <cellStyle name="Millares [0] 2 3 2 2 2 3 3" xfId="4456" xr:uid="{00000000-0005-0000-0000-0000EC060000}"/>
    <cellStyle name="Millares [0] 2 3 2 2 2 3 3 2" xfId="4457" xr:uid="{00000000-0005-0000-0000-0000ED060000}"/>
    <cellStyle name="Millares [0] 2 3 2 2 2 3 3 2 2" xfId="15164" xr:uid="{FB8EC347-D986-4AB5-8E2C-28DF9A0E9AC1}"/>
    <cellStyle name="Millares [0] 2 3 2 2 2 3 3 3" xfId="4458" xr:uid="{00000000-0005-0000-0000-0000EE060000}"/>
    <cellStyle name="Millares [0] 2 3 2 2 2 3 3 3 2" xfId="15165" xr:uid="{ED62424B-1863-4F52-BE33-7FED622460B2}"/>
    <cellStyle name="Millares [0] 2 3 2 2 2 3 3 4" xfId="15163" xr:uid="{50CDA25F-6EF2-4E92-BA14-640BC9CB424A}"/>
    <cellStyle name="Millares [0] 2 3 2 2 2 3 4" xfId="4459" xr:uid="{00000000-0005-0000-0000-0000EF060000}"/>
    <cellStyle name="Millares [0] 2 3 2 2 2 3 4 2" xfId="15166" xr:uid="{6F3CB4F6-06D3-4D1A-800C-ED02347F8132}"/>
    <cellStyle name="Millares [0] 2 3 2 2 2 3 5" xfId="4460" xr:uid="{00000000-0005-0000-0000-0000F0060000}"/>
    <cellStyle name="Millares [0] 2 3 2 2 2 3 5 2" xfId="15167" xr:uid="{148672D5-5282-414B-8D8D-2BE8BF3546A5}"/>
    <cellStyle name="Millares [0] 2 3 2 2 2 3 6" xfId="15156" xr:uid="{EF744157-D61C-4A39-8834-1DA1A285D9D1}"/>
    <cellStyle name="Millares [0] 2 3 2 2 2 4" xfId="4461" xr:uid="{00000000-0005-0000-0000-0000F1060000}"/>
    <cellStyle name="Millares [0] 2 3 2 2 2 4 2" xfId="4462" xr:uid="{00000000-0005-0000-0000-0000F2060000}"/>
    <cellStyle name="Millares [0] 2 3 2 2 2 4 2 2" xfId="4463" xr:uid="{00000000-0005-0000-0000-0000F3060000}"/>
    <cellStyle name="Millares [0] 2 3 2 2 2 4 2 2 2" xfId="15170" xr:uid="{4C071F8B-1AC0-498E-A53C-259330CA8603}"/>
    <cellStyle name="Millares [0] 2 3 2 2 2 4 2 3" xfId="4464" xr:uid="{00000000-0005-0000-0000-0000F4060000}"/>
    <cellStyle name="Millares [0] 2 3 2 2 2 4 2 3 2" xfId="15171" xr:uid="{A98189C9-D35A-4625-9583-66C6BD20715C}"/>
    <cellStyle name="Millares [0] 2 3 2 2 2 4 2 4" xfId="15169" xr:uid="{2B675BB6-7175-47EF-BBB1-735E410F080F}"/>
    <cellStyle name="Millares [0] 2 3 2 2 2 4 3" xfId="4465" xr:uid="{00000000-0005-0000-0000-0000F5060000}"/>
    <cellStyle name="Millares [0] 2 3 2 2 2 4 3 2" xfId="15172" xr:uid="{FA2E53F1-3FA6-4AD4-8306-B0C5FE72F5B7}"/>
    <cellStyle name="Millares [0] 2 3 2 2 2 4 4" xfId="4466" xr:uid="{00000000-0005-0000-0000-0000F6060000}"/>
    <cellStyle name="Millares [0] 2 3 2 2 2 4 4 2" xfId="15173" xr:uid="{F1B2C2CE-4290-40C9-B37A-A2AE9DEA427B}"/>
    <cellStyle name="Millares [0] 2 3 2 2 2 4 5" xfId="15168" xr:uid="{46184914-9DCE-44FF-A12C-214E1FC8BDED}"/>
    <cellStyle name="Millares [0] 2 3 2 2 2 5" xfId="4467" xr:uid="{00000000-0005-0000-0000-0000F7060000}"/>
    <cellStyle name="Millares [0] 2 3 2 2 2 5 2" xfId="4468" xr:uid="{00000000-0005-0000-0000-0000F8060000}"/>
    <cellStyle name="Millares [0] 2 3 2 2 2 5 2 2" xfId="4469" xr:uid="{00000000-0005-0000-0000-0000F9060000}"/>
    <cellStyle name="Millares [0] 2 3 2 2 2 5 2 2 2" xfId="15176" xr:uid="{686556AA-B47F-4F64-8F99-1B357787BB67}"/>
    <cellStyle name="Millares [0] 2 3 2 2 2 5 2 3" xfId="4470" xr:uid="{00000000-0005-0000-0000-0000FA060000}"/>
    <cellStyle name="Millares [0] 2 3 2 2 2 5 2 3 2" xfId="15177" xr:uid="{A4157321-A497-49CE-87BE-F6B005D1DC02}"/>
    <cellStyle name="Millares [0] 2 3 2 2 2 5 2 4" xfId="15175" xr:uid="{E0F7665B-9987-470A-BAEE-98F517A0B750}"/>
    <cellStyle name="Millares [0] 2 3 2 2 2 5 3" xfId="4471" xr:uid="{00000000-0005-0000-0000-0000FB060000}"/>
    <cellStyle name="Millares [0] 2 3 2 2 2 5 3 2" xfId="15178" xr:uid="{0053BDB1-F823-4565-A77B-596B902F0C6C}"/>
    <cellStyle name="Millares [0] 2 3 2 2 2 5 4" xfId="4472" xr:uid="{00000000-0005-0000-0000-0000FC060000}"/>
    <cellStyle name="Millares [0] 2 3 2 2 2 5 4 2" xfId="15179" xr:uid="{54076761-95B6-4345-A6C4-E317B738778D}"/>
    <cellStyle name="Millares [0] 2 3 2 2 2 5 5" xfId="15174" xr:uid="{14DABE0B-2779-40BE-98E9-5942D258A161}"/>
    <cellStyle name="Millares [0] 2 3 2 2 2 6" xfId="4473" xr:uid="{00000000-0005-0000-0000-0000FD060000}"/>
    <cellStyle name="Millares [0] 2 3 2 2 2 6 2" xfId="4474" xr:uid="{00000000-0005-0000-0000-0000FE060000}"/>
    <cellStyle name="Millares [0] 2 3 2 2 2 6 2 2" xfId="4475" xr:uid="{00000000-0005-0000-0000-0000FF060000}"/>
    <cellStyle name="Millares [0] 2 3 2 2 2 6 2 2 2" xfId="15182" xr:uid="{C97FFEB9-D154-4C3A-A982-C6AC6E0798BE}"/>
    <cellStyle name="Millares [0] 2 3 2 2 2 6 2 3" xfId="4476" xr:uid="{00000000-0005-0000-0000-000000070000}"/>
    <cellStyle name="Millares [0] 2 3 2 2 2 6 2 3 2" xfId="15183" xr:uid="{43701D10-7381-4BC3-9908-1F4D894B5E83}"/>
    <cellStyle name="Millares [0] 2 3 2 2 2 6 2 4" xfId="15181" xr:uid="{9220118F-B785-478D-920A-5DB24EBD0415}"/>
    <cellStyle name="Millares [0] 2 3 2 2 2 6 3" xfId="4477" xr:uid="{00000000-0005-0000-0000-000001070000}"/>
    <cellStyle name="Millares [0] 2 3 2 2 2 6 3 2" xfId="15184" xr:uid="{E038A136-A708-407B-9F39-7DB2E9C66A07}"/>
    <cellStyle name="Millares [0] 2 3 2 2 2 6 4" xfId="4478" xr:uid="{00000000-0005-0000-0000-000002070000}"/>
    <cellStyle name="Millares [0] 2 3 2 2 2 6 4 2" xfId="15185" xr:uid="{FEDAEBD8-3AF1-4D42-A753-49F75E18F7CF}"/>
    <cellStyle name="Millares [0] 2 3 2 2 2 6 5" xfId="15180" xr:uid="{38D8CFF4-98E8-4717-84D2-CBE08C420567}"/>
    <cellStyle name="Millares [0] 2 3 2 2 2 7" xfId="4479" xr:uid="{00000000-0005-0000-0000-000003070000}"/>
    <cellStyle name="Millares [0] 2 3 2 2 2 7 2" xfId="4480" xr:uid="{00000000-0005-0000-0000-000004070000}"/>
    <cellStyle name="Millares [0] 2 3 2 2 2 7 2 2" xfId="15187" xr:uid="{DD25EF6C-7663-45D9-987E-A8272EBDE22D}"/>
    <cellStyle name="Millares [0] 2 3 2 2 2 7 3" xfId="4481" xr:uid="{00000000-0005-0000-0000-000005070000}"/>
    <cellStyle name="Millares [0] 2 3 2 2 2 7 3 2" xfId="15188" xr:uid="{27A8BBAD-E6F7-489D-BEE0-EB3E8DEBB5CF}"/>
    <cellStyle name="Millares [0] 2 3 2 2 2 7 4" xfId="15186" xr:uid="{D1DE7736-FE7B-4FE0-A4F0-747E70AFE7EC}"/>
    <cellStyle name="Millares [0] 2 3 2 2 2 8" xfId="4482" xr:uid="{00000000-0005-0000-0000-000006070000}"/>
    <cellStyle name="Millares [0] 2 3 2 2 2 8 2" xfId="15189" xr:uid="{E4E30036-7898-4AF4-A4A0-F48153BA12B7}"/>
    <cellStyle name="Millares [0] 2 3 2 2 2 9" xfId="4483" xr:uid="{00000000-0005-0000-0000-000007070000}"/>
    <cellStyle name="Millares [0] 2 3 2 2 2 9 2" xfId="15190" xr:uid="{FE4AC3CD-1639-4D28-86AA-1DCCCFF6897D}"/>
    <cellStyle name="Millares [0] 2 3 2 2 3" xfId="4484" xr:uid="{00000000-0005-0000-0000-000008070000}"/>
    <cellStyle name="Millares [0] 2 3 2 2 3 2" xfId="4485" xr:uid="{00000000-0005-0000-0000-000009070000}"/>
    <cellStyle name="Millares [0] 2 3 2 2 3 2 2" xfId="4486" xr:uid="{00000000-0005-0000-0000-00000A070000}"/>
    <cellStyle name="Millares [0] 2 3 2 2 3 2 2 2" xfId="4487" xr:uid="{00000000-0005-0000-0000-00000B070000}"/>
    <cellStyle name="Millares [0] 2 3 2 2 3 2 2 2 2" xfId="4488" xr:uid="{00000000-0005-0000-0000-00000C070000}"/>
    <cellStyle name="Millares [0] 2 3 2 2 3 2 2 2 2 2" xfId="15195" xr:uid="{B64F9454-6E28-415E-AF93-BC8D3467CC79}"/>
    <cellStyle name="Millares [0] 2 3 2 2 3 2 2 2 3" xfId="4489" xr:uid="{00000000-0005-0000-0000-00000D070000}"/>
    <cellStyle name="Millares [0] 2 3 2 2 3 2 2 2 3 2" xfId="15196" xr:uid="{CF3493AB-6E38-4A99-9733-C654D386F171}"/>
    <cellStyle name="Millares [0] 2 3 2 2 3 2 2 2 4" xfId="15194" xr:uid="{12F3AD7D-2E09-4EDE-93AE-80953A8E59A3}"/>
    <cellStyle name="Millares [0] 2 3 2 2 3 2 2 3" xfId="4490" xr:uid="{00000000-0005-0000-0000-00000E070000}"/>
    <cellStyle name="Millares [0] 2 3 2 2 3 2 2 3 2" xfId="15197" xr:uid="{543A604D-C6FB-4BF9-A74A-769F7B8CF5AC}"/>
    <cellStyle name="Millares [0] 2 3 2 2 3 2 2 4" xfId="4491" xr:uid="{00000000-0005-0000-0000-00000F070000}"/>
    <cellStyle name="Millares [0] 2 3 2 2 3 2 2 4 2" xfId="15198" xr:uid="{D69F2DA5-86BD-4EEB-99C6-3C0676FD479B}"/>
    <cellStyle name="Millares [0] 2 3 2 2 3 2 2 5" xfId="15193" xr:uid="{8B6D11F6-5E8A-4620-9041-C518C6F33EEC}"/>
    <cellStyle name="Millares [0] 2 3 2 2 3 2 3" xfId="4492" xr:uid="{00000000-0005-0000-0000-000010070000}"/>
    <cellStyle name="Millares [0] 2 3 2 2 3 2 3 2" xfId="4493" xr:uid="{00000000-0005-0000-0000-000011070000}"/>
    <cellStyle name="Millares [0] 2 3 2 2 3 2 3 2 2" xfId="15200" xr:uid="{900FFA4A-A220-471C-B11A-792A2FF8CFAE}"/>
    <cellStyle name="Millares [0] 2 3 2 2 3 2 3 3" xfId="4494" xr:uid="{00000000-0005-0000-0000-000012070000}"/>
    <cellStyle name="Millares [0] 2 3 2 2 3 2 3 3 2" xfId="15201" xr:uid="{DFEA2166-A826-470B-B158-22D98250388D}"/>
    <cellStyle name="Millares [0] 2 3 2 2 3 2 3 4" xfId="15199" xr:uid="{5648EA27-47F5-43DA-869B-FA528EB3C185}"/>
    <cellStyle name="Millares [0] 2 3 2 2 3 2 4" xfId="4495" xr:uid="{00000000-0005-0000-0000-000013070000}"/>
    <cellStyle name="Millares [0] 2 3 2 2 3 2 4 2" xfId="15202" xr:uid="{A0B49EED-A864-46E0-8D9B-B7CC6F972ED2}"/>
    <cellStyle name="Millares [0] 2 3 2 2 3 2 5" xfId="4496" xr:uid="{00000000-0005-0000-0000-000014070000}"/>
    <cellStyle name="Millares [0] 2 3 2 2 3 2 5 2" xfId="15203" xr:uid="{A6C21945-568E-43C6-9445-D67A4D4EA9C7}"/>
    <cellStyle name="Millares [0] 2 3 2 2 3 2 6" xfId="15192" xr:uid="{9EBEDC91-DAA7-4DC4-984A-C11BDD89A925}"/>
    <cellStyle name="Millares [0] 2 3 2 2 3 3" xfId="4497" xr:uid="{00000000-0005-0000-0000-000015070000}"/>
    <cellStyle name="Millares [0] 2 3 2 2 3 3 2" xfId="4498" xr:uid="{00000000-0005-0000-0000-000016070000}"/>
    <cellStyle name="Millares [0] 2 3 2 2 3 3 2 2" xfId="4499" xr:uid="{00000000-0005-0000-0000-000017070000}"/>
    <cellStyle name="Millares [0] 2 3 2 2 3 3 2 2 2" xfId="15206" xr:uid="{8D8BADAF-A620-4433-B0E7-9F4AB639F14C}"/>
    <cellStyle name="Millares [0] 2 3 2 2 3 3 2 3" xfId="4500" xr:uid="{00000000-0005-0000-0000-000018070000}"/>
    <cellStyle name="Millares [0] 2 3 2 2 3 3 2 3 2" xfId="15207" xr:uid="{DB9CA8BC-7A8B-4F39-9FEA-D405DE12AD13}"/>
    <cellStyle name="Millares [0] 2 3 2 2 3 3 2 4" xfId="15205" xr:uid="{5F3B5AC2-F1C7-4DEA-9E57-79F1D9D66692}"/>
    <cellStyle name="Millares [0] 2 3 2 2 3 3 3" xfId="4501" xr:uid="{00000000-0005-0000-0000-000019070000}"/>
    <cellStyle name="Millares [0] 2 3 2 2 3 3 3 2" xfId="15208" xr:uid="{FD101755-3F05-4090-A33C-EAB7ED6D612E}"/>
    <cellStyle name="Millares [0] 2 3 2 2 3 3 4" xfId="4502" xr:uid="{00000000-0005-0000-0000-00001A070000}"/>
    <cellStyle name="Millares [0] 2 3 2 2 3 3 4 2" xfId="15209" xr:uid="{8462606D-3A3C-4C9F-BE5E-2A334502A3CA}"/>
    <cellStyle name="Millares [0] 2 3 2 2 3 3 5" xfId="15204" xr:uid="{D30BF93A-12A5-4928-BBC8-F3A8123B6F74}"/>
    <cellStyle name="Millares [0] 2 3 2 2 3 4" xfId="4503" xr:uid="{00000000-0005-0000-0000-00001B070000}"/>
    <cellStyle name="Millares [0] 2 3 2 2 3 4 2" xfId="4504" xr:uid="{00000000-0005-0000-0000-00001C070000}"/>
    <cellStyle name="Millares [0] 2 3 2 2 3 4 2 2" xfId="4505" xr:uid="{00000000-0005-0000-0000-00001D070000}"/>
    <cellStyle name="Millares [0] 2 3 2 2 3 4 2 2 2" xfId="15212" xr:uid="{B7874602-3A5D-468D-B415-BF1F1A25CBE6}"/>
    <cellStyle name="Millares [0] 2 3 2 2 3 4 2 3" xfId="4506" xr:uid="{00000000-0005-0000-0000-00001E070000}"/>
    <cellStyle name="Millares [0] 2 3 2 2 3 4 2 3 2" xfId="15213" xr:uid="{6519E753-4B88-44FC-9E46-21F0AAE8765C}"/>
    <cellStyle name="Millares [0] 2 3 2 2 3 4 2 4" xfId="15211" xr:uid="{79751112-ABA6-4E0F-9F52-89AF0D5D5416}"/>
    <cellStyle name="Millares [0] 2 3 2 2 3 4 3" xfId="4507" xr:uid="{00000000-0005-0000-0000-00001F070000}"/>
    <cellStyle name="Millares [0] 2 3 2 2 3 4 3 2" xfId="15214" xr:uid="{7E7BDCDD-8916-4B13-8915-7386A68E45B1}"/>
    <cellStyle name="Millares [0] 2 3 2 2 3 4 4" xfId="4508" xr:uid="{00000000-0005-0000-0000-000020070000}"/>
    <cellStyle name="Millares [0] 2 3 2 2 3 4 4 2" xfId="15215" xr:uid="{487E0F0A-4A1C-40A7-A170-F7B9FCF9B27E}"/>
    <cellStyle name="Millares [0] 2 3 2 2 3 4 5" xfId="15210" xr:uid="{2352C7FA-C360-4DFD-969D-F1C3BA87E6A9}"/>
    <cellStyle name="Millares [0] 2 3 2 2 3 5" xfId="4509" xr:uid="{00000000-0005-0000-0000-000021070000}"/>
    <cellStyle name="Millares [0] 2 3 2 2 3 5 2" xfId="4510" xr:uid="{00000000-0005-0000-0000-000022070000}"/>
    <cellStyle name="Millares [0] 2 3 2 2 3 5 2 2" xfId="4511" xr:uid="{00000000-0005-0000-0000-000023070000}"/>
    <cellStyle name="Millares [0] 2 3 2 2 3 5 2 2 2" xfId="15218" xr:uid="{8D62DE10-3F8A-4142-A7A8-3585DEEE8619}"/>
    <cellStyle name="Millares [0] 2 3 2 2 3 5 2 3" xfId="4512" xr:uid="{00000000-0005-0000-0000-000024070000}"/>
    <cellStyle name="Millares [0] 2 3 2 2 3 5 2 3 2" xfId="15219" xr:uid="{05BA6EC2-8A32-4EA7-9255-09EAF85F4CE5}"/>
    <cellStyle name="Millares [0] 2 3 2 2 3 5 2 4" xfId="15217" xr:uid="{E6585E7B-A784-453F-A30D-5397C09C1895}"/>
    <cellStyle name="Millares [0] 2 3 2 2 3 5 3" xfId="4513" xr:uid="{00000000-0005-0000-0000-000025070000}"/>
    <cellStyle name="Millares [0] 2 3 2 2 3 5 3 2" xfId="15220" xr:uid="{7B4D4AD7-0113-4293-921B-9BD9FA221DF9}"/>
    <cellStyle name="Millares [0] 2 3 2 2 3 5 4" xfId="4514" xr:uid="{00000000-0005-0000-0000-000026070000}"/>
    <cellStyle name="Millares [0] 2 3 2 2 3 5 4 2" xfId="15221" xr:uid="{76E7CB70-86A3-400B-82D1-5B811347BD83}"/>
    <cellStyle name="Millares [0] 2 3 2 2 3 5 5" xfId="15216" xr:uid="{7DDB00C1-4479-452F-BC43-F31DD4BC8D4F}"/>
    <cellStyle name="Millares [0] 2 3 2 2 3 6" xfId="4515" xr:uid="{00000000-0005-0000-0000-000027070000}"/>
    <cellStyle name="Millares [0] 2 3 2 2 3 6 2" xfId="4516" xr:uid="{00000000-0005-0000-0000-000028070000}"/>
    <cellStyle name="Millares [0] 2 3 2 2 3 6 2 2" xfId="15223" xr:uid="{525F37C9-3FEC-49FD-A100-C8F769BBF6AB}"/>
    <cellStyle name="Millares [0] 2 3 2 2 3 6 3" xfId="4517" xr:uid="{00000000-0005-0000-0000-000029070000}"/>
    <cellStyle name="Millares [0] 2 3 2 2 3 6 3 2" xfId="15224" xr:uid="{91F61B8B-7D36-4664-A9F6-C7028539A2F5}"/>
    <cellStyle name="Millares [0] 2 3 2 2 3 6 4" xfId="15222" xr:uid="{97FAFA90-ADFD-46FD-B4C1-B024794D2C07}"/>
    <cellStyle name="Millares [0] 2 3 2 2 3 7" xfId="4518" xr:uid="{00000000-0005-0000-0000-00002A070000}"/>
    <cellStyle name="Millares [0] 2 3 2 2 3 7 2" xfId="15225" xr:uid="{3FB517FD-0925-42F9-876D-043F1898302E}"/>
    <cellStyle name="Millares [0] 2 3 2 2 3 8" xfId="4519" xr:uid="{00000000-0005-0000-0000-00002B070000}"/>
    <cellStyle name="Millares [0] 2 3 2 2 3 8 2" xfId="15226" xr:uid="{A7060B0B-3D76-48AD-BA16-1A104C98FBB5}"/>
    <cellStyle name="Millares [0] 2 3 2 2 3 9" xfId="15191" xr:uid="{B6E1A973-0586-4889-B7BA-65148694DF39}"/>
    <cellStyle name="Millares [0] 2 3 2 2 4" xfId="4520" xr:uid="{00000000-0005-0000-0000-00002C070000}"/>
    <cellStyle name="Millares [0] 2 3 2 2 4 2" xfId="4521" xr:uid="{00000000-0005-0000-0000-00002D070000}"/>
    <cellStyle name="Millares [0] 2 3 2 2 4 2 2" xfId="4522" xr:uid="{00000000-0005-0000-0000-00002E070000}"/>
    <cellStyle name="Millares [0] 2 3 2 2 4 2 2 2" xfId="4523" xr:uid="{00000000-0005-0000-0000-00002F070000}"/>
    <cellStyle name="Millares [0] 2 3 2 2 4 2 2 2 2" xfId="15230" xr:uid="{59E99202-A8E2-4CEE-9080-02A2CBC2685D}"/>
    <cellStyle name="Millares [0] 2 3 2 2 4 2 2 3" xfId="4524" xr:uid="{00000000-0005-0000-0000-000030070000}"/>
    <cellStyle name="Millares [0] 2 3 2 2 4 2 2 3 2" xfId="15231" xr:uid="{D350884E-9F0A-4165-ACCA-8F2382227100}"/>
    <cellStyle name="Millares [0] 2 3 2 2 4 2 2 4" xfId="15229" xr:uid="{7B990CB9-E9B3-4DDC-BFBC-27E09CC3E647}"/>
    <cellStyle name="Millares [0] 2 3 2 2 4 2 3" xfId="4525" xr:uid="{00000000-0005-0000-0000-000031070000}"/>
    <cellStyle name="Millares [0] 2 3 2 2 4 2 3 2" xfId="15232" xr:uid="{A46D3CDA-52FE-419A-A2D3-593F6B05A2EF}"/>
    <cellStyle name="Millares [0] 2 3 2 2 4 2 4" xfId="4526" xr:uid="{00000000-0005-0000-0000-000032070000}"/>
    <cellStyle name="Millares [0] 2 3 2 2 4 2 4 2" xfId="15233" xr:uid="{018E7A38-F80C-406A-B955-C8CBFC127093}"/>
    <cellStyle name="Millares [0] 2 3 2 2 4 2 5" xfId="15228" xr:uid="{6C023D7E-4D34-4994-BC60-285509A99DB1}"/>
    <cellStyle name="Millares [0] 2 3 2 2 4 3" xfId="4527" xr:uid="{00000000-0005-0000-0000-000033070000}"/>
    <cellStyle name="Millares [0] 2 3 2 2 4 3 2" xfId="4528" xr:uid="{00000000-0005-0000-0000-000034070000}"/>
    <cellStyle name="Millares [0] 2 3 2 2 4 3 2 2" xfId="15235" xr:uid="{2EDB21A0-E43E-4D85-9162-FD540DCE91EF}"/>
    <cellStyle name="Millares [0] 2 3 2 2 4 3 3" xfId="4529" xr:uid="{00000000-0005-0000-0000-000035070000}"/>
    <cellStyle name="Millares [0] 2 3 2 2 4 3 3 2" xfId="15236" xr:uid="{A56E4693-C13E-4243-A36A-2EC8DC41E1D7}"/>
    <cellStyle name="Millares [0] 2 3 2 2 4 3 4" xfId="15234" xr:uid="{29412FC4-2109-45EE-A33D-AABE3E45135D}"/>
    <cellStyle name="Millares [0] 2 3 2 2 4 4" xfId="4530" xr:uid="{00000000-0005-0000-0000-000036070000}"/>
    <cellStyle name="Millares [0] 2 3 2 2 4 4 2" xfId="15237" xr:uid="{CFA5FBC1-F0FA-482F-A2B1-C8F7CC795D2F}"/>
    <cellStyle name="Millares [0] 2 3 2 2 4 5" xfId="4531" xr:uid="{00000000-0005-0000-0000-000037070000}"/>
    <cellStyle name="Millares [0] 2 3 2 2 4 5 2" xfId="15238" xr:uid="{D482BB79-1766-49CB-BC90-D9A54A8685FF}"/>
    <cellStyle name="Millares [0] 2 3 2 2 4 6" xfId="15227" xr:uid="{94E9F928-B174-4547-9522-F11F3539D5EA}"/>
    <cellStyle name="Millares [0] 2 3 2 2 5" xfId="4532" xr:uid="{00000000-0005-0000-0000-000038070000}"/>
    <cellStyle name="Millares [0] 2 3 2 2 5 2" xfId="4533" xr:uid="{00000000-0005-0000-0000-000039070000}"/>
    <cellStyle name="Millares [0] 2 3 2 2 5 2 2" xfId="4534" xr:uid="{00000000-0005-0000-0000-00003A070000}"/>
    <cellStyle name="Millares [0] 2 3 2 2 5 2 2 2" xfId="15241" xr:uid="{F2F64C43-D5BE-4842-8DFA-E45EE1615ECD}"/>
    <cellStyle name="Millares [0] 2 3 2 2 5 2 3" xfId="4535" xr:uid="{00000000-0005-0000-0000-00003B070000}"/>
    <cellStyle name="Millares [0] 2 3 2 2 5 2 3 2" xfId="15242" xr:uid="{1CC0F43A-F497-41BE-83E9-15EAB0F545C2}"/>
    <cellStyle name="Millares [0] 2 3 2 2 5 2 4" xfId="15240" xr:uid="{E2ABB70F-5E5E-4F2E-B800-AE012276CABD}"/>
    <cellStyle name="Millares [0] 2 3 2 2 5 3" xfId="4536" xr:uid="{00000000-0005-0000-0000-00003C070000}"/>
    <cellStyle name="Millares [0] 2 3 2 2 5 3 2" xfId="15243" xr:uid="{203EC536-1E44-47D0-91E7-135CA2D6692A}"/>
    <cellStyle name="Millares [0] 2 3 2 2 5 4" xfId="4537" xr:uid="{00000000-0005-0000-0000-00003D070000}"/>
    <cellStyle name="Millares [0] 2 3 2 2 5 4 2" xfId="15244" xr:uid="{111F92CC-2BCD-4D1B-9713-5FA2272D3496}"/>
    <cellStyle name="Millares [0] 2 3 2 2 5 5" xfId="15239" xr:uid="{3DE4CC1C-1D71-4F57-861C-74D6B8897A79}"/>
    <cellStyle name="Millares [0] 2 3 2 2 6" xfId="4538" xr:uid="{00000000-0005-0000-0000-00003E070000}"/>
    <cellStyle name="Millares [0] 2 3 2 2 6 2" xfId="4539" xr:uid="{00000000-0005-0000-0000-00003F070000}"/>
    <cellStyle name="Millares [0] 2 3 2 2 6 2 2" xfId="4540" xr:uid="{00000000-0005-0000-0000-000040070000}"/>
    <cellStyle name="Millares [0] 2 3 2 2 6 2 2 2" xfId="15247" xr:uid="{C5ACC55D-EA9E-4553-BE49-A31639332B9D}"/>
    <cellStyle name="Millares [0] 2 3 2 2 6 2 3" xfId="4541" xr:uid="{00000000-0005-0000-0000-000041070000}"/>
    <cellStyle name="Millares [0] 2 3 2 2 6 2 3 2" xfId="15248" xr:uid="{288588AD-3334-4B3F-A0B9-03D9FA47A42E}"/>
    <cellStyle name="Millares [0] 2 3 2 2 6 2 4" xfId="15246" xr:uid="{5E0E914F-5E3C-4D08-9CE9-E5204A0B778E}"/>
    <cellStyle name="Millares [0] 2 3 2 2 6 3" xfId="4542" xr:uid="{00000000-0005-0000-0000-000042070000}"/>
    <cellStyle name="Millares [0] 2 3 2 2 6 3 2" xfId="15249" xr:uid="{532CB52F-3B6D-490B-ABB6-943A7E71A02A}"/>
    <cellStyle name="Millares [0] 2 3 2 2 6 4" xfId="4543" xr:uid="{00000000-0005-0000-0000-000043070000}"/>
    <cellStyle name="Millares [0] 2 3 2 2 6 4 2" xfId="15250" xr:uid="{00E6B539-539C-4A8A-AF4E-4B58CB427B8D}"/>
    <cellStyle name="Millares [0] 2 3 2 2 6 5" xfId="15245" xr:uid="{0253DF3E-DAD8-4D5B-8171-41E0C26DD417}"/>
    <cellStyle name="Millares [0] 2 3 2 2 7" xfId="4544" xr:uid="{00000000-0005-0000-0000-000044070000}"/>
    <cellStyle name="Millares [0] 2 3 2 2 7 2" xfId="4545" xr:uid="{00000000-0005-0000-0000-000045070000}"/>
    <cellStyle name="Millares [0] 2 3 2 2 7 2 2" xfId="4546" xr:uid="{00000000-0005-0000-0000-000046070000}"/>
    <cellStyle name="Millares [0] 2 3 2 2 7 2 2 2" xfId="15253" xr:uid="{F2254D53-DF30-4B95-89A7-0D19968A16E2}"/>
    <cellStyle name="Millares [0] 2 3 2 2 7 2 3" xfId="4547" xr:uid="{00000000-0005-0000-0000-000047070000}"/>
    <cellStyle name="Millares [0] 2 3 2 2 7 2 3 2" xfId="15254" xr:uid="{B1F9FF01-8148-4ED9-B0C5-8584ADF21E74}"/>
    <cellStyle name="Millares [0] 2 3 2 2 7 2 4" xfId="15252" xr:uid="{7C978C85-04BA-481F-BBC2-427C2F26435D}"/>
    <cellStyle name="Millares [0] 2 3 2 2 7 3" xfId="4548" xr:uid="{00000000-0005-0000-0000-000048070000}"/>
    <cellStyle name="Millares [0] 2 3 2 2 7 3 2" xfId="15255" xr:uid="{C44FC00D-18D8-4202-B129-668C36AD6A03}"/>
    <cellStyle name="Millares [0] 2 3 2 2 7 4" xfId="4549" xr:uid="{00000000-0005-0000-0000-000049070000}"/>
    <cellStyle name="Millares [0] 2 3 2 2 7 4 2" xfId="15256" xr:uid="{128EB217-B366-4DAB-B2B1-A291536859DE}"/>
    <cellStyle name="Millares [0] 2 3 2 2 7 5" xfId="15251" xr:uid="{054BF869-858B-4723-8DDF-6FD05F95B09A}"/>
    <cellStyle name="Millares [0] 2 3 2 2 8" xfId="4550" xr:uid="{00000000-0005-0000-0000-00004A070000}"/>
    <cellStyle name="Millares [0] 2 3 2 2 8 2" xfId="4551" xr:uid="{00000000-0005-0000-0000-00004B070000}"/>
    <cellStyle name="Millares [0] 2 3 2 2 8 2 2" xfId="15258" xr:uid="{9F5A6D0B-C127-4A59-97F8-BE72A191C7EA}"/>
    <cellStyle name="Millares [0] 2 3 2 2 8 3" xfId="4552" xr:uid="{00000000-0005-0000-0000-00004C070000}"/>
    <cellStyle name="Millares [0] 2 3 2 2 8 3 2" xfId="15259" xr:uid="{AEDB0B59-1A8D-4702-B591-6ADED442D84E}"/>
    <cellStyle name="Millares [0] 2 3 2 2 8 4" xfId="15257" xr:uid="{DA8A65F2-276F-4CB9-9B20-EA9B87C83049}"/>
    <cellStyle name="Millares [0] 2 3 2 2 9" xfId="4553" xr:uid="{00000000-0005-0000-0000-00004D070000}"/>
    <cellStyle name="Millares [0] 2 3 2 2 9 2" xfId="15260" xr:uid="{703A93EC-B2B7-459A-BE71-CF3123D299FC}"/>
    <cellStyle name="Millares [0] 2 3 2 3" xfId="4554" xr:uid="{00000000-0005-0000-0000-00004E070000}"/>
    <cellStyle name="Millares [0] 2 3 2 3 10" xfId="15261" xr:uid="{4BBD1791-554F-474B-A7F2-D2FE7800E8C8}"/>
    <cellStyle name="Millares [0] 2 3 2 3 2" xfId="4555" xr:uid="{00000000-0005-0000-0000-00004F070000}"/>
    <cellStyle name="Millares [0] 2 3 2 3 2 2" xfId="4556" xr:uid="{00000000-0005-0000-0000-000050070000}"/>
    <cellStyle name="Millares [0] 2 3 2 3 2 2 2" xfId="4557" xr:uid="{00000000-0005-0000-0000-000051070000}"/>
    <cellStyle name="Millares [0] 2 3 2 3 2 2 2 2" xfId="4558" xr:uid="{00000000-0005-0000-0000-000052070000}"/>
    <cellStyle name="Millares [0] 2 3 2 3 2 2 2 2 2" xfId="4559" xr:uid="{00000000-0005-0000-0000-000053070000}"/>
    <cellStyle name="Millares [0] 2 3 2 3 2 2 2 2 2 2" xfId="15266" xr:uid="{AD486CF0-4655-43AA-8D4E-159DF2C65A11}"/>
    <cellStyle name="Millares [0] 2 3 2 3 2 2 2 2 3" xfId="4560" xr:uid="{00000000-0005-0000-0000-000054070000}"/>
    <cellStyle name="Millares [0] 2 3 2 3 2 2 2 2 3 2" xfId="15267" xr:uid="{77F694BF-57E5-44FA-B71E-72F6914777E7}"/>
    <cellStyle name="Millares [0] 2 3 2 3 2 2 2 2 4" xfId="15265" xr:uid="{951E65A5-DD5A-4D1A-A5F2-B90F287B6491}"/>
    <cellStyle name="Millares [0] 2 3 2 3 2 2 2 3" xfId="4561" xr:uid="{00000000-0005-0000-0000-000055070000}"/>
    <cellStyle name="Millares [0] 2 3 2 3 2 2 2 3 2" xfId="15268" xr:uid="{F421BF33-9360-4E26-B33D-3C28EC5142C3}"/>
    <cellStyle name="Millares [0] 2 3 2 3 2 2 2 4" xfId="4562" xr:uid="{00000000-0005-0000-0000-000056070000}"/>
    <cellStyle name="Millares [0] 2 3 2 3 2 2 2 4 2" xfId="15269" xr:uid="{24608CCF-A768-404F-8815-37AC29FE7B7D}"/>
    <cellStyle name="Millares [0] 2 3 2 3 2 2 2 5" xfId="15264" xr:uid="{436B7201-E049-4569-A334-32EE1248D9C1}"/>
    <cellStyle name="Millares [0] 2 3 2 3 2 2 3" xfId="4563" xr:uid="{00000000-0005-0000-0000-000057070000}"/>
    <cellStyle name="Millares [0] 2 3 2 3 2 2 3 2" xfId="4564" xr:uid="{00000000-0005-0000-0000-000058070000}"/>
    <cellStyle name="Millares [0] 2 3 2 3 2 2 3 2 2" xfId="15271" xr:uid="{D1CB2BA9-FF18-4F7E-9DF3-6B2E697BB750}"/>
    <cellStyle name="Millares [0] 2 3 2 3 2 2 3 3" xfId="4565" xr:uid="{00000000-0005-0000-0000-000059070000}"/>
    <cellStyle name="Millares [0] 2 3 2 3 2 2 3 3 2" xfId="15272" xr:uid="{B8E698E5-FD75-4C6F-B999-095B7EC4370B}"/>
    <cellStyle name="Millares [0] 2 3 2 3 2 2 3 4" xfId="15270" xr:uid="{F84AB23D-2FAB-4B5C-A56C-4C245787272A}"/>
    <cellStyle name="Millares [0] 2 3 2 3 2 2 4" xfId="4566" xr:uid="{00000000-0005-0000-0000-00005A070000}"/>
    <cellStyle name="Millares [0] 2 3 2 3 2 2 4 2" xfId="15273" xr:uid="{26DC0A49-137E-40D6-B7C8-BA788F22CEC9}"/>
    <cellStyle name="Millares [0] 2 3 2 3 2 2 5" xfId="4567" xr:uid="{00000000-0005-0000-0000-00005B070000}"/>
    <cellStyle name="Millares [0] 2 3 2 3 2 2 5 2" xfId="15274" xr:uid="{C87B730C-D765-423A-88A5-EADE6418EE17}"/>
    <cellStyle name="Millares [0] 2 3 2 3 2 2 6" xfId="15263" xr:uid="{FDA23648-142F-427D-AA91-B0FA8ADBF65E}"/>
    <cellStyle name="Millares [0] 2 3 2 3 2 3" xfId="4568" xr:uid="{00000000-0005-0000-0000-00005C070000}"/>
    <cellStyle name="Millares [0] 2 3 2 3 2 3 2" xfId="4569" xr:uid="{00000000-0005-0000-0000-00005D070000}"/>
    <cellStyle name="Millares [0] 2 3 2 3 2 3 2 2" xfId="4570" xr:uid="{00000000-0005-0000-0000-00005E070000}"/>
    <cellStyle name="Millares [0] 2 3 2 3 2 3 2 2 2" xfId="15277" xr:uid="{67887FB7-52F6-4B96-95F2-7DB8B0225C53}"/>
    <cellStyle name="Millares [0] 2 3 2 3 2 3 2 3" xfId="4571" xr:uid="{00000000-0005-0000-0000-00005F070000}"/>
    <cellStyle name="Millares [0] 2 3 2 3 2 3 2 3 2" xfId="15278" xr:uid="{01C46F4C-8565-41BC-907D-A1C76611745D}"/>
    <cellStyle name="Millares [0] 2 3 2 3 2 3 2 4" xfId="15276" xr:uid="{B73903E7-D1E3-488D-903E-DFA293184A47}"/>
    <cellStyle name="Millares [0] 2 3 2 3 2 3 3" xfId="4572" xr:uid="{00000000-0005-0000-0000-000060070000}"/>
    <cellStyle name="Millares [0] 2 3 2 3 2 3 3 2" xfId="15279" xr:uid="{AB8393EA-1109-4268-976F-E42B83A3816E}"/>
    <cellStyle name="Millares [0] 2 3 2 3 2 3 4" xfId="4573" xr:uid="{00000000-0005-0000-0000-000061070000}"/>
    <cellStyle name="Millares [0] 2 3 2 3 2 3 4 2" xfId="15280" xr:uid="{BF276B2E-1F52-4E8C-B498-05D91013683F}"/>
    <cellStyle name="Millares [0] 2 3 2 3 2 3 5" xfId="15275" xr:uid="{12DDB71C-ADDC-41A2-805E-7A869C7AE096}"/>
    <cellStyle name="Millares [0] 2 3 2 3 2 4" xfId="4574" xr:uid="{00000000-0005-0000-0000-000062070000}"/>
    <cellStyle name="Millares [0] 2 3 2 3 2 4 2" xfId="4575" xr:uid="{00000000-0005-0000-0000-000063070000}"/>
    <cellStyle name="Millares [0] 2 3 2 3 2 4 2 2" xfId="4576" xr:uid="{00000000-0005-0000-0000-000064070000}"/>
    <cellStyle name="Millares [0] 2 3 2 3 2 4 2 2 2" xfId="15283" xr:uid="{299A651B-393C-4236-957B-DE42087B462D}"/>
    <cellStyle name="Millares [0] 2 3 2 3 2 4 2 3" xfId="4577" xr:uid="{00000000-0005-0000-0000-000065070000}"/>
    <cellStyle name="Millares [0] 2 3 2 3 2 4 2 3 2" xfId="15284" xr:uid="{CEDBB581-EE98-411F-A915-988A935AA6A4}"/>
    <cellStyle name="Millares [0] 2 3 2 3 2 4 2 4" xfId="15282" xr:uid="{20479BC2-26EB-4A6D-BED0-A93515011BAF}"/>
    <cellStyle name="Millares [0] 2 3 2 3 2 4 3" xfId="4578" xr:uid="{00000000-0005-0000-0000-000066070000}"/>
    <cellStyle name="Millares [0] 2 3 2 3 2 4 3 2" xfId="15285" xr:uid="{8E96E7CB-C6C7-4A73-9218-7A039BA0E621}"/>
    <cellStyle name="Millares [0] 2 3 2 3 2 4 4" xfId="4579" xr:uid="{00000000-0005-0000-0000-000067070000}"/>
    <cellStyle name="Millares [0] 2 3 2 3 2 4 4 2" xfId="15286" xr:uid="{C957AE96-96BD-44AE-B55D-C6EE440B71C7}"/>
    <cellStyle name="Millares [0] 2 3 2 3 2 4 5" xfId="15281" xr:uid="{DDC5E426-2584-4461-8E94-F2C5EEF92944}"/>
    <cellStyle name="Millares [0] 2 3 2 3 2 5" xfId="4580" xr:uid="{00000000-0005-0000-0000-000068070000}"/>
    <cellStyle name="Millares [0] 2 3 2 3 2 5 2" xfId="4581" xr:uid="{00000000-0005-0000-0000-000069070000}"/>
    <cellStyle name="Millares [0] 2 3 2 3 2 5 2 2" xfId="4582" xr:uid="{00000000-0005-0000-0000-00006A070000}"/>
    <cellStyle name="Millares [0] 2 3 2 3 2 5 2 2 2" xfId="15289" xr:uid="{266E9AD2-3E7B-42D7-A469-DE97AE46EE1F}"/>
    <cellStyle name="Millares [0] 2 3 2 3 2 5 2 3" xfId="4583" xr:uid="{00000000-0005-0000-0000-00006B070000}"/>
    <cellStyle name="Millares [0] 2 3 2 3 2 5 2 3 2" xfId="15290" xr:uid="{2C19321C-0E75-42E5-B662-6EF127C2D212}"/>
    <cellStyle name="Millares [0] 2 3 2 3 2 5 2 4" xfId="15288" xr:uid="{FD36CAFE-0E10-4ADC-845F-50E9226921C7}"/>
    <cellStyle name="Millares [0] 2 3 2 3 2 5 3" xfId="4584" xr:uid="{00000000-0005-0000-0000-00006C070000}"/>
    <cellStyle name="Millares [0] 2 3 2 3 2 5 3 2" xfId="15291" xr:uid="{F22EA4D9-1B98-44B5-88C6-89C699B1932D}"/>
    <cellStyle name="Millares [0] 2 3 2 3 2 5 4" xfId="4585" xr:uid="{00000000-0005-0000-0000-00006D070000}"/>
    <cellStyle name="Millares [0] 2 3 2 3 2 5 4 2" xfId="15292" xr:uid="{B14E574A-5427-4776-88FC-DDD8203ED1F7}"/>
    <cellStyle name="Millares [0] 2 3 2 3 2 5 5" xfId="15287" xr:uid="{4AA70266-BC35-403E-9FD9-6A47B3E322CB}"/>
    <cellStyle name="Millares [0] 2 3 2 3 2 6" xfId="4586" xr:uid="{00000000-0005-0000-0000-00006E070000}"/>
    <cellStyle name="Millares [0] 2 3 2 3 2 6 2" xfId="4587" xr:uid="{00000000-0005-0000-0000-00006F070000}"/>
    <cellStyle name="Millares [0] 2 3 2 3 2 6 2 2" xfId="15294" xr:uid="{6EBECB61-F8FE-4B88-9275-8508C4780E38}"/>
    <cellStyle name="Millares [0] 2 3 2 3 2 6 3" xfId="4588" xr:uid="{00000000-0005-0000-0000-000070070000}"/>
    <cellStyle name="Millares [0] 2 3 2 3 2 6 3 2" xfId="15295" xr:uid="{5C75E80B-36EB-4B15-BBFB-ED69CBEC066B}"/>
    <cellStyle name="Millares [0] 2 3 2 3 2 6 4" xfId="15293" xr:uid="{0FF47C36-A0B3-4501-BB5F-B18F34B4FA6D}"/>
    <cellStyle name="Millares [0] 2 3 2 3 2 7" xfId="4589" xr:uid="{00000000-0005-0000-0000-000071070000}"/>
    <cellStyle name="Millares [0] 2 3 2 3 2 7 2" xfId="15296" xr:uid="{B22730D3-3BCF-4863-9964-558E436175C4}"/>
    <cellStyle name="Millares [0] 2 3 2 3 2 8" xfId="4590" xr:uid="{00000000-0005-0000-0000-000072070000}"/>
    <cellStyle name="Millares [0] 2 3 2 3 2 8 2" xfId="15297" xr:uid="{824AF2C1-BDE2-44FA-A9F7-26A910B8F556}"/>
    <cellStyle name="Millares [0] 2 3 2 3 2 9" xfId="15262" xr:uid="{EA413256-5CCF-4C5D-83A2-7B1E6CBDF61B}"/>
    <cellStyle name="Millares [0] 2 3 2 3 3" xfId="4591" xr:uid="{00000000-0005-0000-0000-000073070000}"/>
    <cellStyle name="Millares [0] 2 3 2 3 3 2" xfId="4592" xr:uid="{00000000-0005-0000-0000-000074070000}"/>
    <cellStyle name="Millares [0] 2 3 2 3 3 2 2" xfId="4593" xr:uid="{00000000-0005-0000-0000-000075070000}"/>
    <cellStyle name="Millares [0] 2 3 2 3 3 2 2 2" xfId="4594" xr:uid="{00000000-0005-0000-0000-000076070000}"/>
    <cellStyle name="Millares [0] 2 3 2 3 3 2 2 2 2" xfId="15301" xr:uid="{AF7A6C7C-E1C6-4871-A97C-5458579B36C9}"/>
    <cellStyle name="Millares [0] 2 3 2 3 3 2 2 3" xfId="4595" xr:uid="{00000000-0005-0000-0000-000077070000}"/>
    <cellStyle name="Millares [0] 2 3 2 3 3 2 2 3 2" xfId="15302" xr:uid="{F726B969-E382-4C66-80BA-E4ED796D1F63}"/>
    <cellStyle name="Millares [0] 2 3 2 3 3 2 2 4" xfId="15300" xr:uid="{544CDB9D-1D82-48FB-A558-B3D212E760CA}"/>
    <cellStyle name="Millares [0] 2 3 2 3 3 2 3" xfId="4596" xr:uid="{00000000-0005-0000-0000-000078070000}"/>
    <cellStyle name="Millares [0] 2 3 2 3 3 2 3 2" xfId="15303" xr:uid="{C9274DB8-4BD3-4B2B-9803-3D60D81E8B01}"/>
    <cellStyle name="Millares [0] 2 3 2 3 3 2 4" xfId="4597" xr:uid="{00000000-0005-0000-0000-000079070000}"/>
    <cellStyle name="Millares [0] 2 3 2 3 3 2 4 2" xfId="15304" xr:uid="{25401935-ECB9-4BA8-9072-724BF283849C}"/>
    <cellStyle name="Millares [0] 2 3 2 3 3 2 5" xfId="15299" xr:uid="{685C249E-72D9-44FA-B9CA-C0620E3A2128}"/>
    <cellStyle name="Millares [0] 2 3 2 3 3 3" xfId="4598" xr:uid="{00000000-0005-0000-0000-00007A070000}"/>
    <cellStyle name="Millares [0] 2 3 2 3 3 3 2" xfId="4599" xr:uid="{00000000-0005-0000-0000-00007B070000}"/>
    <cellStyle name="Millares [0] 2 3 2 3 3 3 2 2" xfId="15306" xr:uid="{36C4D759-9232-4C90-8383-CF629DEEBD31}"/>
    <cellStyle name="Millares [0] 2 3 2 3 3 3 3" xfId="4600" xr:uid="{00000000-0005-0000-0000-00007C070000}"/>
    <cellStyle name="Millares [0] 2 3 2 3 3 3 3 2" xfId="15307" xr:uid="{E6ED9BCF-8C7F-467B-B1D8-06B3B59F49E9}"/>
    <cellStyle name="Millares [0] 2 3 2 3 3 3 4" xfId="15305" xr:uid="{C5C1E2D9-2D56-420D-B53E-73DDD6BA5A72}"/>
    <cellStyle name="Millares [0] 2 3 2 3 3 4" xfId="4601" xr:uid="{00000000-0005-0000-0000-00007D070000}"/>
    <cellStyle name="Millares [0] 2 3 2 3 3 4 2" xfId="15308" xr:uid="{74908A2C-286E-4155-B3EE-77843A6E5169}"/>
    <cellStyle name="Millares [0] 2 3 2 3 3 5" xfId="4602" xr:uid="{00000000-0005-0000-0000-00007E070000}"/>
    <cellStyle name="Millares [0] 2 3 2 3 3 5 2" xfId="15309" xr:uid="{FC3E89E4-08DF-4F18-A139-739D8CEDE714}"/>
    <cellStyle name="Millares [0] 2 3 2 3 3 6" xfId="15298" xr:uid="{3CB17BB4-5ACC-4199-B0C4-5CCC90F65A22}"/>
    <cellStyle name="Millares [0] 2 3 2 3 4" xfId="4603" xr:uid="{00000000-0005-0000-0000-00007F070000}"/>
    <cellStyle name="Millares [0] 2 3 2 3 4 2" xfId="4604" xr:uid="{00000000-0005-0000-0000-000080070000}"/>
    <cellStyle name="Millares [0] 2 3 2 3 4 2 2" xfId="4605" xr:uid="{00000000-0005-0000-0000-000081070000}"/>
    <cellStyle name="Millares [0] 2 3 2 3 4 2 2 2" xfId="15312" xr:uid="{A1E0BE8D-FFE1-4E0F-9EFC-AEA6CE998FD0}"/>
    <cellStyle name="Millares [0] 2 3 2 3 4 2 3" xfId="4606" xr:uid="{00000000-0005-0000-0000-000082070000}"/>
    <cellStyle name="Millares [0] 2 3 2 3 4 2 3 2" xfId="15313" xr:uid="{D32FB16D-EA9A-4984-887A-24AF95685C51}"/>
    <cellStyle name="Millares [0] 2 3 2 3 4 2 4" xfId="15311" xr:uid="{E928E627-C2AF-44E7-B24F-5561A4CCBC70}"/>
    <cellStyle name="Millares [0] 2 3 2 3 4 3" xfId="4607" xr:uid="{00000000-0005-0000-0000-000083070000}"/>
    <cellStyle name="Millares [0] 2 3 2 3 4 3 2" xfId="15314" xr:uid="{D50B593E-2B11-4755-AF37-6FDA548AAA8F}"/>
    <cellStyle name="Millares [0] 2 3 2 3 4 4" xfId="4608" xr:uid="{00000000-0005-0000-0000-000084070000}"/>
    <cellStyle name="Millares [0] 2 3 2 3 4 4 2" xfId="15315" xr:uid="{18A17F31-64B0-4BFD-BE57-C82D8B86301B}"/>
    <cellStyle name="Millares [0] 2 3 2 3 4 5" xfId="15310" xr:uid="{C6C3DF6D-AD2F-4566-B3FA-2E5723A02C7C}"/>
    <cellStyle name="Millares [0] 2 3 2 3 5" xfId="4609" xr:uid="{00000000-0005-0000-0000-000085070000}"/>
    <cellStyle name="Millares [0] 2 3 2 3 5 2" xfId="4610" xr:uid="{00000000-0005-0000-0000-000086070000}"/>
    <cellStyle name="Millares [0] 2 3 2 3 5 2 2" xfId="4611" xr:uid="{00000000-0005-0000-0000-000087070000}"/>
    <cellStyle name="Millares [0] 2 3 2 3 5 2 2 2" xfId="15318" xr:uid="{3BD3E9FE-E035-4436-8FC8-CF0024635529}"/>
    <cellStyle name="Millares [0] 2 3 2 3 5 2 3" xfId="4612" xr:uid="{00000000-0005-0000-0000-000088070000}"/>
    <cellStyle name="Millares [0] 2 3 2 3 5 2 3 2" xfId="15319" xr:uid="{B65DEB78-DA34-42F0-889A-5ECE65312121}"/>
    <cellStyle name="Millares [0] 2 3 2 3 5 2 4" xfId="15317" xr:uid="{1FC8D81B-63AC-4D3F-8884-165081C68372}"/>
    <cellStyle name="Millares [0] 2 3 2 3 5 3" xfId="4613" xr:uid="{00000000-0005-0000-0000-000089070000}"/>
    <cellStyle name="Millares [0] 2 3 2 3 5 3 2" xfId="15320" xr:uid="{311B6EE3-B591-4DED-8602-C9C7CEF36FB3}"/>
    <cellStyle name="Millares [0] 2 3 2 3 5 4" xfId="4614" xr:uid="{00000000-0005-0000-0000-00008A070000}"/>
    <cellStyle name="Millares [0] 2 3 2 3 5 4 2" xfId="15321" xr:uid="{5CD933A4-EF64-4965-B75E-A54F186E0461}"/>
    <cellStyle name="Millares [0] 2 3 2 3 5 5" xfId="15316" xr:uid="{1B93F2DB-8AAE-4889-928A-95D23DCFC0FA}"/>
    <cellStyle name="Millares [0] 2 3 2 3 6" xfId="4615" xr:uid="{00000000-0005-0000-0000-00008B070000}"/>
    <cellStyle name="Millares [0] 2 3 2 3 6 2" xfId="4616" xr:uid="{00000000-0005-0000-0000-00008C070000}"/>
    <cellStyle name="Millares [0] 2 3 2 3 6 2 2" xfId="4617" xr:uid="{00000000-0005-0000-0000-00008D070000}"/>
    <cellStyle name="Millares [0] 2 3 2 3 6 2 2 2" xfId="15324" xr:uid="{B986EB5A-7204-4B38-A5F6-AB8D5AF65581}"/>
    <cellStyle name="Millares [0] 2 3 2 3 6 2 3" xfId="4618" xr:uid="{00000000-0005-0000-0000-00008E070000}"/>
    <cellStyle name="Millares [0] 2 3 2 3 6 2 3 2" xfId="15325" xr:uid="{A9409816-7A29-45CF-ADBD-EFF4EF021CDC}"/>
    <cellStyle name="Millares [0] 2 3 2 3 6 2 4" xfId="15323" xr:uid="{99DE0556-3FD7-4FEE-8003-B260FCEF369B}"/>
    <cellStyle name="Millares [0] 2 3 2 3 6 3" xfId="4619" xr:uid="{00000000-0005-0000-0000-00008F070000}"/>
    <cellStyle name="Millares [0] 2 3 2 3 6 3 2" xfId="15326" xr:uid="{A26899C5-5D9B-4EC0-B6C5-32203FFF6C1F}"/>
    <cellStyle name="Millares [0] 2 3 2 3 6 4" xfId="4620" xr:uid="{00000000-0005-0000-0000-000090070000}"/>
    <cellStyle name="Millares [0] 2 3 2 3 6 4 2" xfId="15327" xr:uid="{72993BA7-F2EC-4853-84CB-653B5FEC0928}"/>
    <cellStyle name="Millares [0] 2 3 2 3 6 5" xfId="15322" xr:uid="{5FDC8510-DBE0-4599-92D0-AE527C03DDD5}"/>
    <cellStyle name="Millares [0] 2 3 2 3 7" xfId="4621" xr:uid="{00000000-0005-0000-0000-000091070000}"/>
    <cellStyle name="Millares [0] 2 3 2 3 7 2" xfId="4622" xr:uid="{00000000-0005-0000-0000-000092070000}"/>
    <cellStyle name="Millares [0] 2 3 2 3 7 2 2" xfId="15329" xr:uid="{2A751ECA-FD53-4298-B17B-07823FB3CF0C}"/>
    <cellStyle name="Millares [0] 2 3 2 3 7 3" xfId="4623" xr:uid="{00000000-0005-0000-0000-000093070000}"/>
    <cellStyle name="Millares [0] 2 3 2 3 7 3 2" xfId="15330" xr:uid="{E564444A-187D-41F9-B465-4C99E8B40B2B}"/>
    <cellStyle name="Millares [0] 2 3 2 3 7 4" xfId="15328" xr:uid="{52C7C255-1381-4EF2-BF89-45A3956ED639}"/>
    <cellStyle name="Millares [0] 2 3 2 3 8" xfId="4624" xr:uid="{00000000-0005-0000-0000-000094070000}"/>
    <cellStyle name="Millares [0] 2 3 2 3 8 2" xfId="15331" xr:uid="{A3FD9535-011B-46F1-8DF4-2B64C90EB698}"/>
    <cellStyle name="Millares [0] 2 3 2 3 9" xfId="4625" xr:uid="{00000000-0005-0000-0000-000095070000}"/>
    <cellStyle name="Millares [0] 2 3 2 3 9 2" xfId="15332" xr:uid="{28639DC4-BBEE-4C60-A905-583F2CE9A847}"/>
    <cellStyle name="Millares [0] 2 3 2 4" xfId="4626" xr:uid="{00000000-0005-0000-0000-000096070000}"/>
    <cellStyle name="Millares [0] 2 3 2 4 2" xfId="4627" xr:uid="{00000000-0005-0000-0000-000097070000}"/>
    <cellStyle name="Millares [0] 2 3 2 4 2 2" xfId="4628" xr:uid="{00000000-0005-0000-0000-000098070000}"/>
    <cellStyle name="Millares [0] 2 3 2 4 2 2 2" xfId="4629" xr:uid="{00000000-0005-0000-0000-000099070000}"/>
    <cellStyle name="Millares [0] 2 3 2 4 2 2 2 2" xfId="4630" xr:uid="{00000000-0005-0000-0000-00009A070000}"/>
    <cellStyle name="Millares [0] 2 3 2 4 2 2 2 2 2" xfId="15337" xr:uid="{43CBC657-CC99-42E6-AE94-47994532A24F}"/>
    <cellStyle name="Millares [0] 2 3 2 4 2 2 2 3" xfId="4631" xr:uid="{00000000-0005-0000-0000-00009B070000}"/>
    <cellStyle name="Millares [0] 2 3 2 4 2 2 2 3 2" xfId="15338" xr:uid="{2B794959-4364-4BF8-85AB-0310535ABF04}"/>
    <cellStyle name="Millares [0] 2 3 2 4 2 2 2 4" xfId="15336" xr:uid="{248297A3-2960-4DBA-AB94-4D94A6169922}"/>
    <cellStyle name="Millares [0] 2 3 2 4 2 2 3" xfId="4632" xr:uid="{00000000-0005-0000-0000-00009C070000}"/>
    <cellStyle name="Millares [0] 2 3 2 4 2 2 3 2" xfId="15339" xr:uid="{600B0F36-5620-4F6B-A45D-27C03A5F260C}"/>
    <cellStyle name="Millares [0] 2 3 2 4 2 2 4" xfId="4633" xr:uid="{00000000-0005-0000-0000-00009D070000}"/>
    <cellStyle name="Millares [0] 2 3 2 4 2 2 4 2" xfId="15340" xr:uid="{AB523331-3AAA-4C46-893B-4A5BC406653E}"/>
    <cellStyle name="Millares [0] 2 3 2 4 2 2 5" xfId="15335" xr:uid="{EC80470F-03C5-43FB-A32C-F475A059F3FF}"/>
    <cellStyle name="Millares [0] 2 3 2 4 2 3" xfId="4634" xr:uid="{00000000-0005-0000-0000-00009E070000}"/>
    <cellStyle name="Millares [0] 2 3 2 4 2 3 2" xfId="4635" xr:uid="{00000000-0005-0000-0000-00009F070000}"/>
    <cellStyle name="Millares [0] 2 3 2 4 2 3 2 2" xfId="15342" xr:uid="{230E857A-8D1C-463D-865F-E3EC0FDC30C5}"/>
    <cellStyle name="Millares [0] 2 3 2 4 2 3 3" xfId="4636" xr:uid="{00000000-0005-0000-0000-0000A0070000}"/>
    <cellStyle name="Millares [0] 2 3 2 4 2 3 3 2" xfId="15343" xr:uid="{7B24736E-1002-4B39-8D7F-CF77E92AEEC9}"/>
    <cellStyle name="Millares [0] 2 3 2 4 2 3 4" xfId="15341" xr:uid="{A44D4CF2-B817-401B-8865-C823F0342BD6}"/>
    <cellStyle name="Millares [0] 2 3 2 4 2 4" xfId="4637" xr:uid="{00000000-0005-0000-0000-0000A1070000}"/>
    <cellStyle name="Millares [0] 2 3 2 4 2 4 2" xfId="15344" xr:uid="{CF290157-D221-4741-AB92-093598800643}"/>
    <cellStyle name="Millares [0] 2 3 2 4 2 5" xfId="4638" xr:uid="{00000000-0005-0000-0000-0000A2070000}"/>
    <cellStyle name="Millares [0] 2 3 2 4 2 5 2" xfId="15345" xr:uid="{7951FA86-4771-40B2-89AD-B482471403AA}"/>
    <cellStyle name="Millares [0] 2 3 2 4 2 6" xfId="15334" xr:uid="{AF42F3D3-DB78-4399-ABEF-2A4FA8A33346}"/>
    <cellStyle name="Millares [0] 2 3 2 4 3" xfId="4639" xr:uid="{00000000-0005-0000-0000-0000A3070000}"/>
    <cellStyle name="Millares [0] 2 3 2 4 3 2" xfId="4640" xr:uid="{00000000-0005-0000-0000-0000A4070000}"/>
    <cellStyle name="Millares [0] 2 3 2 4 3 2 2" xfId="4641" xr:uid="{00000000-0005-0000-0000-0000A5070000}"/>
    <cellStyle name="Millares [0] 2 3 2 4 3 2 2 2" xfId="15348" xr:uid="{77C95DFE-C7D8-4462-8586-1B690FA84881}"/>
    <cellStyle name="Millares [0] 2 3 2 4 3 2 3" xfId="4642" xr:uid="{00000000-0005-0000-0000-0000A6070000}"/>
    <cellStyle name="Millares [0] 2 3 2 4 3 2 3 2" xfId="15349" xr:uid="{9E5650B2-1580-4CE6-A85E-6BB08BD26314}"/>
    <cellStyle name="Millares [0] 2 3 2 4 3 2 4" xfId="15347" xr:uid="{22175463-5DD0-4859-AD6D-3A469A9CA0AE}"/>
    <cellStyle name="Millares [0] 2 3 2 4 3 3" xfId="4643" xr:uid="{00000000-0005-0000-0000-0000A7070000}"/>
    <cellStyle name="Millares [0] 2 3 2 4 3 3 2" xfId="15350" xr:uid="{5FDD2D06-9EB1-403D-B5C7-F5C02A9922D9}"/>
    <cellStyle name="Millares [0] 2 3 2 4 3 4" xfId="4644" xr:uid="{00000000-0005-0000-0000-0000A8070000}"/>
    <cellStyle name="Millares [0] 2 3 2 4 3 4 2" xfId="15351" xr:uid="{3F828FD2-87FA-4BD4-923A-E3106CC625B1}"/>
    <cellStyle name="Millares [0] 2 3 2 4 3 5" xfId="15346" xr:uid="{557E17F8-B9EB-4109-A61C-1906BD57E443}"/>
    <cellStyle name="Millares [0] 2 3 2 4 4" xfId="4645" xr:uid="{00000000-0005-0000-0000-0000A9070000}"/>
    <cellStyle name="Millares [0] 2 3 2 4 4 2" xfId="4646" xr:uid="{00000000-0005-0000-0000-0000AA070000}"/>
    <cellStyle name="Millares [0] 2 3 2 4 4 2 2" xfId="4647" xr:uid="{00000000-0005-0000-0000-0000AB070000}"/>
    <cellStyle name="Millares [0] 2 3 2 4 4 2 2 2" xfId="15354" xr:uid="{10C234DF-8360-4EDA-91E3-C696036FFCE1}"/>
    <cellStyle name="Millares [0] 2 3 2 4 4 2 3" xfId="4648" xr:uid="{00000000-0005-0000-0000-0000AC070000}"/>
    <cellStyle name="Millares [0] 2 3 2 4 4 2 3 2" xfId="15355" xr:uid="{48C20694-F2F2-4B62-896E-2EDBF97A0F8F}"/>
    <cellStyle name="Millares [0] 2 3 2 4 4 2 4" xfId="15353" xr:uid="{4AC07D2F-F0AA-4345-9C4A-C8307E24176C}"/>
    <cellStyle name="Millares [0] 2 3 2 4 4 3" xfId="4649" xr:uid="{00000000-0005-0000-0000-0000AD070000}"/>
    <cellStyle name="Millares [0] 2 3 2 4 4 3 2" xfId="15356" xr:uid="{754DEA56-5C29-4034-885D-5C75576E63C2}"/>
    <cellStyle name="Millares [0] 2 3 2 4 4 4" xfId="4650" xr:uid="{00000000-0005-0000-0000-0000AE070000}"/>
    <cellStyle name="Millares [0] 2 3 2 4 4 4 2" xfId="15357" xr:uid="{E5CD81CE-BD4F-4DCA-81D2-00F25E7A5BF6}"/>
    <cellStyle name="Millares [0] 2 3 2 4 4 5" xfId="15352" xr:uid="{DAA46C9F-5FB5-49F3-9EDF-03A7D16A1AF3}"/>
    <cellStyle name="Millares [0] 2 3 2 4 5" xfId="4651" xr:uid="{00000000-0005-0000-0000-0000AF070000}"/>
    <cellStyle name="Millares [0] 2 3 2 4 5 2" xfId="4652" xr:uid="{00000000-0005-0000-0000-0000B0070000}"/>
    <cellStyle name="Millares [0] 2 3 2 4 5 2 2" xfId="4653" xr:uid="{00000000-0005-0000-0000-0000B1070000}"/>
    <cellStyle name="Millares [0] 2 3 2 4 5 2 2 2" xfId="15360" xr:uid="{6AAF52A6-940D-4C18-B2B9-D3A932F4E764}"/>
    <cellStyle name="Millares [0] 2 3 2 4 5 2 3" xfId="4654" xr:uid="{00000000-0005-0000-0000-0000B2070000}"/>
    <cellStyle name="Millares [0] 2 3 2 4 5 2 3 2" xfId="15361" xr:uid="{F7E146ED-208A-45D0-8CE1-E6490C32A9DA}"/>
    <cellStyle name="Millares [0] 2 3 2 4 5 2 4" xfId="15359" xr:uid="{8D649987-F876-4817-9F39-9E34CA6FE64F}"/>
    <cellStyle name="Millares [0] 2 3 2 4 5 3" xfId="4655" xr:uid="{00000000-0005-0000-0000-0000B3070000}"/>
    <cellStyle name="Millares [0] 2 3 2 4 5 3 2" xfId="15362" xr:uid="{419811D3-BCAE-46DE-81D0-CB4546053FA3}"/>
    <cellStyle name="Millares [0] 2 3 2 4 5 4" xfId="4656" xr:uid="{00000000-0005-0000-0000-0000B4070000}"/>
    <cellStyle name="Millares [0] 2 3 2 4 5 4 2" xfId="15363" xr:uid="{B927F8CF-3273-4CF9-B26A-A99D1B9023CF}"/>
    <cellStyle name="Millares [0] 2 3 2 4 5 5" xfId="15358" xr:uid="{110CB003-3712-4572-8335-D17116764D00}"/>
    <cellStyle name="Millares [0] 2 3 2 4 6" xfId="4657" xr:uid="{00000000-0005-0000-0000-0000B5070000}"/>
    <cellStyle name="Millares [0] 2 3 2 4 6 2" xfId="4658" xr:uid="{00000000-0005-0000-0000-0000B6070000}"/>
    <cellStyle name="Millares [0] 2 3 2 4 6 2 2" xfId="15365" xr:uid="{104A38BC-AB67-43D3-A6BE-F6BA7C0EB16E}"/>
    <cellStyle name="Millares [0] 2 3 2 4 6 3" xfId="4659" xr:uid="{00000000-0005-0000-0000-0000B7070000}"/>
    <cellStyle name="Millares [0] 2 3 2 4 6 3 2" xfId="15366" xr:uid="{BD86447E-4031-4522-A735-7C5DA3991A9A}"/>
    <cellStyle name="Millares [0] 2 3 2 4 6 4" xfId="15364" xr:uid="{1B00647D-49F9-4FC6-912E-CF9374D2F024}"/>
    <cellStyle name="Millares [0] 2 3 2 4 7" xfId="4660" xr:uid="{00000000-0005-0000-0000-0000B8070000}"/>
    <cellStyle name="Millares [0] 2 3 2 4 7 2" xfId="15367" xr:uid="{282097B6-6F19-4A43-8D11-5173739826BC}"/>
    <cellStyle name="Millares [0] 2 3 2 4 8" xfId="4661" xr:uid="{00000000-0005-0000-0000-0000B9070000}"/>
    <cellStyle name="Millares [0] 2 3 2 4 8 2" xfId="15368" xr:uid="{5EAE5F5C-E815-4992-AF96-444E77F1368B}"/>
    <cellStyle name="Millares [0] 2 3 2 4 9" xfId="15333" xr:uid="{2471972B-E494-4747-A444-5DF88E4FD168}"/>
    <cellStyle name="Millares [0] 2 3 2 5" xfId="4662" xr:uid="{00000000-0005-0000-0000-0000BA070000}"/>
    <cellStyle name="Millares [0] 2 3 2 5 2" xfId="4663" xr:uid="{00000000-0005-0000-0000-0000BB070000}"/>
    <cellStyle name="Millares [0] 2 3 2 5 2 2" xfId="4664" xr:uid="{00000000-0005-0000-0000-0000BC070000}"/>
    <cellStyle name="Millares [0] 2 3 2 5 2 2 2" xfId="4665" xr:uid="{00000000-0005-0000-0000-0000BD070000}"/>
    <cellStyle name="Millares [0] 2 3 2 5 2 2 2 2" xfId="15372" xr:uid="{9E476A27-3976-45C5-87ED-5D0A88AF5CA9}"/>
    <cellStyle name="Millares [0] 2 3 2 5 2 2 3" xfId="4666" xr:uid="{00000000-0005-0000-0000-0000BE070000}"/>
    <cellStyle name="Millares [0] 2 3 2 5 2 2 3 2" xfId="15373" xr:uid="{69EF01A9-FE23-4D19-913A-598644F5CB3F}"/>
    <cellStyle name="Millares [0] 2 3 2 5 2 2 4" xfId="15371" xr:uid="{8AD09964-1FC4-4F93-9309-761261006E6E}"/>
    <cellStyle name="Millares [0] 2 3 2 5 2 3" xfId="4667" xr:uid="{00000000-0005-0000-0000-0000BF070000}"/>
    <cellStyle name="Millares [0] 2 3 2 5 2 3 2" xfId="15374" xr:uid="{3F385E32-8541-46A5-B98F-D08A166BEB4C}"/>
    <cellStyle name="Millares [0] 2 3 2 5 2 4" xfId="4668" xr:uid="{00000000-0005-0000-0000-0000C0070000}"/>
    <cellStyle name="Millares [0] 2 3 2 5 2 4 2" xfId="15375" xr:uid="{482C7865-8D99-4D43-B9C4-DA38FF2CC74A}"/>
    <cellStyle name="Millares [0] 2 3 2 5 2 5" xfId="15370" xr:uid="{93C257F0-CF1B-4CBE-931B-035EC85E8ED9}"/>
    <cellStyle name="Millares [0] 2 3 2 5 3" xfId="4669" xr:uid="{00000000-0005-0000-0000-0000C1070000}"/>
    <cellStyle name="Millares [0] 2 3 2 5 3 2" xfId="4670" xr:uid="{00000000-0005-0000-0000-0000C2070000}"/>
    <cellStyle name="Millares [0] 2 3 2 5 3 2 2" xfId="4671" xr:uid="{00000000-0005-0000-0000-0000C3070000}"/>
    <cellStyle name="Millares [0] 2 3 2 5 3 2 2 2" xfId="15378" xr:uid="{DD0C9B5D-2946-4832-A2F7-0A955EF8EB9F}"/>
    <cellStyle name="Millares [0] 2 3 2 5 3 2 3" xfId="4672" xr:uid="{00000000-0005-0000-0000-0000C4070000}"/>
    <cellStyle name="Millares [0] 2 3 2 5 3 2 3 2" xfId="15379" xr:uid="{D1D15A56-1A47-4095-A1A9-A25DC771EEB2}"/>
    <cellStyle name="Millares [0] 2 3 2 5 3 2 4" xfId="15377" xr:uid="{11F92D3A-A139-41C5-A6B2-FD37BBE58B94}"/>
    <cellStyle name="Millares [0] 2 3 2 5 3 3" xfId="4673" xr:uid="{00000000-0005-0000-0000-0000C5070000}"/>
    <cellStyle name="Millares [0] 2 3 2 5 3 3 2" xfId="15380" xr:uid="{30D0C82E-598B-4159-8A90-F0DC6A7F4123}"/>
    <cellStyle name="Millares [0] 2 3 2 5 3 4" xfId="4674" xr:uid="{00000000-0005-0000-0000-0000C6070000}"/>
    <cellStyle name="Millares [0] 2 3 2 5 3 4 2" xfId="15381" xr:uid="{5E3D5029-BF8F-495B-B956-FB46AC0C8F8A}"/>
    <cellStyle name="Millares [0] 2 3 2 5 3 5" xfId="15376" xr:uid="{5C982E93-FC7F-4852-8FDA-1F4DB77D402A}"/>
    <cellStyle name="Millares [0] 2 3 2 5 4" xfId="4675" xr:uid="{00000000-0005-0000-0000-0000C7070000}"/>
    <cellStyle name="Millares [0] 2 3 2 5 4 2" xfId="4676" xr:uid="{00000000-0005-0000-0000-0000C8070000}"/>
    <cellStyle name="Millares [0] 2 3 2 5 4 2 2" xfId="15383" xr:uid="{7D4D0B41-7682-4B69-B2D4-21F924CA1F25}"/>
    <cellStyle name="Millares [0] 2 3 2 5 4 3" xfId="4677" xr:uid="{00000000-0005-0000-0000-0000C9070000}"/>
    <cellStyle name="Millares [0] 2 3 2 5 4 3 2" xfId="15384" xr:uid="{80AB561B-9CEE-41D0-B544-936889D6E870}"/>
    <cellStyle name="Millares [0] 2 3 2 5 4 4" xfId="15382" xr:uid="{B57C8BF6-6393-43E8-AC81-F94AEB97E0D3}"/>
    <cellStyle name="Millares [0] 2 3 2 5 5" xfId="4678" xr:uid="{00000000-0005-0000-0000-0000CA070000}"/>
    <cellStyle name="Millares [0] 2 3 2 5 5 2" xfId="15385" xr:uid="{B615D4E3-AA69-4491-8F08-F2916B7A8CF0}"/>
    <cellStyle name="Millares [0] 2 3 2 5 6" xfId="4679" xr:uid="{00000000-0005-0000-0000-0000CB070000}"/>
    <cellStyle name="Millares [0] 2 3 2 5 6 2" xfId="15386" xr:uid="{6A6BD7B2-D1F1-4714-9440-7D7122237835}"/>
    <cellStyle name="Millares [0] 2 3 2 5 7" xfId="15369" xr:uid="{5926F31D-3F66-4A1C-B2EA-69D92AA307FE}"/>
    <cellStyle name="Millares [0] 2 3 2 6" xfId="4680" xr:uid="{00000000-0005-0000-0000-0000CC070000}"/>
    <cellStyle name="Millares [0] 2 3 2 6 2" xfId="4681" xr:uid="{00000000-0005-0000-0000-0000CD070000}"/>
    <cellStyle name="Millares [0] 2 3 2 6 2 2" xfId="4682" xr:uid="{00000000-0005-0000-0000-0000CE070000}"/>
    <cellStyle name="Millares [0] 2 3 2 6 2 2 2" xfId="15389" xr:uid="{35151C6B-0AAD-4338-A250-8671FB28344A}"/>
    <cellStyle name="Millares [0] 2 3 2 6 2 3" xfId="4683" xr:uid="{00000000-0005-0000-0000-0000CF070000}"/>
    <cellStyle name="Millares [0] 2 3 2 6 2 3 2" xfId="15390" xr:uid="{3A627CBA-25E6-4C86-8BCE-58195C4529B6}"/>
    <cellStyle name="Millares [0] 2 3 2 6 2 4" xfId="15388" xr:uid="{66235397-68BD-444B-A1F5-87B4F5AE1212}"/>
    <cellStyle name="Millares [0] 2 3 2 6 3" xfId="4684" xr:uid="{00000000-0005-0000-0000-0000D0070000}"/>
    <cellStyle name="Millares [0] 2 3 2 6 3 2" xfId="15391" xr:uid="{DF9F2EA9-22FE-46F2-9C2B-4BB344E9D5EE}"/>
    <cellStyle name="Millares [0] 2 3 2 6 4" xfId="4685" xr:uid="{00000000-0005-0000-0000-0000D1070000}"/>
    <cellStyle name="Millares [0] 2 3 2 6 4 2" xfId="15392" xr:uid="{D93E503B-14CD-4241-91D4-64DF3880610A}"/>
    <cellStyle name="Millares [0] 2 3 2 6 5" xfId="15387" xr:uid="{607B3F47-E0CE-40F5-993E-CA486C79A877}"/>
    <cellStyle name="Millares [0] 2 3 2 7" xfId="4686" xr:uid="{00000000-0005-0000-0000-0000D2070000}"/>
    <cellStyle name="Millares [0] 2 3 2 7 2" xfId="4687" xr:uid="{00000000-0005-0000-0000-0000D3070000}"/>
    <cellStyle name="Millares [0] 2 3 2 7 2 2" xfId="4688" xr:uid="{00000000-0005-0000-0000-0000D4070000}"/>
    <cellStyle name="Millares [0] 2 3 2 7 2 2 2" xfId="15395" xr:uid="{72B4A00F-3E5A-4B30-8360-9140E91576EC}"/>
    <cellStyle name="Millares [0] 2 3 2 7 2 3" xfId="4689" xr:uid="{00000000-0005-0000-0000-0000D5070000}"/>
    <cellStyle name="Millares [0] 2 3 2 7 2 3 2" xfId="15396" xr:uid="{E35E660A-C60F-43A1-AF82-D63648248A99}"/>
    <cellStyle name="Millares [0] 2 3 2 7 2 4" xfId="15394" xr:uid="{8ABBF4C4-7E72-4608-91F5-5833B131A2EF}"/>
    <cellStyle name="Millares [0] 2 3 2 7 3" xfId="4690" xr:uid="{00000000-0005-0000-0000-0000D6070000}"/>
    <cellStyle name="Millares [0] 2 3 2 7 3 2" xfId="15397" xr:uid="{3063F39F-4CD1-455E-BB32-01AFBFEC8CC8}"/>
    <cellStyle name="Millares [0] 2 3 2 7 4" xfId="4691" xr:uid="{00000000-0005-0000-0000-0000D7070000}"/>
    <cellStyle name="Millares [0] 2 3 2 7 4 2" xfId="15398" xr:uid="{3881AB6D-9322-40EA-8020-8C953C7392D9}"/>
    <cellStyle name="Millares [0] 2 3 2 7 5" xfId="15393" xr:uid="{1CEE0EC7-60BC-4A7A-AA43-4D802C42D29F}"/>
    <cellStyle name="Millares [0] 2 3 2 8" xfId="4692" xr:uid="{00000000-0005-0000-0000-0000D8070000}"/>
    <cellStyle name="Millares [0] 2 3 2 8 2" xfId="4693" xr:uid="{00000000-0005-0000-0000-0000D9070000}"/>
    <cellStyle name="Millares [0] 2 3 2 8 2 2" xfId="4694" xr:uid="{00000000-0005-0000-0000-0000DA070000}"/>
    <cellStyle name="Millares [0] 2 3 2 8 2 2 2" xfId="15401" xr:uid="{5F7D3AA8-A909-4086-B194-558EC7953499}"/>
    <cellStyle name="Millares [0] 2 3 2 8 2 3" xfId="4695" xr:uid="{00000000-0005-0000-0000-0000DB070000}"/>
    <cellStyle name="Millares [0] 2 3 2 8 2 3 2" xfId="15402" xr:uid="{4714277F-CC07-4DAC-A699-FEF03C19D8AE}"/>
    <cellStyle name="Millares [0] 2 3 2 8 2 4" xfId="15400" xr:uid="{4AE02EA6-DDF7-4CFA-8258-AB957FA4DC82}"/>
    <cellStyle name="Millares [0] 2 3 2 8 3" xfId="4696" xr:uid="{00000000-0005-0000-0000-0000DC070000}"/>
    <cellStyle name="Millares [0] 2 3 2 8 3 2" xfId="15403" xr:uid="{8CBB532D-2ED7-4EA9-98AA-DA4179153CD5}"/>
    <cellStyle name="Millares [0] 2 3 2 8 4" xfId="4697" xr:uid="{00000000-0005-0000-0000-0000DD070000}"/>
    <cellStyle name="Millares [0] 2 3 2 8 4 2" xfId="15404" xr:uid="{3B7B7E65-AC8B-4B2D-915D-80C7E2DAAF20}"/>
    <cellStyle name="Millares [0] 2 3 2 8 5" xfId="15399" xr:uid="{06EF5BD2-165D-413F-AC02-F3210F66654B}"/>
    <cellStyle name="Millares [0] 2 3 2 9" xfId="4698" xr:uid="{00000000-0005-0000-0000-0000DE070000}"/>
    <cellStyle name="Millares [0] 2 3 2 9 2" xfId="4699" xr:uid="{00000000-0005-0000-0000-0000DF070000}"/>
    <cellStyle name="Millares [0] 2 3 2 9 2 2" xfId="4700" xr:uid="{00000000-0005-0000-0000-0000E0070000}"/>
    <cellStyle name="Millares [0] 2 3 2 9 2 2 2" xfId="15407" xr:uid="{B5DD73F3-B131-43C4-BB7E-65DFCEBCC07D}"/>
    <cellStyle name="Millares [0] 2 3 2 9 2 3" xfId="4701" xr:uid="{00000000-0005-0000-0000-0000E1070000}"/>
    <cellStyle name="Millares [0] 2 3 2 9 2 3 2" xfId="15408" xr:uid="{990FC43B-9329-414F-AF10-002D7AD4BAD1}"/>
    <cellStyle name="Millares [0] 2 3 2 9 2 4" xfId="15406" xr:uid="{707E7C6D-08DF-4F1C-8285-AD8133044E60}"/>
    <cellStyle name="Millares [0] 2 3 2 9 3" xfId="4702" xr:uid="{00000000-0005-0000-0000-0000E2070000}"/>
    <cellStyle name="Millares [0] 2 3 2 9 3 2" xfId="15409" xr:uid="{B17AAE93-2772-48DB-B57E-638AA135E8C2}"/>
    <cellStyle name="Millares [0] 2 3 2 9 4" xfId="4703" xr:uid="{00000000-0005-0000-0000-0000E3070000}"/>
    <cellStyle name="Millares [0] 2 3 2 9 4 2" xfId="15410" xr:uid="{D27F0538-1B4C-45D9-B7F2-C9FF24FCD439}"/>
    <cellStyle name="Millares [0] 2 3 2 9 5" xfId="15405" xr:uid="{00F954EE-0130-4E86-9BE6-BA0C9262CAA3}"/>
    <cellStyle name="Millares [0] 2 3 3" xfId="4704" xr:uid="{00000000-0005-0000-0000-0000E4070000}"/>
    <cellStyle name="Millares [0] 2 3 3 10" xfId="4705" xr:uid="{00000000-0005-0000-0000-0000E5070000}"/>
    <cellStyle name="Millares [0] 2 3 3 10 2" xfId="15412" xr:uid="{6B9859C8-1FA3-461B-9FBE-80DF33AD0A3A}"/>
    <cellStyle name="Millares [0] 2 3 3 11" xfId="15411" xr:uid="{1C1C046E-38C9-40E0-8C96-086201789B34}"/>
    <cellStyle name="Millares [0] 2 3 3 2" xfId="4706" xr:uid="{00000000-0005-0000-0000-0000E6070000}"/>
    <cellStyle name="Millares [0] 2 3 3 2 10" xfId="15413" xr:uid="{73C096B4-C7AA-48CC-A314-77B978FCC125}"/>
    <cellStyle name="Millares [0] 2 3 3 2 2" xfId="4707" xr:uid="{00000000-0005-0000-0000-0000E7070000}"/>
    <cellStyle name="Millares [0] 2 3 3 2 2 2" xfId="4708" xr:uid="{00000000-0005-0000-0000-0000E8070000}"/>
    <cellStyle name="Millares [0] 2 3 3 2 2 2 2" xfId="4709" xr:uid="{00000000-0005-0000-0000-0000E9070000}"/>
    <cellStyle name="Millares [0] 2 3 3 2 2 2 2 2" xfId="4710" xr:uid="{00000000-0005-0000-0000-0000EA070000}"/>
    <cellStyle name="Millares [0] 2 3 3 2 2 2 2 2 2" xfId="4711" xr:uid="{00000000-0005-0000-0000-0000EB070000}"/>
    <cellStyle name="Millares [0] 2 3 3 2 2 2 2 2 2 2" xfId="15418" xr:uid="{0BE371A7-DC64-4F18-8C44-68B63314C5C4}"/>
    <cellStyle name="Millares [0] 2 3 3 2 2 2 2 2 3" xfId="4712" xr:uid="{00000000-0005-0000-0000-0000EC070000}"/>
    <cellStyle name="Millares [0] 2 3 3 2 2 2 2 2 3 2" xfId="15419" xr:uid="{41CE50DF-1D4C-4A73-B11B-76C2AC5E279F}"/>
    <cellStyle name="Millares [0] 2 3 3 2 2 2 2 2 4" xfId="15417" xr:uid="{E19B1312-2D52-4ED9-8242-779E401B03A6}"/>
    <cellStyle name="Millares [0] 2 3 3 2 2 2 2 3" xfId="4713" xr:uid="{00000000-0005-0000-0000-0000ED070000}"/>
    <cellStyle name="Millares [0] 2 3 3 2 2 2 2 3 2" xfId="15420" xr:uid="{FC236FC9-9397-4DCA-89C2-4E1389667104}"/>
    <cellStyle name="Millares [0] 2 3 3 2 2 2 2 4" xfId="4714" xr:uid="{00000000-0005-0000-0000-0000EE070000}"/>
    <cellStyle name="Millares [0] 2 3 3 2 2 2 2 4 2" xfId="15421" xr:uid="{1CC40637-5494-4EB2-9B18-F85C4A0F8768}"/>
    <cellStyle name="Millares [0] 2 3 3 2 2 2 2 5" xfId="15416" xr:uid="{5938FCD1-0148-4033-A18B-033165699DD0}"/>
    <cellStyle name="Millares [0] 2 3 3 2 2 2 3" xfId="4715" xr:uid="{00000000-0005-0000-0000-0000EF070000}"/>
    <cellStyle name="Millares [0] 2 3 3 2 2 2 3 2" xfId="4716" xr:uid="{00000000-0005-0000-0000-0000F0070000}"/>
    <cellStyle name="Millares [0] 2 3 3 2 2 2 3 2 2" xfId="15423" xr:uid="{49A09E0E-0674-4A28-BCBF-5349E04502BE}"/>
    <cellStyle name="Millares [0] 2 3 3 2 2 2 3 3" xfId="4717" xr:uid="{00000000-0005-0000-0000-0000F1070000}"/>
    <cellStyle name="Millares [0] 2 3 3 2 2 2 3 3 2" xfId="15424" xr:uid="{EE4F9D1E-CF2C-4149-A206-CFFCF5E2C7D0}"/>
    <cellStyle name="Millares [0] 2 3 3 2 2 2 3 4" xfId="15422" xr:uid="{3F856BC5-C298-49B9-9EA1-04582877C1A1}"/>
    <cellStyle name="Millares [0] 2 3 3 2 2 2 4" xfId="4718" xr:uid="{00000000-0005-0000-0000-0000F2070000}"/>
    <cellStyle name="Millares [0] 2 3 3 2 2 2 4 2" xfId="15425" xr:uid="{45DFC793-EC09-4DDF-A522-A62E9FA590BF}"/>
    <cellStyle name="Millares [0] 2 3 3 2 2 2 5" xfId="4719" xr:uid="{00000000-0005-0000-0000-0000F3070000}"/>
    <cellStyle name="Millares [0] 2 3 3 2 2 2 5 2" xfId="15426" xr:uid="{26D8A865-5BA8-41B8-8C05-A6AC2BBA61DD}"/>
    <cellStyle name="Millares [0] 2 3 3 2 2 2 6" xfId="15415" xr:uid="{F26476AC-CA69-4352-9A8E-182F5803C27F}"/>
    <cellStyle name="Millares [0] 2 3 3 2 2 3" xfId="4720" xr:uid="{00000000-0005-0000-0000-0000F4070000}"/>
    <cellStyle name="Millares [0] 2 3 3 2 2 3 2" xfId="4721" xr:uid="{00000000-0005-0000-0000-0000F5070000}"/>
    <cellStyle name="Millares [0] 2 3 3 2 2 3 2 2" xfId="4722" xr:uid="{00000000-0005-0000-0000-0000F6070000}"/>
    <cellStyle name="Millares [0] 2 3 3 2 2 3 2 2 2" xfId="15429" xr:uid="{89F16432-AC76-4905-BE23-C898D3EE340D}"/>
    <cellStyle name="Millares [0] 2 3 3 2 2 3 2 3" xfId="4723" xr:uid="{00000000-0005-0000-0000-0000F7070000}"/>
    <cellStyle name="Millares [0] 2 3 3 2 2 3 2 3 2" xfId="15430" xr:uid="{797EE8A6-2D07-499E-821A-1C831A000255}"/>
    <cellStyle name="Millares [0] 2 3 3 2 2 3 2 4" xfId="15428" xr:uid="{2C2A75FC-7679-4534-997C-16C9EFD7F742}"/>
    <cellStyle name="Millares [0] 2 3 3 2 2 3 3" xfId="4724" xr:uid="{00000000-0005-0000-0000-0000F8070000}"/>
    <cellStyle name="Millares [0] 2 3 3 2 2 3 3 2" xfId="15431" xr:uid="{C09CBA03-0255-4C7C-8375-15D642EF74B0}"/>
    <cellStyle name="Millares [0] 2 3 3 2 2 3 4" xfId="4725" xr:uid="{00000000-0005-0000-0000-0000F9070000}"/>
    <cellStyle name="Millares [0] 2 3 3 2 2 3 4 2" xfId="15432" xr:uid="{6A6B1431-5A29-4FF7-ACF6-364299151708}"/>
    <cellStyle name="Millares [0] 2 3 3 2 2 3 5" xfId="15427" xr:uid="{58E396B8-DF58-4551-BE10-AEDDE7AE3FE6}"/>
    <cellStyle name="Millares [0] 2 3 3 2 2 4" xfId="4726" xr:uid="{00000000-0005-0000-0000-0000FA070000}"/>
    <cellStyle name="Millares [0] 2 3 3 2 2 4 2" xfId="4727" xr:uid="{00000000-0005-0000-0000-0000FB070000}"/>
    <cellStyle name="Millares [0] 2 3 3 2 2 4 2 2" xfId="4728" xr:uid="{00000000-0005-0000-0000-0000FC070000}"/>
    <cellStyle name="Millares [0] 2 3 3 2 2 4 2 2 2" xfId="15435" xr:uid="{F6831BE3-4219-4DB1-8798-5CE9ED0734A4}"/>
    <cellStyle name="Millares [0] 2 3 3 2 2 4 2 3" xfId="4729" xr:uid="{00000000-0005-0000-0000-0000FD070000}"/>
    <cellStyle name="Millares [0] 2 3 3 2 2 4 2 3 2" xfId="15436" xr:uid="{898D1735-1D14-473C-BA36-70CD96727D81}"/>
    <cellStyle name="Millares [0] 2 3 3 2 2 4 2 4" xfId="15434" xr:uid="{06EB40B0-BD56-42B8-9937-6FC70B3B954E}"/>
    <cellStyle name="Millares [0] 2 3 3 2 2 4 3" xfId="4730" xr:uid="{00000000-0005-0000-0000-0000FE070000}"/>
    <cellStyle name="Millares [0] 2 3 3 2 2 4 3 2" xfId="15437" xr:uid="{599360C1-8EE1-47DB-A987-3A30D32E93D4}"/>
    <cellStyle name="Millares [0] 2 3 3 2 2 4 4" xfId="4731" xr:uid="{00000000-0005-0000-0000-0000FF070000}"/>
    <cellStyle name="Millares [0] 2 3 3 2 2 4 4 2" xfId="15438" xr:uid="{3C1AC3AE-F1F8-44FA-ABD2-4E3E44CA0D9B}"/>
    <cellStyle name="Millares [0] 2 3 3 2 2 4 5" xfId="15433" xr:uid="{B245B6C3-4A25-43E2-A9EF-4AFEFA9535EF}"/>
    <cellStyle name="Millares [0] 2 3 3 2 2 5" xfId="4732" xr:uid="{00000000-0005-0000-0000-000000080000}"/>
    <cellStyle name="Millares [0] 2 3 3 2 2 5 2" xfId="4733" xr:uid="{00000000-0005-0000-0000-000001080000}"/>
    <cellStyle name="Millares [0] 2 3 3 2 2 5 2 2" xfId="4734" xr:uid="{00000000-0005-0000-0000-000002080000}"/>
    <cellStyle name="Millares [0] 2 3 3 2 2 5 2 2 2" xfId="15441" xr:uid="{F5F598AE-A0D7-4463-BD00-9037256FFE6A}"/>
    <cellStyle name="Millares [0] 2 3 3 2 2 5 2 3" xfId="4735" xr:uid="{00000000-0005-0000-0000-000003080000}"/>
    <cellStyle name="Millares [0] 2 3 3 2 2 5 2 3 2" xfId="15442" xr:uid="{FE8813E0-B161-4CBF-A894-B24A19C0B514}"/>
    <cellStyle name="Millares [0] 2 3 3 2 2 5 2 4" xfId="15440" xr:uid="{1D10A80D-6047-491A-AC8A-D2263BD5845D}"/>
    <cellStyle name="Millares [0] 2 3 3 2 2 5 3" xfId="4736" xr:uid="{00000000-0005-0000-0000-000004080000}"/>
    <cellStyle name="Millares [0] 2 3 3 2 2 5 3 2" xfId="15443" xr:uid="{A4D13FAB-117A-42F8-846C-826ADF695924}"/>
    <cellStyle name="Millares [0] 2 3 3 2 2 5 4" xfId="4737" xr:uid="{00000000-0005-0000-0000-000005080000}"/>
    <cellStyle name="Millares [0] 2 3 3 2 2 5 4 2" xfId="15444" xr:uid="{12DC8F72-D511-4474-8AD2-F94B7E18801E}"/>
    <cellStyle name="Millares [0] 2 3 3 2 2 5 5" xfId="15439" xr:uid="{446DC9CF-61BF-4AF7-B711-8F172C4AC37C}"/>
    <cellStyle name="Millares [0] 2 3 3 2 2 6" xfId="4738" xr:uid="{00000000-0005-0000-0000-000006080000}"/>
    <cellStyle name="Millares [0] 2 3 3 2 2 6 2" xfId="4739" xr:uid="{00000000-0005-0000-0000-000007080000}"/>
    <cellStyle name="Millares [0] 2 3 3 2 2 6 2 2" xfId="15446" xr:uid="{643D7423-B90D-4F5C-AFCA-DB37C5A7B565}"/>
    <cellStyle name="Millares [0] 2 3 3 2 2 6 3" xfId="4740" xr:uid="{00000000-0005-0000-0000-000008080000}"/>
    <cellStyle name="Millares [0] 2 3 3 2 2 6 3 2" xfId="15447" xr:uid="{AAEB35C8-4957-468A-809D-2A12351AA7CD}"/>
    <cellStyle name="Millares [0] 2 3 3 2 2 6 4" xfId="15445" xr:uid="{4F8F2D3B-B95C-4AEB-81BF-937D07DF84F1}"/>
    <cellStyle name="Millares [0] 2 3 3 2 2 7" xfId="4741" xr:uid="{00000000-0005-0000-0000-000009080000}"/>
    <cellStyle name="Millares [0] 2 3 3 2 2 7 2" xfId="15448" xr:uid="{442CA3A9-41F8-4087-A218-52E84111DE46}"/>
    <cellStyle name="Millares [0] 2 3 3 2 2 8" xfId="4742" xr:uid="{00000000-0005-0000-0000-00000A080000}"/>
    <cellStyle name="Millares [0] 2 3 3 2 2 8 2" xfId="15449" xr:uid="{D289FD9E-5213-466D-A433-C8878AFCEFC0}"/>
    <cellStyle name="Millares [0] 2 3 3 2 2 9" xfId="15414" xr:uid="{51629622-A31A-4231-BAC1-F8FAB234177A}"/>
    <cellStyle name="Millares [0] 2 3 3 2 3" xfId="4743" xr:uid="{00000000-0005-0000-0000-00000B080000}"/>
    <cellStyle name="Millares [0] 2 3 3 2 3 2" xfId="4744" xr:uid="{00000000-0005-0000-0000-00000C080000}"/>
    <cellStyle name="Millares [0] 2 3 3 2 3 2 2" xfId="4745" xr:uid="{00000000-0005-0000-0000-00000D080000}"/>
    <cellStyle name="Millares [0] 2 3 3 2 3 2 2 2" xfId="4746" xr:uid="{00000000-0005-0000-0000-00000E080000}"/>
    <cellStyle name="Millares [0] 2 3 3 2 3 2 2 2 2" xfId="15453" xr:uid="{B90D32D2-BE5C-40AC-A20D-6C03102B4512}"/>
    <cellStyle name="Millares [0] 2 3 3 2 3 2 2 3" xfId="4747" xr:uid="{00000000-0005-0000-0000-00000F080000}"/>
    <cellStyle name="Millares [0] 2 3 3 2 3 2 2 3 2" xfId="15454" xr:uid="{02B6F9C4-B94E-45C2-AEC1-6E0C0DB04A63}"/>
    <cellStyle name="Millares [0] 2 3 3 2 3 2 2 4" xfId="15452" xr:uid="{DE613BF5-0294-46FC-8E54-4CDC4287004A}"/>
    <cellStyle name="Millares [0] 2 3 3 2 3 2 3" xfId="4748" xr:uid="{00000000-0005-0000-0000-000010080000}"/>
    <cellStyle name="Millares [0] 2 3 3 2 3 2 3 2" xfId="15455" xr:uid="{267CFCE4-9EFA-46D6-B88D-38291A4DC52B}"/>
    <cellStyle name="Millares [0] 2 3 3 2 3 2 4" xfId="4749" xr:uid="{00000000-0005-0000-0000-000011080000}"/>
    <cellStyle name="Millares [0] 2 3 3 2 3 2 4 2" xfId="15456" xr:uid="{93871A45-177C-49A2-BE01-01821AEAB6C9}"/>
    <cellStyle name="Millares [0] 2 3 3 2 3 2 5" xfId="15451" xr:uid="{EDEE0B71-76B8-4E54-B659-B6ED337FFBE8}"/>
    <cellStyle name="Millares [0] 2 3 3 2 3 3" xfId="4750" xr:uid="{00000000-0005-0000-0000-000012080000}"/>
    <cellStyle name="Millares [0] 2 3 3 2 3 3 2" xfId="4751" xr:uid="{00000000-0005-0000-0000-000013080000}"/>
    <cellStyle name="Millares [0] 2 3 3 2 3 3 2 2" xfId="15458" xr:uid="{B62683FD-4598-40B0-950E-EFE594C83505}"/>
    <cellStyle name="Millares [0] 2 3 3 2 3 3 3" xfId="4752" xr:uid="{00000000-0005-0000-0000-000014080000}"/>
    <cellStyle name="Millares [0] 2 3 3 2 3 3 3 2" xfId="15459" xr:uid="{4DB7E061-7449-4AA0-8361-8CB5E59C7085}"/>
    <cellStyle name="Millares [0] 2 3 3 2 3 3 4" xfId="15457" xr:uid="{3EC380B9-660D-46E7-9A79-F6F191448048}"/>
    <cellStyle name="Millares [0] 2 3 3 2 3 4" xfId="4753" xr:uid="{00000000-0005-0000-0000-000015080000}"/>
    <cellStyle name="Millares [0] 2 3 3 2 3 4 2" xfId="15460" xr:uid="{0C87ADF1-91A8-4E8E-8459-176FE1693C6E}"/>
    <cellStyle name="Millares [0] 2 3 3 2 3 5" xfId="4754" xr:uid="{00000000-0005-0000-0000-000016080000}"/>
    <cellStyle name="Millares [0] 2 3 3 2 3 5 2" xfId="15461" xr:uid="{D8B661F6-9EB2-436E-AFB1-1B68370396B7}"/>
    <cellStyle name="Millares [0] 2 3 3 2 3 6" xfId="15450" xr:uid="{0BC61826-716F-464A-860A-B765165AC52F}"/>
    <cellStyle name="Millares [0] 2 3 3 2 4" xfId="4755" xr:uid="{00000000-0005-0000-0000-000017080000}"/>
    <cellStyle name="Millares [0] 2 3 3 2 4 2" xfId="4756" xr:uid="{00000000-0005-0000-0000-000018080000}"/>
    <cellStyle name="Millares [0] 2 3 3 2 4 2 2" xfId="4757" xr:uid="{00000000-0005-0000-0000-000019080000}"/>
    <cellStyle name="Millares [0] 2 3 3 2 4 2 2 2" xfId="15464" xr:uid="{CD9F4F90-6FE7-43E6-9F71-CBA83F1788A8}"/>
    <cellStyle name="Millares [0] 2 3 3 2 4 2 3" xfId="4758" xr:uid="{00000000-0005-0000-0000-00001A080000}"/>
    <cellStyle name="Millares [0] 2 3 3 2 4 2 3 2" xfId="15465" xr:uid="{6D6B48A8-84ED-4BAD-B6EC-329673CA9867}"/>
    <cellStyle name="Millares [0] 2 3 3 2 4 2 4" xfId="15463" xr:uid="{AF97C190-10BF-4EA8-8DFA-A62336C1A3DB}"/>
    <cellStyle name="Millares [0] 2 3 3 2 4 3" xfId="4759" xr:uid="{00000000-0005-0000-0000-00001B080000}"/>
    <cellStyle name="Millares [0] 2 3 3 2 4 3 2" xfId="15466" xr:uid="{8ED479E1-07A2-46B6-B06C-C201E6AF70A3}"/>
    <cellStyle name="Millares [0] 2 3 3 2 4 4" xfId="4760" xr:uid="{00000000-0005-0000-0000-00001C080000}"/>
    <cellStyle name="Millares [0] 2 3 3 2 4 4 2" xfId="15467" xr:uid="{82336909-5B02-4208-B748-FF87CE5BD702}"/>
    <cellStyle name="Millares [0] 2 3 3 2 4 5" xfId="15462" xr:uid="{4C00A1F2-DECA-470B-BEF6-67987A61BE13}"/>
    <cellStyle name="Millares [0] 2 3 3 2 5" xfId="4761" xr:uid="{00000000-0005-0000-0000-00001D080000}"/>
    <cellStyle name="Millares [0] 2 3 3 2 5 2" xfId="4762" xr:uid="{00000000-0005-0000-0000-00001E080000}"/>
    <cellStyle name="Millares [0] 2 3 3 2 5 2 2" xfId="4763" xr:uid="{00000000-0005-0000-0000-00001F080000}"/>
    <cellStyle name="Millares [0] 2 3 3 2 5 2 2 2" xfId="15470" xr:uid="{EBC3037F-643A-47FD-914A-C29224CFA0E3}"/>
    <cellStyle name="Millares [0] 2 3 3 2 5 2 3" xfId="4764" xr:uid="{00000000-0005-0000-0000-000020080000}"/>
    <cellStyle name="Millares [0] 2 3 3 2 5 2 3 2" xfId="15471" xr:uid="{CCFA6B06-A7CF-44FF-997A-25BC219A1458}"/>
    <cellStyle name="Millares [0] 2 3 3 2 5 2 4" xfId="15469" xr:uid="{37878DF2-AAE9-4336-B3F6-CBD4DBB7EA87}"/>
    <cellStyle name="Millares [0] 2 3 3 2 5 3" xfId="4765" xr:uid="{00000000-0005-0000-0000-000021080000}"/>
    <cellStyle name="Millares [0] 2 3 3 2 5 3 2" xfId="15472" xr:uid="{C80697B7-CD42-4CAC-AB6E-D210B1831832}"/>
    <cellStyle name="Millares [0] 2 3 3 2 5 4" xfId="4766" xr:uid="{00000000-0005-0000-0000-000022080000}"/>
    <cellStyle name="Millares [0] 2 3 3 2 5 4 2" xfId="15473" xr:uid="{B44A7BE1-FF46-483B-8401-0BDA4B952468}"/>
    <cellStyle name="Millares [0] 2 3 3 2 5 5" xfId="15468" xr:uid="{4C31EDFD-17F9-4EB1-AB6C-9A627D00241E}"/>
    <cellStyle name="Millares [0] 2 3 3 2 6" xfId="4767" xr:uid="{00000000-0005-0000-0000-000023080000}"/>
    <cellStyle name="Millares [0] 2 3 3 2 6 2" xfId="4768" xr:uid="{00000000-0005-0000-0000-000024080000}"/>
    <cellStyle name="Millares [0] 2 3 3 2 6 2 2" xfId="4769" xr:uid="{00000000-0005-0000-0000-000025080000}"/>
    <cellStyle name="Millares [0] 2 3 3 2 6 2 2 2" xfId="15476" xr:uid="{15CB8E69-79D0-48E2-8ED2-FED928BD2801}"/>
    <cellStyle name="Millares [0] 2 3 3 2 6 2 3" xfId="4770" xr:uid="{00000000-0005-0000-0000-000026080000}"/>
    <cellStyle name="Millares [0] 2 3 3 2 6 2 3 2" xfId="15477" xr:uid="{A144C563-CC78-47B0-AE4B-3D8ED4D93417}"/>
    <cellStyle name="Millares [0] 2 3 3 2 6 2 4" xfId="15475" xr:uid="{4DA79811-9C05-4F77-80CD-D35E5FCE29B7}"/>
    <cellStyle name="Millares [0] 2 3 3 2 6 3" xfId="4771" xr:uid="{00000000-0005-0000-0000-000027080000}"/>
    <cellStyle name="Millares [0] 2 3 3 2 6 3 2" xfId="15478" xr:uid="{82EC88FD-121B-42C2-8A50-4D8792D14ED2}"/>
    <cellStyle name="Millares [0] 2 3 3 2 6 4" xfId="4772" xr:uid="{00000000-0005-0000-0000-000028080000}"/>
    <cellStyle name="Millares [0] 2 3 3 2 6 4 2" xfId="15479" xr:uid="{312872DF-F2EA-4EA3-BBB7-1BA8F4502387}"/>
    <cellStyle name="Millares [0] 2 3 3 2 6 5" xfId="15474" xr:uid="{253585C2-1D1C-4381-8BE3-818B40D06996}"/>
    <cellStyle name="Millares [0] 2 3 3 2 7" xfId="4773" xr:uid="{00000000-0005-0000-0000-000029080000}"/>
    <cellStyle name="Millares [0] 2 3 3 2 7 2" xfId="4774" xr:uid="{00000000-0005-0000-0000-00002A080000}"/>
    <cellStyle name="Millares [0] 2 3 3 2 7 2 2" xfId="15481" xr:uid="{238D362A-4F9F-40F7-9AE4-CAB912866DAC}"/>
    <cellStyle name="Millares [0] 2 3 3 2 7 3" xfId="4775" xr:uid="{00000000-0005-0000-0000-00002B080000}"/>
    <cellStyle name="Millares [0] 2 3 3 2 7 3 2" xfId="15482" xr:uid="{26050761-0785-4B49-B2C9-FB9881080C19}"/>
    <cellStyle name="Millares [0] 2 3 3 2 7 4" xfId="15480" xr:uid="{D9C5C0C1-EB4C-4FFA-B2CB-EBF13B9BC1C4}"/>
    <cellStyle name="Millares [0] 2 3 3 2 8" xfId="4776" xr:uid="{00000000-0005-0000-0000-00002C080000}"/>
    <cellStyle name="Millares [0] 2 3 3 2 8 2" xfId="15483" xr:uid="{E28C0E43-4CAF-4653-BFAD-146E32B52788}"/>
    <cellStyle name="Millares [0] 2 3 3 2 9" xfId="4777" xr:uid="{00000000-0005-0000-0000-00002D080000}"/>
    <cellStyle name="Millares [0] 2 3 3 2 9 2" xfId="15484" xr:uid="{0BC04579-E13F-4E24-B985-695853B8CAB9}"/>
    <cellStyle name="Millares [0] 2 3 3 3" xfId="4778" xr:uid="{00000000-0005-0000-0000-00002E080000}"/>
    <cellStyle name="Millares [0] 2 3 3 3 2" xfId="4779" xr:uid="{00000000-0005-0000-0000-00002F080000}"/>
    <cellStyle name="Millares [0] 2 3 3 3 2 2" xfId="4780" xr:uid="{00000000-0005-0000-0000-000030080000}"/>
    <cellStyle name="Millares [0] 2 3 3 3 2 2 2" xfId="4781" xr:uid="{00000000-0005-0000-0000-000031080000}"/>
    <cellStyle name="Millares [0] 2 3 3 3 2 2 2 2" xfId="4782" xr:uid="{00000000-0005-0000-0000-000032080000}"/>
    <cellStyle name="Millares [0] 2 3 3 3 2 2 2 2 2" xfId="15489" xr:uid="{F56DF8DF-B8CA-4E0E-AC2A-D0255E60FEE1}"/>
    <cellStyle name="Millares [0] 2 3 3 3 2 2 2 3" xfId="4783" xr:uid="{00000000-0005-0000-0000-000033080000}"/>
    <cellStyle name="Millares [0] 2 3 3 3 2 2 2 3 2" xfId="15490" xr:uid="{5735CB08-9A57-4488-8203-246747432037}"/>
    <cellStyle name="Millares [0] 2 3 3 3 2 2 2 4" xfId="15488" xr:uid="{643DA3EC-C42A-4E29-8137-8ACD52BF8562}"/>
    <cellStyle name="Millares [0] 2 3 3 3 2 2 3" xfId="4784" xr:uid="{00000000-0005-0000-0000-000034080000}"/>
    <cellStyle name="Millares [0] 2 3 3 3 2 2 3 2" xfId="15491" xr:uid="{CF4D0285-3B2D-49FD-9B34-AF59E7091A2F}"/>
    <cellStyle name="Millares [0] 2 3 3 3 2 2 4" xfId="4785" xr:uid="{00000000-0005-0000-0000-000035080000}"/>
    <cellStyle name="Millares [0] 2 3 3 3 2 2 4 2" xfId="15492" xr:uid="{C518908F-8B6D-4BCC-BA3B-4B4651D026B1}"/>
    <cellStyle name="Millares [0] 2 3 3 3 2 2 5" xfId="15487" xr:uid="{FC9ED805-10E9-4469-AE57-F290ED2E32C7}"/>
    <cellStyle name="Millares [0] 2 3 3 3 2 3" xfId="4786" xr:uid="{00000000-0005-0000-0000-000036080000}"/>
    <cellStyle name="Millares [0] 2 3 3 3 2 3 2" xfId="4787" xr:uid="{00000000-0005-0000-0000-000037080000}"/>
    <cellStyle name="Millares [0] 2 3 3 3 2 3 2 2" xfId="15494" xr:uid="{61764268-A350-48D9-B59D-679B9FCB592F}"/>
    <cellStyle name="Millares [0] 2 3 3 3 2 3 3" xfId="4788" xr:uid="{00000000-0005-0000-0000-000038080000}"/>
    <cellStyle name="Millares [0] 2 3 3 3 2 3 3 2" xfId="15495" xr:uid="{BAF13A01-FAA0-4227-90E9-FC7142A60B45}"/>
    <cellStyle name="Millares [0] 2 3 3 3 2 3 4" xfId="15493" xr:uid="{2EE999F8-B17E-439B-B7DC-F9BD96DDAF43}"/>
    <cellStyle name="Millares [0] 2 3 3 3 2 4" xfId="4789" xr:uid="{00000000-0005-0000-0000-000039080000}"/>
    <cellStyle name="Millares [0] 2 3 3 3 2 4 2" xfId="15496" xr:uid="{A6608C67-7F5D-43D3-B291-2B0C4FD4D3A1}"/>
    <cellStyle name="Millares [0] 2 3 3 3 2 5" xfId="4790" xr:uid="{00000000-0005-0000-0000-00003A080000}"/>
    <cellStyle name="Millares [0] 2 3 3 3 2 5 2" xfId="15497" xr:uid="{1DC6826C-19F0-47F4-BA28-648A8753ACC9}"/>
    <cellStyle name="Millares [0] 2 3 3 3 2 6" xfId="15486" xr:uid="{93BD4EB9-9773-4DBB-BB2D-7ECBE6B3018E}"/>
    <cellStyle name="Millares [0] 2 3 3 3 3" xfId="4791" xr:uid="{00000000-0005-0000-0000-00003B080000}"/>
    <cellStyle name="Millares [0] 2 3 3 3 3 2" xfId="4792" xr:uid="{00000000-0005-0000-0000-00003C080000}"/>
    <cellStyle name="Millares [0] 2 3 3 3 3 2 2" xfId="4793" xr:uid="{00000000-0005-0000-0000-00003D080000}"/>
    <cellStyle name="Millares [0] 2 3 3 3 3 2 2 2" xfId="15500" xr:uid="{EA7204CA-306E-4F89-9935-BAE0FF6DE40E}"/>
    <cellStyle name="Millares [0] 2 3 3 3 3 2 3" xfId="4794" xr:uid="{00000000-0005-0000-0000-00003E080000}"/>
    <cellStyle name="Millares [0] 2 3 3 3 3 2 3 2" xfId="15501" xr:uid="{E114B982-7C6E-4C2E-9620-0DA8A34BDADA}"/>
    <cellStyle name="Millares [0] 2 3 3 3 3 2 4" xfId="15499" xr:uid="{8FDFEE67-36B8-4F29-BF07-A0E616C902AB}"/>
    <cellStyle name="Millares [0] 2 3 3 3 3 3" xfId="4795" xr:uid="{00000000-0005-0000-0000-00003F080000}"/>
    <cellStyle name="Millares [0] 2 3 3 3 3 3 2" xfId="15502" xr:uid="{094E57EE-A8D5-4E52-8981-66208ECB873E}"/>
    <cellStyle name="Millares [0] 2 3 3 3 3 4" xfId="4796" xr:uid="{00000000-0005-0000-0000-000040080000}"/>
    <cellStyle name="Millares [0] 2 3 3 3 3 4 2" xfId="15503" xr:uid="{5574F550-8998-4390-94F5-225D6924E20A}"/>
    <cellStyle name="Millares [0] 2 3 3 3 3 5" xfId="15498" xr:uid="{6DEDF028-7339-4DB8-8AA5-06127BCC1209}"/>
    <cellStyle name="Millares [0] 2 3 3 3 4" xfId="4797" xr:uid="{00000000-0005-0000-0000-000041080000}"/>
    <cellStyle name="Millares [0] 2 3 3 3 4 2" xfId="4798" xr:uid="{00000000-0005-0000-0000-000042080000}"/>
    <cellStyle name="Millares [0] 2 3 3 3 4 2 2" xfId="4799" xr:uid="{00000000-0005-0000-0000-000043080000}"/>
    <cellStyle name="Millares [0] 2 3 3 3 4 2 2 2" xfId="15506" xr:uid="{8841E15A-61DD-4D86-9F7D-90F30810570A}"/>
    <cellStyle name="Millares [0] 2 3 3 3 4 2 3" xfId="4800" xr:uid="{00000000-0005-0000-0000-000044080000}"/>
    <cellStyle name="Millares [0] 2 3 3 3 4 2 3 2" xfId="15507" xr:uid="{276D888C-C5BA-49B0-9DB4-00DEC2C60A10}"/>
    <cellStyle name="Millares [0] 2 3 3 3 4 2 4" xfId="15505" xr:uid="{A1A0430E-9EC3-4844-A1BA-D1667A00DE7C}"/>
    <cellStyle name="Millares [0] 2 3 3 3 4 3" xfId="4801" xr:uid="{00000000-0005-0000-0000-000045080000}"/>
    <cellStyle name="Millares [0] 2 3 3 3 4 3 2" xfId="15508" xr:uid="{11E8FEF3-2CBF-45D1-9CEA-646DD7B4DE9F}"/>
    <cellStyle name="Millares [0] 2 3 3 3 4 4" xfId="4802" xr:uid="{00000000-0005-0000-0000-000046080000}"/>
    <cellStyle name="Millares [0] 2 3 3 3 4 4 2" xfId="15509" xr:uid="{B16C4705-BFAA-427D-AF4A-26F485C34892}"/>
    <cellStyle name="Millares [0] 2 3 3 3 4 5" xfId="15504" xr:uid="{E661EAEB-4787-4EE5-96F4-64F48E653C8C}"/>
    <cellStyle name="Millares [0] 2 3 3 3 5" xfId="4803" xr:uid="{00000000-0005-0000-0000-000047080000}"/>
    <cellStyle name="Millares [0] 2 3 3 3 5 2" xfId="4804" xr:uid="{00000000-0005-0000-0000-000048080000}"/>
    <cellStyle name="Millares [0] 2 3 3 3 5 2 2" xfId="4805" xr:uid="{00000000-0005-0000-0000-000049080000}"/>
    <cellStyle name="Millares [0] 2 3 3 3 5 2 2 2" xfId="15512" xr:uid="{2A5D3697-0821-44C9-9C0C-FA879899AAB9}"/>
    <cellStyle name="Millares [0] 2 3 3 3 5 2 3" xfId="4806" xr:uid="{00000000-0005-0000-0000-00004A080000}"/>
    <cellStyle name="Millares [0] 2 3 3 3 5 2 3 2" xfId="15513" xr:uid="{271BE224-1001-4456-884D-6E32E3356909}"/>
    <cellStyle name="Millares [0] 2 3 3 3 5 2 4" xfId="15511" xr:uid="{EC9C385A-DD5B-4F59-9895-0E99C46BC0CE}"/>
    <cellStyle name="Millares [0] 2 3 3 3 5 3" xfId="4807" xr:uid="{00000000-0005-0000-0000-00004B080000}"/>
    <cellStyle name="Millares [0] 2 3 3 3 5 3 2" xfId="15514" xr:uid="{7B5B06DA-ED16-4A55-BE3B-39B5D6B3FF20}"/>
    <cellStyle name="Millares [0] 2 3 3 3 5 4" xfId="4808" xr:uid="{00000000-0005-0000-0000-00004C080000}"/>
    <cellStyle name="Millares [0] 2 3 3 3 5 4 2" xfId="15515" xr:uid="{CFA1D2DF-77F9-4EAE-B014-0C459571D718}"/>
    <cellStyle name="Millares [0] 2 3 3 3 5 5" xfId="15510" xr:uid="{B2CF1D18-352A-4892-B41E-DB8F8130BFCC}"/>
    <cellStyle name="Millares [0] 2 3 3 3 6" xfId="4809" xr:uid="{00000000-0005-0000-0000-00004D080000}"/>
    <cellStyle name="Millares [0] 2 3 3 3 6 2" xfId="4810" xr:uid="{00000000-0005-0000-0000-00004E080000}"/>
    <cellStyle name="Millares [0] 2 3 3 3 6 2 2" xfId="15517" xr:uid="{EDB90A86-15BE-4691-9131-8D1982828CE6}"/>
    <cellStyle name="Millares [0] 2 3 3 3 6 3" xfId="4811" xr:uid="{00000000-0005-0000-0000-00004F080000}"/>
    <cellStyle name="Millares [0] 2 3 3 3 6 3 2" xfId="15518" xr:uid="{E7C6D8A3-441F-4BDB-928B-01545B468B08}"/>
    <cellStyle name="Millares [0] 2 3 3 3 6 4" xfId="15516" xr:uid="{0907DD7C-ADEE-4FF5-8E50-6977401432AB}"/>
    <cellStyle name="Millares [0] 2 3 3 3 7" xfId="4812" xr:uid="{00000000-0005-0000-0000-000050080000}"/>
    <cellStyle name="Millares [0] 2 3 3 3 7 2" xfId="15519" xr:uid="{65BA4893-59F7-47C3-ADF9-12F9CBA6EE77}"/>
    <cellStyle name="Millares [0] 2 3 3 3 8" xfId="4813" xr:uid="{00000000-0005-0000-0000-000051080000}"/>
    <cellStyle name="Millares [0] 2 3 3 3 8 2" xfId="15520" xr:uid="{DACD6A0F-CAEA-4A77-A8C0-B839BA99C67B}"/>
    <cellStyle name="Millares [0] 2 3 3 3 9" xfId="15485" xr:uid="{2F2AB187-E8A1-4917-BB71-334DA247E635}"/>
    <cellStyle name="Millares [0] 2 3 3 4" xfId="4814" xr:uid="{00000000-0005-0000-0000-000052080000}"/>
    <cellStyle name="Millares [0] 2 3 3 4 2" xfId="4815" xr:uid="{00000000-0005-0000-0000-000053080000}"/>
    <cellStyle name="Millares [0] 2 3 3 4 2 2" xfId="4816" xr:uid="{00000000-0005-0000-0000-000054080000}"/>
    <cellStyle name="Millares [0] 2 3 3 4 2 2 2" xfId="4817" xr:uid="{00000000-0005-0000-0000-000055080000}"/>
    <cellStyle name="Millares [0] 2 3 3 4 2 2 2 2" xfId="15524" xr:uid="{53A0FB5B-3768-4500-9C05-912B5B7595D0}"/>
    <cellStyle name="Millares [0] 2 3 3 4 2 2 3" xfId="4818" xr:uid="{00000000-0005-0000-0000-000056080000}"/>
    <cellStyle name="Millares [0] 2 3 3 4 2 2 3 2" xfId="15525" xr:uid="{FF220C9B-5CD3-4829-B8B4-758D9FEF23FB}"/>
    <cellStyle name="Millares [0] 2 3 3 4 2 2 4" xfId="15523" xr:uid="{A1346D9A-2CD4-43C8-95E0-914591C58880}"/>
    <cellStyle name="Millares [0] 2 3 3 4 2 3" xfId="4819" xr:uid="{00000000-0005-0000-0000-000057080000}"/>
    <cellStyle name="Millares [0] 2 3 3 4 2 3 2" xfId="15526" xr:uid="{6E47F63D-3261-4033-8651-899D2E928DD2}"/>
    <cellStyle name="Millares [0] 2 3 3 4 2 4" xfId="4820" xr:uid="{00000000-0005-0000-0000-000058080000}"/>
    <cellStyle name="Millares [0] 2 3 3 4 2 4 2" xfId="15527" xr:uid="{067AD037-870E-4AF4-8D30-45B1FF2E9A94}"/>
    <cellStyle name="Millares [0] 2 3 3 4 2 5" xfId="15522" xr:uid="{4A16B339-DAAC-414E-8884-CE89E2139710}"/>
    <cellStyle name="Millares [0] 2 3 3 4 3" xfId="4821" xr:uid="{00000000-0005-0000-0000-000059080000}"/>
    <cellStyle name="Millares [0] 2 3 3 4 3 2" xfId="4822" xr:uid="{00000000-0005-0000-0000-00005A080000}"/>
    <cellStyle name="Millares [0] 2 3 3 4 3 2 2" xfId="15529" xr:uid="{128C78C6-6B5E-48E0-971A-5E0FBB353BEF}"/>
    <cellStyle name="Millares [0] 2 3 3 4 3 3" xfId="4823" xr:uid="{00000000-0005-0000-0000-00005B080000}"/>
    <cellStyle name="Millares [0] 2 3 3 4 3 3 2" xfId="15530" xr:uid="{56FEBAF5-D225-4CBD-88CE-5828E8842977}"/>
    <cellStyle name="Millares [0] 2 3 3 4 3 4" xfId="15528" xr:uid="{9381DAE3-0E81-45A7-A180-411BD588E7D9}"/>
    <cellStyle name="Millares [0] 2 3 3 4 4" xfId="4824" xr:uid="{00000000-0005-0000-0000-00005C080000}"/>
    <cellStyle name="Millares [0] 2 3 3 4 4 2" xfId="15531" xr:uid="{872F2295-68F7-4194-AA39-97A5CA93CE69}"/>
    <cellStyle name="Millares [0] 2 3 3 4 5" xfId="4825" xr:uid="{00000000-0005-0000-0000-00005D080000}"/>
    <cellStyle name="Millares [0] 2 3 3 4 5 2" xfId="15532" xr:uid="{72E7F136-A2FA-4025-88F0-548B458EB551}"/>
    <cellStyle name="Millares [0] 2 3 3 4 6" xfId="15521" xr:uid="{8E5691C6-1FC7-4112-8FAD-F44DAE245A71}"/>
    <cellStyle name="Millares [0] 2 3 3 5" xfId="4826" xr:uid="{00000000-0005-0000-0000-00005E080000}"/>
    <cellStyle name="Millares [0] 2 3 3 5 2" xfId="4827" xr:uid="{00000000-0005-0000-0000-00005F080000}"/>
    <cellStyle name="Millares [0] 2 3 3 5 2 2" xfId="4828" xr:uid="{00000000-0005-0000-0000-000060080000}"/>
    <cellStyle name="Millares [0] 2 3 3 5 2 2 2" xfId="15535" xr:uid="{C26CA27C-8E8A-4832-B590-7D417B6BF86B}"/>
    <cellStyle name="Millares [0] 2 3 3 5 2 3" xfId="4829" xr:uid="{00000000-0005-0000-0000-000061080000}"/>
    <cellStyle name="Millares [0] 2 3 3 5 2 3 2" xfId="15536" xr:uid="{02AE5B90-C683-4F0C-81EB-F19E34AE2D85}"/>
    <cellStyle name="Millares [0] 2 3 3 5 2 4" xfId="15534" xr:uid="{1BE4E22B-6C8B-4903-8CD6-C6FA29B77D0D}"/>
    <cellStyle name="Millares [0] 2 3 3 5 3" xfId="4830" xr:uid="{00000000-0005-0000-0000-000062080000}"/>
    <cellStyle name="Millares [0] 2 3 3 5 3 2" xfId="15537" xr:uid="{10CF5174-D296-459E-8351-C38945164DA4}"/>
    <cellStyle name="Millares [0] 2 3 3 5 4" xfId="4831" xr:uid="{00000000-0005-0000-0000-000063080000}"/>
    <cellStyle name="Millares [0] 2 3 3 5 4 2" xfId="15538" xr:uid="{0F5F6FE2-454E-4277-AEEC-032EFDDFFD64}"/>
    <cellStyle name="Millares [0] 2 3 3 5 5" xfId="15533" xr:uid="{779D485E-1ABA-4259-907A-D9FC5ED2EAEF}"/>
    <cellStyle name="Millares [0] 2 3 3 6" xfId="4832" xr:uid="{00000000-0005-0000-0000-000064080000}"/>
    <cellStyle name="Millares [0] 2 3 3 6 2" xfId="4833" xr:uid="{00000000-0005-0000-0000-000065080000}"/>
    <cellStyle name="Millares [0] 2 3 3 6 2 2" xfId="4834" xr:uid="{00000000-0005-0000-0000-000066080000}"/>
    <cellStyle name="Millares [0] 2 3 3 6 2 2 2" xfId="15541" xr:uid="{2FC741E5-294A-4323-B17C-531E5A29F61F}"/>
    <cellStyle name="Millares [0] 2 3 3 6 2 3" xfId="4835" xr:uid="{00000000-0005-0000-0000-000067080000}"/>
    <cellStyle name="Millares [0] 2 3 3 6 2 3 2" xfId="15542" xr:uid="{3CE0A07D-4367-45F6-A30A-3D3805D5BE5F}"/>
    <cellStyle name="Millares [0] 2 3 3 6 2 4" xfId="15540" xr:uid="{57D16A66-9576-49C3-8F1B-7311F99231D1}"/>
    <cellStyle name="Millares [0] 2 3 3 6 3" xfId="4836" xr:uid="{00000000-0005-0000-0000-000068080000}"/>
    <cellStyle name="Millares [0] 2 3 3 6 3 2" xfId="15543" xr:uid="{29057B1D-769F-4946-9888-8541C94DB5BE}"/>
    <cellStyle name="Millares [0] 2 3 3 6 4" xfId="4837" xr:uid="{00000000-0005-0000-0000-000069080000}"/>
    <cellStyle name="Millares [0] 2 3 3 6 4 2" xfId="15544" xr:uid="{8A5CE450-AD1A-48E2-98EF-30A87CB76DCA}"/>
    <cellStyle name="Millares [0] 2 3 3 6 5" xfId="15539" xr:uid="{3450A713-D6F4-4AC3-A87C-B639251C57EC}"/>
    <cellStyle name="Millares [0] 2 3 3 7" xfId="4838" xr:uid="{00000000-0005-0000-0000-00006A080000}"/>
    <cellStyle name="Millares [0] 2 3 3 7 2" xfId="4839" xr:uid="{00000000-0005-0000-0000-00006B080000}"/>
    <cellStyle name="Millares [0] 2 3 3 7 2 2" xfId="4840" xr:uid="{00000000-0005-0000-0000-00006C080000}"/>
    <cellStyle name="Millares [0] 2 3 3 7 2 2 2" xfId="15547" xr:uid="{1B0678B0-84CD-40A9-9F1E-2E721BB45FF3}"/>
    <cellStyle name="Millares [0] 2 3 3 7 2 3" xfId="4841" xr:uid="{00000000-0005-0000-0000-00006D080000}"/>
    <cellStyle name="Millares [0] 2 3 3 7 2 3 2" xfId="15548" xr:uid="{024748EC-81F6-44D4-81C8-31772BE19CD8}"/>
    <cellStyle name="Millares [0] 2 3 3 7 2 4" xfId="15546" xr:uid="{C01FEA93-D427-47C5-A707-AF7E661FC758}"/>
    <cellStyle name="Millares [0] 2 3 3 7 3" xfId="4842" xr:uid="{00000000-0005-0000-0000-00006E080000}"/>
    <cellStyle name="Millares [0] 2 3 3 7 3 2" xfId="15549" xr:uid="{F8358CD7-FC56-4D3F-8BE3-8464AC91E3A0}"/>
    <cellStyle name="Millares [0] 2 3 3 7 4" xfId="4843" xr:uid="{00000000-0005-0000-0000-00006F080000}"/>
    <cellStyle name="Millares [0] 2 3 3 7 4 2" xfId="15550" xr:uid="{9799FB78-011B-4A01-9223-706E874DA6BB}"/>
    <cellStyle name="Millares [0] 2 3 3 7 5" xfId="15545" xr:uid="{E8035B37-9EA8-433D-9D1A-0CCD5EF1A7C3}"/>
    <cellStyle name="Millares [0] 2 3 3 8" xfId="4844" xr:uid="{00000000-0005-0000-0000-000070080000}"/>
    <cellStyle name="Millares [0] 2 3 3 8 2" xfId="4845" xr:uid="{00000000-0005-0000-0000-000071080000}"/>
    <cellStyle name="Millares [0] 2 3 3 8 2 2" xfId="15552" xr:uid="{3C3C14EC-2896-4630-8A72-527C0A7A2E46}"/>
    <cellStyle name="Millares [0] 2 3 3 8 3" xfId="4846" xr:uid="{00000000-0005-0000-0000-000072080000}"/>
    <cellStyle name="Millares [0] 2 3 3 8 3 2" xfId="15553" xr:uid="{E9BBC029-4ACA-4CE8-AD26-8368E6DBB7DB}"/>
    <cellStyle name="Millares [0] 2 3 3 8 4" xfId="15551" xr:uid="{13367999-3D23-44A0-A4F2-B5642A59C8AC}"/>
    <cellStyle name="Millares [0] 2 3 3 9" xfId="4847" xr:uid="{00000000-0005-0000-0000-000073080000}"/>
    <cellStyle name="Millares [0] 2 3 3 9 2" xfId="15554" xr:uid="{67EABA0B-4083-4D9C-8FD9-74F053EBE0AD}"/>
    <cellStyle name="Millares [0] 2 3 4" xfId="4848" xr:uid="{00000000-0005-0000-0000-000074080000}"/>
    <cellStyle name="Millares [0] 2 3 4 10" xfId="15555" xr:uid="{60969A8B-5315-4767-ADC6-C9564EAD9DDB}"/>
    <cellStyle name="Millares [0] 2 3 4 2" xfId="4849" xr:uid="{00000000-0005-0000-0000-000075080000}"/>
    <cellStyle name="Millares [0] 2 3 4 2 2" xfId="4850" xr:uid="{00000000-0005-0000-0000-000076080000}"/>
    <cellStyle name="Millares [0] 2 3 4 2 2 2" xfId="4851" xr:uid="{00000000-0005-0000-0000-000077080000}"/>
    <cellStyle name="Millares [0] 2 3 4 2 2 2 2" xfId="4852" xr:uid="{00000000-0005-0000-0000-000078080000}"/>
    <cellStyle name="Millares [0] 2 3 4 2 2 2 2 2" xfId="4853" xr:uid="{00000000-0005-0000-0000-000079080000}"/>
    <cellStyle name="Millares [0] 2 3 4 2 2 2 2 2 2" xfId="15560" xr:uid="{FA3299FB-A9BD-45AC-80A8-EE2CCC70A95E}"/>
    <cellStyle name="Millares [0] 2 3 4 2 2 2 2 3" xfId="4854" xr:uid="{00000000-0005-0000-0000-00007A080000}"/>
    <cellStyle name="Millares [0] 2 3 4 2 2 2 2 3 2" xfId="15561" xr:uid="{CB7274F6-386B-4442-8E81-6A8AF2D5E139}"/>
    <cellStyle name="Millares [0] 2 3 4 2 2 2 2 4" xfId="15559" xr:uid="{871D5393-D781-464A-A912-9F7A8C901455}"/>
    <cellStyle name="Millares [0] 2 3 4 2 2 2 3" xfId="4855" xr:uid="{00000000-0005-0000-0000-00007B080000}"/>
    <cellStyle name="Millares [0] 2 3 4 2 2 2 3 2" xfId="15562" xr:uid="{DBFF7CAE-62B8-4C1C-9E71-F43D05287BB2}"/>
    <cellStyle name="Millares [0] 2 3 4 2 2 2 4" xfId="4856" xr:uid="{00000000-0005-0000-0000-00007C080000}"/>
    <cellStyle name="Millares [0] 2 3 4 2 2 2 4 2" xfId="15563" xr:uid="{30DA2C57-8E08-498D-87C5-E5B558731A0F}"/>
    <cellStyle name="Millares [0] 2 3 4 2 2 2 5" xfId="15558" xr:uid="{1BF2A108-FDA0-4C0A-BAFB-7C1B83A06204}"/>
    <cellStyle name="Millares [0] 2 3 4 2 2 3" xfId="4857" xr:uid="{00000000-0005-0000-0000-00007D080000}"/>
    <cellStyle name="Millares [0] 2 3 4 2 2 3 2" xfId="4858" xr:uid="{00000000-0005-0000-0000-00007E080000}"/>
    <cellStyle name="Millares [0] 2 3 4 2 2 3 2 2" xfId="15565" xr:uid="{E9EEF8B1-84B0-4274-8E1A-2DD8A1157B8E}"/>
    <cellStyle name="Millares [0] 2 3 4 2 2 3 3" xfId="4859" xr:uid="{00000000-0005-0000-0000-00007F080000}"/>
    <cellStyle name="Millares [0] 2 3 4 2 2 3 3 2" xfId="15566" xr:uid="{BF9C1ABE-4330-4E87-A446-8254D6189834}"/>
    <cellStyle name="Millares [0] 2 3 4 2 2 3 4" xfId="15564" xr:uid="{80B999B6-0AEA-4820-AD29-2D96FB18B5B6}"/>
    <cellStyle name="Millares [0] 2 3 4 2 2 4" xfId="4860" xr:uid="{00000000-0005-0000-0000-000080080000}"/>
    <cellStyle name="Millares [0] 2 3 4 2 2 4 2" xfId="15567" xr:uid="{C66FB883-E66E-4218-9684-DF0CA47A4C9E}"/>
    <cellStyle name="Millares [0] 2 3 4 2 2 5" xfId="4861" xr:uid="{00000000-0005-0000-0000-000081080000}"/>
    <cellStyle name="Millares [0] 2 3 4 2 2 5 2" xfId="15568" xr:uid="{EE36352F-86B5-4E78-88C6-8F2534662CAC}"/>
    <cellStyle name="Millares [0] 2 3 4 2 2 6" xfId="15557" xr:uid="{576DB527-A748-48FD-9E08-3154AF23E7E0}"/>
    <cellStyle name="Millares [0] 2 3 4 2 3" xfId="4862" xr:uid="{00000000-0005-0000-0000-000082080000}"/>
    <cellStyle name="Millares [0] 2 3 4 2 3 2" xfId="4863" xr:uid="{00000000-0005-0000-0000-000083080000}"/>
    <cellStyle name="Millares [0] 2 3 4 2 3 2 2" xfId="4864" xr:uid="{00000000-0005-0000-0000-000084080000}"/>
    <cellStyle name="Millares [0] 2 3 4 2 3 2 2 2" xfId="15571" xr:uid="{F26C98B0-B852-4F3B-ADB3-75E4FAB12447}"/>
    <cellStyle name="Millares [0] 2 3 4 2 3 2 3" xfId="4865" xr:uid="{00000000-0005-0000-0000-000085080000}"/>
    <cellStyle name="Millares [0] 2 3 4 2 3 2 3 2" xfId="15572" xr:uid="{A95FDA9F-EC12-4B00-A00E-5F4942924364}"/>
    <cellStyle name="Millares [0] 2 3 4 2 3 2 4" xfId="15570" xr:uid="{24442BDE-553B-4F21-B373-0CB32EA9C6FF}"/>
    <cellStyle name="Millares [0] 2 3 4 2 3 3" xfId="4866" xr:uid="{00000000-0005-0000-0000-000086080000}"/>
    <cellStyle name="Millares [0] 2 3 4 2 3 3 2" xfId="15573" xr:uid="{8C3AC79B-7C3C-4046-8F4D-1B7D250820D1}"/>
    <cellStyle name="Millares [0] 2 3 4 2 3 4" xfId="4867" xr:uid="{00000000-0005-0000-0000-000087080000}"/>
    <cellStyle name="Millares [0] 2 3 4 2 3 4 2" xfId="15574" xr:uid="{6510CA63-1B0B-4844-A653-A38CEC128DE1}"/>
    <cellStyle name="Millares [0] 2 3 4 2 3 5" xfId="15569" xr:uid="{5406D0B5-CBDD-4B93-841B-9766725E2AF0}"/>
    <cellStyle name="Millares [0] 2 3 4 2 4" xfId="4868" xr:uid="{00000000-0005-0000-0000-000088080000}"/>
    <cellStyle name="Millares [0] 2 3 4 2 4 2" xfId="4869" xr:uid="{00000000-0005-0000-0000-000089080000}"/>
    <cellStyle name="Millares [0] 2 3 4 2 4 2 2" xfId="4870" xr:uid="{00000000-0005-0000-0000-00008A080000}"/>
    <cellStyle name="Millares [0] 2 3 4 2 4 2 2 2" xfId="15577" xr:uid="{11CAAF2F-2DC5-4D80-AA66-E1D9D6939444}"/>
    <cellStyle name="Millares [0] 2 3 4 2 4 2 3" xfId="4871" xr:uid="{00000000-0005-0000-0000-00008B080000}"/>
    <cellStyle name="Millares [0] 2 3 4 2 4 2 3 2" xfId="15578" xr:uid="{D20E5913-7EBB-4FAC-BB5B-B796108298DB}"/>
    <cellStyle name="Millares [0] 2 3 4 2 4 2 4" xfId="15576" xr:uid="{2D0AF782-D986-4FD7-BD8E-236A533C219E}"/>
    <cellStyle name="Millares [0] 2 3 4 2 4 3" xfId="4872" xr:uid="{00000000-0005-0000-0000-00008C080000}"/>
    <cellStyle name="Millares [0] 2 3 4 2 4 3 2" xfId="15579" xr:uid="{32BE159E-2D47-4E39-81A7-775463B85761}"/>
    <cellStyle name="Millares [0] 2 3 4 2 4 4" xfId="4873" xr:uid="{00000000-0005-0000-0000-00008D080000}"/>
    <cellStyle name="Millares [0] 2 3 4 2 4 4 2" xfId="15580" xr:uid="{ED5D6081-8F7F-4FDE-AFA6-56CABD92FF65}"/>
    <cellStyle name="Millares [0] 2 3 4 2 4 5" xfId="15575" xr:uid="{94746955-ACDB-44E7-BE6B-7DFAC2ADED05}"/>
    <cellStyle name="Millares [0] 2 3 4 2 5" xfId="4874" xr:uid="{00000000-0005-0000-0000-00008E080000}"/>
    <cellStyle name="Millares [0] 2 3 4 2 5 2" xfId="4875" xr:uid="{00000000-0005-0000-0000-00008F080000}"/>
    <cellStyle name="Millares [0] 2 3 4 2 5 2 2" xfId="4876" xr:uid="{00000000-0005-0000-0000-000090080000}"/>
    <cellStyle name="Millares [0] 2 3 4 2 5 2 2 2" xfId="15583" xr:uid="{A8C2ACA2-95CD-4314-AF51-E57D82E23105}"/>
    <cellStyle name="Millares [0] 2 3 4 2 5 2 3" xfId="4877" xr:uid="{00000000-0005-0000-0000-000091080000}"/>
    <cellStyle name="Millares [0] 2 3 4 2 5 2 3 2" xfId="15584" xr:uid="{C6EBF93A-8D47-4551-ACF5-80A39B7AC196}"/>
    <cellStyle name="Millares [0] 2 3 4 2 5 2 4" xfId="15582" xr:uid="{CC68989B-C18F-4DBA-906A-CC19FEFDD622}"/>
    <cellStyle name="Millares [0] 2 3 4 2 5 3" xfId="4878" xr:uid="{00000000-0005-0000-0000-000092080000}"/>
    <cellStyle name="Millares [0] 2 3 4 2 5 3 2" xfId="15585" xr:uid="{DA6C2572-92E8-4936-B29D-7FAF470196C5}"/>
    <cellStyle name="Millares [0] 2 3 4 2 5 4" xfId="4879" xr:uid="{00000000-0005-0000-0000-000093080000}"/>
    <cellStyle name="Millares [0] 2 3 4 2 5 4 2" xfId="15586" xr:uid="{E80BEA9D-00A9-4D13-837B-56C00A45B2D7}"/>
    <cellStyle name="Millares [0] 2 3 4 2 5 5" xfId="15581" xr:uid="{70826D70-F63A-4B6B-A0C3-7708F6BAE763}"/>
    <cellStyle name="Millares [0] 2 3 4 2 6" xfId="4880" xr:uid="{00000000-0005-0000-0000-000094080000}"/>
    <cellStyle name="Millares [0] 2 3 4 2 6 2" xfId="4881" xr:uid="{00000000-0005-0000-0000-000095080000}"/>
    <cellStyle name="Millares [0] 2 3 4 2 6 2 2" xfId="15588" xr:uid="{5993FF96-8186-4195-AB0A-AD6A40970DB7}"/>
    <cellStyle name="Millares [0] 2 3 4 2 6 3" xfId="4882" xr:uid="{00000000-0005-0000-0000-000096080000}"/>
    <cellStyle name="Millares [0] 2 3 4 2 6 3 2" xfId="15589" xr:uid="{B84926F0-78AC-4AC2-A2FC-BD6FCFEDECF2}"/>
    <cellStyle name="Millares [0] 2 3 4 2 6 4" xfId="15587" xr:uid="{49AFF48B-EC9A-4FF0-8368-D88206A92F08}"/>
    <cellStyle name="Millares [0] 2 3 4 2 7" xfId="4883" xr:uid="{00000000-0005-0000-0000-000097080000}"/>
    <cellStyle name="Millares [0] 2 3 4 2 7 2" xfId="15590" xr:uid="{331CE06B-B574-4434-9319-1A102885A71C}"/>
    <cellStyle name="Millares [0] 2 3 4 2 8" xfId="4884" xr:uid="{00000000-0005-0000-0000-000098080000}"/>
    <cellStyle name="Millares [0] 2 3 4 2 8 2" xfId="15591" xr:uid="{4205A7BB-1EBC-483C-874A-72738BDDEB12}"/>
    <cellStyle name="Millares [0] 2 3 4 2 9" xfId="15556" xr:uid="{DE989A44-26C5-4B5F-959E-C82E5E959CFA}"/>
    <cellStyle name="Millares [0] 2 3 4 3" xfId="4885" xr:uid="{00000000-0005-0000-0000-000099080000}"/>
    <cellStyle name="Millares [0] 2 3 4 3 2" xfId="4886" xr:uid="{00000000-0005-0000-0000-00009A080000}"/>
    <cellStyle name="Millares [0] 2 3 4 3 2 2" xfId="4887" xr:uid="{00000000-0005-0000-0000-00009B080000}"/>
    <cellStyle name="Millares [0] 2 3 4 3 2 2 2" xfId="4888" xr:uid="{00000000-0005-0000-0000-00009C080000}"/>
    <cellStyle name="Millares [0] 2 3 4 3 2 2 2 2" xfId="15595" xr:uid="{9B9F330C-F615-417F-BF0C-755AB5B770A3}"/>
    <cellStyle name="Millares [0] 2 3 4 3 2 2 3" xfId="4889" xr:uid="{00000000-0005-0000-0000-00009D080000}"/>
    <cellStyle name="Millares [0] 2 3 4 3 2 2 3 2" xfId="15596" xr:uid="{5733EB85-BE66-4975-BA7A-2BF7667FB8F5}"/>
    <cellStyle name="Millares [0] 2 3 4 3 2 2 4" xfId="15594" xr:uid="{F641D3F5-7BD9-41AE-A10F-752AB27E6EAB}"/>
    <cellStyle name="Millares [0] 2 3 4 3 2 3" xfId="4890" xr:uid="{00000000-0005-0000-0000-00009E080000}"/>
    <cellStyle name="Millares [0] 2 3 4 3 2 3 2" xfId="15597" xr:uid="{E6B2518B-8CF9-4C7A-A3A7-79F532E6EFAB}"/>
    <cellStyle name="Millares [0] 2 3 4 3 2 4" xfId="4891" xr:uid="{00000000-0005-0000-0000-00009F080000}"/>
    <cellStyle name="Millares [0] 2 3 4 3 2 4 2" xfId="15598" xr:uid="{88B07000-F4A5-496D-AE7E-3D7CC5C8CB6B}"/>
    <cellStyle name="Millares [0] 2 3 4 3 2 5" xfId="15593" xr:uid="{D285694A-C7EE-433D-8064-7CA71E74A10F}"/>
    <cellStyle name="Millares [0] 2 3 4 3 3" xfId="4892" xr:uid="{00000000-0005-0000-0000-0000A0080000}"/>
    <cellStyle name="Millares [0] 2 3 4 3 3 2" xfId="4893" xr:uid="{00000000-0005-0000-0000-0000A1080000}"/>
    <cellStyle name="Millares [0] 2 3 4 3 3 2 2" xfId="15600" xr:uid="{5CE10D04-05F5-4E4C-A656-2F5A15CA8B1B}"/>
    <cellStyle name="Millares [0] 2 3 4 3 3 3" xfId="4894" xr:uid="{00000000-0005-0000-0000-0000A2080000}"/>
    <cellStyle name="Millares [0] 2 3 4 3 3 3 2" xfId="15601" xr:uid="{193E3ECC-A905-41A6-840E-A2493028E573}"/>
    <cellStyle name="Millares [0] 2 3 4 3 3 4" xfId="15599" xr:uid="{A9F8CAF8-8A72-4D99-B92C-169B9125E215}"/>
    <cellStyle name="Millares [0] 2 3 4 3 4" xfId="4895" xr:uid="{00000000-0005-0000-0000-0000A3080000}"/>
    <cellStyle name="Millares [0] 2 3 4 3 4 2" xfId="15602" xr:uid="{20F3BEF7-F7B5-4484-A8C4-CA07A5A5A1CB}"/>
    <cellStyle name="Millares [0] 2 3 4 3 5" xfId="4896" xr:uid="{00000000-0005-0000-0000-0000A4080000}"/>
    <cellStyle name="Millares [0] 2 3 4 3 5 2" xfId="15603" xr:uid="{505942CC-D171-4577-8466-6A58560771B1}"/>
    <cellStyle name="Millares [0] 2 3 4 3 6" xfId="15592" xr:uid="{C4D1BF85-D41B-40A9-AC0B-CFFD5384F437}"/>
    <cellStyle name="Millares [0] 2 3 4 4" xfId="4897" xr:uid="{00000000-0005-0000-0000-0000A5080000}"/>
    <cellStyle name="Millares [0] 2 3 4 4 2" xfId="4898" xr:uid="{00000000-0005-0000-0000-0000A6080000}"/>
    <cellStyle name="Millares [0] 2 3 4 4 2 2" xfId="4899" xr:uid="{00000000-0005-0000-0000-0000A7080000}"/>
    <cellStyle name="Millares [0] 2 3 4 4 2 2 2" xfId="15606" xr:uid="{ACFD8C63-6DBE-400E-ADCB-565CF18E0BCB}"/>
    <cellStyle name="Millares [0] 2 3 4 4 2 3" xfId="4900" xr:uid="{00000000-0005-0000-0000-0000A8080000}"/>
    <cellStyle name="Millares [0] 2 3 4 4 2 3 2" xfId="15607" xr:uid="{4307E7C1-C31F-4A9E-968E-478A3D930935}"/>
    <cellStyle name="Millares [0] 2 3 4 4 2 4" xfId="15605" xr:uid="{C1D486CD-3680-43F7-B7F6-B79BBE76CE48}"/>
    <cellStyle name="Millares [0] 2 3 4 4 3" xfId="4901" xr:uid="{00000000-0005-0000-0000-0000A9080000}"/>
    <cellStyle name="Millares [0] 2 3 4 4 3 2" xfId="15608" xr:uid="{E61792EE-D9E2-4F69-A923-9A95FA98D44B}"/>
    <cellStyle name="Millares [0] 2 3 4 4 4" xfId="4902" xr:uid="{00000000-0005-0000-0000-0000AA080000}"/>
    <cellStyle name="Millares [0] 2 3 4 4 4 2" xfId="15609" xr:uid="{6E83E934-0A42-43B1-B9C5-7E9A5EAF1FEA}"/>
    <cellStyle name="Millares [0] 2 3 4 4 5" xfId="15604" xr:uid="{128572BC-8A1C-4098-B963-E3C67F29B8C7}"/>
    <cellStyle name="Millares [0] 2 3 4 5" xfId="4903" xr:uid="{00000000-0005-0000-0000-0000AB080000}"/>
    <cellStyle name="Millares [0] 2 3 4 5 2" xfId="4904" xr:uid="{00000000-0005-0000-0000-0000AC080000}"/>
    <cellStyle name="Millares [0] 2 3 4 5 2 2" xfId="4905" xr:uid="{00000000-0005-0000-0000-0000AD080000}"/>
    <cellStyle name="Millares [0] 2 3 4 5 2 2 2" xfId="15612" xr:uid="{22E421AD-EDD0-4757-9FED-A0EBBF47780A}"/>
    <cellStyle name="Millares [0] 2 3 4 5 2 3" xfId="4906" xr:uid="{00000000-0005-0000-0000-0000AE080000}"/>
    <cellStyle name="Millares [0] 2 3 4 5 2 3 2" xfId="15613" xr:uid="{161A80EB-F6F0-47E3-B11C-A0E23BA321BC}"/>
    <cellStyle name="Millares [0] 2 3 4 5 2 4" xfId="15611" xr:uid="{F3987AB1-2793-4FF8-88D5-0774F81CDDCC}"/>
    <cellStyle name="Millares [0] 2 3 4 5 3" xfId="4907" xr:uid="{00000000-0005-0000-0000-0000AF080000}"/>
    <cellStyle name="Millares [0] 2 3 4 5 3 2" xfId="15614" xr:uid="{9B4CCB1D-417A-4CD5-B45F-E38EDB8F91A8}"/>
    <cellStyle name="Millares [0] 2 3 4 5 4" xfId="4908" xr:uid="{00000000-0005-0000-0000-0000B0080000}"/>
    <cellStyle name="Millares [0] 2 3 4 5 4 2" xfId="15615" xr:uid="{761FBC00-42F0-4E35-ABF2-FE911B8B35E9}"/>
    <cellStyle name="Millares [0] 2 3 4 5 5" xfId="15610" xr:uid="{5B334D2B-FD6A-4A13-898E-0AE86F738E09}"/>
    <cellStyle name="Millares [0] 2 3 4 6" xfId="4909" xr:uid="{00000000-0005-0000-0000-0000B1080000}"/>
    <cellStyle name="Millares [0] 2 3 4 6 2" xfId="4910" xr:uid="{00000000-0005-0000-0000-0000B2080000}"/>
    <cellStyle name="Millares [0] 2 3 4 6 2 2" xfId="4911" xr:uid="{00000000-0005-0000-0000-0000B3080000}"/>
    <cellStyle name="Millares [0] 2 3 4 6 2 2 2" xfId="15618" xr:uid="{C1EDD77E-9613-40E2-A241-AEAE5D926561}"/>
    <cellStyle name="Millares [0] 2 3 4 6 2 3" xfId="4912" xr:uid="{00000000-0005-0000-0000-0000B4080000}"/>
    <cellStyle name="Millares [0] 2 3 4 6 2 3 2" xfId="15619" xr:uid="{2FA9E750-DCFD-4B61-AA05-A0E97A93F1BC}"/>
    <cellStyle name="Millares [0] 2 3 4 6 2 4" xfId="15617" xr:uid="{CB82511D-A29E-4D49-91B8-C2863DA60158}"/>
    <cellStyle name="Millares [0] 2 3 4 6 3" xfId="4913" xr:uid="{00000000-0005-0000-0000-0000B5080000}"/>
    <cellStyle name="Millares [0] 2 3 4 6 3 2" xfId="15620" xr:uid="{91774956-A11D-4FB0-9AC3-FEE399404C50}"/>
    <cellStyle name="Millares [0] 2 3 4 6 4" xfId="4914" xr:uid="{00000000-0005-0000-0000-0000B6080000}"/>
    <cellStyle name="Millares [0] 2 3 4 6 4 2" xfId="15621" xr:uid="{BB7DDC57-0D74-40A3-B030-E9FDA222478D}"/>
    <cellStyle name="Millares [0] 2 3 4 6 5" xfId="15616" xr:uid="{05A1D3AC-6960-466C-ABF5-CA609B190428}"/>
    <cellStyle name="Millares [0] 2 3 4 7" xfId="4915" xr:uid="{00000000-0005-0000-0000-0000B7080000}"/>
    <cellStyle name="Millares [0] 2 3 4 7 2" xfId="4916" xr:uid="{00000000-0005-0000-0000-0000B8080000}"/>
    <cellStyle name="Millares [0] 2 3 4 7 2 2" xfId="15623" xr:uid="{C6CDB9E4-883C-4193-8E79-5201B577A0B6}"/>
    <cellStyle name="Millares [0] 2 3 4 7 3" xfId="4917" xr:uid="{00000000-0005-0000-0000-0000B9080000}"/>
    <cellStyle name="Millares [0] 2 3 4 7 3 2" xfId="15624" xr:uid="{C6E96EF2-7A9D-41AC-AFBE-9A46A77AFB53}"/>
    <cellStyle name="Millares [0] 2 3 4 7 4" xfId="15622" xr:uid="{1B65F6A0-C7CE-46CD-9187-471B76AC8A68}"/>
    <cellStyle name="Millares [0] 2 3 4 8" xfId="4918" xr:uid="{00000000-0005-0000-0000-0000BA080000}"/>
    <cellStyle name="Millares [0] 2 3 4 8 2" xfId="15625" xr:uid="{D9810608-8668-4E5C-9CA7-319840CBD370}"/>
    <cellStyle name="Millares [0] 2 3 4 9" xfId="4919" xr:uid="{00000000-0005-0000-0000-0000BB080000}"/>
    <cellStyle name="Millares [0] 2 3 4 9 2" xfId="15626" xr:uid="{41E93943-4E0C-48DD-AB4B-BE8CF57EE7C3}"/>
    <cellStyle name="Millares [0] 2 3 5" xfId="4920" xr:uid="{00000000-0005-0000-0000-0000BC080000}"/>
    <cellStyle name="Millares [0] 2 3 5 10" xfId="15627" xr:uid="{BAF2EE31-7E37-43DD-880A-B4D8CB107E70}"/>
    <cellStyle name="Millares [0] 2 3 5 2" xfId="4921" xr:uid="{00000000-0005-0000-0000-0000BD080000}"/>
    <cellStyle name="Millares [0] 2 3 5 2 2" xfId="4922" xr:uid="{00000000-0005-0000-0000-0000BE080000}"/>
    <cellStyle name="Millares [0] 2 3 5 2 2 2" xfId="4923" xr:uid="{00000000-0005-0000-0000-0000BF080000}"/>
    <cellStyle name="Millares [0] 2 3 5 2 2 2 2" xfId="4924" xr:uid="{00000000-0005-0000-0000-0000C0080000}"/>
    <cellStyle name="Millares [0] 2 3 5 2 2 2 2 2" xfId="4925" xr:uid="{00000000-0005-0000-0000-0000C1080000}"/>
    <cellStyle name="Millares [0] 2 3 5 2 2 2 2 2 2" xfId="15632" xr:uid="{A06CFB27-6AF9-40F6-92D5-7287B81B4454}"/>
    <cellStyle name="Millares [0] 2 3 5 2 2 2 2 3" xfId="4926" xr:uid="{00000000-0005-0000-0000-0000C2080000}"/>
    <cellStyle name="Millares [0] 2 3 5 2 2 2 2 3 2" xfId="15633" xr:uid="{57DE0640-50D4-4FE0-BBBA-942B90318C3B}"/>
    <cellStyle name="Millares [0] 2 3 5 2 2 2 2 4" xfId="15631" xr:uid="{3EA7BF99-6E13-4506-8CBE-ABA885EFB33D}"/>
    <cellStyle name="Millares [0] 2 3 5 2 2 2 3" xfId="4927" xr:uid="{00000000-0005-0000-0000-0000C3080000}"/>
    <cellStyle name="Millares [0] 2 3 5 2 2 2 3 2" xfId="15634" xr:uid="{ADE516BC-3ACA-4FCD-ADD5-2FEDC8F8F7C7}"/>
    <cellStyle name="Millares [0] 2 3 5 2 2 2 4" xfId="4928" xr:uid="{00000000-0005-0000-0000-0000C4080000}"/>
    <cellStyle name="Millares [0] 2 3 5 2 2 2 4 2" xfId="15635" xr:uid="{B9CB4007-6ACE-4828-BE6C-B67DBDDA9BAF}"/>
    <cellStyle name="Millares [0] 2 3 5 2 2 2 5" xfId="15630" xr:uid="{1AFCC269-6357-441B-B92F-863755F5B708}"/>
    <cellStyle name="Millares [0] 2 3 5 2 2 3" xfId="4929" xr:uid="{00000000-0005-0000-0000-0000C5080000}"/>
    <cellStyle name="Millares [0] 2 3 5 2 2 3 2" xfId="4930" xr:uid="{00000000-0005-0000-0000-0000C6080000}"/>
    <cellStyle name="Millares [0] 2 3 5 2 2 3 2 2" xfId="15637" xr:uid="{521223BE-3880-4B51-A3B2-8196B4ADC73B}"/>
    <cellStyle name="Millares [0] 2 3 5 2 2 3 3" xfId="4931" xr:uid="{00000000-0005-0000-0000-0000C7080000}"/>
    <cellStyle name="Millares [0] 2 3 5 2 2 3 3 2" xfId="15638" xr:uid="{2D2EB580-2AAB-4C17-96B9-34C2386ED252}"/>
    <cellStyle name="Millares [0] 2 3 5 2 2 3 4" xfId="15636" xr:uid="{D229CFAB-5D09-4EAB-8010-E3B5DF1E8E75}"/>
    <cellStyle name="Millares [0] 2 3 5 2 2 4" xfId="4932" xr:uid="{00000000-0005-0000-0000-0000C8080000}"/>
    <cellStyle name="Millares [0] 2 3 5 2 2 4 2" xfId="15639" xr:uid="{29E82751-50FB-4D68-9DCB-F2EDE7C83A0B}"/>
    <cellStyle name="Millares [0] 2 3 5 2 2 5" xfId="4933" xr:uid="{00000000-0005-0000-0000-0000C9080000}"/>
    <cellStyle name="Millares [0] 2 3 5 2 2 5 2" xfId="15640" xr:uid="{A954218A-A9BC-4F12-9839-4530EE1EF4A3}"/>
    <cellStyle name="Millares [0] 2 3 5 2 2 6" xfId="15629" xr:uid="{E4AFD00B-B7D1-485F-85CC-8415D05DD294}"/>
    <cellStyle name="Millares [0] 2 3 5 2 3" xfId="4934" xr:uid="{00000000-0005-0000-0000-0000CA080000}"/>
    <cellStyle name="Millares [0] 2 3 5 2 3 2" xfId="4935" xr:uid="{00000000-0005-0000-0000-0000CB080000}"/>
    <cellStyle name="Millares [0] 2 3 5 2 3 2 2" xfId="4936" xr:uid="{00000000-0005-0000-0000-0000CC080000}"/>
    <cellStyle name="Millares [0] 2 3 5 2 3 2 2 2" xfId="15643" xr:uid="{BB013C88-BBC4-41B4-9FB6-2911EE0910C7}"/>
    <cellStyle name="Millares [0] 2 3 5 2 3 2 3" xfId="4937" xr:uid="{00000000-0005-0000-0000-0000CD080000}"/>
    <cellStyle name="Millares [0] 2 3 5 2 3 2 3 2" xfId="15644" xr:uid="{677D3E27-800B-4955-BAD6-4773E1974820}"/>
    <cellStyle name="Millares [0] 2 3 5 2 3 2 4" xfId="15642" xr:uid="{FA13CF66-D44E-4E12-852B-BB80720333BE}"/>
    <cellStyle name="Millares [0] 2 3 5 2 3 3" xfId="4938" xr:uid="{00000000-0005-0000-0000-0000CE080000}"/>
    <cellStyle name="Millares [0] 2 3 5 2 3 3 2" xfId="15645" xr:uid="{087C7006-A698-475A-ABD2-221E00CB7FF4}"/>
    <cellStyle name="Millares [0] 2 3 5 2 3 4" xfId="4939" xr:uid="{00000000-0005-0000-0000-0000CF080000}"/>
    <cellStyle name="Millares [0] 2 3 5 2 3 4 2" xfId="15646" xr:uid="{B9BF6A03-350E-4BEC-AE97-69F157637889}"/>
    <cellStyle name="Millares [0] 2 3 5 2 3 5" xfId="15641" xr:uid="{1A80C6AC-427A-4F0F-9BDB-A6019CAC8D3C}"/>
    <cellStyle name="Millares [0] 2 3 5 2 4" xfId="4940" xr:uid="{00000000-0005-0000-0000-0000D0080000}"/>
    <cellStyle name="Millares [0] 2 3 5 2 4 2" xfId="4941" xr:uid="{00000000-0005-0000-0000-0000D1080000}"/>
    <cellStyle name="Millares [0] 2 3 5 2 4 2 2" xfId="4942" xr:uid="{00000000-0005-0000-0000-0000D2080000}"/>
    <cellStyle name="Millares [0] 2 3 5 2 4 2 2 2" xfId="15649" xr:uid="{56E620E5-71D6-4189-8DEE-276C34DEBB55}"/>
    <cellStyle name="Millares [0] 2 3 5 2 4 2 3" xfId="4943" xr:uid="{00000000-0005-0000-0000-0000D3080000}"/>
    <cellStyle name="Millares [0] 2 3 5 2 4 2 3 2" xfId="15650" xr:uid="{D22C661D-2CF1-41D1-8443-7F6D805F2103}"/>
    <cellStyle name="Millares [0] 2 3 5 2 4 2 4" xfId="15648" xr:uid="{EDF2CA28-494E-42E0-85C3-FAD39BDD88F0}"/>
    <cellStyle name="Millares [0] 2 3 5 2 4 3" xfId="4944" xr:uid="{00000000-0005-0000-0000-0000D4080000}"/>
    <cellStyle name="Millares [0] 2 3 5 2 4 3 2" xfId="15651" xr:uid="{45B74D95-4BDA-472F-858A-27FD9D9E2E61}"/>
    <cellStyle name="Millares [0] 2 3 5 2 4 4" xfId="4945" xr:uid="{00000000-0005-0000-0000-0000D5080000}"/>
    <cellStyle name="Millares [0] 2 3 5 2 4 4 2" xfId="15652" xr:uid="{E5357663-48BB-45FF-AB65-A78D1C403FCD}"/>
    <cellStyle name="Millares [0] 2 3 5 2 4 5" xfId="15647" xr:uid="{FA4A4FE8-7549-4EE1-A0FF-407EEDE503FB}"/>
    <cellStyle name="Millares [0] 2 3 5 2 5" xfId="4946" xr:uid="{00000000-0005-0000-0000-0000D6080000}"/>
    <cellStyle name="Millares [0] 2 3 5 2 5 2" xfId="4947" xr:uid="{00000000-0005-0000-0000-0000D7080000}"/>
    <cellStyle name="Millares [0] 2 3 5 2 5 2 2" xfId="4948" xr:uid="{00000000-0005-0000-0000-0000D8080000}"/>
    <cellStyle name="Millares [0] 2 3 5 2 5 2 2 2" xfId="15655" xr:uid="{6EDB1FF5-64C8-4FF5-9CD2-C534105C0ED9}"/>
    <cellStyle name="Millares [0] 2 3 5 2 5 2 3" xfId="4949" xr:uid="{00000000-0005-0000-0000-0000D9080000}"/>
    <cellStyle name="Millares [0] 2 3 5 2 5 2 3 2" xfId="15656" xr:uid="{5F0925B4-828F-459F-95A3-D79886CA4E40}"/>
    <cellStyle name="Millares [0] 2 3 5 2 5 2 4" xfId="15654" xr:uid="{4625BC68-5846-4382-8DF0-F80756C4F3FF}"/>
    <cellStyle name="Millares [0] 2 3 5 2 5 3" xfId="4950" xr:uid="{00000000-0005-0000-0000-0000DA080000}"/>
    <cellStyle name="Millares [0] 2 3 5 2 5 3 2" xfId="15657" xr:uid="{95E735A3-04C1-48AD-98E8-9FE0E646DFB0}"/>
    <cellStyle name="Millares [0] 2 3 5 2 5 4" xfId="4951" xr:uid="{00000000-0005-0000-0000-0000DB080000}"/>
    <cellStyle name="Millares [0] 2 3 5 2 5 4 2" xfId="15658" xr:uid="{24498750-38BC-430A-9088-C789F093A088}"/>
    <cellStyle name="Millares [0] 2 3 5 2 5 5" xfId="15653" xr:uid="{0E2F4B73-DBFA-45D4-9177-D0FA898B3E38}"/>
    <cellStyle name="Millares [0] 2 3 5 2 6" xfId="4952" xr:uid="{00000000-0005-0000-0000-0000DC080000}"/>
    <cellStyle name="Millares [0] 2 3 5 2 6 2" xfId="4953" xr:uid="{00000000-0005-0000-0000-0000DD080000}"/>
    <cellStyle name="Millares [0] 2 3 5 2 6 2 2" xfId="15660" xr:uid="{240F02FF-0470-4AD9-90EE-761705729064}"/>
    <cellStyle name="Millares [0] 2 3 5 2 6 3" xfId="4954" xr:uid="{00000000-0005-0000-0000-0000DE080000}"/>
    <cellStyle name="Millares [0] 2 3 5 2 6 3 2" xfId="15661" xr:uid="{1DAE02F6-FA6A-4D47-A210-9AB0992DC84B}"/>
    <cellStyle name="Millares [0] 2 3 5 2 6 4" xfId="15659" xr:uid="{47194B90-0C13-4754-8720-60B6E65B4BA8}"/>
    <cellStyle name="Millares [0] 2 3 5 2 7" xfId="4955" xr:uid="{00000000-0005-0000-0000-0000DF080000}"/>
    <cellStyle name="Millares [0] 2 3 5 2 7 2" xfId="15662" xr:uid="{E5F81472-DEB3-4A9B-A733-2C835B290270}"/>
    <cellStyle name="Millares [0] 2 3 5 2 8" xfId="4956" xr:uid="{00000000-0005-0000-0000-0000E0080000}"/>
    <cellStyle name="Millares [0] 2 3 5 2 8 2" xfId="15663" xr:uid="{CF01FDA7-346F-4F18-8BE9-EDEB088F4C31}"/>
    <cellStyle name="Millares [0] 2 3 5 2 9" xfId="15628" xr:uid="{7B6BE479-FE7A-45C9-A245-C92E598A1D1E}"/>
    <cellStyle name="Millares [0] 2 3 5 3" xfId="4957" xr:uid="{00000000-0005-0000-0000-0000E1080000}"/>
    <cellStyle name="Millares [0] 2 3 5 3 2" xfId="4958" xr:uid="{00000000-0005-0000-0000-0000E2080000}"/>
    <cellStyle name="Millares [0] 2 3 5 3 2 2" xfId="4959" xr:uid="{00000000-0005-0000-0000-0000E3080000}"/>
    <cellStyle name="Millares [0] 2 3 5 3 2 2 2" xfId="4960" xr:uid="{00000000-0005-0000-0000-0000E4080000}"/>
    <cellStyle name="Millares [0] 2 3 5 3 2 2 2 2" xfId="15667" xr:uid="{9CFAEF0C-592D-433A-9660-E842B1DDEF0D}"/>
    <cellStyle name="Millares [0] 2 3 5 3 2 2 3" xfId="4961" xr:uid="{00000000-0005-0000-0000-0000E5080000}"/>
    <cellStyle name="Millares [0] 2 3 5 3 2 2 3 2" xfId="15668" xr:uid="{C604390B-3572-4A8C-BBDA-1D3EC547F3F8}"/>
    <cellStyle name="Millares [0] 2 3 5 3 2 2 4" xfId="15666" xr:uid="{53A6A440-A7C6-4C08-8C16-81F25DE6EF30}"/>
    <cellStyle name="Millares [0] 2 3 5 3 2 3" xfId="4962" xr:uid="{00000000-0005-0000-0000-0000E6080000}"/>
    <cellStyle name="Millares [0] 2 3 5 3 2 3 2" xfId="15669" xr:uid="{141CC677-87FD-4397-9267-232B1EFFCA35}"/>
    <cellStyle name="Millares [0] 2 3 5 3 2 4" xfId="4963" xr:uid="{00000000-0005-0000-0000-0000E7080000}"/>
    <cellStyle name="Millares [0] 2 3 5 3 2 4 2" xfId="15670" xr:uid="{1320FCD5-977B-4105-A40F-75794F7F5045}"/>
    <cellStyle name="Millares [0] 2 3 5 3 2 5" xfId="15665" xr:uid="{CA722BF2-0346-4D16-B76B-C933AA8BCEBB}"/>
    <cellStyle name="Millares [0] 2 3 5 3 3" xfId="4964" xr:uid="{00000000-0005-0000-0000-0000E8080000}"/>
    <cellStyle name="Millares [0] 2 3 5 3 3 2" xfId="4965" xr:uid="{00000000-0005-0000-0000-0000E9080000}"/>
    <cellStyle name="Millares [0] 2 3 5 3 3 2 2" xfId="15672" xr:uid="{70E0B54D-DA4B-425D-81F4-4BA4369C493B}"/>
    <cellStyle name="Millares [0] 2 3 5 3 3 3" xfId="4966" xr:uid="{00000000-0005-0000-0000-0000EA080000}"/>
    <cellStyle name="Millares [0] 2 3 5 3 3 3 2" xfId="15673" xr:uid="{DC83FEA5-F967-4DAA-B4E4-89DD730ABADF}"/>
    <cellStyle name="Millares [0] 2 3 5 3 3 4" xfId="15671" xr:uid="{AFC85091-38FD-4436-B6F5-092BE3C37A79}"/>
    <cellStyle name="Millares [0] 2 3 5 3 4" xfId="4967" xr:uid="{00000000-0005-0000-0000-0000EB080000}"/>
    <cellStyle name="Millares [0] 2 3 5 3 4 2" xfId="15674" xr:uid="{EFACB6B1-4581-42FC-B491-94C7A0D66F15}"/>
    <cellStyle name="Millares [0] 2 3 5 3 5" xfId="4968" xr:uid="{00000000-0005-0000-0000-0000EC080000}"/>
    <cellStyle name="Millares [0] 2 3 5 3 5 2" xfId="15675" xr:uid="{59D7000D-261B-46AA-B1D8-C72355174D5A}"/>
    <cellStyle name="Millares [0] 2 3 5 3 6" xfId="15664" xr:uid="{CCBE5D61-816C-4BA8-84AA-5BCF4437297C}"/>
    <cellStyle name="Millares [0] 2 3 5 4" xfId="4969" xr:uid="{00000000-0005-0000-0000-0000ED080000}"/>
    <cellStyle name="Millares [0] 2 3 5 4 2" xfId="4970" xr:uid="{00000000-0005-0000-0000-0000EE080000}"/>
    <cellStyle name="Millares [0] 2 3 5 4 2 2" xfId="4971" xr:uid="{00000000-0005-0000-0000-0000EF080000}"/>
    <cellStyle name="Millares [0] 2 3 5 4 2 2 2" xfId="15678" xr:uid="{B18022EA-FF2D-44E5-BDFF-E433F7682456}"/>
    <cellStyle name="Millares [0] 2 3 5 4 2 3" xfId="4972" xr:uid="{00000000-0005-0000-0000-0000F0080000}"/>
    <cellStyle name="Millares [0] 2 3 5 4 2 3 2" xfId="15679" xr:uid="{91CB2892-711A-46BD-9B83-9C0151A609CF}"/>
    <cellStyle name="Millares [0] 2 3 5 4 2 4" xfId="15677" xr:uid="{B0A10AD3-63C7-4ABE-AF3B-D0096FCFA77C}"/>
    <cellStyle name="Millares [0] 2 3 5 4 3" xfId="4973" xr:uid="{00000000-0005-0000-0000-0000F1080000}"/>
    <cellStyle name="Millares [0] 2 3 5 4 3 2" xfId="15680" xr:uid="{09271E8E-EE4A-4F31-8EBA-701C810D2BF3}"/>
    <cellStyle name="Millares [0] 2 3 5 4 4" xfId="4974" xr:uid="{00000000-0005-0000-0000-0000F2080000}"/>
    <cellStyle name="Millares [0] 2 3 5 4 4 2" xfId="15681" xr:uid="{91823305-9FA4-4AAE-969F-246FA61C5B26}"/>
    <cellStyle name="Millares [0] 2 3 5 4 5" xfId="15676" xr:uid="{59B3F05F-20BA-4A65-946C-61432CC8DD3D}"/>
    <cellStyle name="Millares [0] 2 3 5 5" xfId="4975" xr:uid="{00000000-0005-0000-0000-0000F3080000}"/>
    <cellStyle name="Millares [0] 2 3 5 5 2" xfId="4976" xr:uid="{00000000-0005-0000-0000-0000F4080000}"/>
    <cellStyle name="Millares [0] 2 3 5 5 2 2" xfId="4977" xr:uid="{00000000-0005-0000-0000-0000F5080000}"/>
    <cellStyle name="Millares [0] 2 3 5 5 2 2 2" xfId="15684" xr:uid="{537252FE-1F0B-4025-8E96-EEDCCEEC3784}"/>
    <cellStyle name="Millares [0] 2 3 5 5 2 3" xfId="4978" xr:uid="{00000000-0005-0000-0000-0000F6080000}"/>
    <cellStyle name="Millares [0] 2 3 5 5 2 3 2" xfId="15685" xr:uid="{AF69D0F9-4431-49DA-AA1E-D71AFCDDB60B}"/>
    <cellStyle name="Millares [0] 2 3 5 5 2 4" xfId="15683" xr:uid="{282DCA05-7352-4D18-9DC4-A89B43085F77}"/>
    <cellStyle name="Millares [0] 2 3 5 5 3" xfId="4979" xr:uid="{00000000-0005-0000-0000-0000F7080000}"/>
    <cellStyle name="Millares [0] 2 3 5 5 3 2" xfId="15686" xr:uid="{3546D052-38D1-4ACE-8BC3-EB87F0DA753D}"/>
    <cellStyle name="Millares [0] 2 3 5 5 4" xfId="4980" xr:uid="{00000000-0005-0000-0000-0000F8080000}"/>
    <cellStyle name="Millares [0] 2 3 5 5 4 2" xfId="15687" xr:uid="{A1A8EC0B-2CF5-49B0-A913-1DC780368DF3}"/>
    <cellStyle name="Millares [0] 2 3 5 5 5" xfId="15682" xr:uid="{23662381-77ED-4944-B432-A55BBFF00EA7}"/>
    <cellStyle name="Millares [0] 2 3 5 6" xfId="4981" xr:uid="{00000000-0005-0000-0000-0000F9080000}"/>
    <cellStyle name="Millares [0] 2 3 5 6 2" xfId="4982" xr:uid="{00000000-0005-0000-0000-0000FA080000}"/>
    <cellStyle name="Millares [0] 2 3 5 6 2 2" xfId="4983" xr:uid="{00000000-0005-0000-0000-0000FB080000}"/>
    <cellStyle name="Millares [0] 2 3 5 6 2 2 2" xfId="15690" xr:uid="{37A51E88-083B-4523-B9D6-EFA4430BE772}"/>
    <cellStyle name="Millares [0] 2 3 5 6 2 3" xfId="4984" xr:uid="{00000000-0005-0000-0000-0000FC080000}"/>
    <cellStyle name="Millares [0] 2 3 5 6 2 3 2" xfId="15691" xr:uid="{F339A2DF-87F6-4221-B6F7-D27EF8340552}"/>
    <cellStyle name="Millares [0] 2 3 5 6 2 4" xfId="15689" xr:uid="{88BEF5C3-87B7-4A78-83D5-60893F0F0D54}"/>
    <cellStyle name="Millares [0] 2 3 5 6 3" xfId="4985" xr:uid="{00000000-0005-0000-0000-0000FD080000}"/>
    <cellStyle name="Millares [0] 2 3 5 6 3 2" xfId="15692" xr:uid="{0582B4C4-A782-451A-8962-A0D06B8D0B5B}"/>
    <cellStyle name="Millares [0] 2 3 5 6 4" xfId="4986" xr:uid="{00000000-0005-0000-0000-0000FE080000}"/>
    <cellStyle name="Millares [0] 2 3 5 6 4 2" xfId="15693" xr:uid="{2469A6F8-A1FB-4EA7-834F-CA150EFCBAF1}"/>
    <cellStyle name="Millares [0] 2 3 5 6 5" xfId="15688" xr:uid="{905E609D-8FFD-4930-8C48-0C2ADB469C3B}"/>
    <cellStyle name="Millares [0] 2 3 5 7" xfId="4987" xr:uid="{00000000-0005-0000-0000-0000FF080000}"/>
    <cellStyle name="Millares [0] 2 3 5 7 2" xfId="4988" xr:uid="{00000000-0005-0000-0000-000000090000}"/>
    <cellStyle name="Millares [0] 2 3 5 7 2 2" xfId="15695" xr:uid="{6FDC89DB-44E3-4589-ACDF-80DBD30D1135}"/>
    <cellStyle name="Millares [0] 2 3 5 7 3" xfId="4989" xr:uid="{00000000-0005-0000-0000-000001090000}"/>
    <cellStyle name="Millares [0] 2 3 5 7 3 2" xfId="15696" xr:uid="{26A9A3AA-C34C-49C3-9783-AEDF605963D6}"/>
    <cellStyle name="Millares [0] 2 3 5 7 4" xfId="15694" xr:uid="{D5AFFE3A-00CA-4900-869A-E4AEA0902494}"/>
    <cellStyle name="Millares [0] 2 3 5 8" xfId="4990" xr:uid="{00000000-0005-0000-0000-000002090000}"/>
    <cellStyle name="Millares [0] 2 3 5 8 2" xfId="15697" xr:uid="{34A2785B-D72C-447D-B6C1-1BB604DC9B8A}"/>
    <cellStyle name="Millares [0] 2 3 5 9" xfId="4991" xr:uid="{00000000-0005-0000-0000-000003090000}"/>
    <cellStyle name="Millares [0] 2 3 5 9 2" xfId="15698" xr:uid="{1708C84E-CC4F-4F18-83F2-A188739EF719}"/>
    <cellStyle name="Millares [0] 2 3 6" xfId="4992" xr:uid="{00000000-0005-0000-0000-000004090000}"/>
    <cellStyle name="Millares [0] 2 3 6 2" xfId="4993" xr:uid="{00000000-0005-0000-0000-000005090000}"/>
    <cellStyle name="Millares [0] 2 3 6 2 2" xfId="4994" xr:uid="{00000000-0005-0000-0000-000006090000}"/>
    <cellStyle name="Millares [0] 2 3 6 2 2 2" xfId="4995" xr:uid="{00000000-0005-0000-0000-000007090000}"/>
    <cellStyle name="Millares [0] 2 3 6 2 2 2 2" xfId="4996" xr:uid="{00000000-0005-0000-0000-000008090000}"/>
    <cellStyle name="Millares [0] 2 3 6 2 2 2 2 2" xfId="15703" xr:uid="{2D05B3CE-A5F4-418C-932C-48F1F9D124C6}"/>
    <cellStyle name="Millares [0] 2 3 6 2 2 2 3" xfId="4997" xr:uid="{00000000-0005-0000-0000-000009090000}"/>
    <cellStyle name="Millares [0] 2 3 6 2 2 2 3 2" xfId="15704" xr:uid="{D2EBE913-0FA5-4432-9F26-6421ABAE88AB}"/>
    <cellStyle name="Millares [0] 2 3 6 2 2 2 4" xfId="15702" xr:uid="{72D084DC-0F23-4BEB-BD0E-57593C718CA7}"/>
    <cellStyle name="Millares [0] 2 3 6 2 2 3" xfId="4998" xr:uid="{00000000-0005-0000-0000-00000A090000}"/>
    <cellStyle name="Millares [0] 2 3 6 2 2 3 2" xfId="15705" xr:uid="{5AFB32BB-FE4A-46BC-B297-10C8E2291A8F}"/>
    <cellStyle name="Millares [0] 2 3 6 2 2 4" xfId="4999" xr:uid="{00000000-0005-0000-0000-00000B090000}"/>
    <cellStyle name="Millares [0] 2 3 6 2 2 4 2" xfId="15706" xr:uid="{F086A60A-EE1D-4999-B439-28D753B341ED}"/>
    <cellStyle name="Millares [0] 2 3 6 2 2 5" xfId="15701" xr:uid="{31449480-F564-41A0-9579-91157E61CA82}"/>
    <cellStyle name="Millares [0] 2 3 6 2 3" xfId="5000" xr:uid="{00000000-0005-0000-0000-00000C090000}"/>
    <cellStyle name="Millares [0] 2 3 6 2 3 2" xfId="5001" xr:uid="{00000000-0005-0000-0000-00000D090000}"/>
    <cellStyle name="Millares [0] 2 3 6 2 3 2 2" xfId="15708" xr:uid="{1FDD0999-8F79-41EB-A177-F60820AA71E0}"/>
    <cellStyle name="Millares [0] 2 3 6 2 3 3" xfId="5002" xr:uid="{00000000-0005-0000-0000-00000E090000}"/>
    <cellStyle name="Millares [0] 2 3 6 2 3 3 2" xfId="15709" xr:uid="{7604745F-027F-48A4-A839-9337E1FD0179}"/>
    <cellStyle name="Millares [0] 2 3 6 2 3 4" xfId="15707" xr:uid="{0207B020-4DD6-4E21-9AFD-C8A3A5E8D177}"/>
    <cellStyle name="Millares [0] 2 3 6 2 4" xfId="5003" xr:uid="{00000000-0005-0000-0000-00000F090000}"/>
    <cellStyle name="Millares [0] 2 3 6 2 4 2" xfId="15710" xr:uid="{5B2BB6A4-B59E-4391-9864-FB72A372CD2F}"/>
    <cellStyle name="Millares [0] 2 3 6 2 5" xfId="5004" xr:uid="{00000000-0005-0000-0000-000010090000}"/>
    <cellStyle name="Millares [0] 2 3 6 2 5 2" xfId="15711" xr:uid="{E4BCE462-9433-4436-9C06-4C3F2E61C35E}"/>
    <cellStyle name="Millares [0] 2 3 6 2 6" xfId="15700" xr:uid="{B18F75E3-0C44-47BE-B0D0-E69F0F3F34BA}"/>
    <cellStyle name="Millares [0] 2 3 6 3" xfId="5005" xr:uid="{00000000-0005-0000-0000-000011090000}"/>
    <cellStyle name="Millares [0] 2 3 6 3 2" xfId="5006" xr:uid="{00000000-0005-0000-0000-000012090000}"/>
    <cellStyle name="Millares [0] 2 3 6 3 2 2" xfId="5007" xr:uid="{00000000-0005-0000-0000-000013090000}"/>
    <cellStyle name="Millares [0] 2 3 6 3 2 2 2" xfId="15714" xr:uid="{9355D1F6-4C2F-4352-BFB2-DECCF5118270}"/>
    <cellStyle name="Millares [0] 2 3 6 3 2 3" xfId="5008" xr:uid="{00000000-0005-0000-0000-000014090000}"/>
    <cellStyle name="Millares [0] 2 3 6 3 2 3 2" xfId="15715" xr:uid="{18B5CADC-0AD3-4BC5-8804-6C195E23DB99}"/>
    <cellStyle name="Millares [0] 2 3 6 3 2 4" xfId="15713" xr:uid="{0103869C-F4DE-41CC-BBBA-72992B1B7C13}"/>
    <cellStyle name="Millares [0] 2 3 6 3 3" xfId="5009" xr:uid="{00000000-0005-0000-0000-000015090000}"/>
    <cellStyle name="Millares [0] 2 3 6 3 3 2" xfId="15716" xr:uid="{96D91939-3F59-4738-9D70-BA0B6474B113}"/>
    <cellStyle name="Millares [0] 2 3 6 3 4" xfId="5010" xr:uid="{00000000-0005-0000-0000-000016090000}"/>
    <cellStyle name="Millares [0] 2 3 6 3 4 2" xfId="15717" xr:uid="{1E99BFB8-0B25-46D4-BDC2-14E04C169725}"/>
    <cellStyle name="Millares [0] 2 3 6 3 5" xfId="15712" xr:uid="{48DFC982-F6C0-4242-9FF1-BAE92F237390}"/>
    <cellStyle name="Millares [0] 2 3 6 4" xfId="5011" xr:uid="{00000000-0005-0000-0000-000017090000}"/>
    <cellStyle name="Millares [0] 2 3 6 4 2" xfId="5012" xr:uid="{00000000-0005-0000-0000-000018090000}"/>
    <cellStyle name="Millares [0] 2 3 6 4 2 2" xfId="5013" xr:uid="{00000000-0005-0000-0000-000019090000}"/>
    <cellStyle name="Millares [0] 2 3 6 4 2 2 2" xfId="15720" xr:uid="{A595BE82-DAAC-4DAD-BEDD-DC1C6326D066}"/>
    <cellStyle name="Millares [0] 2 3 6 4 2 3" xfId="5014" xr:uid="{00000000-0005-0000-0000-00001A090000}"/>
    <cellStyle name="Millares [0] 2 3 6 4 2 3 2" xfId="15721" xr:uid="{7D9BB30F-05E6-41B9-855A-3FE3466E4031}"/>
    <cellStyle name="Millares [0] 2 3 6 4 2 4" xfId="15719" xr:uid="{90DB8E6D-E8B2-481F-B4A4-F01AB9F68666}"/>
    <cellStyle name="Millares [0] 2 3 6 4 3" xfId="5015" xr:uid="{00000000-0005-0000-0000-00001B090000}"/>
    <cellStyle name="Millares [0] 2 3 6 4 3 2" xfId="15722" xr:uid="{5D4BF4FF-2721-4E80-B464-9BA6690E0512}"/>
    <cellStyle name="Millares [0] 2 3 6 4 4" xfId="5016" xr:uid="{00000000-0005-0000-0000-00001C090000}"/>
    <cellStyle name="Millares [0] 2 3 6 4 4 2" xfId="15723" xr:uid="{A9EF2F12-8C68-48E8-94A3-2CE887F66979}"/>
    <cellStyle name="Millares [0] 2 3 6 4 5" xfId="15718" xr:uid="{CF72518F-085B-413B-971D-AEEBB3B82BF2}"/>
    <cellStyle name="Millares [0] 2 3 6 5" xfId="5017" xr:uid="{00000000-0005-0000-0000-00001D090000}"/>
    <cellStyle name="Millares [0] 2 3 6 5 2" xfId="5018" xr:uid="{00000000-0005-0000-0000-00001E090000}"/>
    <cellStyle name="Millares [0] 2 3 6 5 2 2" xfId="5019" xr:uid="{00000000-0005-0000-0000-00001F090000}"/>
    <cellStyle name="Millares [0] 2 3 6 5 2 2 2" xfId="15726" xr:uid="{36079DAA-BA3B-4B6D-87A6-722359C45470}"/>
    <cellStyle name="Millares [0] 2 3 6 5 2 3" xfId="5020" xr:uid="{00000000-0005-0000-0000-000020090000}"/>
    <cellStyle name="Millares [0] 2 3 6 5 2 3 2" xfId="15727" xr:uid="{299F52A3-8854-4504-92E4-6E9137D16E7B}"/>
    <cellStyle name="Millares [0] 2 3 6 5 2 4" xfId="15725" xr:uid="{C7F692B5-A1AA-4D16-B8B7-6FAAF5DA9FE2}"/>
    <cellStyle name="Millares [0] 2 3 6 5 3" xfId="5021" xr:uid="{00000000-0005-0000-0000-000021090000}"/>
    <cellStyle name="Millares [0] 2 3 6 5 3 2" xfId="15728" xr:uid="{28205C50-2D21-44C5-BA46-3D16A3FC16C1}"/>
    <cellStyle name="Millares [0] 2 3 6 5 4" xfId="5022" xr:uid="{00000000-0005-0000-0000-000022090000}"/>
    <cellStyle name="Millares [0] 2 3 6 5 4 2" xfId="15729" xr:uid="{264F1E21-4162-4D1B-8652-B2816CD8649D}"/>
    <cellStyle name="Millares [0] 2 3 6 5 5" xfId="15724" xr:uid="{D232B948-BD17-4253-82CE-B29BDE251304}"/>
    <cellStyle name="Millares [0] 2 3 6 6" xfId="5023" xr:uid="{00000000-0005-0000-0000-000023090000}"/>
    <cellStyle name="Millares [0] 2 3 6 6 2" xfId="5024" xr:uid="{00000000-0005-0000-0000-000024090000}"/>
    <cellStyle name="Millares [0] 2 3 6 6 2 2" xfId="15731" xr:uid="{7853C023-558B-4675-96CE-0B65E1328F63}"/>
    <cellStyle name="Millares [0] 2 3 6 6 3" xfId="5025" xr:uid="{00000000-0005-0000-0000-000025090000}"/>
    <cellStyle name="Millares [0] 2 3 6 6 3 2" xfId="15732" xr:uid="{FCC78518-8FF0-4F4B-A3DA-561A5890BDD7}"/>
    <cellStyle name="Millares [0] 2 3 6 6 4" xfId="15730" xr:uid="{EE8AAF2F-2C90-42E8-9E60-F32587197C21}"/>
    <cellStyle name="Millares [0] 2 3 6 7" xfId="5026" xr:uid="{00000000-0005-0000-0000-000026090000}"/>
    <cellStyle name="Millares [0] 2 3 6 7 2" xfId="15733" xr:uid="{18B77CF2-6FB7-439A-83F8-5840D74CBF5A}"/>
    <cellStyle name="Millares [0] 2 3 6 8" xfId="5027" xr:uid="{00000000-0005-0000-0000-000027090000}"/>
    <cellStyle name="Millares [0] 2 3 6 8 2" xfId="15734" xr:uid="{F35B67A0-5607-4021-B4F7-98FB4A46E791}"/>
    <cellStyle name="Millares [0] 2 3 6 9" xfId="15699" xr:uid="{2E30A5F8-660D-4996-84DB-D5D77B7DA1DB}"/>
    <cellStyle name="Millares [0] 2 3 7" xfId="5028" xr:uid="{00000000-0005-0000-0000-000028090000}"/>
    <cellStyle name="Millares [0] 2 3 7 2" xfId="5029" xr:uid="{00000000-0005-0000-0000-000029090000}"/>
    <cellStyle name="Millares [0] 2 3 7 2 2" xfId="5030" xr:uid="{00000000-0005-0000-0000-00002A090000}"/>
    <cellStyle name="Millares [0] 2 3 7 2 2 2" xfId="5031" xr:uid="{00000000-0005-0000-0000-00002B090000}"/>
    <cellStyle name="Millares [0] 2 3 7 2 2 2 2" xfId="15738" xr:uid="{90B82816-5534-4056-BDF9-C1E059F77E25}"/>
    <cellStyle name="Millares [0] 2 3 7 2 2 3" xfId="5032" xr:uid="{00000000-0005-0000-0000-00002C090000}"/>
    <cellStyle name="Millares [0] 2 3 7 2 2 3 2" xfId="15739" xr:uid="{CEC162FC-4D12-41D4-8999-7433007707E1}"/>
    <cellStyle name="Millares [0] 2 3 7 2 2 4" xfId="15737" xr:uid="{CDE1D219-4DBA-456D-9D7C-5CBCC1CCA5AF}"/>
    <cellStyle name="Millares [0] 2 3 7 2 3" xfId="5033" xr:uid="{00000000-0005-0000-0000-00002D090000}"/>
    <cellStyle name="Millares [0] 2 3 7 2 3 2" xfId="15740" xr:uid="{00D6CC85-7A9B-4114-B043-52DDC79BFDEE}"/>
    <cellStyle name="Millares [0] 2 3 7 2 4" xfId="5034" xr:uid="{00000000-0005-0000-0000-00002E090000}"/>
    <cellStyle name="Millares [0] 2 3 7 2 4 2" xfId="15741" xr:uid="{0B308F01-5684-4395-893B-8080B3EE2278}"/>
    <cellStyle name="Millares [0] 2 3 7 2 5" xfId="15736" xr:uid="{25DB162D-0386-421A-89AF-F784A82ACFED}"/>
    <cellStyle name="Millares [0] 2 3 7 3" xfId="5035" xr:uid="{00000000-0005-0000-0000-00002F090000}"/>
    <cellStyle name="Millares [0] 2 3 7 3 2" xfId="5036" xr:uid="{00000000-0005-0000-0000-000030090000}"/>
    <cellStyle name="Millares [0] 2 3 7 3 2 2" xfId="5037" xr:uid="{00000000-0005-0000-0000-000031090000}"/>
    <cellStyle name="Millares [0] 2 3 7 3 2 2 2" xfId="15744" xr:uid="{4850BEE0-FDC4-45FD-81FE-6E78AEAE788C}"/>
    <cellStyle name="Millares [0] 2 3 7 3 2 3" xfId="5038" xr:uid="{00000000-0005-0000-0000-000032090000}"/>
    <cellStyle name="Millares [0] 2 3 7 3 2 3 2" xfId="15745" xr:uid="{697CF30D-CE69-4A1E-833B-2F78C162D0AA}"/>
    <cellStyle name="Millares [0] 2 3 7 3 2 4" xfId="15743" xr:uid="{46C466CA-5D96-4136-B523-5E62468EF456}"/>
    <cellStyle name="Millares [0] 2 3 7 3 3" xfId="5039" xr:uid="{00000000-0005-0000-0000-000033090000}"/>
    <cellStyle name="Millares [0] 2 3 7 3 3 2" xfId="15746" xr:uid="{ED98A468-6801-4564-9004-56418A01BC57}"/>
    <cellStyle name="Millares [0] 2 3 7 3 4" xfId="5040" xr:uid="{00000000-0005-0000-0000-000034090000}"/>
    <cellStyle name="Millares [0] 2 3 7 3 4 2" xfId="15747" xr:uid="{F806EB2E-DE89-45B2-9E07-DB2E429DDD5D}"/>
    <cellStyle name="Millares [0] 2 3 7 3 5" xfId="15742" xr:uid="{C0077546-DBB4-4EAF-8209-E706C3B64A96}"/>
    <cellStyle name="Millares [0] 2 3 7 4" xfId="5041" xr:uid="{00000000-0005-0000-0000-000035090000}"/>
    <cellStyle name="Millares [0] 2 3 7 4 2" xfId="5042" xr:uid="{00000000-0005-0000-0000-000036090000}"/>
    <cellStyle name="Millares [0] 2 3 7 4 2 2" xfId="15749" xr:uid="{82902DCF-9283-49A1-B94A-940DC095F3C4}"/>
    <cellStyle name="Millares [0] 2 3 7 4 3" xfId="5043" xr:uid="{00000000-0005-0000-0000-000037090000}"/>
    <cellStyle name="Millares [0] 2 3 7 4 3 2" xfId="15750" xr:uid="{0AB3E0D5-14A0-4E0A-845A-3389B7EF37B8}"/>
    <cellStyle name="Millares [0] 2 3 7 4 4" xfId="15748" xr:uid="{9182BD17-2124-4F5E-8F4B-CE85C6975D4B}"/>
    <cellStyle name="Millares [0] 2 3 7 5" xfId="5044" xr:uid="{00000000-0005-0000-0000-000038090000}"/>
    <cellStyle name="Millares [0] 2 3 7 5 2" xfId="15751" xr:uid="{78C53A66-1FDA-429F-B7FE-822B8BB244A7}"/>
    <cellStyle name="Millares [0] 2 3 7 6" xfId="5045" xr:uid="{00000000-0005-0000-0000-000039090000}"/>
    <cellStyle name="Millares [0] 2 3 7 6 2" xfId="15752" xr:uid="{3C66D0D6-6CE3-4C0D-B9EF-AF040A2E37F1}"/>
    <cellStyle name="Millares [0] 2 3 7 7" xfId="15735" xr:uid="{1D36A754-D645-4E38-9A9C-3D669E3B0A09}"/>
    <cellStyle name="Millares [0] 2 3 8" xfId="5046" xr:uid="{00000000-0005-0000-0000-00003A090000}"/>
    <cellStyle name="Millares [0] 2 3 8 2" xfId="5047" xr:uid="{00000000-0005-0000-0000-00003B090000}"/>
    <cellStyle name="Millares [0] 2 3 8 2 2" xfId="5048" xr:uid="{00000000-0005-0000-0000-00003C090000}"/>
    <cellStyle name="Millares [0] 2 3 8 2 2 2" xfId="15755" xr:uid="{95435212-A1C4-4C83-935A-A5DABF71D29B}"/>
    <cellStyle name="Millares [0] 2 3 8 2 3" xfId="5049" xr:uid="{00000000-0005-0000-0000-00003D090000}"/>
    <cellStyle name="Millares [0] 2 3 8 2 3 2" xfId="15756" xr:uid="{CF2BC472-8561-4058-A364-DB14D68993E6}"/>
    <cellStyle name="Millares [0] 2 3 8 2 4" xfId="15754" xr:uid="{DBD86344-7EB5-4D8D-887A-C880F74CB9E3}"/>
    <cellStyle name="Millares [0] 2 3 8 3" xfId="5050" xr:uid="{00000000-0005-0000-0000-00003E090000}"/>
    <cellStyle name="Millares [0] 2 3 8 3 2" xfId="15757" xr:uid="{99B567B2-ADBF-491C-90E8-6FB72CDDD57A}"/>
    <cellStyle name="Millares [0] 2 3 8 4" xfId="5051" xr:uid="{00000000-0005-0000-0000-00003F090000}"/>
    <cellStyle name="Millares [0] 2 3 8 4 2" xfId="15758" xr:uid="{6EAC0E15-8158-4344-B5AF-8089F4DBF130}"/>
    <cellStyle name="Millares [0] 2 3 8 5" xfId="15753" xr:uid="{D5596BFF-B439-446A-ABEB-A27990C7A6FF}"/>
    <cellStyle name="Millares [0] 2 3 9" xfId="5052" xr:uid="{00000000-0005-0000-0000-000040090000}"/>
    <cellStyle name="Millares [0] 2 3 9 2" xfId="5053" xr:uid="{00000000-0005-0000-0000-000041090000}"/>
    <cellStyle name="Millares [0] 2 3 9 2 2" xfId="5054" xr:uid="{00000000-0005-0000-0000-000042090000}"/>
    <cellStyle name="Millares [0] 2 3 9 2 2 2" xfId="15761" xr:uid="{191B4C9D-5D16-4E1E-AF91-319096F45334}"/>
    <cellStyle name="Millares [0] 2 3 9 2 3" xfId="5055" xr:uid="{00000000-0005-0000-0000-000043090000}"/>
    <cellStyle name="Millares [0] 2 3 9 2 3 2" xfId="15762" xr:uid="{9DDEB4AD-CC15-4662-9765-0B96DDDEDB25}"/>
    <cellStyle name="Millares [0] 2 3 9 2 4" xfId="15760" xr:uid="{67F14E7F-79C0-48A3-83BA-7E0E3409C1EF}"/>
    <cellStyle name="Millares [0] 2 3 9 3" xfId="5056" xr:uid="{00000000-0005-0000-0000-000044090000}"/>
    <cellStyle name="Millares [0] 2 3 9 3 2" xfId="15763" xr:uid="{453E1158-AF50-48B3-82C8-93C19BEFF135}"/>
    <cellStyle name="Millares [0] 2 3 9 4" xfId="5057" xr:uid="{00000000-0005-0000-0000-000045090000}"/>
    <cellStyle name="Millares [0] 2 3 9 4 2" xfId="15764" xr:uid="{882E0B18-4896-44EA-BB4F-B46B2BF43BE3}"/>
    <cellStyle name="Millares [0] 2 3 9 5" xfId="15759" xr:uid="{9F712F37-BF96-46CC-8513-27E994FA2E9F}"/>
    <cellStyle name="Millares [0] 2 4" xfId="5058" xr:uid="{00000000-0005-0000-0000-000046090000}"/>
    <cellStyle name="Millares [0] 2 4 10" xfId="5059" xr:uid="{00000000-0005-0000-0000-000047090000}"/>
    <cellStyle name="Millares [0] 2 4 10 2" xfId="15766" xr:uid="{DACEEF13-7F8D-4560-8886-7A3ADF73CB96}"/>
    <cellStyle name="Millares [0] 2 4 11" xfId="5060" xr:uid="{00000000-0005-0000-0000-000048090000}"/>
    <cellStyle name="Millares [0] 2 4 11 2" xfId="15767" xr:uid="{44F17DB3-1992-4FA8-80C0-4060BB0BC583}"/>
    <cellStyle name="Millares [0] 2 4 12" xfId="15765" xr:uid="{CA86C632-B909-4AC3-8EDF-4623BF4A8B83}"/>
    <cellStyle name="Millares [0] 2 4 2" xfId="5061" xr:uid="{00000000-0005-0000-0000-000049090000}"/>
    <cellStyle name="Millares [0] 2 4 2 10" xfId="15768" xr:uid="{1881A592-5F3B-41BC-BAE5-0CB872DE4603}"/>
    <cellStyle name="Millares [0] 2 4 2 2" xfId="5062" xr:uid="{00000000-0005-0000-0000-00004A090000}"/>
    <cellStyle name="Millares [0] 2 4 2 2 2" xfId="5063" xr:uid="{00000000-0005-0000-0000-00004B090000}"/>
    <cellStyle name="Millares [0] 2 4 2 2 2 2" xfId="5064" xr:uid="{00000000-0005-0000-0000-00004C090000}"/>
    <cellStyle name="Millares [0] 2 4 2 2 2 2 2" xfId="5065" xr:uid="{00000000-0005-0000-0000-00004D090000}"/>
    <cellStyle name="Millares [0] 2 4 2 2 2 2 2 2" xfId="5066" xr:uid="{00000000-0005-0000-0000-00004E090000}"/>
    <cellStyle name="Millares [0] 2 4 2 2 2 2 2 2 2" xfId="15773" xr:uid="{E70137B4-E6C1-4D06-9110-300F96B57423}"/>
    <cellStyle name="Millares [0] 2 4 2 2 2 2 2 3" xfId="5067" xr:uid="{00000000-0005-0000-0000-00004F090000}"/>
    <cellStyle name="Millares [0] 2 4 2 2 2 2 2 3 2" xfId="15774" xr:uid="{DC44BE89-285E-4C4E-8239-16756CEA3CA6}"/>
    <cellStyle name="Millares [0] 2 4 2 2 2 2 2 4" xfId="15772" xr:uid="{426234DC-2289-4182-AE90-0063F11893B8}"/>
    <cellStyle name="Millares [0] 2 4 2 2 2 2 3" xfId="5068" xr:uid="{00000000-0005-0000-0000-000050090000}"/>
    <cellStyle name="Millares [0] 2 4 2 2 2 2 3 2" xfId="15775" xr:uid="{FBDC6D97-DFD1-4480-A60C-52E6A0E99D2D}"/>
    <cellStyle name="Millares [0] 2 4 2 2 2 2 4" xfId="5069" xr:uid="{00000000-0005-0000-0000-000051090000}"/>
    <cellStyle name="Millares [0] 2 4 2 2 2 2 4 2" xfId="15776" xr:uid="{604403AB-68E5-4C38-990D-B74EEBE8848A}"/>
    <cellStyle name="Millares [0] 2 4 2 2 2 2 5" xfId="15771" xr:uid="{4A2F949F-18B2-45CA-B020-C0C3D15EABDE}"/>
    <cellStyle name="Millares [0] 2 4 2 2 2 3" xfId="5070" xr:uid="{00000000-0005-0000-0000-000052090000}"/>
    <cellStyle name="Millares [0] 2 4 2 2 2 3 2" xfId="5071" xr:uid="{00000000-0005-0000-0000-000053090000}"/>
    <cellStyle name="Millares [0] 2 4 2 2 2 3 2 2" xfId="15778" xr:uid="{DDA8C620-6B6D-4673-B868-C77200678F71}"/>
    <cellStyle name="Millares [0] 2 4 2 2 2 3 3" xfId="5072" xr:uid="{00000000-0005-0000-0000-000054090000}"/>
    <cellStyle name="Millares [0] 2 4 2 2 2 3 3 2" xfId="15779" xr:uid="{D5224936-2B2F-4DF8-8285-690C9D969CA5}"/>
    <cellStyle name="Millares [0] 2 4 2 2 2 3 4" xfId="15777" xr:uid="{5DA0C944-F5D5-44A0-B269-2449D9357E29}"/>
    <cellStyle name="Millares [0] 2 4 2 2 2 4" xfId="5073" xr:uid="{00000000-0005-0000-0000-000055090000}"/>
    <cellStyle name="Millares [0] 2 4 2 2 2 4 2" xfId="15780" xr:uid="{96CD97ED-1DE3-4423-8A34-1A98F636258A}"/>
    <cellStyle name="Millares [0] 2 4 2 2 2 5" xfId="5074" xr:uid="{00000000-0005-0000-0000-000056090000}"/>
    <cellStyle name="Millares [0] 2 4 2 2 2 5 2" xfId="15781" xr:uid="{DFB25C6A-C14B-49A0-8B39-1CB22B48E95E}"/>
    <cellStyle name="Millares [0] 2 4 2 2 2 6" xfId="15770" xr:uid="{9E40DCB6-178D-4DD0-8AD4-E6E125962ABD}"/>
    <cellStyle name="Millares [0] 2 4 2 2 3" xfId="5075" xr:uid="{00000000-0005-0000-0000-000057090000}"/>
    <cellStyle name="Millares [0] 2 4 2 2 3 2" xfId="5076" xr:uid="{00000000-0005-0000-0000-000058090000}"/>
    <cellStyle name="Millares [0] 2 4 2 2 3 2 2" xfId="5077" xr:uid="{00000000-0005-0000-0000-000059090000}"/>
    <cellStyle name="Millares [0] 2 4 2 2 3 2 2 2" xfId="15784" xr:uid="{BDAC084C-D30B-4D9A-B363-4F4EBA863A26}"/>
    <cellStyle name="Millares [0] 2 4 2 2 3 2 3" xfId="5078" xr:uid="{00000000-0005-0000-0000-00005A090000}"/>
    <cellStyle name="Millares [0] 2 4 2 2 3 2 3 2" xfId="15785" xr:uid="{5240F3E5-77A2-41C5-B31E-D4CB1B55F9CF}"/>
    <cellStyle name="Millares [0] 2 4 2 2 3 2 4" xfId="15783" xr:uid="{8AAB9771-386C-448E-BA16-02155609D308}"/>
    <cellStyle name="Millares [0] 2 4 2 2 3 3" xfId="5079" xr:uid="{00000000-0005-0000-0000-00005B090000}"/>
    <cellStyle name="Millares [0] 2 4 2 2 3 3 2" xfId="15786" xr:uid="{D6CD41CF-76DC-493D-85DB-4F58E0F00F40}"/>
    <cellStyle name="Millares [0] 2 4 2 2 3 4" xfId="5080" xr:uid="{00000000-0005-0000-0000-00005C090000}"/>
    <cellStyle name="Millares [0] 2 4 2 2 3 4 2" xfId="15787" xr:uid="{7081FCA3-B54B-4A41-8563-0B08A64C4F67}"/>
    <cellStyle name="Millares [0] 2 4 2 2 3 5" xfId="15782" xr:uid="{106E4100-836C-4222-A05D-E2F5C12B6515}"/>
    <cellStyle name="Millares [0] 2 4 2 2 4" xfId="5081" xr:uid="{00000000-0005-0000-0000-00005D090000}"/>
    <cellStyle name="Millares [0] 2 4 2 2 4 2" xfId="5082" xr:uid="{00000000-0005-0000-0000-00005E090000}"/>
    <cellStyle name="Millares [0] 2 4 2 2 4 2 2" xfId="5083" xr:uid="{00000000-0005-0000-0000-00005F090000}"/>
    <cellStyle name="Millares [0] 2 4 2 2 4 2 2 2" xfId="15790" xr:uid="{849BDB6C-4613-4E83-AA99-554D9E5C3CDB}"/>
    <cellStyle name="Millares [0] 2 4 2 2 4 2 3" xfId="5084" xr:uid="{00000000-0005-0000-0000-000060090000}"/>
    <cellStyle name="Millares [0] 2 4 2 2 4 2 3 2" xfId="15791" xr:uid="{FFC34C63-41EC-4100-834D-89F94D21C4D4}"/>
    <cellStyle name="Millares [0] 2 4 2 2 4 2 4" xfId="15789" xr:uid="{F2BBE1E1-A147-42F9-9B9C-39FCBCFEF74B}"/>
    <cellStyle name="Millares [0] 2 4 2 2 4 3" xfId="5085" xr:uid="{00000000-0005-0000-0000-000061090000}"/>
    <cellStyle name="Millares [0] 2 4 2 2 4 3 2" xfId="15792" xr:uid="{92CD41D8-48D2-469D-8E9F-F5207B5C0A97}"/>
    <cellStyle name="Millares [0] 2 4 2 2 4 4" xfId="5086" xr:uid="{00000000-0005-0000-0000-000062090000}"/>
    <cellStyle name="Millares [0] 2 4 2 2 4 4 2" xfId="15793" xr:uid="{3F55D693-F799-40BA-9C9A-2A8195F2CFD6}"/>
    <cellStyle name="Millares [0] 2 4 2 2 4 5" xfId="15788" xr:uid="{DA18662E-4924-485D-9268-2EE9755969BE}"/>
    <cellStyle name="Millares [0] 2 4 2 2 5" xfId="5087" xr:uid="{00000000-0005-0000-0000-000063090000}"/>
    <cellStyle name="Millares [0] 2 4 2 2 5 2" xfId="5088" xr:uid="{00000000-0005-0000-0000-000064090000}"/>
    <cellStyle name="Millares [0] 2 4 2 2 5 2 2" xfId="5089" xr:uid="{00000000-0005-0000-0000-000065090000}"/>
    <cellStyle name="Millares [0] 2 4 2 2 5 2 2 2" xfId="15796" xr:uid="{15333A86-CD5F-4BBE-857E-84955F5F9DC9}"/>
    <cellStyle name="Millares [0] 2 4 2 2 5 2 3" xfId="5090" xr:uid="{00000000-0005-0000-0000-000066090000}"/>
    <cellStyle name="Millares [0] 2 4 2 2 5 2 3 2" xfId="15797" xr:uid="{C0DBC5AE-B041-495F-9CC6-284E97B76ED9}"/>
    <cellStyle name="Millares [0] 2 4 2 2 5 2 4" xfId="15795" xr:uid="{381E9607-2E66-4BC1-9B7E-A0311581CFAF}"/>
    <cellStyle name="Millares [0] 2 4 2 2 5 3" xfId="5091" xr:uid="{00000000-0005-0000-0000-000067090000}"/>
    <cellStyle name="Millares [0] 2 4 2 2 5 3 2" xfId="15798" xr:uid="{204B8AA4-1055-4BDE-AFBF-40DD339152F0}"/>
    <cellStyle name="Millares [0] 2 4 2 2 5 4" xfId="5092" xr:uid="{00000000-0005-0000-0000-000068090000}"/>
    <cellStyle name="Millares [0] 2 4 2 2 5 4 2" xfId="15799" xr:uid="{1E64297D-E3C4-4F49-B879-479FB294A17F}"/>
    <cellStyle name="Millares [0] 2 4 2 2 5 5" xfId="15794" xr:uid="{6A4C7461-C319-4123-BD1F-1FE2A4E2A296}"/>
    <cellStyle name="Millares [0] 2 4 2 2 6" xfId="5093" xr:uid="{00000000-0005-0000-0000-000069090000}"/>
    <cellStyle name="Millares [0] 2 4 2 2 6 2" xfId="5094" xr:uid="{00000000-0005-0000-0000-00006A090000}"/>
    <cellStyle name="Millares [0] 2 4 2 2 6 2 2" xfId="15801" xr:uid="{F0DDC4A8-B067-4096-B6CE-7B5AB6FE483B}"/>
    <cellStyle name="Millares [0] 2 4 2 2 6 3" xfId="5095" xr:uid="{00000000-0005-0000-0000-00006B090000}"/>
    <cellStyle name="Millares [0] 2 4 2 2 6 3 2" xfId="15802" xr:uid="{9A537F86-AC53-4B5F-AF4D-AF3FFA1880A5}"/>
    <cellStyle name="Millares [0] 2 4 2 2 6 4" xfId="15800" xr:uid="{3AE34279-C256-4CF3-80CE-E29ABC1665EB}"/>
    <cellStyle name="Millares [0] 2 4 2 2 7" xfId="5096" xr:uid="{00000000-0005-0000-0000-00006C090000}"/>
    <cellStyle name="Millares [0] 2 4 2 2 7 2" xfId="15803" xr:uid="{2FE67F80-EC97-41CB-9EEA-1DF99CD9CE00}"/>
    <cellStyle name="Millares [0] 2 4 2 2 8" xfId="5097" xr:uid="{00000000-0005-0000-0000-00006D090000}"/>
    <cellStyle name="Millares [0] 2 4 2 2 8 2" xfId="15804" xr:uid="{5D426750-1427-44C7-8E66-8465F254DDB8}"/>
    <cellStyle name="Millares [0] 2 4 2 2 9" xfId="15769" xr:uid="{D7B2EE22-DF2D-498F-84BE-F4DA998B8F07}"/>
    <cellStyle name="Millares [0] 2 4 2 3" xfId="5098" xr:uid="{00000000-0005-0000-0000-00006E090000}"/>
    <cellStyle name="Millares [0] 2 4 2 3 2" xfId="5099" xr:uid="{00000000-0005-0000-0000-00006F090000}"/>
    <cellStyle name="Millares [0] 2 4 2 3 2 2" xfId="5100" xr:uid="{00000000-0005-0000-0000-000070090000}"/>
    <cellStyle name="Millares [0] 2 4 2 3 2 2 2" xfId="5101" xr:uid="{00000000-0005-0000-0000-000071090000}"/>
    <cellStyle name="Millares [0] 2 4 2 3 2 2 2 2" xfId="15808" xr:uid="{805838B7-F735-4064-939C-B418D832A505}"/>
    <cellStyle name="Millares [0] 2 4 2 3 2 2 3" xfId="5102" xr:uid="{00000000-0005-0000-0000-000072090000}"/>
    <cellStyle name="Millares [0] 2 4 2 3 2 2 3 2" xfId="15809" xr:uid="{82D9B27B-F85D-45E6-BD75-B35B15E0FDB6}"/>
    <cellStyle name="Millares [0] 2 4 2 3 2 2 4" xfId="15807" xr:uid="{7CE1BB98-CB61-4766-9762-72E7381EDA8D}"/>
    <cellStyle name="Millares [0] 2 4 2 3 2 3" xfId="5103" xr:uid="{00000000-0005-0000-0000-000073090000}"/>
    <cellStyle name="Millares [0] 2 4 2 3 2 3 2" xfId="15810" xr:uid="{12E19775-D55E-4AC4-B949-5743297E7DB2}"/>
    <cellStyle name="Millares [0] 2 4 2 3 2 4" xfId="5104" xr:uid="{00000000-0005-0000-0000-000074090000}"/>
    <cellStyle name="Millares [0] 2 4 2 3 2 4 2" xfId="15811" xr:uid="{EAFB7B2B-E525-4666-A6C5-6106E8D04C76}"/>
    <cellStyle name="Millares [0] 2 4 2 3 2 5" xfId="15806" xr:uid="{6389ECF2-89DC-4FCC-9F03-438B6F6ACABF}"/>
    <cellStyle name="Millares [0] 2 4 2 3 3" xfId="5105" xr:uid="{00000000-0005-0000-0000-000075090000}"/>
    <cellStyle name="Millares [0] 2 4 2 3 3 2" xfId="5106" xr:uid="{00000000-0005-0000-0000-000076090000}"/>
    <cellStyle name="Millares [0] 2 4 2 3 3 2 2" xfId="15813" xr:uid="{621BBEAC-854F-41F0-9B7C-B9C6330A884A}"/>
    <cellStyle name="Millares [0] 2 4 2 3 3 3" xfId="5107" xr:uid="{00000000-0005-0000-0000-000077090000}"/>
    <cellStyle name="Millares [0] 2 4 2 3 3 3 2" xfId="15814" xr:uid="{EDEEEFE4-EDE5-40CA-8096-26C9FA516068}"/>
    <cellStyle name="Millares [0] 2 4 2 3 3 4" xfId="15812" xr:uid="{1A3CFB13-E6FB-49E2-8C82-5BEB182DF7C9}"/>
    <cellStyle name="Millares [0] 2 4 2 3 4" xfId="5108" xr:uid="{00000000-0005-0000-0000-000078090000}"/>
    <cellStyle name="Millares [0] 2 4 2 3 4 2" xfId="15815" xr:uid="{E09AB4FF-E8A5-47D7-B245-E8C86B5DB99B}"/>
    <cellStyle name="Millares [0] 2 4 2 3 5" xfId="5109" xr:uid="{00000000-0005-0000-0000-000079090000}"/>
    <cellStyle name="Millares [0] 2 4 2 3 5 2" xfId="15816" xr:uid="{F2ADC9CE-6690-443D-AEEA-3C9060790E1D}"/>
    <cellStyle name="Millares [0] 2 4 2 3 6" xfId="15805" xr:uid="{24F8FC76-8963-4022-82CC-70A37B84C75C}"/>
    <cellStyle name="Millares [0] 2 4 2 4" xfId="5110" xr:uid="{00000000-0005-0000-0000-00007A090000}"/>
    <cellStyle name="Millares [0] 2 4 2 4 2" xfId="5111" xr:uid="{00000000-0005-0000-0000-00007B090000}"/>
    <cellStyle name="Millares [0] 2 4 2 4 2 2" xfId="5112" xr:uid="{00000000-0005-0000-0000-00007C090000}"/>
    <cellStyle name="Millares [0] 2 4 2 4 2 2 2" xfId="15819" xr:uid="{5FA494BB-4457-4406-8292-E179FE078878}"/>
    <cellStyle name="Millares [0] 2 4 2 4 2 3" xfId="5113" xr:uid="{00000000-0005-0000-0000-00007D090000}"/>
    <cellStyle name="Millares [0] 2 4 2 4 2 3 2" xfId="15820" xr:uid="{D713C1EC-588A-46D3-B07D-52ADD00EFD82}"/>
    <cellStyle name="Millares [0] 2 4 2 4 2 4" xfId="15818" xr:uid="{2B385DA8-23ED-4951-B10A-C277D0D9A126}"/>
    <cellStyle name="Millares [0] 2 4 2 4 3" xfId="5114" xr:uid="{00000000-0005-0000-0000-00007E090000}"/>
    <cellStyle name="Millares [0] 2 4 2 4 3 2" xfId="15821" xr:uid="{80FE89BB-15E7-4F5F-B2C0-E390F693AC7B}"/>
    <cellStyle name="Millares [0] 2 4 2 4 4" xfId="5115" xr:uid="{00000000-0005-0000-0000-00007F090000}"/>
    <cellStyle name="Millares [0] 2 4 2 4 4 2" xfId="15822" xr:uid="{78F4A7E5-FA39-46BF-9B13-3F2C7213E7B7}"/>
    <cellStyle name="Millares [0] 2 4 2 4 5" xfId="15817" xr:uid="{E518F7E9-23B1-4CB8-BACC-571CDCC00FC8}"/>
    <cellStyle name="Millares [0] 2 4 2 5" xfId="5116" xr:uid="{00000000-0005-0000-0000-000080090000}"/>
    <cellStyle name="Millares [0] 2 4 2 5 2" xfId="5117" xr:uid="{00000000-0005-0000-0000-000081090000}"/>
    <cellStyle name="Millares [0] 2 4 2 5 2 2" xfId="5118" xr:uid="{00000000-0005-0000-0000-000082090000}"/>
    <cellStyle name="Millares [0] 2 4 2 5 2 2 2" xfId="15825" xr:uid="{C4C46F99-F555-47E3-92A0-8E4009FA554C}"/>
    <cellStyle name="Millares [0] 2 4 2 5 2 3" xfId="5119" xr:uid="{00000000-0005-0000-0000-000083090000}"/>
    <cellStyle name="Millares [0] 2 4 2 5 2 3 2" xfId="15826" xr:uid="{F5AD8004-5873-4754-A59D-4652230B7441}"/>
    <cellStyle name="Millares [0] 2 4 2 5 2 4" xfId="15824" xr:uid="{85AA42AD-3940-4A66-9085-7BF97C88E550}"/>
    <cellStyle name="Millares [0] 2 4 2 5 3" xfId="5120" xr:uid="{00000000-0005-0000-0000-000084090000}"/>
    <cellStyle name="Millares [0] 2 4 2 5 3 2" xfId="15827" xr:uid="{8CF90990-E754-4979-A04C-3F6045F57FB0}"/>
    <cellStyle name="Millares [0] 2 4 2 5 4" xfId="5121" xr:uid="{00000000-0005-0000-0000-000085090000}"/>
    <cellStyle name="Millares [0] 2 4 2 5 4 2" xfId="15828" xr:uid="{8DFC4434-F046-46F9-A79C-A9929A712780}"/>
    <cellStyle name="Millares [0] 2 4 2 5 5" xfId="15823" xr:uid="{FF28D81D-707E-4015-8BCB-DBE1A98BAFC4}"/>
    <cellStyle name="Millares [0] 2 4 2 6" xfId="5122" xr:uid="{00000000-0005-0000-0000-000086090000}"/>
    <cellStyle name="Millares [0] 2 4 2 6 2" xfId="5123" xr:uid="{00000000-0005-0000-0000-000087090000}"/>
    <cellStyle name="Millares [0] 2 4 2 6 2 2" xfId="5124" xr:uid="{00000000-0005-0000-0000-000088090000}"/>
    <cellStyle name="Millares [0] 2 4 2 6 2 2 2" xfId="15831" xr:uid="{B5FE0A19-19D8-4782-BD07-0550842DD3A5}"/>
    <cellStyle name="Millares [0] 2 4 2 6 2 3" xfId="5125" xr:uid="{00000000-0005-0000-0000-000089090000}"/>
    <cellStyle name="Millares [0] 2 4 2 6 2 3 2" xfId="15832" xr:uid="{F9535C8A-D940-4C35-81C0-346F406FA035}"/>
    <cellStyle name="Millares [0] 2 4 2 6 2 4" xfId="15830" xr:uid="{DD36215A-5D32-45F2-B582-631B16C64FB8}"/>
    <cellStyle name="Millares [0] 2 4 2 6 3" xfId="5126" xr:uid="{00000000-0005-0000-0000-00008A090000}"/>
    <cellStyle name="Millares [0] 2 4 2 6 3 2" xfId="15833" xr:uid="{2ECF697E-B431-4032-A52F-1E4E03D26757}"/>
    <cellStyle name="Millares [0] 2 4 2 6 4" xfId="5127" xr:uid="{00000000-0005-0000-0000-00008B090000}"/>
    <cellStyle name="Millares [0] 2 4 2 6 4 2" xfId="15834" xr:uid="{EA7BCAEA-97B4-418A-ADAB-97C4A1AE7987}"/>
    <cellStyle name="Millares [0] 2 4 2 6 5" xfId="15829" xr:uid="{92D73531-698F-463E-872A-0B98E47DE4C3}"/>
    <cellStyle name="Millares [0] 2 4 2 7" xfId="5128" xr:uid="{00000000-0005-0000-0000-00008C090000}"/>
    <cellStyle name="Millares [0] 2 4 2 7 2" xfId="5129" xr:uid="{00000000-0005-0000-0000-00008D090000}"/>
    <cellStyle name="Millares [0] 2 4 2 7 2 2" xfId="15836" xr:uid="{243F4BFA-776D-471F-8D74-FF6B9DC918E1}"/>
    <cellStyle name="Millares [0] 2 4 2 7 3" xfId="5130" xr:uid="{00000000-0005-0000-0000-00008E090000}"/>
    <cellStyle name="Millares [0] 2 4 2 7 3 2" xfId="15837" xr:uid="{27A14527-B18D-4054-A7D7-0AB62A318C16}"/>
    <cellStyle name="Millares [0] 2 4 2 7 4" xfId="15835" xr:uid="{E820F55B-A5C1-4B38-9636-6D13B7FD638C}"/>
    <cellStyle name="Millares [0] 2 4 2 8" xfId="5131" xr:uid="{00000000-0005-0000-0000-00008F090000}"/>
    <cellStyle name="Millares [0] 2 4 2 8 2" xfId="15838" xr:uid="{D796DBD2-DEA1-418E-95E6-29648C33F3CA}"/>
    <cellStyle name="Millares [0] 2 4 2 9" xfId="5132" xr:uid="{00000000-0005-0000-0000-000090090000}"/>
    <cellStyle name="Millares [0] 2 4 2 9 2" xfId="15839" xr:uid="{56890986-68A9-4385-A665-1F3F9C47C058}"/>
    <cellStyle name="Millares [0] 2 4 3" xfId="5133" xr:uid="{00000000-0005-0000-0000-000091090000}"/>
    <cellStyle name="Millares [0] 2 4 3 2" xfId="5134" xr:uid="{00000000-0005-0000-0000-000092090000}"/>
    <cellStyle name="Millares [0] 2 4 3 2 2" xfId="5135" xr:uid="{00000000-0005-0000-0000-000093090000}"/>
    <cellStyle name="Millares [0] 2 4 3 2 2 2" xfId="5136" xr:uid="{00000000-0005-0000-0000-000094090000}"/>
    <cellStyle name="Millares [0] 2 4 3 2 2 2 2" xfId="5137" xr:uid="{00000000-0005-0000-0000-000095090000}"/>
    <cellStyle name="Millares [0] 2 4 3 2 2 2 2 2" xfId="15844" xr:uid="{9725667E-4DA2-41F7-98C0-783FA6B2D728}"/>
    <cellStyle name="Millares [0] 2 4 3 2 2 2 3" xfId="5138" xr:uid="{00000000-0005-0000-0000-000096090000}"/>
    <cellStyle name="Millares [0] 2 4 3 2 2 2 3 2" xfId="15845" xr:uid="{A6D5B5B6-BA45-4DE5-9346-820FDB3800AF}"/>
    <cellStyle name="Millares [0] 2 4 3 2 2 2 4" xfId="15843" xr:uid="{AAD1A681-11CE-4C90-84BC-3DA8BC4D9767}"/>
    <cellStyle name="Millares [0] 2 4 3 2 2 3" xfId="5139" xr:uid="{00000000-0005-0000-0000-000097090000}"/>
    <cellStyle name="Millares [0] 2 4 3 2 2 3 2" xfId="15846" xr:uid="{D396D5A0-4EC5-4AA0-B4C7-2C70369866DF}"/>
    <cellStyle name="Millares [0] 2 4 3 2 2 4" xfId="5140" xr:uid="{00000000-0005-0000-0000-000098090000}"/>
    <cellStyle name="Millares [0] 2 4 3 2 2 4 2" xfId="15847" xr:uid="{F2E2E718-BC37-48A4-8A70-E14409F2E536}"/>
    <cellStyle name="Millares [0] 2 4 3 2 2 5" xfId="15842" xr:uid="{BC0DB399-AEAA-485E-A5B9-1A138A91B45F}"/>
    <cellStyle name="Millares [0] 2 4 3 2 3" xfId="5141" xr:uid="{00000000-0005-0000-0000-000099090000}"/>
    <cellStyle name="Millares [0] 2 4 3 2 3 2" xfId="5142" xr:uid="{00000000-0005-0000-0000-00009A090000}"/>
    <cellStyle name="Millares [0] 2 4 3 2 3 2 2" xfId="15849" xr:uid="{0B9A6763-F60E-4B00-B3F3-663A9E022DBD}"/>
    <cellStyle name="Millares [0] 2 4 3 2 3 3" xfId="5143" xr:uid="{00000000-0005-0000-0000-00009B090000}"/>
    <cellStyle name="Millares [0] 2 4 3 2 3 3 2" xfId="15850" xr:uid="{A9002176-386E-4965-B5BB-1D3471FABA42}"/>
    <cellStyle name="Millares [0] 2 4 3 2 3 4" xfId="15848" xr:uid="{2CB803C2-ED23-43E9-A772-5164B778655D}"/>
    <cellStyle name="Millares [0] 2 4 3 2 4" xfId="5144" xr:uid="{00000000-0005-0000-0000-00009C090000}"/>
    <cellStyle name="Millares [0] 2 4 3 2 4 2" xfId="15851" xr:uid="{A7A20D58-4549-49C6-B8DB-EBC466E5A17F}"/>
    <cellStyle name="Millares [0] 2 4 3 2 5" xfId="5145" xr:uid="{00000000-0005-0000-0000-00009D090000}"/>
    <cellStyle name="Millares [0] 2 4 3 2 5 2" xfId="15852" xr:uid="{F5A84503-B5EA-4181-857B-0F3C4871949A}"/>
    <cellStyle name="Millares [0] 2 4 3 2 6" xfId="15841" xr:uid="{8524E514-C410-471A-89C8-72C140E03534}"/>
    <cellStyle name="Millares [0] 2 4 3 3" xfId="5146" xr:uid="{00000000-0005-0000-0000-00009E090000}"/>
    <cellStyle name="Millares [0] 2 4 3 3 2" xfId="5147" xr:uid="{00000000-0005-0000-0000-00009F090000}"/>
    <cellStyle name="Millares [0] 2 4 3 3 2 2" xfId="5148" xr:uid="{00000000-0005-0000-0000-0000A0090000}"/>
    <cellStyle name="Millares [0] 2 4 3 3 2 2 2" xfId="15855" xr:uid="{C7750E06-762C-429E-86B5-85C757F8CD60}"/>
    <cellStyle name="Millares [0] 2 4 3 3 2 3" xfId="5149" xr:uid="{00000000-0005-0000-0000-0000A1090000}"/>
    <cellStyle name="Millares [0] 2 4 3 3 2 3 2" xfId="15856" xr:uid="{2FA4CFE7-8325-495F-AE3C-E5E1E3741DBC}"/>
    <cellStyle name="Millares [0] 2 4 3 3 2 4" xfId="15854" xr:uid="{662A2271-7236-42E2-AD59-E2A7CBF334E3}"/>
    <cellStyle name="Millares [0] 2 4 3 3 3" xfId="5150" xr:uid="{00000000-0005-0000-0000-0000A2090000}"/>
    <cellStyle name="Millares [0] 2 4 3 3 3 2" xfId="15857" xr:uid="{A05EF485-01D0-480F-9164-237C6FC2C24A}"/>
    <cellStyle name="Millares [0] 2 4 3 3 4" xfId="5151" xr:uid="{00000000-0005-0000-0000-0000A3090000}"/>
    <cellStyle name="Millares [0] 2 4 3 3 4 2" xfId="15858" xr:uid="{AD9519FB-0041-4C0E-97D8-46EC6C30C24D}"/>
    <cellStyle name="Millares [0] 2 4 3 3 5" xfId="15853" xr:uid="{3F64F8CA-B4AF-4D78-B089-511A3D478636}"/>
    <cellStyle name="Millares [0] 2 4 3 4" xfId="5152" xr:uid="{00000000-0005-0000-0000-0000A4090000}"/>
    <cellStyle name="Millares [0] 2 4 3 4 2" xfId="5153" xr:uid="{00000000-0005-0000-0000-0000A5090000}"/>
    <cellStyle name="Millares [0] 2 4 3 4 2 2" xfId="5154" xr:uid="{00000000-0005-0000-0000-0000A6090000}"/>
    <cellStyle name="Millares [0] 2 4 3 4 2 2 2" xfId="15861" xr:uid="{124D1663-B5D4-48BB-8B56-8FD88CFF178E}"/>
    <cellStyle name="Millares [0] 2 4 3 4 2 3" xfId="5155" xr:uid="{00000000-0005-0000-0000-0000A7090000}"/>
    <cellStyle name="Millares [0] 2 4 3 4 2 3 2" xfId="15862" xr:uid="{D727047E-64C5-4815-B715-C0CA32071ED2}"/>
    <cellStyle name="Millares [0] 2 4 3 4 2 4" xfId="15860" xr:uid="{10551BFF-A51B-43BA-BEDF-882DA7810AE2}"/>
    <cellStyle name="Millares [0] 2 4 3 4 3" xfId="5156" xr:uid="{00000000-0005-0000-0000-0000A8090000}"/>
    <cellStyle name="Millares [0] 2 4 3 4 3 2" xfId="15863" xr:uid="{546435D9-2EAD-4BD6-95A4-A9FC0BFC74CE}"/>
    <cellStyle name="Millares [0] 2 4 3 4 4" xfId="5157" xr:uid="{00000000-0005-0000-0000-0000A9090000}"/>
    <cellStyle name="Millares [0] 2 4 3 4 4 2" xfId="15864" xr:uid="{DEABF3F9-3D93-4255-AA98-E27BFC0F3AC0}"/>
    <cellStyle name="Millares [0] 2 4 3 4 5" xfId="15859" xr:uid="{B0CFBC6B-B5AC-4FEF-9A5A-79C8534DCDE1}"/>
    <cellStyle name="Millares [0] 2 4 3 5" xfId="5158" xr:uid="{00000000-0005-0000-0000-0000AA090000}"/>
    <cellStyle name="Millares [0] 2 4 3 5 2" xfId="5159" xr:uid="{00000000-0005-0000-0000-0000AB090000}"/>
    <cellStyle name="Millares [0] 2 4 3 5 2 2" xfId="5160" xr:uid="{00000000-0005-0000-0000-0000AC090000}"/>
    <cellStyle name="Millares [0] 2 4 3 5 2 2 2" xfId="15867" xr:uid="{EBD36B73-1A3E-4795-B9EA-A5A4924C0DFC}"/>
    <cellStyle name="Millares [0] 2 4 3 5 2 3" xfId="5161" xr:uid="{00000000-0005-0000-0000-0000AD090000}"/>
    <cellStyle name="Millares [0] 2 4 3 5 2 3 2" xfId="15868" xr:uid="{22A2A32E-855C-4E3D-83A1-591E26C7F9F4}"/>
    <cellStyle name="Millares [0] 2 4 3 5 2 4" xfId="15866" xr:uid="{E1524078-43A5-4467-8B8D-32FB6B790673}"/>
    <cellStyle name="Millares [0] 2 4 3 5 3" xfId="5162" xr:uid="{00000000-0005-0000-0000-0000AE090000}"/>
    <cellStyle name="Millares [0] 2 4 3 5 3 2" xfId="15869" xr:uid="{6B466A8F-28A4-4B82-81EE-A947EEFE78E2}"/>
    <cellStyle name="Millares [0] 2 4 3 5 4" xfId="5163" xr:uid="{00000000-0005-0000-0000-0000AF090000}"/>
    <cellStyle name="Millares [0] 2 4 3 5 4 2" xfId="15870" xr:uid="{FEC536EA-75F2-4623-86DC-8A6ADA36E0A2}"/>
    <cellStyle name="Millares [0] 2 4 3 5 5" xfId="15865" xr:uid="{69B7D393-5C78-4BF9-9FF4-FAF11528E8CA}"/>
    <cellStyle name="Millares [0] 2 4 3 6" xfId="5164" xr:uid="{00000000-0005-0000-0000-0000B0090000}"/>
    <cellStyle name="Millares [0] 2 4 3 6 2" xfId="5165" xr:uid="{00000000-0005-0000-0000-0000B1090000}"/>
    <cellStyle name="Millares [0] 2 4 3 6 2 2" xfId="15872" xr:uid="{A305BBBB-F329-496F-BBE9-6CADDE84BDFB}"/>
    <cellStyle name="Millares [0] 2 4 3 6 3" xfId="5166" xr:uid="{00000000-0005-0000-0000-0000B2090000}"/>
    <cellStyle name="Millares [0] 2 4 3 6 3 2" xfId="15873" xr:uid="{239F5649-C74B-4D98-A1AC-F8C62E68FE49}"/>
    <cellStyle name="Millares [0] 2 4 3 6 4" xfId="15871" xr:uid="{E8886EDA-5CD1-432D-B493-59EA4973D87E}"/>
    <cellStyle name="Millares [0] 2 4 3 7" xfId="5167" xr:uid="{00000000-0005-0000-0000-0000B3090000}"/>
    <cellStyle name="Millares [0] 2 4 3 7 2" xfId="15874" xr:uid="{A781AD23-A7EF-4A04-95C1-5E30501A1FCA}"/>
    <cellStyle name="Millares [0] 2 4 3 8" xfId="5168" xr:uid="{00000000-0005-0000-0000-0000B4090000}"/>
    <cellStyle name="Millares [0] 2 4 3 8 2" xfId="15875" xr:uid="{68F5AC99-D180-4261-8DD8-0671D184E40C}"/>
    <cellStyle name="Millares [0] 2 4 3 9" xfId="15840" xr:uid="{314771E4-D983-47BD-83A0-702A8B3994E6}"/>
    <cellStyle name="Millares [0] 2 4 4" xfId="5169" xr:uid="{00000000-0005-0000-0000-0000B5090000}"/>
    <cellStyle name="Millares [0] 2 4 4 2" xfId="5170" xr:uid="{00000000-0005-0000-0000-0000B6090000}"/>
    <cellStyle name="Millares [0] 2 4 4 2 2" xfId="5171" xr:uid="{00000000-0005-0000-0000-0000B7090000}"/>
    <cellStyle name="Millares [0] 2 4 4 2 2 2" xfId="5172" xr:uid="{00000000-0005-0000-0000-0000B8090000}"/>
    <cellStyle name="Millares [0] 2 4 4 2 2 2 2" xfId="15879" xr:uid="{4B580D3F-A0AD-4549-9128-70E1F883B95A}"/>
    <cellStyle name="Millares [0] 2 4 4 2 2 3" xfId="5173" xr:uid="{00000000-0005-0000-0000-0000B9090000}"/>
    <cellStyle name="Millares [0] 2 4 4 2 2 3 2" xfId="15880" xr:uid="{72A925E7-CC4C-4F1D-B875-281BAC0F193B}"/>
    <cellStyle name="Millares [0] 2 4 4 2 2 4" xfId="15878" xr:uid="{D11E55DE-936A-4660-B88A-ADA0EBB6C33B}"/>
    <cellStyle name="Millares [0] 2 4 4 2 3" xfId="5174" xr:uid="{00000000-0005-0000-0000-0000BA090000}"/>
    <cellStyle name="Millares [0] 2 4 4 2 3 2" xfId="15881" xr:uid="{29D65054-405F-4675-BF53-179D7C1D37B0}"/>
    <cellStyle name="Millares [0] 2 4 4 2 4" xfId="5175" xr:uid="{00000000-0005-0000-0000-0000BB090000}"/>
    <cellStyle name="Millares [0] 2 4 4 2 4 2" xfId="15882" xr:uid="{9D35EBD1-0749-458D-87B4-4BFA3C815098}"/>
    <cellStyle name="Millares [0] 2 4 4 2 5" xfId="15877" xr:uid="{91672B62-E2D1-48F7-8BD0-0C3A52B47AC1}"/>
    <cellStyle name="Millares [0] 2 4 4 3" xfId="5176" xr:uid="{00000000-0005-0000-0000-0000BC090000}"/>
    <cellStyle name="Millares [0] 2 4 4 3 2" xfId="5177" xr:uid="{00000000-0005-0000-0000-0000BD090000}"/>
    <cellStyle name="Millares [0] 2 4 4 3 2 2" xfId="5178" xr:uid="{00000000-0005-0000-0000-0000BE090000}"/>
    <cellStyle name="Millares [0] 2 4 4 3 2 2 2" xfId="15885" xr:uid="{BB0294E5-686A-416C-A6C8-49E769C6EE0A}"/>
    <cellStyle name="Millares [0] 2 4 4 3 2 3" xfId="5179" xr:uid="{00000000-0005-0000-0000-0000BF090000}"/>
    <cellStyle name="Millares [0] 2 4 4 3 2 3 2" xfId="15886" xr:uid="{125FC1F9-62B4-4D5A-B8FF-6222C0F35486}"/>
    <cellStyle name="Millares [0] 2 4 4 3 2 4" xfId="15884" xr:uid="{EE01F743-8AB0-47BA-B3C4-9280E6A0A717}"/>
    <cellStyle name="Millares [0] 2 4 4 3 3" xfId="5180" xr:uid="{00000000-0005-0000-0000-0000C0090000}"/>
    <cellStyle name="Millares [0] 2 4 4 3 3 2" xfId="15887" xr:uid="{85137194-4A4C-4D17-8144-E28169317FE2}"/>
    <cellStyle name="Millares [0] 2 4 4 3 4" xfId="5181" xr:uid="{00000000-0005-0000-0000-0000C1090000}"/>
    <cellStyle name="Millares [0] 2 4 4 3 4 2" xfId="15888" xr:uid="{27C32C66-8B66-47C2-AD77-9FAAE3BF89B7}"/>
    <cellStyle name="Millares [0] 2 4 4 3 5" xfId="15883" xr:uid="{4C041366-ED43-4152-95DC-EA368BE1889F}"/>
    <cellStyle name="Millares [0] 2 4 4 4" xfId="5182" xr:uid="{00000000-0005-0000-0000-0000C2090000}"/>
    <cellStyle name="Millares [0] 2 4 4 4 2" xfId="5183" xr:uid="{00000000-0005-0000-0000-0000C3090000}"/>
    <cellStyle name="Millares [0] 2 4 4 4 2 2" xfId="15890" xr:uid="{02799C1B-6D10-4F6E-A7ED-0575AF1E3F66}"/>
    <cellStyle name="Millares [0] 2 4 4 4 3" xfId="5184" xr:uid="{00000000-0005-0000-0000-0000C4090000}"/>
    <cellStyle name="Millares [0] 2 4 4 4 3 2" xfId="15891" xr:uid="{F657E0FC-A8FD-43FB-BA06-0049FE536867}"/>
    <cellStyle name="Millares [0] 2 4 4 4 4" xfId="15889" xr:uid="{0279A973-5C02-4724-81E2-1C6B1BD3CF32}"/>
    <cellStyle name="Millares [0] 2 4 4 5" xfId="5185" xr:uid="{00000000-0005-0000-0000-0000C5090000}"/>
    <cellStyle name="Millares [0] 2 4 4 5 2" xfId="15892" xr:uid="{4697E06E-27C6-4A6D-B84D-D274B5F79A11}"/>
    <cellStyle name="Millares [0] 2 4 4 6" xfId="5186" xr:uid="{00000000-0005-0000-0000-0000C6090000}"/>
    <cellStyle name="Millares [0] 2 4 4 6 2" xfId="15893" xr:uid="{D9DD1A00-FD86-4FF0-A953-6253CE9D388D}"/>
    <cellStyle name="Millares [0] 2 4 4 7" xfId="15876" xr:uid="{543B0744-830B-4BC0-99BF-7E4071312E8F}"/>
    <cellStyle name="Millares [0] 2 4 5" xfId="5187" xr:uid="{00000000-0005-0000-0000-0000C7090000}"/>
    <cellStyle name="Millares [0] 2 4 5 2" xfId="5188" xr:uid="{00000000-0005-0000-0000-0000C8090000}"/>
    <cellStyle name="Millares [0] 2 4 5 2 2" xfId="5189" xr:uid="{00000000-0005-0000-0000-0000C9090000}"/>
    <cellStyle name="Millares [0] 2 4 5 2 2 2" xfId="15896" xr:uid="{E8263B9B-E102-49DF-AB3A-8E66F7499E53}"/>
    <cellStyle name="Millares [0] 2 4 5 2 3" xfId="5190" xr:uid="{00000000-0005-0000-0000-0000CA090000}"/>
    <cellStyle name="Millares [0] 2 4 5 2 3 2" xfId="15897" xr:uid="{608D4CC0-D4C0-40B3-81DC-AE29E5C89060}"/>
    <cellStyle name="Millares [0] 2 4 5 2 4" xfId="15895" xr:uid="{85F55112-2A9A-4EC5-8630-EF4717C1C40B}"/>
    <cellStyle name="Millares [0] 2 4 5 3" xfId="5191" xr:uid="{00000000-0005-0000-0000-0000CB090000}"/>
    <cellStyle name="Millares [0] 2 4 5 3 2" xfId="15898" xr:uid="{56D7B9F0-C85E-4C22-A363-AB8428528593}"/>
    <cellStyle name="Millares [0] 2 4 5 4" xfId="5192" xr:uid="{00000000-0005-0000-0000-0000CC090000}"/>
    <cellStyle name="Millares [0] 2 4 5 4 2" xfId="15899" xr:uid="{ABD61C72-CE6B-4719-B4C9-1FD83F023A82}"/>
    <cellStyle name="Millares [0] 2 4 5 5" xfId="15894" xr:uid="{FBB48FCB-3774-4081-B473-D50514438A5E}"/>
    <cellStyle name="Millares [0] 2 4 6" xfId="5193" xr:uid="{00000000-0005-0000-0000-0000CD090000}"/>
    <cellStyle name="Millares [0] 2 4 6 2" xfId="5194" xr:uid="{00000000-0005-0000-0000-0000CE090000}"/>
    <cellStyle name="Millares [0] 2 4 6 2 2" xfId="5195" xr:uid="{00000000-0005-0000-0000-0000CF090000}"/>
    <cellStyle name="Millares [0] 2 4 6 2 2 2" xfId="15902" xr:uid="{31C4F64E-1A5B-4A1D-B0B9-E125F1C44822}"/>
    <cellStyle name="Millares [0] 2 4 6 2 3" xfId="5196" xr:uid="{00000000-0005-0000-0000-0000D0090000}"/>
    <cellStyle name="Millares [0] 2 4 6 2 3 2" xfId="15903" xr:uid="{0A539460-D98B-4427-9AD4-24C9EB6A10CE}"/>
    <cellStyle name="Millares [0] 2 4 6 2 4" xfId="15901" xr:uid="{6ACF7373-3D99-4544-A54F-B7F53B49B8B5}"/>
    <cellStyle name="Millares [0] 2 4 6 3" xfId="5197" xr:uid="{00000000-0005-0000-0000-0000D1090000}"/>
    <cellStyle name="Millares [0] 2 4 6 3 2" xfId="15904" xr:uid="{B7CC17EE-EBDF-4C89-96AD-55585C9A9490}"/>
    <cellStyle name="Millares [0] 2 4 6 4" xfId="5198" xr:uid="{00000000-0005-0000-0000-0000D2090000}"/>
    <cellStyle name="Millares [0] 2 4 6 4 2" xfId="15905" xr:uid="{2FFD7682-ABCC-4556-956E-F8E8C2D4927F}"/>
    <cellStyle name="Millares [0] 2 4 6 5" xfId="15900" xr:uid="{24FC1880-97E3-4D41-BCB5-6909E8E10CB9}"/>
    <cellStyle name="Millares [0] 2 4 7" xfId="5199" xr:uid="{00000000-0005-0000-0000-0000D3090000}"/>
    <cellStyle name="Millares [0] 2 4 7 2" xfId="5200" xr:uid="{00000000-0005-0000-0000-0000D4090000}"/>
    <cellStyle name="Millares [0] 2 4 7 2 2" xfId="5201" xr:uid="{00000000-0005-0000-0000-0000D5090000}"/>
    <cellStyle name="Millares [0] 2 4 7 2 2 2" xfId="15908" xr:uid="{9CA155D6-D981-492B-8FCF-205FD691C0E4}"/>
    <cellStyle name="Millares [0] 2 4 7 2 3" xfId="5202" xr:uid="{00000000-0005-0000-0000-0000D6090000}"/>
    <cellStyle name="Millares [0] 2 4 7 2 3 2" xfId="15909" xr:uid="{B4481704-C0F8-44F0-90B5-F94981F38F24}"/>
    <cellStyle name="Millares [0] 2 4 7 2 4" xfId="15907" xr:uid="{E98B2695-DA84-4893-9A07-C5785C9AD3A3}"/>
    <cellStyle name="Millares [0] 2 4 7 3" xfId="5203" xr:uid="{00000000-0005-0000-0000-0000D7090000}"/>
    <cellStyle name="Millares [0] 2 4 7 3 2" xfId="15910" xr:uid="{8DC6ECFC-8FA7-4101-9D5B-BFE2C9D4E5DB}"/>
    <cellStyle name="Millares [0] 2 4 7 4" xfId="5204" xr:uid="{00000000-0005-0000-0000-0000D8090000}"/>
    <cellStyle name="Millares [0] 2 4 7 4 2" xfId="15911" xr:uid="{43C708EF-464E-485E-905A-8BE513AFB56E}"/>
    <cellStyle name="Millares [0] 2 4 7 5" xfId="15906" xr:uid="{4BDD5414-5164-4927-84DB-61A31CDDF1F4}"/>
    <cellStyle name="Millares [0] 2 4 8" xfId="5205" xr:uid="{00000000-0005-0000-0000-0000D9090000}"/>
    <cellStyle name="Millares [0] 2 4 8 2" xfId="5206" xr:uid="{00000000-0005-0000-0000-0000DA090000}"/>
    <cellStyle name="Millares [0] 2 4 8 2 2" xfId="5207" xr:uid="{00000000-0005-0000-0000-0000DB090000}"/>
    <cellStyle name="Millares [0] 2 4 8 2 2 2" xfId="15914" xr:uid="{6355BF34-DC8B-4462-99A6-8995FDCDB240}"/>
    <cellStyle name="Millares [0] 2 4 8 2 3" xfId="5208" xr:uid="{00000000-0005-0000-0000-0000DC090000}"/>
    <cellStyle name="Millares [0] 2 4 8 2 3 2" xfId="15915" xr:uid="{6020B0D9-0C8F-4B8A-9DD1-29036DC675CA}"/>
    <cellStyle name="Millares [0] 2 4 8 2 4" xfId="15913" xr:uid="{A251E711-872B-4A90-9C2B-3A120AF60551}"/>
    <cellStyle name="Millares [0] 2 4 8 3" xfId="5209" xr:uid="{00000000-0005-0000-0000-0000DD090000}"/>
    <cellStyle name="Millares [0] 2 4 8 3 2" xfId="15916" xr:uid="{C4ABF057-A8C6-469F-9440-0B1A6FD5E3A2}"/>
    <cellStyle name="Millares [0] 2 4 8 4" xfId="5210" xr:uid="{00000000-0005-0000-0000-0000DE090000}"/>
    <cellStyle name="Millares [0] 2 4 8 4 2" xfId="15917" xr:uid="{75D8CBE7-3E63-4E75-853D-5476FC77F650}"/>
    <cellStyle name="Millares [0] 2 4 8 5" xfId="15912" xr:uid="{FBB11856-26CE-4806-8411-CF733F45C49D}"/>
    <cellStyle name="Millares [0] 2 4 9" xfId="5211" xr:uid="{00000000-0005-0000-0000-0000DF090000}"/>
    <cellStyle name="Millares [0] 2 4 9 2" xfId="5212" xr:uid="{00000000-0005-0000-0000-0000E0090000}"/>
    <cellStyle name="Millares [0] 2 4 9 2 2" xfId="15919" xr:uid="{6F3D8998-29FD-4415-8FCC-00636C98AB8C}"/>
    <cellStyle name="Millares [0] 2 4 9 3" xfId="5213" xr:uid="{00000000-0005-0000-0000-0000E1090000}"/>
    <cellStyle name="Millares [0] 2 4 9 3 2" xfId="15920" xr:uid="{0AB09E90-F790-4D92-89E9-2A4A149E1E3C}"/>
    <cellStyle name="Millares [0] 2 4 9 4" xfId="15918" xr:uid="{A20572BE-1288-4DC7-9B30-FD0010661EF4}"/>
    <cellStyle name="Millares [0] 2 5" xfId="5214" xr:uid="{00000000-0005-0000-0000-0000E2090000}"/>
    <cellStyle name="Millares [0] 2 5 10" xfId="15921" xr:uid="{7E234471-F313-4851-83F0-B8A1180F0BED}"/>
    <cellStyle name="Millares [0] 2 5 2" xfId="5215" xr:uid="{00000000-0005-0000-0000-0000E3090000}"/>
    <cellStyle name="Millares [0] 2 5 2 2" xfId="5216" xr:uid="{00000000-0005-0000-0000-0000E4090000}"/>
    <cellStyle name="Millares [0] 2 5 2 2 2" xfId="5217" xr:uid="{00000000-0005-0000-0000-0000E5090000}"/>
    <cellStyle name="Millares [0] 2 5 2 2 2 2" xfId="5218" xr:uid="{00000000-0005-0000-0000-0000E6090000}"/>
    <cellStyle name="Millares [0] 2 5 2 2 2 2 2" xfId="5219" xr:uid="{00000000-0005-0000-0000-0000E7090000}"/>
    <cellStyle name="Millares [0] 2 5 2 2 2 2 2 2" xfId="15926" xr:uid="{98A63B5C-768A-43BC-9295-93E969BA1B38}"/>
    <cellStyle name="Millares [0] 2 5 2 2 2 2 3" xfId="5220" xr:uid="{00000000-0005-0000-0000-0000E8090000}"/>
    <cellStyle name="Millares [0] 2 5 2 2 2 2 3 2" xfId="15927" xr:uid="{82B8D850-9CD7-458B-B030-E65957900655}"/>
    <cellStyle name="Millares [0] 2 5 2 2 2 2 4" xfId="15925" xr:uid="{502A71A4-941D-4E1A-A3B5-9192B1356213}"/>
    <cellStyle name="Millares [0] 2 5 2 2 2 3" xfId="5221" xr:uid="{00000000-0005-0000-0000-0000E9090000}"/>
    <cellStyle name="Millares [0] 2 5 2 2 2 3 2" xfId="15928" xr:uid="{7CAC724B-3830-4C44-B8F9-B610237B78C9}"/>
    <cellStyle name="Millares [0] 2 5 2 2 2 4" xfId="5222" xr:uid="{00000000-0005-0000-0000-0000EA090000}"/>
    <cellStyle name="Millares [0] 2 5 2 2 2 4 2" xfId="15929" xr:uid="{877A8B21-09D6-4649-91C3-EE4412B29AEE}"/>
    <cellStyle name="Millares [0] 2 5 2 2 2 5" xfId="15924" xr:uid="{BB5F089B-8AE9-4971-986E-72BE9C8010B6}"/>
    <cellStyle name="Millares [0] 2 5 2 2 3" xfId="5223" xr:uid="{00000000-0005-0000-0000-0000EB090000}"/>
    <cellStyle name="Millares [0] 2 5 2 2 3 2" xfId="5224" xr:uid="{00000000-0005-0000-0000-0000EC090000}"/>
    <cellStyle name="Millares [0] 2 5 2 2 3 2 2" xfId="15931" xr:uid="{77C46AD5-DF75-4D95-88DF-19E0C364CC94}"/>
    <cellStyle name="Millares [0] 2 5 2 2 3 3" xfId="5225" xr:uid="{00000000-0005-0000-0000-0000ED090000}"/>
    <cellStyle name="Millares [0] 2 5 2 2 3 3 2" xfId="15932" xr:uid="{0C03D0F1-436E-4E3C-8ADA-6691E8DDD30E}"/>
    <cellStyle name="Millares [0] 2 5 2 2 3 4" xfId="15930" xr:uid="{58D3D17A-A22E-4C1B-AC70-EA052BDB5F46}"/>
    <cellStyle name="Millares [0] 2 5 2 2 4" xfId="5226" xr:uid="{00000000-0005-0000-0000-0000EE090000}"/>
    <cellStyle name="Millares [0] 2 5 2 2 4 2" xfId="15933" xr:uid="{71BD0F52-8158-4F18-AEE6-4EA222DE4592}"/>
    <cellStyle name="Millares [0] 2 5 2 2 5" xfId="5227" xr:uid="{00000000-0005-0000-0000-0000EF090000}"/>
    <cellStyle name="Millares [0] 2 5 2 2 5 2" xfId="15934" xr:uid="{07F703EA-17B1-4B0F-BD57-2CFC96F860F2}"/>
    <cellStyle name="Millares [0] 2 5 2 2 6" xfId="15923" xr:uid="{238B59C8-02E4-4628-B422-9AA02DE229C6}"/>
    <cellStyle name="Millares [0] 2 5 2 3" xfId="5228" xr:uid="{00000000-0005-0000-0000-0000F0090000}"/>
    <cellStyle name="Millares [0] 2 5 2 3 2" xfId="5229" xr:uid="{00000000-0005-0000-0000-0000F1090000}"/>
    <cellStyle name="Millares [0] 2 5 2 3 2 2" xfId="5230" xr:uid="{00000000-0005-0000-0000-0000F2090000}"/>
    <cellStyle name="Millares [0] 2 5 2 3 2 2 2" xfId="15937" xr:uid="{BA9B2E61-CA8A-4792-A2B2-44BC3F5C6565}"/>
    <cellStyle name="Millares [0] 2 5 2 3 2 3" xfId="5231" xr:uid="{00000000-0005-0000-0000-0000F3090000}"/>
    <cellStyle name="Millares [0] 2 5 2 3 2 3 2" xfId="15938" xr:uid="{5E8948C8-6C1D-4D9C-9CA7-58E72C26E2BA}"/>
    <cellStyle name="Millares [0] 2 5 2 3 2 4" xfId="15936" xr:uid="{3897C7F0-080A-4382-B0E9-F3301243BA62}"/>
    <cellStyle name="Millares [0] 2 5 2 3 3" xfId="5232" xr:uid="{00000000-0005-0000-0000-0000F4090000}"/>
    <cellStyle name="Millares [0] 2 5 2 3 3 2" xfId="15939" xr:uid="{5D0CA8F6-1F23-49ED-8049-82C17A20AE16}"/>
    <cellStyle name="Millares [0] 2 5 2 3 4" xfId="5233" xr:uid="{00000000-0005-0000-0000-0000F5090000}"/>
    <cellStyle name="Millares [0] 2 5 2 3 4 2" xfId="15940" xr:uid="{A64A1B4C-5E08-40ED-A5DD-C1C11B6725A5}"/>
    <cellStyle name="Millares [0] 2 5 2 3 5" xfId="15935" xr:uid="{FBA03E94-DD49-459D-89DB-E60839C2AAF9}"/>
    <cellStyle name="Millares [0] 2 5 2 4" xfId="5234" xr:uid="{00000000-0005-0000-0000-0000F6090000}"/>
    <cellStyle name="Millares [0] 2 5 2 4 2" xfId="5235" xr:uid="{00000000-0005-0000-0000-0000F7090000}"/>
    <cellStyle name="Millares [0] 2 5 2 4 2 2" xfId="5236" xr:uid="{00000000-0005-0000-0000-0000F8090000}"/>
    <cellStyle name="Millares [0] 2 5 2 4 2 2 2" xfId="15943" xr:uid="{6D8E43F1-9F84-45ED-B1E9-A92F7434F9B7}"/>
    <cellStyle name="Millares [0] 2 5 2 4 2 3" xfId="5237" xr:uid="{00000000-0005-0000-0000-0000F9090000}"/>
    <cellStyle name="Millares [0] 2 5 2 4 2 3 2" xfId="15944" xr:uid="{3E2E04EC-4FA6-4469-B2C8-999C44CD6D9A}"/>
    <cellStyle name="Millares [0] 2 5 2 4 2 4" xfId="15942" xr:uid="{5E2698D9-2013-4DD7-A131-747A80BE0444}"/>
    <cellStyle name="Millares [0] 2 5 2 4 3" xfId="5238" xr:uid="{00000000-0005-0000-0000-0000FA090000}"/>
    <cellStyle name="Millares [0] 2 5 2 4 3 2" xfId="15945" xr:uid="{BC8152F0-933D-4BF5-AE0A-3C2E1B317717}"/>
    <cellStyle name="Millares [0] 2 5 2 4 4" xfId="5239" xr:uid="{00000000-0005-0000-0000-0000FB090000}"/>
    <cellStyle name="Millares [0] 2 5 2 4 4 2" xfId="15946" xr:uid="{9AE9B381-7441-48CD-A508-01F0D85F7730}"/>
    <cellStyle name="Millares [0] 2 5 2 4 5" xfId="15941" xr:uid="{5D1DE52A-DEFF-45DC-8B77-D3EE7708B650}"/>
    <cellStyle name="Millares [0] 2 5 2 5" xfId="5240" xr:uid="{00000000-0005-0000-0000-0000FC090000}"/>
    <cellStyle name="Millares [0] 2 5 2 5 2" xfId="5241" xr:uid="{00000000-0005-0000-0000-0000FD090000}"/>
    <cellStyle name="Millares [0] 2 5 2 5 2 2" xfId="5242" xr:uid="{00000000-0005-0000-0000-0000FE090000}"/>
    <cellStyle name="Millares [0] 2 5 2 5 2 2 2" xfId="15949" xr:uid="{159C083B-5561-4E88-8371-90AF354616AF}"/>
    <cellStyle name="Millares [0] 2 5 2 5 2 3" xfId="5243" xr:uid="{00000000-0005-0000-0000-0000FF090000}"/>
    <cellStyle name="Millares [0] 2 5 2 5 2 3 2" xfId="15950" xr:uid="{79109E47-55DD-42A3-946A-4A5A9D65DF2F}"/>
    <cellStyle name="Millares [0] 2 5 2 5 2 4" xfId="15948" xr:uid="{2B964EA3-83C0-4174-BD51-3656C0954AC4}"/>
    <cellStyle name="Millares [0] 2 5 2 5 3" xfId="5244" xr:uid="{00000000-0005-0000-0000-0000000A0000}"/>
    <cellStyle name="Millares [0] 2 5 2 5 3 2" xfId="15951" xr:uid="{8BDBD5D7-6EFF-4020-996C-E411FD9A9F2B}"/>
    <cellStyle name="Millares [0] 2 5 2 5 4" xfId="5245" xr:uid="{00000000-0005-0000-0000-0000010A0000}"/>
    <cellStyle name="Millares [0] 2 5 2 5 4 2" xfId="15952" xr:uid="{26D9A973-794F-4FF5-83B0-CF3B6EB388E6}"/>
    <cellStyle name="Millares [0] 2 5 2 5 5" xfId="15947" xr:uid="{7581510B-9C06-4366-A58F-C2DAC1C63D04}"/>
    <cellStyle name="Millares [0] 2 5 2 6" xfId="5246" xr:uid="{00000000-0005-0000-0000-0000020A0000}"/>
    <cellStyle name="Millares [0] 2 5 2 6 2" xfId="5247" xr:uid="{00000000-0005-0000-0000-0000030A0000}"/>
    <cellStyle name="Millares [0] 2 5 2 6 2 2" xfId="15954" xr:uid="{922BB752-AAEE-4BDC-97B5-0CFD00C68652}"/>
    <cellStyle name="Millares [0] 2 5 2 6 3" xfId="5248" xr:uid="{00000000-0005-0000-0000-0000040A0000}"/>
    <cellStyle name="Millares [0] 2 5 2 6 3 2" xfId="15955" xr:uid="{AC573BFB-2E45-4DB5-AA1F-BF4B3B975F5B}"/>
    <cellStyle name="Millares [0] 2 5 2 6 4" xfId="15953" xr:uid="{9A4D9DE3-AC31-4890-A35D-B3C808FEF2AC}"/>
    <cellStyle name="Millares [0] 2 5 2 7" xfId="5249" xr:uid="{00000000-0005-0000-0000-0000050A0000}"/>
    <cellStyle name="Millares [0] 2 5 2 7 2" xfId="15956" xr:uid="{42267B05-1969-43C1-B9BF-33CCBFFAA24F}"/>
    <cellStyle name="Millares [0] 2 5 2 8" xfId="5250" xr:uid="{00000000-0005-0000-0000-0000060A0000}"/>
    <cellStyle name="Millares [0] 2 5 2 8 2" xfId="15957" xr:uid="{B77791B4-AD2E-4211-8203-749B4A30D15C}"/>
    <cellStyle name="Millares [0] 2 5 2 9" xfId="15922" xr:uid="{6391308C-6221-416B-A9C2-C75D92879120}"/>
    <cellStyle name="Millares [0] 2 5 3" xfId="5251" xr:uid="{00000000-0005-0000-0000-0000070A0000}"/>
    <cellStyle name="Millares [0] 2 5 3 2" xfId="5252" xr:uid="{00000000-0005-0000-0000-0000080A0000}"/>
    <cellStyle name="Millares [0] 2 5 3 2 2" xfId="5253" xr:uid="{00000000-0005-0000-0000-0000090A0000}"/>
    <cellStyle name="Millares [0] 2 5 3 2 2 2" xfId="5254" xr:uid="{00000000-0005-0000-0000-00000A0A0000}"/>
    <cellStyle name="Millares [0] 2 5 3 2 2 2 2" xfId="15961" xr:uid="{22C28ED5-BC24-4555-BBF9-DD45987BB5F1}"/>
    <cellStyle name="Millares [0] 2 5 3 2 2 3" xfId="5255" xr:uid="{00000000-0005-0000-0000-00000B0A0000}"/>
    <cellStyle name="Millares [0] 2 5 3 2 2 3 2" xfId="15962" xr:uid="{71A1F476-590D-4C37-B3EA-6F14CF7F3129}"/>
    <cellStyle name="Millares [0] 2 5 3 2 2 4" xfId="15960" xr:uid="{E6C2AF75-B857-4387-A8FD-84320A703ACF}"/>
    <cellStyle name="Millares [0] 2 5 3 2 3" xfId="5256" xr:uid="{00000000-0005-0000-0000-00000C0A0000}"/>
    <cellStyle name="Millares [0] 2 5 3 2 3 2" xfId="15963" xr:uid="{3F60B65D-10E2-4B14-9E81-33150D6D7298}"/>
    <cellStyle name="Millares [0] 2 5 3 2 4" xfId="5257" xr:uid="{00000000-0005-0000-0000-00000D0A0000}"/>
    <cellStyle name="Millares [0] 2 5 3 2 4 2" xfId="15964" xr:uid="{3CB40A07-841C-44F3-B7CB-19B376830DFC}"/>
    <cellStyle name="Millares [0] 2 5 3 2 5" xfId="15959" xr:uid="{03710E7B-60E0-42F6-9457-9C0E9578D324}"/>
    <cellStyle name="Millares [0] 2 5 3 3" xfId="5258" xr:uid="{00000000-0005-0000-0000-00000E0A0000}"/>
    <cellStyle name="Millares [0] 2 5 3 3 2" xfId="5259" xr:uid="{00000000-0005-0000-0000-00000F0A0000}"/>
    <cellStyle name="Millares [0] 2 5 3 3 2 2" xfId="15966" xr:uid="{AABD242D-404F-4B65-A433-94FD3BCA0B47}"/>
    <cellStyle name="Millares [0] 2 5 3 3 3" xfId="5260" xr:uid="{00000000-0005-0000-0000-0000100A0000}"/>
    <cellStyle name="Millares [0] 2 5 3 3 3 2" xfId="15967" xr:uid="{13F8BB0B-39F9-420C-915D-D77F8ACE69B0}"/>
    <cellStyle name="Millares [0] 2 5 3 3 4" xfId="15965" xr:uid="{ACC884BC-EE2C-4470-B5D4-B2DB2FF17480}"/>
    <cellStyle name="Millares [0] 2 5 3 4" xfId="5261" xr:uid="{00000000-0005-0000-0000-0000110A0000}"/>
    <cellStyle name="Millares [0] 2 5 3 4 2" xfId="15968" xr:uid="{011A1DF8-396E-4736-80D7-F2B33108F1FA}"/>
    <cellStyle name="Millares [0] 2 5 3 5" xfId="5262" xr:uid="{00000000-0005-0000-0000-0000120A0000}"/>
    <cellStyle name="Millares [0] 2 5 3 5 2" xfId="15969" xr:uid="{86407B9F-831C-47D9-A300-65C56A4F240F}"/>
    <cellStyle name="Millares [0] 2 5 3 6" xfId="15958" xr:uid="{B2493424-4DDD-47F5-B60E-5199ACA5E69F}"/>
    <cellStyle name="Millares [0] 2 5 4" xfId="5263" xr:uid="{00000000-0005-0000-0000-0000130A0000}"/>
    <cellStyle name="Millares [0] 2 5 4 2" xfId="5264" xr:uid="{00000000-0005-0000-0000-0000140A0000}"/>
    <cellStyle name="Millares [0] 2 5 4 2 2" xfId="5265" xr:uid="{00000000-0005-0000-0000-0000150A0000}"/>
    <cellStyle name="Millares [0] 2 5 4 2 2 2" xfId="15972" xr:uid="{C857226D-B10E-496E-9419-8BB031DC45B8}"/>
    <cellStyle name="Millares [0] 2 5 4 2 3" xfId="5266" xr:uid="{00000000-0005-0000-0000-0000160A0000}"/>
    <cellStyle name="Millares [0] 2 5 4 2 3 2" xfId="15973" xr:uid="{03C88957-625C-4B7E-AC11-AD5968BD48AD}"/>
    <cellStyle name="Millares [0] 2 5 4 2 4" xfId="15971" xr:uid="{B3DA194E-8BB7-4154-A761-C3B2498AE238}"/>
    <cellStyle name="Millares [0] 2 5 4 3" xfId="5267" xr:uid="{00000000-0005-0000-0000-0000170A0000}"/>
    <cellStyle name="Millares [0] 2 5 4 3 2" xfId="15974" xr:uid="{C593A99C-E8CC-41A3-A37C-E429372F820D}"/>
    <cellStyle name="Millares [0] 2 5 4 4" xfId="5268" xr:uid="{00000000-0005-0000-0000-0000180A0000}"/>
    <cellStyle name="Millares [0] 2 5 4 4 2" xfId="15975" xr:uid="{81794BCD-AB45-4DC5-B73C-8A8251E119B2}"/>
    <cellStyle name="Millares [0] 2 5 4 5" xfId="15970" xr:uid="{D3EB0299-1D8A-44CA-B819-E2D64C9C5404}"/>
    <cellStyle name="Millares [0] 2 5 5" xfId="5269" xr:uid="{00000000-0005-0000-0000-0000190A0000}"/>
    <cellStyle name="Millares [0] 2 5 5 2" xfId="5270" xr:uid="{00000000-0005-0000-0000-00001A0A0000}"/>
    <cellStyle name="Millares [0] 2 5 5 2 2" xfId="5271" xr:uid="{00000000-0005-0000-0000-00001B0A0000}"/>
    <cellStyle name="Millares [0] 2 5 5 2 2 2" xfId="15978" xr:uid="{D0366C33-D2FD-4BB4-9611-DE3A04F9045D}"/>
    <cellStyle name="Millares [0] 2 5 5 2 3" xfId="5272" xr:uid="{00000000-0005-0000-0000-00001C0A0000}"/>
    <cellStyle name="Millares [0] 2 5 5 2 3 2" xfId="15979" xr:uid="{BE68B188-4F3D-45C5-A7F7-E760D9A23EFB}"/>
    <cellStyle name="Millares [0] 2 5 5 2 4" xfId="15977" xr:uid="{57FB83E4-4AF8-4245-AEEE-E25AC923FEBA}"/>
    <cellStyle name="Millares [0] 2 5 5 3" xfId="5273" xr:uid="{00000000-0005-0000-0000-00001D0A0000}"/>
    <cellStyle name="Millares [0] 2 5 5 3 2" xfId="15980" xr:uid="{D55AA67D-7C6B-4A28-9106-7EB729564817}"/>
    <cellStyle name="Millares [0] 2 5 5 4" xfId="5274" xr:uid="{00000000-0005-0000-0000-00001E0A0000}"/>
    <cellStyle name="Millares [0] 2 5 5 4 2" xfId="15981" xr:uid="{6C42A3C0-CE77-46F2-B3A3-12E5BD91EB4B}"/>
    <cellStyle name="Millares [0] 2 5 5 5" xfId="15976" xr:uid="{0F5C9625-413B-4CF2-AE46-8104F9DF88FA}"/>
    <cellStyle name="Millares [0] 2 5 6" xfId="5275" xr:uid="{00000000-0005-0000-0000-00001F0A0000}"/>
    <cellStyle name="Millares [0] 2 5 6 2" xfId="5276" xr:uid="{00000000-0005-0000-0000-0000200A0000}"/>
    <cellStyle name="Millares [0] 2 5 6 2 2" xfId="5277" xr:uid="{00000000-0005-0000-0000-0000210A0000}"/>
    <cellStyle name="Millares [0] 2 5 6 2 2 2" xfId="15984" xr:uid="{94C00E7E-A7C3-4523-BE05-DFF1CD2285E0}"/>
    <cellStyle name="Millares [0] 2 5 6 2 3" xfId="5278" xr:uid="{00000000-0005-0000-0000-0000220A0000}"/>
    <cellStyle name="Millares [0] 2 5 6 2 3 2" xfId="15985" xr:uid="{D39E9852-BAF0-4D8B-A4B7-58C833E987B0}"/>
    <cellStyle name="Millares [0] 2 5 6 2 4" xfId="15983" xr:uid="{B28EE0F4-6D80-4653-AA10-BA87B8FEB414}"/>
    <cellStyle name="Millares [0] 2 5 6 3" xfId="5279" xr:uid="{00000000-0005-0000-0000-0000230A0000}"/>
    <cellStyle name="Millares [0] 2 5 6 3 2" xfId="15986" xr:uid="{50556329-8AC1-46FE-A206-934E65E18777}"/>
    <cellStyle name="Millares [0] 2 5 6 4" xfId="5280" xr:uid="{00000000-0005-0000-0000-0000240A0000}"/>
    <cellStyle name="Millares [0] 2 5 6 4 2" xfId="15987" xr:uid="{2049FB4E-28D6-48DB-9278-33C4CB1BE593}"/>
    <cellStyle name="Millares [0] 2 5 6 5" xfId="15982" xr:uid="{8C689F8A-6950-4F9E-8998-BAF174B5A756}"/>
    <cellStyle name="Millares [0] 2 5 7" xfId="5281" xr:uid="{00000000-0005-0000-0000-0000250A0000}"/>
    <cellStyle name="Millares [0] 2 5 7 2" xfId="5282" xr:uid="{00000000-0005-0000-0000-0000260A0000}"/>
    <cellStyle name="Millares [0] 2 5 7 2 2" xfId="15989" xr:uid="{87BB8796-423E-413F-95E3-C8710EF9B5D2}"/>
    <cellStyle name="Millares [0] 2 5 7 3" xfId="5283" xr:uid="{00000000-0005-0000-0000-0000270A0000}"/>
    <cellStyle name="Millares [0] 2 5 7 3 2" xfId="15990" xr:uid="{F092E169-0AA2-4E57-8165-8CB9119C45C1}"/>
    <cellStyle name="Millares [0] 2 5 7 4" xfId="15988" xr:uid="{0A4AB666-F8C4-47D7-98B1-187B0E7BF10F}"/>
    <cellStyle name="Millares [0] 2 5 8" xfId="5284" xr:uid="{00000000-0005-0000-0000-0000280A0000}"/>
    <cellStyle name="Millares [0] 2 5 8 2" xfId="15991" xr:uid="{F89FC357-8905-41EA-8A1A-44F17066507B}"/>
    <cellStyle name="Millares [0] 2 5 9" xfId="5285" xr:uid="{00000000-0005-0000-0000-0000290A0000}"/>
    <cellStyle name="Millares [0] 2 5 9 2" xfId="15992" xr:uid="{69C4AF2E-40B9-4B51-8AFA-101D76D3FA26}"/>
    <cellStyle name="Millares [0] 2 6" xfId="5286" xr:uid="{00000000-0005-0000-0000-00002A0A0000}"/>
    <cellStyle name="Millares [0] 2 6 10" xfId="15993" xr:uid="{D55AA07D-87C2-453C-8699-5880A0E32C19}"/>
    <cellStyle name="Millares [0] 2 6 2" xfId="5287" xr:uid="{00000000-0005-0000-0000-00002B0A0000}"/>
    <cellStyle name="Millares [0] 2 6 2 2" xfId="5288" xr:uid="{00000000-0005-0000-0000-00002C0A0000}"/>
    <cellStyle name="Millares [0] 2 6 2 2 2" xfId="5289" xr:uid="{00000000-0005-0000-0000-00002D0A0000}"/>
    <cellStyle name="Millares [0] 2 6 2 2 2 2" xfId="5290" xr:uid="{00000000-0005-0000-0000-00002E0A0000}"/>
    <cellStyle name="Millares [0] 2 6 2 2 2 2 2" xfId="5291" xr:uid="{00000000-0005-0000-0000-00002F0A0000}"/>
    <cellStyle name="Millares [0] 2 6 2 2 2 2 2 2" xfId="15998" xr:uid="{D2BC2AF4-E27A-4274-B5C2-4586A65E64CE}"/>
    <cellStyle name="Millares [0] 2 6 2 2 2 2 3" xfId="5292" xr:uid="{00000000-0005-0000-0000-0000300A0000}"/>
    <cellStyle name="Millares [0] 2 6 2 2 2 2 3 2" xfId="15999" xr:uid="{F08EE0AB-27D9-44E8-8231-3E1162E100FC}"/>
    <cellStyle name="Millares [0] 2 6 2 2 2 2 4" xfId="15997" xr:uid="{4D5E3571-CFD1-4013-8077-5B5619357758}"/>
    <cellStyle name="Millares [0] 2 6 2 2 2 3" xfId="5293" xr:uid="{00000000-0005-0000-0000-0000310A0000}"/>
    <cellStyle name="Millares [0] 2 6 2 2 2 3 2" xfId="16000" xr:uid="{1554AF92-F73E-4DC9-90AE-895C91175964}"/>
    <cellStyle name="Millares [0] 2 6 2 2 2 4" xfId="5294" xr:uid="{00000000-0005-0000-0000-0000320A0000}"/>
    <cellStyle name="Millares [0] 2 6 2 2 2 4 2" xfId="16001" xr:uid="{3168D6C3-DE15-4CD6-80B9-4CCD4B8CBD47}"/>
    <cellStyle name="Millares [0] 2 6 2 2 2 5" xfId="15996" xr:uid="{9E0C6431-994F-40D8-A255-0444F49D253F}"/>
    <cellStyle name="Millares [0] 2 6 2 2 3" xfId="5295" xr:uid="{00000000-0005-0000-0000-0000330A0000}"/>
    <cellStyle name="Millares [0] 2 6 2 2 3 2" xfId="5296" xr:uid="{00000000-0005-0000-0000-0000340A0000}"/>
    <cellStyle name="Millares [0] 2 6 2 2 3 2 2" xfId="16003" xr:uid="{5D4677CE-8D06-4681-8533-177EE53645AC}"/>
    <cellStyle name="Millares [0] 2 6 2 2 3 3" xfId="5297" xr:uid="{00000000-0005-0000-0000-0000350A0000}"/>
    <cellStyle name="Millares [0] 2 6 2 2 3 3 2" xfId="16004" xr:uid="{816C5D38-E22F-4C5A-8ADC-15EB482AAAE2}"/>
    <cellStyle name="Millares [0] 2 6 2 2 3 4" xfId="16002" xr:uid="{DEAFF02D-FCE5-47B8-B6CD-53C3E08F48C0}"/>
    <cellStyle name="Millares [0] 2 6 2 2 4" xfId="5298" xr:uid="{00000000-0005-0000-0000-0000360A0000}"/>
    <cellStyle name="Millares [0] 2 6 2 2 4 2" xfId="16005" xr:uid="{9BAAA67F-5356-4FE3-B2E5-74A106C5BC74}"/>
    <cellStyle name="Millares [0] 2 6 2 2 5" xfId="5299" xr:uid="{00000000-0005-0000-0000-0000370A0000}"/>
    <cellStyle name="Millares [0] 2 6 2 2 5 2" xfId="16006" xr:uid="{2CA622F1-1FEE-4F6B-B7F2-929C7B4E8CEE}"/>
    <cellStyle name="Millares [0] 2 6 2 2 6" xfId="15995" xr:uid="{EE55BF48-A78B-4A9F-AC37-DD9A98E0F9ED}"/>
    <cellStyle name="Millares [0] 2 6 2 3" xfId="5300" xr:uid="{00000000-0005-0000-0000-0000380A0000}"/>
    <cellStyle name="Millares [0] 2 6 2 3 2" xfId="5301" xr:uid="{00000000-0005-0000-0000-0000390A0000}"/>
    <cellStyle name="Millares [0] 2 6 2 3 2 2" xfId="5302" xr:uid="{00000000-0005-0000-0000-00003A0A0000}"/>
    <cellStyle name="Millares [0] 2 6 2 3 2 2 2" xfId="16009" xr:uid="{C96F87D8-50D6-4216-9F0C-72C1FE95DAF3}"/>
    <cellStyle name="Millares [0] 2 6 2 3 2 3" xfId="5303" xr:uid="{00000000-0005-0000-0000-00003B0A0000}"/>
    <cellStyle name="Millares [0] 2 6 2 3 2 3 2" xfId="16010" xr:uid="{4C8DBC9E-2088-4A56-9266-D5EF40CB8779}"/>
    <cellStyle name="Millares [0] 2 6 2 3 2 4" xfId="16008" xr:uid="{64607B61-A5DB-4D11-BCB2-26A91265DC25}"/>
    <cellStyle name="Millares [0] 2 6 2 3 3" xfId="5304" xr:uid="{00000000-0005-0000-0000-00003C0A0000}"/>
    <cellStyle name="Millares [0] 2 6 2 3 3 2" xfId="16011" xr:uid="{0E000C9C-7CD4-4385-A72A-8DFD905E4B09}"/>
    <cellStyle name="Millares [0] 2 6 2 3 4" xfId="5305" xr:uid="{00000000-0005-0000-0000-00003D0A0000}"/>
    <cellStyle name="Millares [0] 2 6 2 3 4 2" xfId="16012" xr:uid="{D2BF107F-4437-43A9-93BE-7337BD0AA70E}"/>
    <cellStyle name="Millares [0] 2 6 2 3 5" xfId="16007" xr:uid="{460FFA6E-2E2C-4F0B-B271-0696853A2247}"/>
    <cellStyle name="Millares [0] 2 6 2 4" xfId="5306" xr:uid="{00000000-0005-0000-0000-00003E0A0000}"/>
    <cellStyle name="Millares [0] 2 6 2 4 2" xfId="5307" xr:uid="{00000000-0005-0000-0000-00003F0A0000}"/>
    <cellStyle name="Millares [0] 2 6 2 4 2 2" xfId="5308" xr:uid="{00000000-0005-0000-0000-0000400A0000}"/>
    <cellStyle name="Millares [0] 2 6 2 4 2 2 2" xfId="16015" xr:uid="{3BFCF1A5-CC1B-4E4A-8143-2A96985D050F}"/>
    <cellStyle name="Millares [0] 2 6 2 4 2 3" xfId="5309" xr:uid="{00000000-0005-0000-0000-0000410A0000}"/>
    <cellStyle name="Millares [0] 2 6 2 4 2 3 2" xfId="16016" xr:uid="{0AE1477B-87B4-452C-91A7-466314D65C05}"/>
    <cellStyle name="Millares [0] 2 6 2 4 2 4" xfId="16014" xr:uid="{130709FA-B5FA-4303-B212-439EF2171BE0}"/>
    <cellStyle name="Millares [0] 2 6 2 4 3" xfId="5310" xr:uid="{00000000-0005-0000-0000-0000420A0000}"/>
    <cellStyle name="Millares [0] 2 6 2 4 3 2" xfId="16017" xr:uid="{80F10C83-D643-4C18-AC03-52EC7B072946}"/>
    <cellStyle name="Millares [0] 2 6 2 4 4" xfId="5311" xr:uid="{00000000-0005-0000-0000-0000430A0000}"/>
    <cellStyle name="Millares [0] 2 6 2 4 4 2" xfId="16018" xr:uid="{E97726D1-6C8E-467F-94FF-BD5CCCCB0EDA}"/>
    <cellStyle name="Millares [0] 2 6 2 4 5" xfId="16013" xr:uid="{0464FD92-8C71-4306-A216-8270CA0F41E2}"/>
    <cellStyle name="Millares [0] 2 6 2 5" xfId="5312" xr:uid="{00000000-0005-0000-0000-0000440A0000}"/>
    <cellStyle name="Millares [0] 2 6 2 5 2" xfId="5313" xr:uid="{00000000-0005-0000-0000-0000450A0000}"/>
    <cellStyle name="Millares [0] 2 6 2 5 2 2" xfId="5314" xr:uid="{00000000-0005-0000-0000-0000460A0000}"/>
    <cellStyle name="Millares [0] 2 6 2 5 2 2 2" xfId="16021" xr:uid="{6D853636-8A0C-4C68-A758-12245B53BD9E}"/>
    <cellStyle name="Millares [0] 2 6 2 5 2 3" xfId="5315" xr:uid="{00000000-0005-0000-0000-0000470A0000}"/>
    <cellStyle name="Millares [0] 2 6 2 5 2 3 2" xfId="16022" xr:uid="{F59F737C-5DAE-427C-B9D5-9893B9946C6A}"/>
    <cellStyle name="Millares [0] 2 6 2 5 2 4" xfId="16020" xr:uid="{EC5ADE68-0BFA-481E-9430-83A9365FFC2B}"/>
    <cellStyle name="Millares [0] 2 6 2 5 3" xfId="5316" xr:uid="{00000000-0005-0000-0000-0000480A0000}"/>
    <cellStyle name="Millares [0] 2 6 2 5 3 2" xfId="16023" xr:uid="{009836E5-7B0B-456F-BB2E-0F7FEADBBD8E}"/>
    <cellStyle name="Millares [0] 2 6 2 5 4" xfId="5317" xr:uid="{00000000-0005-0000-0000-0000490A0000}"/>
    <cellStyle name="Millares [0] 2 6 2 5 4 2" xfId="16024" xr:uid="{B49D5960-D011-41D0-931D-7F5D45A4D91C}"/>
    <cellStyle name="Millares [0] 2 6 2 5 5" xfId="16019" xr:uid="{EB6ADDF4-8214-4C2C-84B3-FE96BA3580AA}"/>
    <cellStyle name="Millares [0] 2 6 2 6" xfId="5318" xr:uid="{00000000-0005-0000-0000-00004A0A0000}"/>
    <cellStyle name="Millares [0] 2 6 2 6 2" xfId="5319" xr:uid="{00000000-0005-0000-0000-00004B0A0000}"/>
    <cellStyle name="Millares [0] 2 6 2 6 2 2" xfId="16026" xr:uid="{0005CC55-6AE9-43F7-A870-4BCF503BF34B}"/>
    <cellStyle name="Millares [0] 2 6 2 6 3" xfId="5320" xr:uid="{00000000-0005-0000-0000-00004C0A0000}"/>
    <cellStyle name="Millares [0] 2 6 2 6 3 2" xfId="16027" xr:uid="{965DD16D-174E-47C2-B923-72C52369467F}"/>
    <cellStyle name="Millares [0] 2 6 2 6 4" xfId="16025" xr:uid="{402332F1-8D58-4CBE-8977-EC498E36CB34}"/>
    <cellStyle name="Millares [0] 2 6 2 7" xfId="5321" xr:uid="{00000000-0005-0000-0000-00004D0A0000}"/>
    <cellStyle name="Millares [0] 2 6 2 7 2" xfId="16028" xr:uid="{2339E846-232D-4C5C-919A-20962B70F5C7}"/>
    <cellStyle name="Millares [0] 2 6 2 8" xfId="5322" xr:uid="{00000000-0005-0000-0000-00004E0A0000}"/>
    <cellStyle name="Millares [0] 2 6 2 8 2" xfId="16029" xr:uid="{A38C5F4F-2B00-412E-9E66-44DFD897931C}"/>
    <cellStyle name="Millares [0] 2 6 2 9" xfId="15994" xr:uid="{8E5EFD03-3197-4B81-9ACC-40592062B533}"/>
    <cellStyle name="Millares [0] 2 6 3" xfId="5323" xr:uid="{00000000-0005-0000-0000-00004F0A0000}"/>
    <cellStyle name="Millares [0] 2 6 3 2" xfId="5324" xr:uid="{00000000-0005-0000-0000-0000500A0000}"/>
    <cellStyle name="Millares [0] 2 6 3 2 2" xfId="5325" xr:uid="{00000000-0005-0000-0000-0000510A0000}"/>
    <cellStyle name="Millares [0] 2 6 3 2 2 2" xfId="5326" xr:uid="{00000000-0005-0000-0000-0000520A0000}"/>
    <cellStyle name="Millares [0] 2 6 3 2 2 2 2" xfId="16033" xr:uid="{9151AA13-F8FF-46E1-B33E-B16E3CB08B48}"/>
    <cellStyle name="Millares [0] 2 6 3 2 2 3" xfId="5327" xr:uid="{00000000-0005-0000-0000-0000530A0000}"/>
    <cellStyle name="Millares [0] 2 6 3 2 2 3 2" xfId="16034" xr:uid="{0D04DD1E-4E83-40BE-8157-C6D74983E2CC}"/>
    <cellStyle name="Millares [0] 2 6 3 2 2 4" xfId="16032" xr:uid="{9DCE0C96-50DA-478A-A835-F5DCEAC6D129}"/>
    <cellStyle name="Millares [0] 2 6 3 2 3" xfId="5328" xr:uid="{00000000-0005-0000-0000-0000540A0000}"/>
    <cellStyle name="Millares [0] 2 6 3 2 3 2" xfId="16035" xr:uid="{35CD83A7-AC40-46E8-9F70-A136D1A2795D}"/>
    <cellStyle name="Millares [0] 2 6 3 2 4" xfId="5329" xr:uid="{00000000-0005-0000-0000-0000550A0000}"/>
    <cellStyle name="Millares [0] 2 6 3 2 4 2" xfId="16036" xr:uid="{FD5485C2-A239-4DC8-B611-B8DB837A8EC0}"/>
    <cellStyle name="Millares [0] 2 6 3 2 5" xfId="16031" xr:uid="{7CAA5F94-AE36-4B29-A7CF-1DD7C2EBC766}"/>
    <cellStyle name="Millares [0] 2 6 3 3" xfId="5330" xr:uid="{00000000-0005-0000-0000-0000560A0000}"/>
    <cellStyle name="Millares [0] 2 6 3 3 2" xfId="5331" xr:uid="{00000000-0005-0000-0000-0000570A0000}"/>
    <cellStyle name="Millares [0] 2 6 3 3 2 2" xfId="16038" xr:uid="{83FFE8D3-53E1-4F5C-8074-EA797C15A019}"/>
    <cellStyle name="Millares [0] 2 6 3 3 3" xfId="5332" xr:uid="{00000000-0005-0000-0000-0000580A0000}"/>
    <cellStyle name="Millares [0] 2 6 3 3 3 2" xfId="16039" xr:uid="{7175D440-783C-4E00-9EDE-7B0CF280FD34}"/>
    <cellStyle name="Millares [0] 2 6 3 3 4" xfId="16037" xr:uid="{E613F5CB-C91E-4EED-B672-247A7C340029}"/>
    <cellStyle name="Millares [0] 2 6 3 4" xfId="5333" xr:uid="{00000000-0005-0000-0000-0000590A0000}"/>
    <cellStyle name="Millares [0] 2 6 3 4 2" xfId="16040" xr:uid="{712D45BD-7971-49C7-8311-9E05D956906E}"/>
    <cellStyle name="Millares [0] 2 6 3 5" xfId="5334" xr:uid="{00000000-0005-0000-0000-00005A0A0000}"/>
    <cellStyle name="Millares [0] 2 6 3 5 2" xfId="16041" xr:uid="{5B9B0C51-45A7-4852-BBB5-90B332025DCD}"/>
    <cellStyle name="Millares [0] 2 6 3 6" xfId="16030" xr:uid="{2E4F3F82-5822-46BC-A05B-BC14F42EE7E4}"/>
    <cellStyle name="Millares [0] 2 6 4" xfId="5335" xr:uid="{00000000-0005-0000-0000-00005B0A0000}"/>
    <cellStyle name="Millares [0] 2 6 4 2" xfId="5336" xr:uid="{00000000-0005-0000-0000-00005C0A0000}"/>
    <cellStyle name="Millares [0] 2 6 4 2 2" xfId="5337" xr:uid="{00000000-0005-0000-0000-00005D0A0000}"/>
    <cellStyle name="Millares [0] 2 6 4 2 2 2" xfId="16044" xr:uid="{62EDE73C-B305-48E0-A403-AEEB1D942827}"/>
    <cellStyle name="Millares [0] 2 6 4 2 3" xfId="5338" xr:uid="{00000000-0005-0000-0000-00005E0A0000}"/>
    <cellStyle name="Millares [0] 2 6 4 2 3 2" xfId="16045" xr:uid="{592BD1DD-DB1B-4DDF-A921-2B678177B76D}"/>
    <cellStyle name="Millares [0] 2 6 4 2 4" xfId="16043" xr:uid="{68A03515-6CE7-49F9-905B-59B58F7310B5}"/>
    <cellStyle name="Millares [0] 2 6 4 3" xfId="5339" xr:uid="{00000000-0005-0000-0000-00005F0A0000}"/>
    <cellStyle name="Millares [0] 2 6 4 3 2" xfId="16046" xr:uid="{2B343BB1-2358-407E-853B-CB7548756FA7}"/>
    <cellStyle name="Millares [0] 2 6 4 4" xfId="5340" xr:uid="{00000000-0005-0000-0000-0000600A0000}"/>
    <cellStyle name="Millares [0] 2 6 4 4 2" xfId="16047" xr:uid="{25E2F22A-EF9D-456C-A589-AB0C5E76B2F2}"/>
    <cellStyle name="Millares [0] 2 6 4 5" xfId="16042" xr:uid="{3085CFC8-C473-4312-8B10-105E60DEE7B9}"/>
    <cellStyle name="Millares [0] 2 6 5" xfId="5341" xr:uid="{00000000-0005-0000-0000-0000610A0000}"/>
    <cellStyle name="Millares [0] 2 6 5 2" xfId="5342" xr:uid="{00000000-0005-0000-0000-0000620A0000}"/>
    <cellStyle name="Millares [0] 2 6 5 2 2" xfId="5343" xr:uid="{00000000-0005-0000-0000-0000630A0000}"/>
    <cellStyle name="Millares [0] 2 6 5 2 2 2" xfId="16050" xr:uid="{AB3FB13B-995E-4FEA-A869-616DC0861DA8}"/>
    <cellStyle name="Millares [0] 2 6 5 2 3" xfId="5344" xr:uid="{00000000-0005-0000-0000-0000640A0000}"/>
    <cellStyle name="Millares [0] 2 6 5 2 3 2" xfId="16051" xr:uid="{D8F200FC-7999-4014-814C-EBC06EEDB75F}"/>
    <cellStyle name="Millares [0] 2 6 5 2 4" xfId="16049" xr:uid="{3EAF3CC0-52C7-42A0-91EA-676F97685B97}"/>
    <cellStyle name="Millares [0] 2 6 5 3" xfId="5345" xr:uid="{00000000-0005-0000-0000-0000650A0000}"/>
    <cellStyle name="Millares [0] 2 6 5 3 2" xfId="16052" xr:uid="{E09CB663-31DA-412C-8DFD-3267BEA444C2}"/>
    <cellStyle name="Millares [0] 2 6 5 4" xfId="5346" xr:uid="{00000000-0005-0000-0000-0000660A0000}"/>
    <cellStyle name="Millares [0] 2 6 5 4 2" xfId="16053" xr:uid="{5A4B94CD-D88A-4534-8BE5-9C5A9D70CBC6}"/>
    <cellStyle name="Millares [0] 2 6 5 5" xfId="16048" xr:uid="{296F4277-F4FB-4295-9ADD-0A40BEE24D9C}"/>
    <cellStyle name="Millares [0] 2 6 6" xfId="5347" xr:uid="{00000000-0005-0000-0000-0000670A0000}"/>
    <cellStyle name="Millares [0] 2 6 6 2" xfId="5348" xr:uid="{00000000-0005-0000-0000-0000680A0000}"/>
    <cellStyle name="Millares [0] 2 6 6 2 2" xfId="5349" xr:uid="{00000000-0005-0000-0000-0000690A0000}"/>
    <cellStyle name="Millares [0] 2 6 6 2 2 2" xfId="16056" xr:uid="{6C57A2DB-9603-4295-8B0A-E35CDF30503A}"/>
    <cellStyle name="Millares [0] 2 6 6 2 3" xfId="5350" xr:uid="{00000000-0005-0000-0000-00006A0A0000}"/>
    <cellStyle name="Millares [0] 2 6 6 2 3 2" xfId="16057" xr:uid="{A4C025DB-299B-43EB-9010-3426668B597E}"/>
    <cellStyle name="Millares [0] 2 6 6 2 4" xfId="16055" xr:uid="{2FE27F60-A98E-429E-9D60-F4CB4A077EED}"/>
    <cellStyle name="Millares [0] 2 6 6 3" xfId="5351" xr:uid="{00000000-0005-0000-0000-00006B0A0000}"/>
    <cellStyle name="Millares [0] 2 6 6 3 2" xfId="16058" xr:uid="{F862A49A-04CA-43C8-8FDD-F1510D220C24}"/>
    <cellStyle name="Millares [0] 2 6 6 4" xfId="5352" xr:uid="{00000000-0005-0000-0000-00006C0A0000}"/>
    <cellStyle name="Millares [0] 2 6 6 4 2" xfId="16059" xr:uid="{2DFC7740-0257-45C0-BF2F-87A7950C2858}"/>
    <cellStyle name="Millares [0] 2 6 6 5" xfId="16054" xr:uid="{77BD9100-5DEB-4A33-B283-F337C228DE91}"/>
    <cellStyle name="Millares [0] 2 6 7" xfId="5353" xr:uid="{00000000-0005-0000-0000-00006D0A0000}"/>
    <cellStyle name="Millares [0] 2 6 7 2" xfId="5354" xr:uid="{00000000-0005-0000-0000-00006E0A0000}"/>
    <cellStyle name="Millares [0] 2 6 7 2 2" xfId="16061" xr:uid="{EB06D2C3-BC23-4429-8B24-7A73F3893165}"/>
    <cellStyle name="Millares [0] 2 6 7 3" xfId="5355" xr:uid="{00000000-0005-0000-0000-00006F0A0000}"/>
    <cellStyle name="Millares [0] 2 6 7 3 2" xfId="16062" xr:uid="{4D457D0D-9229-486F-BE89-4332717314A6}"/>
    <cellStyle name="Millares [0] 2 6 7 4" xfId="16060" xr:uid="{045198E4-DCD3-4D7F-B43B-9E4B728896B9}"/>
    <cellStyle name="Millares [0] 2 6 8" xfId="5356" xr:uid="{00000000-0005-0000-0000-0000700A0000}"/>
    <cellStyle name="Millares [0] 2 6 8 2" xfId="16063" xr:uid="{32E31B2A-D9AD-4622-B78E-B93E2446D7C6}"/>
    <cellStyle name="Millares [0] 2 6 9" xfId="5357" xr:uid="{00000000-0005-0000-0000-0000710A0000}"/>
    <cellStyle name="Millares [0] 2 6 9 2" xfId="16064" xr:uid="{CE07E939-E128-4D52-A373-E59B7753EA13}"/>
    <cellStyle name="Millares [0] 2 7" xfId="5358" xr:uid="{00000000-0005-0000-0000-0000720A0000}"/>
    <cellStyle name="Millares [0] 2 7 2" xfId="5359" xr:uid="{00000000-0005-0000-0000-0000730A0000}"/>
    <cellStyle name="Millares [0] 2 7 2 2" xfId="5360" xr:uid="{00000000-0005-0000-0000-0000740A0000}"/>
    <cellStyle name="Millares [0] 2 7 2 2 2" xfId="5361" xr:uid="{00000000-0005-0000-0000-0000750A0000}"/>
    <cellStyle name="Millares [0] 2 7 2 2 2 2" xfId="5362" xr:uid="{00000000-0005-0000-0000-0000760A0000}"/>
    <cellStyle name="Millares [0] 2 7 2 2 2 2 2" xfId="16069" xr:uid="{91BD072A-F91A-4180-BE8C-B533C622CC98}"/>
    <cellStyle name="Millares [0] 2 7 2 2 2 3" xfId="5363" xr:uid="{00000000-0005-0000-0000-0000770A0000}"/>
    <cellStyle name="Millares [0] 2 7 2 2 2 3 2" xfId="16070" xr:uid="{C80780EB-F4C5-4278-B594-8385C12C0FD5}"/>
    <cellStyle name="Millares [0] 2 7 2 2 2 4" xfId="16068" xr:uid="{50BA8B48-B1D2-4263-8D27-CCA023E4A7C4}"/>
    <cellStyle name="Millares [0] 2 7 2 2 3" xfId="5364" xr:uid="{00000000-0005-0000-0000-0000780A0000}"/>
    <cellStyle name="Millares [0] 2 7 2 2 3 2" xfId="16071" xr:uid="{E748E26A-1570-4387-AE14-E51266F4B9AC}"/>
    <cellStyle name="Millares [0] 2 7 2 2 4" xfId="5365" xr:uid="{00000000-0005-0000-0000-0000790A0000}"/>
    <cellStyle name="Millares [0] 2 7 2 2 4 2" xfId="16072" xr:uid="{22AADFE6-55E9-47EF-8B8E-97B8536051EC}"/>
    <cellStyle name="Millares [0] 2 7 2 2 5" xfId="16067" xr:uid="{237B1738-6F74-4E9F-A654-4BD89595D21E}"/>
    <cellStyle name="Millares [0] 2 7 2 3" xfId="5366" xr:uid="{00000000-0005-0000-0000-00007A0A0000}"/>
    <cellStyle name="Millares [0] 2 7 2 3 2" xfId="5367" xr:uid="{00000000-0005-0000-0000-00007B0A0000}"/>
    <cellStyle name="Millares [0] 2 7 2 3 2 2" xfId="16074" xr:uid="{BF85CC5E-237E-4496-BBEA-39F50E128913}"/>
    <cellStyle name="Millares [0] 2 7 2 3 3" xfId="5368" xr:uid="{00000000-0005-0000-0000-00007C0A0000}"/>
    <cellStyle name="Millares [0] 2 7 2 3 3 2" xfId="16075" xr:uid="{FA816AB1-B09F-4CDE-8DED-AED25D45D7CE}"/>
    <cellStyle name="Millares [0] 2 7 2 3 4" xfId="16073" xr:uid="{4910D40A-A412-4853-91A3-C38845828A75}"/>
    <cellStyle name="Millares [0] 2 7 2 4" xfId="5369" xr:uid="{00000000-0005-0000-0000-00007D0A0000}"/>
    <cellStyle name="Millares [0] 2 7 2 4 2" xfId="16076" xr:uid="{94AB543E-3B59-4EA2-8472-E2F0F3B30A40}"/>
    <cellStyle name="Millares [0] 2 7 2 5" xfId="5370" xr:uid="{00000000-0005-0000-0000-00007E0A0000}"/>
    <cellStyle name="Millares [0] 2 7 2 5 2" xfId="16077" xr:uid="{BCA13873-C710-4972-A342-06572BF712CD}"/>
    <cellStyle name="Millares [0] 2 7 2 6" xfId="16066" xr:uid="{BA38EF76-07B2-421B-82C8-CAA15D6CD837}"/>
    <cellStyle name="Millares [0] 2 7 3" xfId="5371" xr:uid="{00000000-0005-0000-0000-00007F0A0000}"/>
    <cellStyle name="Millares [0] 2 7 3 2" xfId="5372" xr:uid="{00000000-0005-0000-0000-0000800A0000}"/>
    <cellStyle name="Millares [0] 2 7 3 2 2" xfId="5373" xr:uid="{00000000-0005-0000-0000-0000810A0000}"/>
    <cellStyle name="Millares [0] 2 7 3 2 2 2" xfId="16080" xr:uid="{A61B41DA-7979-4E80-8A85-F40B4FB111DA}"/>
    <cellStyle name="Millares [0] 2 7 3 2 3" xfId="5374" xr:uid="{00000000-0005-0000-0000-0000820A0000}"/>
    <cellStyle name="Millares [0] 2 7 3 2 3 2" xfId="16081" xr:uid="{139A8494-9F3A-4C19-8F4F-8C7C0E739EB6}"/>
    <cellStyle name="Millares [0] 2 7 3 2 4" xfId="16079" xr:uid="{C723A87E-3868-422C-877C-A65472C8AD3A}"/>
    <cellStyle name="Millares [0] 2 7 3 3" xfId="5375" xr:uid="{00000000-0005-0000-0000-0000830A0000}"/>
    <cellStyle name="Millares [0] 2 7 3 3 2" xfId="16082" xr:uid="{9D324D4B-C88C-4A2A-AA15-AA79F896F5B0}"/>
    <cellStyle name="Millares [0] 2 7 3 4" xfId="5376" xr:uid="{00000000-0005-0000-0000-0000840A0000}"/>
    <cellStyle name="Millares [0] 2 7 3 4 2" xfId="16083" xr:uid="{963AE062-640B-4BCB-8942-FA0F6D5416C6}"/>
    <cellStyle name="Millares [0] 2 7 3 5" xfId="16078" xr:uid="{C66029B9-6491-4292-8960-294E02BD80E6}"/>
    <cellStyle name="Millares [0] 2 7 4" xfId="5377" xr:uid="{00000000-0005-0000-0000-0000850A0000}"/>
    <cellStyle name="Millares [0] 2 7 4 2" xfId="5378" xr:uid="{00000000-0005-0000-0000-0000860A0000}"/>
    <cellStyle name="Millares [0] 2 7 4 2 2" xfId="5379" xr:uid="{00000000-0005-0000-0000-0000870A0000}"/>
    <cellStyle name="Millares [0] 2 7 4 2 2 2" xfId="16086" xr:uid="{B8C5B181-DE70-488E-A8D3-9FE1EDBE5985}"/>
    <cellStyle name="Millares [0] 2 7 4 2 3" xfId="5380" xr:uid="{00000000-0005-0000-0000-0000880A0000}"/>
    <cellStyle name="Millares [0] 2 7 4 2 3 2" xfId="16087" xr:uid="{3BF224C0-A1D4-47F6-AA1E-54280638BB08}"/>
    <cellStyle name="Millares [0] 2 7 4 2 4" xfId="16085" xr:uid="{9436208F-1637-4F6A-BE5D-73D72F1F0C87}"/>
    <cellStyle name="Millares [0] 2 7 4 3" xfId="5381" xr:uid="{00000000-0005-0000-0000-0000890A0000}"/>
    <cellStyle name="Millares [0] 2 7 4 3 2" xfId="16088" xr:uid="{E216F987-9158-4261-82E7-686D84E163AD}"/>
    <cellStyle name="Millares [0] 2 7 4 4" xfId="5382" xr:uid="{00000000-0005-0000-0000-00008A0A0000}"/>
    <cellStyle name="Millares [0] 2 7 4 4 2" xfId="16089" xr:uid="{D465585D-6016-42EE-8241-82699AA930E9}"/>
    <cellStyle name="Millares [0] 2 7 4 5" xfId="16084" xr:uid="{85F950DA-8A91-4DD1-BB56-7654BF1137B4}"/>
    <cellStyle name="Millares [0] 2 7 5" xfId="5383" xr:uid="{00000000-0005-0000-0000-00008B0A0000}"/>
    <cellStyle name="Millares [0] 2 7 5 2" xfId="5384" xr:uid="{00000000-0005-0000-0000-00008C0A0000}"/>
    <cellStyle name="Millares [0] 2 7 5 2 2" xfId="5385" xr:uid="{00000000-0005-0000-0000-00008D0A0000}"/>
    <cellStyle name="Millares [0] 2 7 5 2 2 2" xfId="16092" xr:uid="{963E51AD-CC31-400C-A366-622E4F197DB6}"/>
    <cellStyle name="Millares [0] 2 7 5 2 3" xfId="5386" xr:uid="{00000000-0005-0000-0000-00008E0A0000}"/>
    <cellStyle name="Millares [0] 2 7 5 2 3 2" xfId="16093" xr:uid="{40E77D10-2151-4DED-A661-ACC4D03E6BB4}"/>
    <cellStyle name="Millares [0] 2 7 5 2 4" xfId="16091" xr:uid="{09E810AF-3A0E-43E5-B843-9BE65E66DDAA}"/>
    <cellStyle name="Millares [0] 2 7 5 3" xfId="5387" xr:uid="{00000000-0005-0000-0000-00008F0A0000}"/>
    <cellStyle name="Millares [0] 2 7 5 3 2" xfId="16094" xr:uid="{2FDEEA7E-1D1B-417B-B56A-5DC7F4392D10}"/>
    <cellStyle name="Millares [0] 2 7 5 4" xfId="5388" xr:uid="{00000000-0005-0000-0000-0000900A0000}"/>
    <cellStyle name="Millares [0] 2 7 5 4 2" xfId="16095" xr:uid="{9D8A86AA-D01F-4926-8BE1-3CC3E75F5E58}"/>
    <cellStyle name="Millares [0] 2 7 5 5" xfId="16090" xr:uid="{8F9EFFF6-88ED-45E1-8DFF-B7B320B37419}"/>
    <cellStyle name="Millares [0] 2 7 6" xfId="5389" xr:uid="{00000000-0005-0000-0000-0000910A0000}"/>
    <cellStyle name="Millares [0] 2 7 6 2" xfId="5390" xr:uid="{00000000-0005-0000-0000-0000920A0000}"/>
    <cellStyle name="Millares [0] 2 7 6 2 2" xfId="16097" xr:uid="{710AFC64-7AA6-47BF-BC9C-FBB80684C8B0}"/>
    <cellStyle name="Millares [0] 2 7 6 3" xfId="5391" xr:uid="{00000000-0005-0000-0000-0000930A0000}"/>
    <cellStyle name="Millares [0] 2 7 6 3 2" xfId="16098" xr:uid="{31375089-4674-4AE2-8970-FA5D53654323}"/>
    <cellStyle name="Millares [0] 2 7 6 4" xfId="16096" xr:uid="{B18C9920-D643-4880-AB29-E34989255630}"/>
    <cellStyle name="Millares [0] 2 7 7" xfId="5392" xr:uid="{00000000-0005-0000-0000-0000940A0000}"/>
    <cellStyle name="Millares [0] 2 7 7 2" xfId="16099" xr:uid="{D8D8DB14-406D-4CA0-A7D3-B7C4C1AED339}"/>
    <cellStyle name="Millares [0] 2 7 8" xfId="5393" xr:uid="{00000000-0005-0000-0000-0000950A0000}"/>
    <cellStyle name="Millares [0] 2 7 8 2" xfId="16100" xr:uid="{FA1693B1-9545-462D-AF0C-5B0678302F24}"/>
    <cellStyle name="Millares [0] 2 7 9" xfId="16065" xr:uid="{A37F3EA3-0B91-46EB-9AAD-F8C510F55488}"/>
    <cellStyle name="Millares [0] 2 8" xfId="5394" xr:uid="{00000000-0005-0000-0000-0000960A0000}"/>
    <cellStyle name="Millares [0] 2 8 2" xfId="5395" xr:uid="{00000000-0005-0000-0000-0000970A0000}"/>
    <cellStyle name="Millares [0] 2 8 2 2" xfId="5396" xr:uid="{00000000-0005-0000-0000-0000980A0000}"/>
    <cellStyle name="Millares [0] 2 8 2 2 2" xfId="5397" xr:uid="{00000000-0005-0000-0000-0000990A0000}"/>
    <cellStyle name="Millares [0] 2 8 2 2 2 2" xfId="16104" xr:uid="{43EB0BDB-04F3-4671-8123-5DC7087DDFF6}"/>
    <cellStyle name="Millares [0] 2 8 2 2 3" xfId="5398" xr:uid="{00000000-0005-0000-0000-00009A0A0000}"/>
    <cellStyle name="Millares [0] 2 8 2 2 3 2" xfId="16105" xr:uid="{77A93E28-3227-46B7-811E-C3B2023959FB}"/>
    <cellStyle name="Millares [0] 2 8 2 2 4" xfId="16103" xr:uid="{A54D8404-4051-4BEF-A9C0-F75484BBB4D0}"/>
    <cellStyle name="Millares [0] 2 8 2 3" xfId="5399" xr:uid="{00000000-0005-0000-0000-00009B0A0000}"/>
    <cellStyle name="Millares [0] 2 8 2 3 2" xfId="16106" xr:uid="{A68E8BD0-E345-484F-9D9F-4570E2973FE1}"/>
    <cellStyle name="Millares [0] 2 8 2 4" xfId="5400" xr:uid="{00000000-0005-0000-0000-00009C0A0000}"/>
    <cellStyle name="Millares [0] 2 8 2 4 2" xfId="16107" xr:uid="{F80DF7B8-8CF8-410A-9A00-3C07352F9235}"/>
    <cellStyle name="Millares [0] 2 8 2 5" xfId="16102" xr:uid="{64F10854-0DE7-4113-93E9-8824187E1BEC}"/>
    <cellStyle name="Millares [0] 2 8 3" xfId="5401" xr:uid="{00000000-0005-0000-0000-00009D0A0000}"/>
    <cellStyle name="Millares [0] 2 8 3 2" xfId="5402" xr:uid="{00000000-0005-0000-0000-00009E0A0000}"/>
    <cellStyle name="Millares [0] 2 8 3 2 2" xfId="5403" xr:uid="{00000000-0005-0000-0000-00009F0A0000}"/>
    <cellStyle name="Millares [0] 2 8 3 2 2 2" xfId="16110" xr:uid="{8783F840-FDA7-4C4F-8A9D-F06E8704DEF2}"/>
    <cellStyle name="Millares [0] 2 8 3 2 3" xfId="5404" xr:uid="{00000000-0005-0000-0000-0000A00A0000}"/>
    <cellStyle name="Millares [0] 2 8 3 2 3 2" xfId="16111" xr:uid="{CDB6234B-4013-4862-AD7E-141229DE6D56}"/>
    <cellStyle name="Millares [0] 2 8 3 2 4" xfId="16109" xr:uid="{AC43538F-304B-4840-93EF-96A15B7A540B}"/>
    <cellStyle name="Millares [0] 2 8 3 3" xfId="5405" xr:uid="{00000000-0005-0000-0000-0000A10A0000}"/>
    <cellStyle name="Millares [0] 2 8 3 3 2" xfId="16112" xr:uid="{6F65FF21-1974-44C1-8E13-16908702CEAC}"/>
    <cellStyle name="Millares [0] 2 8 3 4" xfId="5406" xr:uid="{00000000-0005-0000-0000-0000A20A0000}"/>
    <cellStyle name="Millares [0] 2 8 3 4 2" xfId="16113" xr:uid="{D7D2F929-B544-4D13-AC8B-C52D8B8D80EF}"/>
    <cellStyle name="Millares [0] 2 8 3 5" xfId="16108" xr:uid="{348D94AF-68D7-4F66-A7E3-F8153D3F63A6}"/>
    <cellStyle name="Millares [0] 2 8 4" xfId="5407" xr:uid="{00000000-0005-0000-0000-0000A30A0000}"/>
    <cellStyle name="Millares [0] 2 8 4 2" xfId="5408" xr:uid="{00000000-0005-0000-0000-0000A40A0000}"/>
    <cellStyle name="Millares [0] 2 8 4 2 2" xfId="16115" xr:uid="{2D4FCF61-083B-4BA0-AF62-2F60BC242B2C}"/>
    <cellStyle name="Millares [0] 2 8 4 3" xfId="5409" xr:uid="{00000000-0005-0000-0000-0000A50A0000}"/>
    <cellStyle name="Millares [0] 2 8 4 3 2" xfId="16116" xr:uid="{35AF35DB-8BDD-457D-B4CB-71EDCB288446}"/>
    <cellStyle name="Millares [0] 2 8 4 4" xfId="16114" xr:uid="{F7D4C208-7108-44EE-9D7F-D7735142709A}"/>
    <cellStyle name="Millares [0] 2 8 5" xfId="5410" xr:uid="{00000000-0005-0000-0000-0000A60A0000}"/>
    <cellStyle name="Millares [0] 2 8 5 2" xfId="16117" xr:uid="{3AF139C2-DC7E-429B-992E-6CDF3FB92ED4}"/>
    <cellStyle name="Millares [0] 2 8 6" xfId="5411" xr:uid="{00000000-0005-0000-0000-0000A70A0000}"/>
    <cellStyle name="Millares [0] 2 8 6 2" xfId="16118" xr:uid="{43CF8A4A-3B9F-4882-9D5D-61354F3B5EED}"/>
    <cellStyle name="Millares [0] 2 8 7" xfId="16101" xr:uid="{4588DBDC-9ADC-431A-A0A9-01AF305910A6}"/>
    <cellStyle name="Millares [0] 2 9" xfId="5412" xr:uid="{00000000-0005-0000-0000-0000A80A0000}"/>
    <cellStyle name="Millares [0] 2 9 2" xfId="5413" xr:uid="{00000000-0005-0000-0000-0000A90A0000}"/>
    <cellStyle name="Millares [0] 2 9 2 2" xfId="5414" xr:uid="{00000000-0005-0000-0000-0000AA0A0000}"/>
    <cellStyle name="Millares [0] 2 9 2 2 2" xfId="16121" xr:uid="{C04D6A07-09E6-420D-AF07-54F82FA7C664}"/>
    <cellStyle name="Millares [0] 2 9 2 3" xfId="5415" xr:uid="{00000000-0005-0000-0000-0000AB0A0000}"/>
    <cellStyle name="Millares [0] 2 9 2 3 2" xfId="16122" xr:uid="{6C920A4C-D485-4DD1-8B7C-AB929F54797E}"/>
    <cellStyle name="Millares [0] 2 9 2 4" xfId="16120" xr:uid="{31B52F67-83EC-4E63-A6EA-BA927299A6F4}"/>
    <cellStyle name="Millares [0] 2 9 3" xfId="5416" xr:uid="{00000000-0005-0000-0000-0000AC0A0000}"/>
    <cellStyle name="Millares [0] 2 9 3 2" xfId="16123" xr:uid="{D0D17286-EDE1-4D0A-94C5-9118C4787422}"/>
    <cellStyle name="Millares [0] 2 9 4" xfId="5417" xr:uid="{00000000-0005-0000-0000-0000AD0A0000}"/>
    <cellStyle name="Millares [0] 2 9 4 2" xfId="16124" xr:uid="{BCCCF199-359B-4F3F-9A56-E6B59D7B74D0}"/>
    <cellStyle name="Millares [0] 2 9 5" xfId="16119" xr:uid="{304C8F78-4BCC-4861-882B-E4891092D156}"/>
    <cellStyle name="Millares [0] 3" xfId="5418" xr:uid="{00000000-0005-0000-0000-0000AE0A0000}"/>
    <cellStyle name="Millares [0] 3 2" xfId="5419" xr:uid="{00000000-0005-0000-0000-0000AF0A0000}"/>
    <cellStyle name="Millares [0] 3 2 10" xfId="16126" xr:uid="{2BB1FE1A-C7CF-47CC-9050-0BF6D1FD22DE}"/>
    <cellStyle name="Millares [0] 3 2 2" xfId="5420" xr:uid="{00000000-0005-0000-0000-0000B00A0000}"/>
    <cellStyle name="Millares [0] 3 2 2 10" xfId="5421" xr:uid="{00000000-0005-0000-0000-0000B10A0000}"/>
    <cellStyle name="Millares [0] 3 2 2 10 2" xfId="16128" xr:uid="{772E8B8C-1E3B-41CD-9132-363B3D127FEA}"/>
    <cellStyle name="Millares [0] 3 2 2 11" xfId="16127" xr:uid="{B736ACE6-AD45-47EA-9515-BADEA9435B7B}"/>
    <cellStyle name="Millares [0] 3 2 2 2" xfId="5422" xr:uid="{00000000-0005-0000-0000-0000B20A0000}"/>
    <cellStyle name="Millares [0] 3 2 2 2 10" xfId="16129" xr:uid="{28F7289A-579E-407A-B6C5-6EEEDE9C6CF9}"/>
    <cellStyle name="Millares [0] 3 2 2 2 2" xfId="5423" xr:uid="{00000000-0005-0000-0000-0000B30A0000}"/>
    <cellStyle name="Millares [0] 3 2 2 2 2 2" xfId="5424" xr:uid="{00000000-0005-0000-0000-0000B40A0000}"/>
    <cellStyle name="Millares [0] 3 2 2 2 2 2 2" xfId="5425" xr:uid="{00000000-0005-0000-0000-0000B50A0000}"/>
    <cellStyle name="Millares [0] 3 2 2 2 2 2 2 2" xfId="5426" xr:uid="{00000000-0005-0000-0000-0000B60A0000}"/>
    <cellStyle name="Millares [0] 3 2 2 2 2 2 2 2 2" xfId="5427" xr:uid="{00000000-0005-0000-0000-0000B70A0000}"/>
    <cellStyle name="Millares [0] 3 2 2 2 2 2 2 2 2 2" xfId="16134" xr:uid="{CDD65418-DA4B-4716-B14D-6766E2C9CDD2}"/>
    <cellStyle name="Millares [0] 3 2 2 2 2 2 2 2 3" xfId="5428" xr:uid="{00000000-0005-0000-0000-0000B80A0000}"/>
    <cellStyle name="Millares [0] 3 2 2 2 2 2 2 2 3 2" xfId="16135" xr:uid="{4837C53E-1EC8-4F0E-BB0B-EE01C6EB46BE}"/>
    <cellStyle name="Millares [0] 3 2 2 2 2 2 2 2 4" xfId="16133" xr:uid="{AEAE016B-C6FB-44BF-88A5-8FC6205A70C8}"/>
    <cellStyle name="Millares [0] 3 2 2 2 2 2 2 3" xfId="5429" xr:uid="{00000000-0005-0000-0000-0000B90A0000}"/>
    <cellStyle name="Millares [0] 3 2 2 2 2 2 2 3 2" xfId="16136" xr:uid="{CB7DBAD0-9AC7-4E79-B8CC-820A806CAE44}"/>
    <cellStyle name="Millares [0] 3 2 2 2 2 2 2 4" xfId="5430" xr:uid="{00000000-0005-0000-0000-0000BA0A0000}"/>
    <cellStyle name="Millares [0] 3 2 2 2 2 2 2 4 2" xfId="16137" xr:uid="{113EF2F1-BE53-41EC-BF61-C6FABE8F2E2B}"/>
    <cellStyle name="Millares [0] 3 2 2 2 2 2 2 5" xfId="16132" xr:uid="{3BCFA400-BA0C-4D54-A32E-FB2FDBB38EBC}"/>
    <cellStyle name="Millares [0] 3 2 2 2 2 2 3" xfId="5431" xr:uid="{00000000-0005-0000-0000-0000BB0A0000}"/>
    <cellStyle name="Millares [0] 3 2 2 2 2 2 3 2" xfId="5432" xr:uid="{00000000-0005-0000-0000-0000BC0A0000}"/>
    <cellStyle name="Millares [0] 3 2 2 2 2 2 3 2 2" xfId="16139" xr:uid="{D3BE6EC8-E64F-45D6-A1F7-F73F348490E2}"/>
    <cellStyle name="Millares [0] 3 2 2 2 2 2 3 3" xfId="5433" xr:uid="{00000000-0005-0000-0000-0000BD0A0000}"/>
    <cellStyle name="Millares [0] 3 2 2 2 2 2 3 3 2" xfId="16140" xr:uid="{500E6C8C-EC95-49A9-8CB4-7E32CDB7BFD6}"/>
    <cellStyle name="Millares [0] 3 2 2 2 2 2 3 4" xfId="16138" xr:uid="{FA5553C8-F1BA-4B5E-9FE9-3F96BDE5184F}"/>
    <cellStyle name="Millares [0] 3 2 2 2 2 2 4" xfId="5434" xr:uid="{00000000-0005-0000-0000-0000BE0A0000}"/>
    <cellStyle name="Millares [0] 3 2 2 2 2 2 4 2" xfId="16141" xr:uid="{DD4CDB18-A07A-45A9-B979-7E17F637B1EC}"/>
    <cellStyle name="Millares [0] 3 2 2 2 2 2 5" xfId="5435" xr:uid="{00000000-0005-0000-0000-0000BF0A0000}"/>
    <cellStyle name="Millares [0] 3 2 2 2 2 2 5 2" xfId="16142" xr:uid="{F470DDDF-60C1-4CD0-ABE2-0C1293D2B27A}"/>
    <cellStyle name="Millares [0] 3 2 2 2 2 2 6" xfId="16131" xr:uid="{3E23822C-A150-45F2-A6B6-538D8CD25D97}"/>
    <cellStyle name="Millares [0] 3 2 2 2 2 3" xfId="5436" xr:uid="{00000000-0005-0000-0000-0000C00A0000}"/>
    <cellStyle name="Millares [0] 3 2 2 2 2 3 2" xfId="5437" xr:uid="{00000000-0005-0000-0000-0000C10A0000}"/>
    <cellStyle name="Millares [0] 3 2 2 2 2 3 2 2" xfId="5438" xr:uid="{00000000-0005-0000-0000-0000C20A0000}"/>
    <cellStyle name="Millares [0] 3 2 2 2 2 3 2 2 2" xfId="16145" xr:uid="{6C48653A-72BE-4CD8-9668-5CFEBED8E701}"/>
    <cellStyle name="Millares [0] 3 2 2 2 2 3 2 3" xfId="5439" xr:uid="{00000000-0005-0000-0000-0000C30A0000}"/>
    <cellStyle name="Millares [0] 3 2 2 2 2 3 2 3 2" xfId="16146" xr:uid="{37C51E99-47CF-4CFC-ABF7-FE8D3C5A0F1C}"/>
    <cellStyle name="Millares [0] 3 2 2 2 2 3 2 4" xfId="16144" xr:uid="{5E613D63-AADF-4979-9E5A-8F008F793CD8}"/>
    <cellStyle name="Millares [0] 3 2 2 2 2 3 3" xfId="5440" xr:uid="{00000000-0005-0000-0000-0000C40A0000}"/>
    <cellStyle name="Millares [0] 3 2 2 2 2 3 3 2" xfId="16147" xr:uid="{D0EF101C-0ECC-4E7F-AFCE-D3CCA4254ABF}"/>
    <cellStyle name="Millares [0] 3 2 2 2 2 3 4" xfId="5441" xr:uid="{00000000-0005-0000-0000-0000C50A0000}"/>
    <cellStyle name="Millares [0] 3 2 2 2 2 3 4 2" xfId="16148" xr:uid="{4E58D0FF-6B01-42FE-9B60-29AF2377D25C}"/>
    <cellStyle name="Millares [0] 3 2 2 2 2 3 5" xfId="16143" xr:uid="{B3C51014-5B62-4DCC-B867-19C3B7AA5509}"/>
    <cellStyle name="Millares [0] 3 2 2 2 2 4" xfId="5442" xr:uid="{00000000-0005-0000-0000-0000C60A0000}"/>
    <cellStyle name="Millares [0] 3 2 2 2 2 4 2" xfId="5443" xr:uid="{00000000-0005-0000-0000-0000C70A0000}"/>
    <cellStyle name="Millares [0] 3 2 2 2 2 4 2 2" xfId="5444" xr:uid="{00000000-0005-0000-0000-0000C80A0000}"/>
    <cellStyle name="Millares [0] 3 2 2 2 2 4 2 2 2" xfId="16151" xr:uid="{AFF4A265-F6E3-4194-A4E1-002DD3E50B8C}"/>
    <cellStyle name="Millares [0] 3 2 2 2 2 4 2 3" xfId="5445" xr:uid="{00000000-0005-0000-0000-0000C90A0000}"/>
    <cellStyle name="Millares [0] 3 2 2 2 2 4 2 3 2" xfId="16152" xr:uid="{E20095F4-0619-4B26-A0EE-3B9E9A3DD36D}"/>
    <cellStyle name="Millares [0] 3 2 2 2 2 4 2 4" xfId="16150" xr:uid="{81D03563-A2C8-49BC-93A6-E6A941DBAF62}"/>
    <cellStyle name="Millares [0] 3 2 2 2 2 4 3" xfId="5446" xr:uid="{00000000-0005-0000-0000-0000CA0A0000}"/>
    <cellStyle name="Millares [0] 3 2 2 2 2 4 3 2" xfId="16153" xr:uid="{A292403F-F9E9-4429-B799-24B3EEF6E2A4}"/>
    <cellStyle name="Millares [0] 3 2 2 2 2 4 4" xfId="5447" xr:uid="{00000000-0005-0000-0000-0000CB0A0000}"/>
    <cellStyle name="Millares [0] 3 2 2 2 2 4 4 2" xfId="16154" xr:uid="{C7B7172C-1D80-4923-9C1A-2638DA2412D9}"/>
    <cellStyle name="Millares [0] 3 2 2 2 2 4 5" xfId="16149" xr:uid="{56A71A71-80BC-4F20-A4A4-20C02B5E1280}"/>
    <cellStyle name="Millares [0] 3 2 2 2 2 5" xfId="5448" xr:uid="{00000000-0005-0000-0000-0000CC0A0000}"/>
    <cellStyle name="Millares [0] 3 2 2 2 2 5 2" xfId="5449" xr:uid="{00000000-0005-0000-0000-0000CD0A0000}"/>
    <cellStyle name="Millares [0] 3 2 2 2 2 5 2 2" xfId="5450" xr:uid="{00000000-0005-0000-0000-0000CE0A0000}"/>
    <cellStyle name="Millares [0] 3 2 2 2 2 5 2 2 2" xfId="16157" xr:uid="{F6792587-4E84-4762-BE83-9C1BC5B24D66}"/>
    <cellStyle name="Millares [0] 3 2 2 2 2 5 2 3" xfId="5451" xr:uid="{00000000-0005-0000-0000-0000CF0A0000}"/>
    <cellStyle name="Millares [0] 3 2 2 2 2 5 2 3 2" xfId="16158" xr:uid="{48278552-598B-48F2-B2E0-6485DDE55D12}"/>
    <cellStyle name="Millares [0] 3 2 2 2 2 5 2 4" xfId="16156" xr:uid="{E85471E9-1B32-4282-B038-EE736B0F0B14}"/>
    <cellStyle name="Millares [0] 3 2 2 2 2 5 3" xfId="5452" xr:uid="{00000000-0005-0000-0000-0000D00A0000}"/>
    <cellStyle name="Millares [0] 3 2 2 2 2 5 3 2" xfId="16159" xr:uid="{7E572FEB-3C17-4FBC-8FFC-1319693ACE8A}"/>
    <cellStyle name="Millares [0] 3 2 2 2 2 5 4" xfId="5453" xr:uid="{00000000-0005-0000-0000-0000D10A0000}"/>
    <cellStyle name="Millares [0] 3 2 2 2 2 5 4 2" xfId="16160" xr:uid="{3949FD6F-7DFB-420B-9941-CFF5ED0924A1}"/>
    <cellStyle name="Millares [0] 3 2 2 2 2 5 5" xfId="16155" xr:uid="{BE494D06-07FB-4F5C-863B-26A562DD25A6}"/>
    <cellStyle name="Millares [0] 3 2 2 2 2 6" xfId="5454" xr:uid="{00000000-0005-0000-0000-0000D20A0000}"/>
    <cellStyle name="Millares [0] 3 2 2 2 2 6 2" xfId="5455" xr:uid="{00000000-0005-0000-0000-0000D30A0000}"/>
    <cellStyle name="Millares [0] 3 2 2 2 2 6 2 2" xfId="16162" xr:uid="{55F60C23-0EEB-468B-B565-9318802D7F96}"/>
    <cellStyle name="Millares [0] 3 2 2 2 2 6 3" xfId="5456" xr:uid="{00000000-0005-0000-0000-0000D40A0000}"/>
    <cellStyle name="Millares [0] 3 2 2 2 2 6 3 2" xfId="16163" xr:uid="{08F95009-BEA9-425A-9BD9-ECFA9559B9F4}"/>
    <cellStyle name="Millares [0] 3 2 2 2 2 6 4" xfId="16161" xr:uid="{FB61EEB6-2862-46DC-B4A2-5B346E5B4479}"/>
    <cellStyle name="Millares [0] 3 2 2 2 2 7" xfId="5457" xr:uid="{00000000-0005-0000-0000-0000D50A0000}"/>
    <cellStyle name="Millares [0] 3 2 2 2 2 7 2" xfId="16164" xr:uid="{11B8C7E3-894E-4C28-A0B8-2B8A1761AEB3}"/>
    <cellStyle name="Millares [0] 3 2 2 2 2 8" xfId="5458" xr:uid="{00000000-0005-0000-0000-0000D60A0000}"/>
    <cellStyle name="Millares [0] 3 2 2 2 2 8 2" xfId="16165" xr:uid="{F47D98C3-13B5-45A5-AD0E-84EA0281210C}"/>
    <cellStyle name="Millares [0] 3 2 2 2 2 9" xfId="16130" xr:uid="{6261B10E-7A5D-4ECD-9AC1-304535589F43}"/>
    <cellStyle name="Millares [0] 3 2 2 2 3" xfId="5459" xr:uid="{00000000-0005-0000-0000-0000D70A0000}"/>
    <cellStyle name="Millares [0] 3 2 2 2 3 2" xfId="5460" xr:uid="{00000000-0005-0000-0000-0000D80A0000}"/>
    <cellStyle name="Millares [0] 3 2 2 2 3 2 2" xfId="5461" xr:uid="{00000000-0005-0000-0000-0000D90A0000}"/>
    <cellStyle name="Millares [0] 3 2 2 2 3 2 2 2" xfId="5462" xr:uid="{00000000-0005-0000-0000-0000DA0A0000}"/>
    <cellStyle name="Millares [0] 3 2 2 2 3 2 2 2 2" xfId="16169" xr:uid="{8AFA824E-E9C8-4521-960F-6F7D3836AE06}"/>
    <cellStyle name="Millares [0] 3 2 2 2 3 2 2 3" xfId="5463" xr:uid="{00000000-0005-0000-0000-0000DB0A0000}"/>
    <cellStyle name="Millares [0] 3 2 2 2 3 2 2 3 2" xfId="16170" xr:uid="{D6B33988-FEE7-43F0-B795-3B38ED1FD0F3}"/>
    <cellStyle name="Millares [0] 3 2 2 2 3 2 2 4" xfId="16168" xr:uid="{9D582950-75B6-4EFE-AD6F-FECD88C83E63}"/>
    <cellStyle name="Millares [0] 3 2 2 2 3 2 3" xfId="5464" xr:uid="{00000000-0005-0000-0000-0000DC0A0000}"/>
    <cellStyle name="Millares [0] 3 2 2 2 3 2 3 2" xfId="16171" xr:uid="{6C7E9AB7-A706-45A2-B1CD-1BF2C3BD47DF}"/>
    <cellStyle name="Millares [0] 3 2 2 2 3 2 4" xfId="5465" xr:uid="{00000000-0005-0000-0000-0000DD0A0000}"/>
    <cellStyle name="Millares [0] 3 2 2 2 3 2 4 2" xfId="16172" xr:uid="{26EF3D5E-C423-4CF1-B47C-10F0FE5C803A}"/>
    <cellStyle name="Millares [0] 3 2 2 2 3 2 5" xfId="16167" xr:uid="{0710D58E-A421-4BB1-83EA-7744B451B1FD}"/>
    <cellStyle name="Millares [0] 3 2 2 2 3 3" xfId="5466" xr:uid="{00000000-0005-0000-0000-0000DE0A0000}"/>
    <cellStyle name="Millares [0] 3 2 2 2 3 3 2" xfId="5467" xr:uid="{00000000-0005-0000-0000-0000DF0A0000}"/>
    <cellStyle name="Millares [0] 3 2 2 2 3 3 2 2" xfId="16174" xr:uid="{38EB8681-B5F1-4FD5-BC8C-5955ABBFFEC6}"/>
    <cellStyle name="Millares [0] 3 2 2 2 3 3 3" xfId="5468" xr:uid="{00000000-0005-0000-0000-0000E00A0000}"/>
    <cellStyle name="Millares [0] 3 2 2 2 3 3 3 2" xfId="16175" xr:uid="{4461BA6C-2780-44A9-A574-5E75CF2C315E}"/>
    <cellStyle name="Millares [0] 3 2 2 2 3 3 4" xfId="16173" xr:uid="{DA50F54A-FAC0-45A8-84E6-6AD76D1FE2DE}"/>
    <cellStyle name="Millares [0] 3 2 2 2 3 4" xfId="5469" xr:uid="{00000000-0005-0000-0000-0000E10A0000}"/>
    <cellStyle name="Millares [0] 3 2 2 2 3 4 2" xfId="16176" xr:uid="{A7A4FC6D-26EB-4220-BDB9-07538E5BB134}"/>
    <cellStyle name="Millares [0] 3 2 2 2 3 5" xfId="5470" xr:uid="{00000000-0005-0000-0000-0000E20A0000}"/>
    <cellStyle name="Millares [0] 3 2 2 2 3 5 2" xfId="16177" xr:uid="{FF69C148-BC6B-4636-9809-07565A707A69}"/>
    <cellStyle name="Millares [0] 3 2 2 2 3 6" xfId="16166" xr:uid="{108DC4FD-2929-4BE7-BBAA-D3864AAB45F6}"/>
    <cellStyle name="Millares [0] 3 2 2 2 4" xfId="5471" xr:uid="{00000000-0005-0000-0000-0000E30A0000}"/>
    <cellStyle name="Millares [0] 3 2 2 2 4 2" xfId="5472" xr:uid="{00000000-0005-0000-0000-0000E40A0000}"/>
    <cellStyle name="Millares [0] 3 2 2 2 4 2 2" xfId="5473" xr:uid="{00000000-0005-0000-0000-0000E50A0000}"/>
    <cellStyle name="Millares [0] 3 2 2 2 4 2 2 2" xfId="16180" xr:uid="{A214997A-AF6C-4A88-97DC-AF8DA3F4A297}"/>
    <cellStyle name="Millares [0] 3 2 2 2 4 2 3" xfId="5474" xr:uid="{00000000-0005-0000-0000-0000E60A0000}"/>
    <cellStyle name="Millares [0] 3 2 2 2 4 2 3 2" xfId="16181" xr:uid="{F4449A18-26D8-4E97-9AA7-01DD5AA03E2A}"/>
    <cellStyle name="Millares [0] 3 2 2 2 4 2 4" xfId="16179" xr:uid="{BF129C12-80B7-40DA-975B-4304FD6D05CC}"/>
    <cellStyle name="Millares [0] 3 2 2 2 4 3" xfId="5475" xr:uid="{00000000-0005-0000-0000-0000E70A0000}"/>
    <cellStyle name="Millares [0] 3 2 2 2 4 3 2" xfId="16182" xr:uid="{583898D9-C073-4F98-AABB-5E385FDC38BE}"/>
    <cellStyle name="Millares [0] 3 2 2 2 4 4" xfId="5476" xr:uid="{00000000-0005-0000-0000-0000E80A0000}"/>
    <cellStyle name="Millares [0] 3 2 2 2 4 4 2" xfId="16183" xr:uid="{F0881981-AE57-42E0-A367-A4D6E999F888}"/>
    <cellStyle name="Millares [0] 3 2 2 2 4 5" xfId="16178" xr:uid="{F4C469B2-9059-4A03-990D-43C591117DBA}"/>
    <cellStyle name="Millares [0] 3 2 2 2 5" xfId="5477" xr:uid="{00000000-0005-0000-0000-0000E90A0000}"/>
    <cellStyle name="Millares [0] 3 2 2 2 5 2" xfId="5478" xr:uid="{00000000-0005-0000-0000-0000EA0A0000}"/>
    <cellStyle name="Millares [0] 3 2 2 2 5 2 2" xfId="5479" xr:uid="{00000000-0005-0000-0000-0000EB0A0000}"/>
    <cellStyle name="Millares [0] 3 2 2 2 5 2 2 2" xfId="16186" xr:uid="{CCC7A05B-E68A-476A-8091-5056E0E5DBD4}"/>
    <cellStyle name="Millares [0] 3 2 2 2 5 2 3" xfId="5480" xr:uid="{00000000-0005-0000-0000-0000EC0A0000}"/>
    <cellStyle name="Millares [0] 3 2 2 2 5 2 3 2" xfId="16187" xr:uid="{DFD6B2E7-948F-4B20-A19F-AA2E40E7AF5E}"/>
    <cellStyle name="Millares [0] 3 2 2 2 5 2 4" xfId="16185" xr:uid="{B97C9F93-9C96-46EA-9757-663E46D2ADB4}"/>
    <cellStyle name="Millares [0] 3 2 2 2 5 3" xfId="5481" xr:uid="{00000000-0005-0000-0000-0000ED0A0000}"/>
    <cellStyle name="Millares [0] 3 2 2 2 5 3 2" xfId="16188" xr:uid="{B7A91470-9D2D-407D-BB47-A1CD7642698C}"/>
    <cellStyle name="Millares [0] 3 2 2 2 5 4" xfId="5482" xr:uid="{00000000-0005-0000-0000-0000EE0A0000}"/>
    <cellStyle name="Millares [0] 3 2 2 2 5 4 2" xfId="16189" xr:uid="{B7EB8D50-A942-4E93-99BC-425EF585AEE3}"/>
    <cellStyle name="Millares [0] 3 2 2 2 5 5" xfId="16184" xr:uid="{73B22AA1-349E-4939-BD47-78D3157BB404}"/>
    <cellStyle name="Millares [0] 3 2 2 2 6" xfId="5483" xr:uid="{00000000-0005-0000-0000-0000EF0A0000}"/>
    <cellStyle name="Millares [0] 3 2 2 2 6 2" xfId="5484" xr:uid="{00000000-0005-0000-0000-0000F00A0000}"/>
    <cellStyle name="Millares [0] 3 2 2 2 6 2 2" xfId="5485" xr:uid="{00000000-0005-0000-0000-0000F10A0000}"/>
    <cellStyle name="Millares [0] 3 2 2 2 6 2 2 2" xfId="16192" xr:uid="{44D28704-B73C-4F2E-8C25-6C5DF800C53C}"/>
    <cellStyle name="Millares [0] 3 2 2 2 6 2 3" xfId="5486" xr:uid="{00000000-0005-0000-0000-0000F20A0000}"/>
    <cellStyle name="Millares [0] 3 2 2 2 6 2 3 2" xfId="16193" xr:uid="{2483B7E1-7D47-4CD0-9E28-990674C69E82}"/>
    <cellStyle name="Millares [0] 3 2 2 2 6 2 4" xfId="16191" xr:uid="{14116425-45EA-4790-8F67-F63ECB15DD83}"/>
    <cellStyle name="Millares [0] 3 2 2 2 6 3" xfId="5487" xr:uid="{00000000-0005-0000-0000-0000F30A0000}"/>
    <cellStyle name="Millares [0] 3 2 2 2 6 3 2" xfId="16194" xr:uid="{B2A3EB98-FF8A-4E1B-B34E-896E519083EB}"/>
    <cellStyle name="Millares [0] 3 2 2 2 6 4" xfId="5488" xr:uid="{00000000-0005-0000-0000-0000F40A0000}"/>
    <cellStyle name="Millares [0] 3 2 2 2 6 4 2" xfId="16195" xr:uid="{0E83D771-74D7-4E8F-9540-2CD4088BED0C}"/>
    <cellStyle name="Millares [0] 3 2 2 2 6 5" xfId="16190" xr:uid="{6DE8F507-E746-4387-85A1-52E43D159844}"/>
    <cellStyle name="Millares [0] 3 2 2 2 7" xfId="5489" xr:uid="{00000000-0005-0000-0000-0000F50A0000}"/>
    <cellStyle name="Millares [0] 3 2 2 2 7 2" xfId="5490" xr:uid="{00000000-0005-0000-0000-0000F60A0000}"/>
    <cellStyle name="Millares [0] 3 2 2 2 7 2 2" xfId="16197" xr:uid="{50024CA4-15C4-4FA5-B331-11BD7C942435}"/>
    <cellStyle name="Millares [0] 3 2 2 2 7 3" xfId="5491" xr:uid="{00000000-0005-0000-0000-0000F70A0000}"/>
    <cellStyle name="Millares [0] 3 2 2 2 7 3 2" xfId="16198" xr:uid="{D48A0269-6626-4730-9DCB-C141982B8E03}"/>
    <cellStyle name="Millares [0] 3 2 2 2 7 4" xfId="16196" xr:uid="{91FE4F9F-0BDA-41AA-B089-7A5902A659B2}"/>
    <cellStyle name="Millares [0] 3 2 2 2 8" xfId="5492" xr:uid="{00000000-0005-0000-0000-0000F80A0000}"/>
    <cellStyle name="Millares [0] 3 2 2 2 8 2" xfId="16199" xr:uid="{5D8691A1-5143-40E2-AA2B-E68035B60A2E}"/>
    <cellStyle name="Millares [0] 3 2 2 2 9" xfId="5493" xr:uid="{00000000-0005-0000-0000-0000F90A0000}"/>
    <cellStyle name="Millares [0] 3 2 2 2 9 2" xfId="16200" xr:uid="{B4A50F16-0BBF-40C4-8BF9-16306E21170C}"/>
    <cellStyle name="Millares [0] 3 2 2 3" xfId="5494" xr:uid="{00000000-0005-0000-0000-0000FA0A0000}"/>
    <cellStyle name="Millares [0] 3 2 2 3 2" xfId="5495" xr:uid="{00000000-0005-0000-0000-0000FB0A0000}"/>
    <cellStyle name="Millares [0] 3 2 2 3 2 2" xfId="5496" xr:uid="{00000000-0005-0000-0000-0000FC0A0000}"/>
    <cellStyle name="Millares [0] 3 2 2 3 2 2 2" xfId="5497" xr:uid="{00000000-0005-0000-0000-0000FD0A0000}"/>
    <cellStyle name="Millares [0] 3 2 2 3 2 2 2 2" xfId="5498" xr:uid="{00000000-0005-0000-0000-0000FE0A0000}"/>
    <cellStyle name="Millares [0] 3 2 2 3 2 2 2 2 2" xfId="16205" xr:uid="{144042A9-3073-405B-9BEF-D93DD7D89DE2}"/>
    <cellStyle name="Millares [0] 3 2 2 3 2 2 2 3" xfId="5499" xr:uid="{00000000-0005-0000-0000-0000FF0A0000}"/>
    <cellStyle name="Millares [0] 3 2 2 3 2 2 2 3 2" xfId="16206" xr:uid="{4E969E55-4FCD-4D19-8B5A-7434671F2639}"/>
    <cellStyle name="Millares [0] 3 2 2 3 2 2 2 4" xfId="16204" xr:uid="{3B9E717E-D914-431D-B435-8161DDA74374}"/>
    <cellStyle name="Millares [0] 3 2 2 3 2 2 3" xfId="5500" xr:uid="{00000000-0005-0000-0000-0000000B0000}"/>
    <cellStyle name="Millares [0] 3 2 2 3 2 2 3 2" xfId="16207" xr:uid="{FDC54D2E-0581-4D0C-AAF4-EB112ED09513}"/>
    <cellStyle name="Millares [0] 3 2 2 3 2 2 4" xfId="5501" xr:uid="{00000000-0005-0000-0000-0000010B0000}"/>
    <cellStyle name="Millares [0] 3 2 2 3 2 2 4 2" xfId="16208" xr:uid="{065F1010-66F5-4B09-882E-61CFFACBB0B8}"/>
    <cellStyle name="Millares [0] 3 2 2 3 2 2 5" xfId="16203" xr:uid="{6398731E-D291-4C21-998D-6312F7A614EA}"/>
    <cellStyle name="Millares [0] 3 2 2 3 2 3" xfId="5502" xr:uid="{00000000-0005-0000-0000-0000020B0000}"/>
    <cellStyle name="Millares [0] 3 2 2 3 2 3 2" xfId="5503" xr:uid="{00000000-0005-0000-0000-0000030B0000}"/>
    <cellStyle name="Millares [0] 3 2 2 3 2 3 2 2" xfId="16210" xr:uid="{9A051A8D-D143-4AEF-A267-26F5A182B202}"/>
    <cellStyle name="Millares [0] 3 2 2 3 2 3 3" xfId="5504" xr:uid="{00000000-0005-0000-0000-0000040B0000}"/>
    <cellStyle name="Millares [0] 3 2 2 3 2 3 3 2" xfId="16211" xr:uid="{2A30D5A4-88A7-48CD-9FAB-B21A1CBB737C}"/>
    <cellStyle name="Millares [0] 3 2 2 3 2 3 4" xfId="16209" xr:uid="{0C8DA4E6-C640-439C-9E70-1117ACAEA8C5}"/>
    <cellStyle name="Millares [0] 3 2 2 3 2 4" xfId="5505" xr:uid="{00000000-0005-0000-0000-0000050B0000}"/>
    <cellStyle name="Millares [0] 3 2 2 3 2 4 2" xfId="16212" xr:uid="{4E65A8D6-462D-4795-8FA4-BC1E45AD0EA8}"/>
    <cellStyle name="Millares [0] 3 2 2 3 2 5" xfId="5506" xr:uid="{00000000-0005-0000-0000-0000060B0000}"/>
    <cellStyle name="Millares [0] 3 2 2 3 2 5 2" xfId="16213" xr:uid="{2F73D580-1A11-48E1-8F0C-39674BBE90C9}"/>
    <cellStyle name="Millares [0] 3 2 2 3 2 6" xfId="16202" xr:uid="{783D8598-6659-4DEB-9574-2D24F50C3885}"/>
    <cellStyle name="Millares [0] 3 2 2 3 3" xfId="5507" xr:uid="{00000000-0005-0000-0000-0000070B0000}"/>
    <cellStyle name="Millares [0] 3 2 2 3 3 2" xfId="5508" xr:uid="{00000000-0005-0000-0000-0000080B0000}"/>
    <cellStyle name="Millares [0] 3 2 2 3 3 2 2" xfId="5509" xr:uid="{00000000-0005-0000-0000-0000090B0000}"/>
    <cellStyle name="Millares [0] 3 2 2 3 3 2 2 2" xfId="16216" xr:uid="{AFD1F76D-4C0B-420D-B046-1D7DE5C0CAC3}"/>
    <cellStyle name="Millares [0] 3 2 2 3 3 2 3" xfId="5510" xr:uid="{00000000-0005-0000-0000-00000A0B0000}"/>
    <cellStyle name="Millares [0] 3 2 2 3 3 2 3 2" xfId="16217" xr:uid="{BA07B496-C63C-4768-B0F0-BCA5779639A2}"/>
    <cellStyle name="Millares [0] 3 2 2 3 3 2 4" xfId="16215" xr:uid="{A13BFD77-E3A6-4ACD-8630-6D2EAC737E74}"/>
    <cellStyle name="Millares [0] 3 2 2 3 3 3" xfId="5511" xr:uid="{00000000-0005-0000-0000-00000B0B0000}"/>
    <cellStyle name="Millares [0] 3 2 2 3 3 3 2" xfId="16218" xr:uid="{E6612F69-534C-4CCF-9CF7-EEE887CB7B71}"/>
    <cellStyle name="Millares [0] 3 2 2 3 3 4" xfId="5512" xr:uid="{00000000-0005-0000-0000-00000C0B0000}"/>
    <cellStyle name="Millares [0] 3 2 2 3 3 4 2" xfId="16219" xr:uid="{1E6294D6-C911-4627-8370-6EB80DE38D46}"/>
    <cellStyle name="Millares [0] 3 2 2 3 3 5" xfId="16214" xr:uid="{41A9FA7E-7C1B-4F4E-8FBA-E6E98D9D2667}"/>
    <cellStyle name="Millares [0] 3 2 2 3 4" xfId="5513" xr:uid="{00000000-0005-0000-0000-00000D0B0000}"/>
    <cellStyle name="Millares [0] 3 2 2 3 4 2" xfId="5514" xr:uid="{00000000-0005-0000-0000-00000E0B0000}"/>
    <cellStyle name="Millares [0] 3 2 2 3 4 2 2" xfId="5515" xr:uid="{00000000-0005-0000-0000-00000F0B0000}"/>
    <cellStyle name="Millares [0] 3 2 2 3 4 2 2 2" xfId="16222" xr:uid="{B0283370-40A5-4790-BEFD-F1D8862C1BED}"/>
    <cellStyle name="Millares [0] 3 2 2 3 4 2 3" xfId="5516" xr:uid="{00000000-0005-0000-0000-0000100B0000}"/>
    <cellStyle name="Millares [0] 3 2 2 3 4 2 3 2" xfId="16223" xr:uid="{98630EF7-FAA6-4DBF-9A1A-9468E30FAD96}"/>
    <cellStyle name="Millares [0] 3 2 2 3 4 2 4" xfId="16221" xr:uid="{67AA89A7-F1B3-4D0D-9541-3C7AF15C74E8}"/>
    <cellStyle name="Millares [0] 3 2 2 3 4 3" xfId="5517" xr:uid="{00000000-0005-0000-0000-0000110B0000}"/>
    <cellStyle name="Millares [0] 3 2 2 3 4 3 2" xfId="16224" xr:uid="{6B2E73FC-6042-4327-B48E-9A1DC13602FF}"/>
    <cellStyle name="Millares [0] 3 2 2 3 4 4" xfId="5518" xr:uid="{00000000-0005-0000-0000-0000120B0000}"/>
    <cellStyle name="Millares [0] 3 2 2 3 4 4 2" xfId="16225" xr:uid="{42D933B6-C14F-46CB-A65B-C9BC4223868A}"/>
    <cellStyle name="Millares [0] 3 2 2 3 4 5" xfId="16220" xr:uid="{130DB022-6FC1-4DD8-84CD-9C1C885836A5}"/>
    <cellStyle name="Millares [0] 3 2 2 3 5" xfId="5519" xr:uid="{00000000-0005-0000-0000-0000130B0000}"/>
    <cellStyle name="Millares [0] 3 2 2 3 5 2" xfId="5520" xr:uid="{00000000-0005-0000-0000-0000140B0000}"/>
    <cellStyle name="Millares [0] 3 2 2 3 5 2 2" xfId="5521" xr:uid="{00000000-0005-0000-0000-0000150B0000}"/>
    <cellStyle name="Millares [0] 3 2 2 3 5 2 2 2" xfId="16228" xr:uid="{208C0C6D-2799-458D-A96F-44B6C9DD116A}"/>
    <cellStyle name="Millares [0] 3 2 2 3 5 2 3" xfId="5522" xr:uid="{00000000-0005-0000-0000-0000160B0000}"/>
    <cellStyle name="Millares [0] 3 2 2 3 5 2 3 2" xfId="16229" xr:uid="{36DCFC73-9A83-4724-A1C9-C927E35FC1AC}"/>
    <cellStyle name="Millares [0] 3 2 2 3 5 2 4" xfId="16227" xr:uid="{589EF0A8-EFA0-430A-9336-9947EA5E569C}"/>
    <cellStyle name="Millares [0] 3 2 2 3 5 3" xfId="5523" xr:uid="{00000000-0005-0000-0000-0000170B0000}"/>
    <cellStyle name="Millares [0] 3 2 2 3 5 3 2" xfId="16230" xr:uid="{4ACC8FBA-AF58-4D31-8C51-9548F1C6193A}"/>
    <cellStyle name="Millares [0] 3 2 2 3 5 4" xfId="5524" xr:uid="{00000000-0005-0000-0000-0000180B0000}"/>
    <cellStyle name="Millares [0] 3 2 2 3 5 4 2" xfId="16231" xr:uid="{27D44115-DCB1-47D0-8EBB-8C3CCAFA460E}"/>
    <cellStyle name="Millares [0] 3 2 2 3 5 5" xfId="16226" xr:uid="{B9EE0EB2-4BC0-4992-81E4-55EE9B67C028}"/>
    <cellStyle name="Millares [0] 3 2 2 3 6" xfId="5525" xr:uid="{00000000-0005-0000-0000-0000190B0000}"/>
    <cellStyle name="Millares [0] 3 2 2 3 6 2" xfId="5526" xr:uid="{00000000-0005-0000-0000-00001A0B0000}"/>
    <cellStyle name="Millares [0] 3 2 2 3 6 2 2" xfId="16233" xr:uid="{C725BB5C-BBA3-4561-980F-EE1EF237C401}"/>
    <cellStyle name="Millares [0] 3 2 2 3 6 3" xfId="5527" xr:uid="{00000000-0005-0000-0000-00001B0B0000}"/>
    <cellStyle name="Millares [0] 3 2 2 3 6 3 2" xfId="16234" xr:uid="{30250419-F3DB-447E-8251-0A86396260EF}"/>
    <cellStyle name="Millares [0] 3 2 2 3 6 4" xfId="16232" xr:uid="{F77B1986-0E7C-4418-8864-C338447E3BE5}"/>
    <cellStyle name="Millares [0] 3 2 2 3 7" xfId="5528" xr:uid="{00000000-0005-0000-0000-00001C0B0000}"/>
    <cellStyle name="Millares [0] 3 2 2 3 7 2" xfId="16235" xr:uid="{579750A7-5EF2-4D25-A293-BFB8D05C55B1}"/>
    <cellStyle name="Millares [0] 3 2 2 3 8" xfId="5529" xr:uid="{00000000-0005-0000-0000-00001D0B0000}"/>
    <cellStyle name="Millares [0] 3 2 2 3 8 2" xfId="16236" xr:uid="{FC9367C8-B7D2-4BCF-9993-BAAEF571BB0E}"/>
    <cellStyle name="Millares [0] 3 2 2 3 9" xfId="16201" xr:uid="{6A1CDB10-C0C9-4EB4-AFDD-8819171E77B4}"/>
    <cellStyle name="Millares [0] 3 2 2 4" xfId="5530" xr:uid="{00000000-0005-0000-0000-00001E0B0000}"/>
    <cellStyle name="Millares [0] 3 2 2 4 2" xfId="5531" xr:uid="{00000000-0005-0000-0000-00001F0B0000}"/>
    <cellStyle name="Millares [0] 3 2 2 4 2 2" xfId="5532" xr:uid="{00000000-0005-0000-0000-0000200B0000}"/>
    <cellStyle name="Millares [0] 3 2 2 4 2 2 2" xfId="5533" xr:uid="{00000000-0005-0000-0000-0000210B0000}"/>
    <cellStyle name="Millares [0] 3 2 2 4 2 2 2 2" xfId="16240" xr:uid="{947A0066-0C09-4C53-B0BD-565080D5541E}"/>
    <cellStyle name="Millares [0] 3 2 2 4 2 2 3" xfId="5534" xr:uid="{00000000-0005-0000-0000-0000220B0000}"/>
    <cellStyle name="Millares [0] 3 2 2 4 2 2 3 2" xfId="16241" xr:uid="{4C2E631B-F69F-41C4-9FDB-3C6E13714B80}"/>
    <cellStyle name="Millares [0] 3 2 2 4 2 2 4" xfId="16239" xr:uid="{C8209EDE-F9BA-4923-AA47-FBFE4C6AC319}"/>
    <cellStyle name="Millares [0] 3 2 2 4 2 3" xfId="5535" xr:uid="{00000000-0005-0000-0000-0000230B0000}"/>
    <cellStyle name="Millares [0] 3 2 2 4 2 3 2" xfId="16242" xr:uid="{895512DE-D676-4FA6-8354-0BE38E2754FC}"/>
    <cellStyle name="Millares [0] 3 2 2 4 2 4" xfId="5536" xr:uid="{00000000-0005-0000-0000-0000240B0000}"/>
    <cellStyle name="Millares [0] 3 2 2 4 2 4 2" xfId="16243" xr:uid="{3408C217-F2E5-4AE3-B683-36F26D8D60DD}"/>
    <cellStyle name="Millares [0] 3 2 2 4 2 5" xfId="16238" xr:uid="{956944C1-D1BB-4DB0-9F18-3AE542D32399}"/>
    <cellStyle name="Millares [0] 3 2 2 4 3" xfId="5537" xr:uid="{00000000-0005-0000-0000-0000250B0000}"/>
    <cellStyle name="Millares [0] 3 2 2 4 3 2" xfId="5538" xr:uid="{00000000-0005-0000-0000-0000260B0000}"/>
    <cellStyle name="Millares [0] 3 2 2 4 3 2 2" xfId="16245" xr:uid="{A744458F-26C5-40AD-AB95-08D6015BA9F9}"/>
    <cellStyle name="Millares [0] 3 2 2 4 3 3" xfId="5539" xr:uid="{00000000-0005-0000-0000-0000270B0000}"/>
    <cellStyle name="Millares [0] 3 2 2 4 3 3 2" xfId="16246" xr:uid="{E31D5610-5504-4F70-BAC7-C3DC6E45B61E}"/>
    <cellStyle name="Millares [0] 3 2 2 4 3 4" xfId="16244" xr:uid="{D7770DB8-A6D6-4D54-9C0F-BFFB2E79201E}"/>
    <cellStyle name="Millares [0] 3 2 2 4 4" xfId="5540" xr:uid="{00000000-0005-0000-0000-0000280B0000}"/>
    <cellStyle name="Millares [0] 3 2 2 4 4 2" xfId="16247" xr:uid="{76436440-A2D8-4733-88C5-B900351CD245}"/>
    <cellStyle name="Millares [0] 3 2 2 4 5" xfId="5541" xr:uid="{00000000-0005-0000-0000-0000290B0000}"/>
    <cellStyle name="Millares [0] 3 2 2 4 5 2" xfId="16248" xr:uid="{46A1AD78-FE8D-4946-97A3-401D52244B55}"/>
    <cellStyle name="Millares [0] 3 2 2 4 6" xfId="16237" xr:uid="{373013E1-DAD7-40CF-9E6B-E9125B370144}"/>
    <cellStyle name="Millares [0] 3 2 2 5" xfId="5542" xr:uid="{00000000-0005-0000-0000-00002A0B0000}"/>
    <cellStyle name="Millares [0] 3 2 2 5 2" xfId="5543" xr:uid="{00000000-0005-0000-0000-00002B0B0000}"/>
    <cellStyle name="Millares [0] 3 2 2 5 2 2" xfId="5544" xr:uid="{00000000-0005-0000-0000-00002C0B0000}"/>
    <cellStyle name="Millares [0] 3 2 2 5 2 2 2" xfId="16251" xr:uid="{24E384BC-3411-4188-9E81-50755D164907}"/>
    <cellStyle name="Millares [0] 3 2 2 5 2 3" xfId="5545" xr:uid="{00000000-0005-0000-0000-00002D0B0000}"/>
    <cellStyle name="Millares [0] 3 2 2 5 2 3 2" xfId="16252" xr:uid="{5A8721D3-23EE-4D93-A5E8-E85C0C62D954}"/>
    <cellStyle name="Millares [0] 3 2 2 5 2 4" xfId="16250" xr:uid="{6C91AC48-B0B0-4414-A8ED-6104F6835D30}"/>
    <cellStyle name="Millares [0] 3 2 2 5 3" xfId="5546" xr:uid="{00000000-0005-0000-0000-00002E0B0000}"/>
    <cellStyle name="Millares [0] 3 2 2 5 3 2" xfId="16253" xr:uid="{527FDE89-6A91-4DE8-9433-0F16DF84F49B}"/>
    <cellStyle name="Millares [0] 3 2 2 5 4" xfId="5547" xr:uid="{00000000-0005-0000-0000-00002F0B0000}"/>
    <cellStyle name="Millares [0] 3 2 2 5 4 2" xfId="16254" xr:uid="{824FE646-8D28-4B60-9778-A66E6C01D23E}"/>
    <cellStyle name="Millares [0] 3 2 2 5 5" xfId="16249" xr:uid="{89D7CCBD-1F1A-48FA-9F6E-24D2480A44EC}"/>
    <cellStyle name="Millares [0] 3 2 2 6" xfId="5548" xr:uid="{00000000-0005-0000-0000-0000300B0000}"/>
    <cellStyle name="Millares [0] 3 2 2 6 2" xfId="5549" xr:uid="{00000000-0005-0000-0000-0000310B0000}"/>
    <cellStyle name="Millares [0] 3 2 2 6 2 2" xfId="5550" xr:uid="{00000000-0005-0000-0000-0000320B0000}"/>
    <cellStyle name="Millares [0] 3 2 2 6 2 2 2" xfId="16257" xr:uid="{DC59480B-0382-4123-B908-FD976EE96561}"/>
    <cellStyle name="Millares [0] 3 2 2 6 2 3" xfId="5551" xr:uid="{00000000-0005-0000-0000-0000330B0000}"/>
    <cellStyle name="Millares [0] 3 2 2 6 2 3 2" xfId="16258" xr:uid="{CBF59B52-FD7D-4BED-AB1C-12D0873E11DC}"/>
    <cellStyle name="Millares [0] 3 2 2 6 2 4" xfId="16256" xr:uid="{1CA7FDD0-CBFD-4797-B35D-2B4777D3E4EF}"/>
    <cellStyle name="Millares [0] 3 2 2 6 3" xfId="5552" xr:uid="{00000000-0005-0000-0000-0000340B0000}"/>
    <cellStyle name="Millares [0] 3 2 2 6 3 2" xfId="16259" xr:uid="{88327EF8-E09F-4FAD-9D19-5E811A4CF13D}"/>
    <cellStyle name="Millares [0] 3 2 2 6 4" xfId="5553" xr:uid="{00000000-0005-0000-0000-0000350B0000}"/>
    <cellStyle name="Millares [0] 3 2 2 6 4 2" xfId="16260" xr:uid="{9930A1AB-697F-4CD3-A578-A33BCAA36CF7}"/>
    <cellStyle name="Millares [0] 3 2 2 6 5" xfId="16255" xr:uid="{DB3C58EB-AC66-4CB2-AD07-6D999FEAE264}"/>
    <cellStyle name="Millares [0] 3 2 2 7" xfId="5554" xr:uid="{00000000-0005-0000-0000-0000360B0000}"/>
    <cellStyle name="Millares [0] 3 2 2 7 2" xfId="5555" xr:uid="{00000000-0005-0000-0000-0000370B0000}"/>
    <cellStyle name="Millares [0] 3 2 2 7 2 2" xfId="5556" xr:uid="{00000000-0005-0000-0000-0000380B0000}"/>
    <cellStyle name="Millares [0] 3 2 2 7 2 2 2" xfId="16263" xr:uid="{EC4A3CD5-DBE0-41A7-866C-8B5E8BDDD537}"/>
    <cellStyle name="Millares [0] 3 2 2 7 2 3" xfId="5557" xr:uid="{00000000-0005-0000-0000-0000390B0000}"/>
    <cellStyle name="Millares [0] 3 2 2 7 2 3 2" xfId="16264" xr:uid="{F60C53C7-06D6-4309-A096-086E2764EB3B}"/>
    <cellStyle name="Millares [0] 3 2 2 7 2 4" xfId="16262" xr:uid="{12C4C9E0-C106-4D52-8D63-057004ACA5D6}"/>
    <cellStyle name="Millares [0] 3 2 2 7 3" xfId="5558" xr:uid="{00000000-0005-0000-0000-00003A0B0000}"/>
    <cellStyle name="Millares [0] 3 2 2 7 3 2" xfId="16265" xr:uid="{7AFF9AA9-7C18-41A8-8493-D93246F77CBD}"/>
    <cellStyle name="Millares [0] 3 2 2 7 4" xfId="5559" xr:uid="{00000000-0005-0000-0000-00003B0B0000}"/>
    <cellStyle name="Millares [0] 3 2 2 7 4 2" xfId="16266" xr:uid="{2720BB2A-7ADF-42E2-94B9-B259EF0FE1EC}"/>
    <cellStyle name="Millares [0] 3 2 2 7 5" xfId="16261" xr:uid="{FE202C0C-B39D-4851-9B73-3169ED4CD334}"/>
    <cellStyle name="Millares [0] 3 2 2 8" xfId="5560" xr:uid="{00000000-0005-0000-0000-00003C0B0000}"/>
    <cellStyle name="Millares [0] 3 2 2 8 2" xfId="5561" xr:uid="{00000000-0005-0000-0000-00003D0B0000}"/>
    <cellStyle name="Millares [0] 3 2 2 8 2 2" xfId="16268" xr:uid="{2BFC240D-2151-421D-8D86-3E55062F660F}"/>
    <cellStyle name="Millares [0] 3 2 2 8 3" xfId="5562" xr:uid="{00000000-0005-0000-0000-00003E0B0000}"/>
    <cellStyle name="Millares [0] 3 2 2 8 3 2" xfId="16269" xr:uid="{654605D5-73EF-4F10-BC6E-EF6B72FD3714}"/>
    <cellStyle name="Millares [0] 3 2 2 8 4" xfId="16267" xr:uid="{3C61C5B0-188A-44E2-918D-2F82FF883118}"/>
    <cellStyle name="Millares [0] 3 2 2 9" xfId="5563" xr:uid="{00000000-0005-0000-0000-00003F0B0000}"/>
    <cellStyle name="Millares [0] 3 2 2 9 2" xfId="16270" xr:uid="{9E53C634-8FF3-42F2-BA1D-36AE5E9E9D42}"/>
    <cellStyle name="Millares [0] 3 2 3" xfId="5564" xr:uid="{00000000-0005-0000-0000-0000400B0000}"/>
    <cellStyle name="Millares [0] 3 2 3 10" xfId="5565" xr:uid="{00000000-0005-0000-0000-0000410B0000}"/>
    <cellStyle name="Millares [0] 3 2 3 10 2" xfId="16272" xr:uid="{1CA06F09-675E-4DF4-B08F-D8F095DEC71C}"/>
    <cellStyle name="Millares [0] 3 2 3 11" xfId="16271" xr:uid="{071B2210-1F50-457F-9EAE-FE530420D238}"/>
    <cellStyle name="Millares [0] 3 2 3 2" xfId="5566" xr:uid="{00000000-0005-0000-0000-0000420B0000}"/>
    <cellStyle name="Millares [0] 3 2 3 2 10" xfId="16273" xr:uid="{4584721F-0E6C-49AC-9A5B-9ACF1A425AAF}"/>
    <cellStyle name="Millares [0] 3 2 3 2 2" xfId="5567" xr:uid="{00000000-0005-0000-0000-0000430B0000}"/>
    <cellStyle name="Millares [0] 3 2 3 2 2 2" xfId="5568" xr:uid="{00000000-0005-0000-0000-0000440B0000}"/>
    <cellStyle name="Millares [0] 3 2 3 2 2 2 2" xfId="5569" xr:uid="{00000000-0005-0000-0000-0000450B0000}"/>
    <cellStyle name="Millares [0] 3 2 3 2 2 2 2 2" xfId="5570" xr:uid="{00000000-0005-0000-0000-0000460B0000}"/>
    <cellStyle name="Millares [0] 3 2 3 2 2 2 2 2 2" xfId="5571" xr:uid="{00000000-0005-0000-0000-0000470B0000}"/>
    <cellStyle name="Millares [0] 3 2 3 2 2 2 2 2 2 2" xfId="16278" xr:uid="{23D11F7E-AF9B-474C-BA7B-050A5834771F}"/>
    <cellStyle name="Millares [0] 3 2 3 2 2 2 2 2 3" xfId="5572" xr:uid="{00000000-0005-0000-0000-0000480B0000}"/>
    <cellStyle name="Millares [0] 3 2 3 2 2 2 2 2 3 2" xfId="16279" xr:uid="{28DD59B0-88EB-4E8B-AD05-9EB1AFE4588A}"/>
    <cellStyle name="Millares [0] 3 2 3 2 2 2 2 2 4" xfId="16277" xr:uid="{D0DF2463-2913-48EA-882D-3DCA394F48A5}"/>
    <cellStyle name="Millares [0] 3 2 3 2 2 2 2 3" xfId="5573" xr:uid="{00000000-0005-0000-0000-0000490B0000}"/>
    <cellStyle name="Millares [0] 3 2 3 2 2 2 2 3 2" xfId="16280" xr:uid="{5F35B07E-7AD8-4DDE-90C6-7E25BD2F15D0}"/>
    <cellStyle name="Millares [0] 3 2 3 2 2 2 2 4" xfId="5574" xr:uid="{00000000-0005-0000-0000-00004A0B0000}"/>
    <cellStyle name="Millares [0] 3 2 3 2 2 2 2 4 2" xfId="16281" xr:uid="{4B6443E3-3771-4A35-84C0-CC06833C8D64}"/>
    <cellStyle name="Millares [0] 3 2 3 2 2 2 2 5" xfId="16276" xr:uid="{3AE19600-C4DE-4A49-9EAB-77632ED466F9}"/>
    <cellStyle name="Millares [0] 3 2 3 2 2 2 3" xfId="5575" xr:uid="{00000000-0005-0000-0000-00004B0B0000}"/>
    <cellStyle name="Millares [0] 3 2 3 2 2 2 3 2" xfId="5576" xr:uid="{00000000-0005-0000-0000-00004C0B0000}"/>
    <cellStyle name="Millares [0] 3 2 3 2 2 2 3 2 2" xfId="16283" xr:uid="{53DD07E5-9696-435D-A15F-ED5F325C21E5}"/>
    <cellStyle name="Millares [0] 3 2 3 2 2 2 3 3" xfId="5577" xr:uid="{00000000-0005-0000-0000-00004D0B0000}"/>
    <cellStyle name="Millares [0] 3 2 3 2 2 2 3 3 2" xfId="16284" xr:uid="{989A625C-AAA2-4A47-BA7D-CEE22A032273}"/>
    <cellStyle name="Millares [0] 3 2 3 2 2 2 3 4" xfId="16282" xr:uid="{10773135-3727-43E7-B98D-20A3037CE093}"/>
    <cellStyle name="Millares [0] 3 2 3 2 2 2 4" xfId="5578" xr:uid="{00000000-0005-0000-0000-00004E0B0000}"/>
    <cellStyle name="Millares [0] 3 2 3 2 2 2 4 2" xfId="16285" xr:uid="{3142BE51-1EEA-439D-BCD7-D568685296CD}"/>
    <cellStyle name="Millares [0] 3 2 3 2 2 2 5" xfId="5579" xr:uid="{00000000-0005-0000-0000-00004F0B0000}"/>
    <cellStyle name="Millares [0] 3 2 3 2 2 2 5 2" xfId="16286" xr:uid="{22DA1181-79D2-4EA7-9EFF-E349B6D093D6}"/>
    <cellStyle name="Millares [0] 3 2 3 2 2 2 6" xfId="16275" xr:uid="{353E0212-2902-44D8-B6F1-A63EB4BD2F14}"/>
    <cellStyle name="Millares [0] 3 2 3 2 2 3" xfId="5580" xr:uid="{00000000-0005-0000-0000-0000500B0000}"/>
    <cellStyle name="Millares [0] 3 2 3 2 2 3 2" xfId="5581" xr:uid="{00000000-0005-0000-0000-0000510B0000}"/>
    <cellStyle name="Millares [0] 3 2 3 2 2 3 2 2" xfId="5582" xr:uid="{00000000-0005-0000-0000-0000520B0000}"/>
    <cellStyle name="Millares [0] 3 2 3 2 2 3 2 2 2" xfId="16289" xr:uid="{4F631137-D15B-4005-BAD3-1771454D22A8}"/>
    <cellStyle name="Millares [0] 3 2 3 2 2 3 2 3" xfId="5583" xr:uid="{00000000-0005-0000-0000-0000530B0000}"/>
    <cellStyle name="Millares [0] 3 2 3 2 2 3 2 3 2" xfId="16290" xr:uid="{C762BD34-3F74-406C-9F6F-371A0CD77CFD}"/>
    <cellStyle name="Millares [0] 3 2 3 2 2 3 2 4" xfId="16288" xr:uid="{CBCE0D29-F876-4F26-BEB6-0782DB4248F5}"/>
    <cellStyle name="Millares [0] 3 2 3 2 2 3 3" xfId="5584" xr:uid="{00000000-0005-0000-0000-0000540B0000}"/>
    <cellStyle name="Millares [0] 3 2 3 2 2 3 3 2" xfId="16291" xr:uid="{A5125D60-B05C-4743-BA28-22024D9F7DFB}"/>
    <cellStyle name="Millares [0] 3 2 3 2 2 3 4" xfId="5585" xr:uid="{00000000-0005-0000-0000-0000550B0000}"/>
    <cellStyle name="Millares [0] 3 2 3 2 2 3 4 2" xfId="16292" xr:uid="{2C436BFC-DC73-41E1-937B-D899093A3806}"/>
    <cellStyle name="Millares [0] 3 2 3 2 2 3 5" xfId="16287" xr:uid="{3FEBA0B5-C7FD-4189-B096-7CD595831DC7}"/>
    <cellStyle name="Millares [0] 3 2 3 2 2 4" xfId="5586" xr:uid="{00000000-0005-0000-0000-0000560B0000}"/>
    <cellStyle name="Millares [0] 3 2 3 2 2 4 2" xfId="5587" xr:uid="{00000000-0005-0000-0000-0000570B0000}"/>
    <cellStyle name="Millares [0] 3 2 3 2 2 4 2 2" xfId="5588" xr:uid="{00000000-0005-0000-0000-0000580B0000}"/>
    <cellStyle name="Millares [0] 3 2 3 2 2 4 2 2 2" xfId="16295" xr:uid="{C53EF8B8-2E8C-41CE-AFDD-487CDA31BD95}"/>
    <cellStyle name="Millares [0] 3 2 3 2 2 4 2 3" xfId="5589" xr:uid="{00000000-0005-0000-0000-0000590B0000}"/>
    <cellStyle name="Millares [0] 3 2 3 2 2 4 2 3 2" xfId="16296" xr:uid="{E6B77E9C-7569-4BF8-A367-58A9AC912797}"/>
    <cellStyle name="Millares [0] 3 2 3 2 2 4 2 4" xfId="16294" xr:uid="{1A58E231-5D1D-493C-B030-9AE8157E8906}"/>
    <cellStyle name="Millares [0] 3 2 3 2 2 4 3" xfId="5590" xr:uid="{00000000-0005-0000-0000-00005A0B0000}"/>
    <cellStyle name="Millares [0] 3 2 3 2 2 4 3 2" xfId="16297" xr:uid="{80A8F14B-68A9-437F-B313-DE4E23064C51}"/>
    <cellStyle name="Millares [0] 3 2 3 2 2 4 4" xfId="5591" xr:uid="{00000000-0005-0000-0000-00005B0B0000}"/>
    <cellStyle name="Millares [0] 3 2 3 2 2 4 4 2" xfId="16298" xr:uid="{7EAA0691-2E8A-4325-B3DF-6EF9AD5BD168}"/>
    <cellStyle name="Millares [0] 3 2 3 2 2 4 5" xfId="16293" xr:uid="{54453FA2-2DD9-468F-8EE0-53F006FAD122}"/>
    <cellStyle name="Millares [0] 3 2 3 2 2 5" xfId="5592" xr:uid="{00000000-0005-0000-0000-00005C0B0000}"/>
    <cellStyle name="Millares [0] 3 2 3 2 2 5 2" xfId="5593" xr:uid="{00000000-0005-0000-0000-00005D0B0000}"/>
    <cellStyle name="Millares [0] 3 2 3 2 2 5 2 2" xfId="5594" xr:uid="{00000000-0005-0000-0000-00005E0B0000}"/>
    <cellStyle name="Millares [0] 3 2 3 2 2 5 2 2 2" xfId="16301" xr:uid="{1362B396-4895-4894-A230-EF6F9DCE2757}"/>
    <cellStyle name="Millares [0] 3 2 3 2 2 5 2 3" xfId="5595" xr:uid="{00000000-0005-0000-0000-00005F0B0000}"/>
    <cellStyle name="Millares [0] 3 2 3 2 2 5 2 3 2" xfId="16302" xr:uid="{F4C786B0-EB20-416F-AF9D-F9747033E865}"/>
    <cellStyle name="Millares [0] 3 2 3 2 2 5 2 4" xfId="16300" xr:uid="{66D25102-1D84-4FA6-8051-DC19313BA50B}"/>
    <cellStyle name="Millares [0] 3 2 3 2 2 5 3" xfId="5596" xr:uid="{00000000-0005-0000-0000-0000600B0000}"/>
    <cellStyle name="Millares [0] 3 2 3 2 2 5 3 2" xfId="16303" xr:uid="{9FA28455-0AAD-4DF8-8A79-B0F1E76D034B}"/>
    <cellStyle name="Millares [0] 3 2 3 2 2 5 4" xfId="5597" xr:uid="{00000000-0005-0000-0000-0000610B0000}"/>
    <cellStyle name="Millares [0] 3 2 3 2 2 5 4 2" xfId="16304" xr:uid="{0DC785A5-7613-4B35-8D59-D0B2C10780B6}"/>
    <cellStyle name="Millares [0] 3 2 3 2 2 5 5" xfId="16299" xr:uid="{D51AC49E-2A90-431B-8D43-031B2A0B16BB}"/>
    <cellStyle name="Millares [0] 3 2 3 2 2 6" xfId="5598" xr:uid="{00000000-0005-0000-0000-0000620B0000}"/>
    <cellStyle name="Millares [0] 3 2 3 2 2 6 2" xfId="5599" xr:uid="{00000000-0005-0000-0000-0000630B0000}"/>
    <cellStyle name="Millares [0] 3 2 3 2 2 6 2 2" xfId="16306" xr:uid="{AB465BD9-FFB9-4117-BA43-877649792500}"/>
    <cellStyle name="Millares [0] 3 2 3 2 2 6 3" xfId="5600" xr:uid="{00000000-0005-0000-0000-0000640B0000}"/>
    <cellStyle name="Millares [0] 3 2 3 2 2 6 3 2" xfId="16307" xr:uid="{90A7C212-73B7-47D4-AC36-DEFF05E5758A}"/>
    <cellStyle name="Millares [0] 3 2 3 2 2 6 4" xfId="16305" xr:uid="{63D60CFF-6C57-4CFB-97BF-5BF106CD5219}"/>
    <cellStyle name="Millares [0] 3 2 3 2 2 7" xfId="5601" xr:uid="{00000000-0005-0000-0000-0000650B0000}"/>
    <cellStyle name="Millares [0] 3 2 3 2 2 7 2" xfId="16308" xr:uid="{6DDD277C-8E2C-4567-A887-3476AF581B26}"/>
    <cellStyle name="Millares [0] 3 2 3 2 2 8" xfId="5602" xr:uid="{00000000-0005-0000-0000-0000660B0000}"/>
    <cellStyle name="Millares [0] 3 2 3 2 2 8 2" xfId="16309" xr:uid="{B2B46FDC-E606-40F6-A736-D89178417245}"/>
    <cellStyle name="Millares [0] 3 2 3 2 2 9" xfId="16274" xr:uid="{F8F02632-805A-445C-B666-CB17B58D7729}"/>
    <cellStyle name="Millares [0] 3 2 3 2 3" xfId="5603" xr:uid="{00000000-0005-0000-0000-0000670B0000}"/>
    <cellStyle name="Millares [0] 3 2 3 2 3 2" xfId="5604" xr:uid="{00000000-0005-0000-0000-0000680B0000}"/>
    <cellStyle name="Millares [0] 3 2 3 2 3 2 2" xfId="5605" xr:uid="{00000000-0005-0000-0000-0000690B0000}"/>
    <cellStyle name="Millares [0] 3 2 3 2 3 2 2 2" xfId="5606" xr:uid="{00000000-0005-0000-0000-00006A0B0000}"/>
    <cellStyle name="Millares [0] 3 2 3 2 3 2 2 2 2" xfId="16313" xr:uid="{87DC405E-22AB-4399-9ECE-3193160A3597}"/>
    <cellStyle name="Millares [0] 3 2 3 2 3 2 2 3" xfId="5607" xr:uid="{00000000-0005-0000-0000-00006B0B0000}"/>
    <cellStyle name="Millares [0] 3 2 3 2 3 2 2 3 2" xfId="16314" xr:uid="{71124123-725F-43D7-99B7-75028AE5988E}"/>
    <cellStyle name="Millares [0] 3 2 3 2 3 2 2 4" xfId="16312" xr:uid="{9F7928A4-A344-46D1-91D3-CAB05A8BBC10}"/>
    <cellStyle name="Millares [0] 3 2 3 2 3 2 3" xfId="5608" xr:uid="{00000000-0005-0000-0000-00006C0B0000}"/>
    <cellStyle name="Millares [0] 3 2 3 2 3 2 3 2" xfId="16315" xr:uid="{18D5283A-C601-4696-BA82-1592B7221771}"/>
    <cellStyle name="Millares [0] 3 2 3 2 3 2 4" xfId="5609" xr:uid="{00000000-0005-0000-0000-00006D0B0000}"/>
    <cellStyle name="Millares [0] 3 2 3 2 3 2 4 2" xfId="16316" xr:uid="{3C764EB3-8CC5-4621-A5EE-CB8FE9CD03EA}"/>
    <cellStyle name="Millares [0] 3 2 3 2 3 2 5" xfId="16311" xr:uid="{0BDE9712-8066-420F-B645-2C2B9B57DCC2}"/>
    <cellStyle name="Millares [0] 3 2 3 2 3 3" xfId="5610" xr:uid="{00000000-0005-0000-0000-00006E0B0000}"/>
    <cellStyle name="Millares [0] 3 2 3 2 3 3 2" xfId="5611" xr:uid="{00000000-0005-0000-0000-00006F0B0000}"/>
    <cellStyle name="Millares [0] 3 2 3 2 3 3 2 2" xfId="16318" xr:uid="{CEEE052E-3BB9-49C1-97F6-029DF26FBF18}"/>
    <cellStyle name="Millares [0] 3 2 3 2 3 3 3" xfId="5612" xr:uid="{00000000-0005-0000-0000-0000700B0000}"/>
    <cellStyle name="Millares [0] 3 2 3 2 3 3 3 2" xfId="16319" xr:uid="{2A39CC61-20F4-4311-8D7E-B2698AABCC14}"/>
    <cellStyle name="Millares [0] 3 2 3 2 3 3 4" xfId="16317" xr:uid="{92EF4284-D64D-4BBF-9971-2CEAB9297C94}"/>
    <cellStyle name="Millares [0] 3 2 3 2 3 4" xfId="5613" xr:uid="{00000000-0005-0000-0000-0000710B0000}"/>
    <cellStyle name="Millares [0] 3 2 3 2 3 4 2" xfId="16320" xr:uid="{4C506808-BF1E-4CCB-B97E-35DF4ADE430B}"/>
    <cellStyle name="Millares [0] 3 2 3 2 3 5" xfId="5614" xr:uid="{00000000-0005-0000-0000-0000720B0000}"/>
    <cellStyle name="Millares [0] 3 2 3 2 3 5 2" xfId="16321" xr:uid="{A347BFEE-EB2D-40BB-9C0A-EFF054EB2B6F}"/>
    <cellStyle name="Millares [0] 3 2 3 2 3 6" xfId="16310" xr:uid="{B2807953-6F39-41D3-A881-18106DE904F1}"/>
    <cellStyle name="Millares [0] 3 2 3 2 4" xfId="5615" xr:uid="{00000000-0005-0000-0000-0000730B0000}"/>
    <cellStyle name="Millares [0] 3 2 3 2 4 2" xfId="5616" xr:uid="{00000000-0005-0000-0000-0000740B0000}"/>
    <cellStyle name="Millares [0] 3 2 3 2 4 2 2" xfId="5617" xr:uid="{00000000-0005-0000-0000-0000750B0000}"/>
    <cellStyle name="Millares [0] 3 2 3 2 4 2 2 2" xfId="16324" xr:uid="{2316AF51-4FE2-42BE-B670-A4BF33C9E7CD}"/>
    <cellStyle name="Millares [0] 3 2 3 2 4 2 3" xfId="5618" xr:uid="{00000000-0005-0000-0000-0000760B0000}"/>
    <cellStyle name="Millares [0] 3 2 3 2 4 2 3 2" xfId="16325" xr:uid="{E6F80E03-B34F-40FA-BF1A-34AEA4599DF0}"/>
    <cellStyle name="Millares [0] 3 2 3 2 4 2 4" xfId="16323" xr:uid="{058CCA2B-EC14-4783-8F27-3B74249B6D3A}"/>
    <cellStyle name="Millares [0] 3 2 3 2 4 3" xfId="5619" xr:uid="{00000000-0005-0000-0000-0000770B0000}"/>
    <cellStyle name="Millares [0] 3 2 3 2 4 3 2" xfId="16326" xr:uid="{E26008AF-1CFD-4740-A089-AB51B99C7351}"/>
    <cellStyle name="Millares [0] 3 2 3 2 4 4" xfId="5620" xr:uid="{00000000-0005-0000-0000-0000780B0000}"/>
    <cellStyle name="Millares [0] 3 2 3 2 4 4 2" xfId="16327" xr:uid="{19105F68-8FF0-4AF1-8CDA-42994717E49B}"/>
    <cellStyle name="Millares [0] 3 2 3 2 4 5" xfId="16322" xr:uid="{D9B37C07-68F0-40AA-A66A-0FD5FEE70018}"/>
    <cellStyle name="Millares [0] 3 2 3 2 5" xfId="5621" xr:uid="{00000000-0005-0000-0000-0000790B0000}"/>
    <cellStyle name="Millares [0] 3 2 3 2 5 2" xfId="5622" xr:uid="{00000000-0005-0000-0000-00007A0B0000}"/>
    <cellStyle name="Millares [0] 3 2 3 2 5 2 2" xfId="5623" xr:uid="{00000000-0005-0000-0000-00007B0B0000}"/>
    <cellStyle name="Millares [0] 3 2 3 2 5 2 2 2" xfId="16330" xr:uid="{BFD16B2E-F9FC-4381-A844-5A9A7E43B662}"/>
    <cellStyle name="Millares [0] 3 2 3 2 5 2 3" xfId="5624" xr:uid="{00000000-0005-0000-0000-00007C0B0000}"/>
    <cellStyle name="Millares [0] 3 2 3 2 5 2 3 2" xfId="16331" xr:uid="{F5F60863-5B2E-498F-AD8C-E16DD584C447}"/>
    <cellStyle name="Millares [0] 3 2 3 2 5 2 4" xfId="16329" xr:uid="{26903800-9B09-406C-A405-7BA0A1877FEA}"/>
    <cellStyle name="Millares [0] 3 2 3 2 5 3" xfId="5625" xr:uid="{00000000-0005-0000-0000-00007D0B0000}"/>
    <cellStyle name="Millares [0] 3 2 3 2 5 3 2" xfId="16332" xr:uid="{9EAE8933-1DCD-4544-99CC-3C8A454E2EED}"/>
    <cellStyle name="Millares [0] 3 2 3 2 5 4" xfId="5626" xr:uid="{00000000-0005-0000-0000-00007E0B0000}"/>
    <cellStyle name="Millares [0] 3 2 3 2 5 4 2" xfId="16333" xr:uid="{5D4422FC-7976-4B44-8F2C-E1D2D49EF5E9}"/>
    <cellStyle name="Millares [0] 3 2 3 2 5 5" xfId="16328" xr:uid="{CB472E4F-0771-4AB0-9976-6EBFE2956337}"/>
    <cellStyle name="Millares [0] 3 2 3 2 6" xfId="5627" xr:uid="{00000000-0005-0000-0000-00007F0B0000}"/>
    <cellStyle name="Millares [0] 3 2 3 2 6 2" xfId="5628" xr:uid="{00000000-0005-0000-0000-0000800B0000}"/>
    <cellStyle name="Millares [0] 3 2 3 2 6 2 2" xfId="5629" xr:uid="{00000000-0005-0000-0000-0000810B0000}"/>
    <cellStyle name="Millares [0] 3 2 3 2 6 2 2 2" xfId="16336" xr:uid="{25528BD5-A90C-4163-BDCD-4CD670087FAB}"/>
    <cellStyle name="Millares [0] 3 2 3 2 6 2 3" xfId="5630" xr:uid="{00000000-0005-0000-0000-0000820B0000}"/>
    <cellStyle name="Millares [0] 3 2 3 2 6 2 3 2" xfId="16337" xr:uid="{74AEF89C-D6D3-4997-81D1-EBE77830AEBD}"/>
    <cellStyle name="Millares [0] 3 2 3 2 6 2 4" xfId="16335" xr:uid="{EFE42A16-5F73-4BC3-BE4F-73C83B04DEE8}"/>
    <cellStyle name="Millares [0] 3 2 3 2 6 3" xfId="5631" xr:uid="{00000000-0005-0000-0000-0000830B0000}"/>
    <cellStyle name="Millares [0] 3 2 3 2 6 3 2" xfId="16338" xr:uid="{C4CBB94F-7F83-48C4-936E-45BAFB19077E}"/>
    <cellStyle name="Millares [0] 3 2 3 2 6 4" xfId="5632" xr:uid="{00000000-0005-0000-0000-0000840B0000}"/>
    <cellStyle name="Millares [0] 3 2 3 2 6 4 2" xfId="16339" xr:uid="{E67A1BD6-39B7-4631-8E44-D96D3B9DFF14}"/>
    <cellStyle name="Millares [0] 3 2 3 2 6 5" xfId="16334" xr:uid="{5B2FC3C4-11D0-4F73-9D84-5E8B227D1F1A}"/>
    <cellStyle name="Millares [0] 3 2 3 2 7" xfId="5633" xr:uid="{00000000-0005-0000-0000-0000850B0000}"/>
    <cellStyle name="Millares [0] 3 2 3 2 7 2" xfId="5634" xr:uid="{00000000-0005-0000-0000-0000860B0000}"/>
    <cellStyle name="Millares [0] 3 2 3 2 7 2 2" xfId="16341" xr:uid="{412961AF-6672-4DEC-973F-8110CCE59D5F}"/>
    <cellStyle name="Millares [0] 3 2 3 2 7 3" xfId="5635" xr:uid="{00000000-0005-0000-0000-0000870B0000}"/>
    <cellStyle name="Millares [0] 3 2 3 2 7 3 2" xfId="16342" xr:uid="{3D697711-DF5E-49E5-8990-84B12BDBFD30}"/>
    <cellStyle name="Millares [0] 3 2 3 2 7 4" xfId="16340" xr:uid="{6AF9C9F2-B330-4892-A212-7EA54C60ABBC}"/>
    <cellStyle name="Millares [0] 3 2 3 2 8" xfId="5636" xr:uid="{00000000-0005-0000-0000-0000880B0000}"/>
    <cellStyle name="Millares [0] 3 2 3 2 8 2" xfId="16343" xr:uid="{888CDC09-5726-41A4-98F8-9734B30196FA}"/>
    <cellStyle name="Millares [0] 3 2 3 2 9" xfId="5637" xr:uid="{00000000-0005-0000-0000-0000890B0000}"/>
    <cellStyle name="Millares [0] 3 2 3 2 9 2" xfId="16344" xr:uid="{64EE56CC-6DC2-474F-B890-1580B2338F4C}"/>
    <cellStyle name="Millares [0] 3 2 3 3" xfId="5638" xr:uid="{00000000-0005-0000-0000-00008A0B0000}"/>
    <cellStyle name="Millares [0] 3 2 3 3 2" xfId="5639" xr:uid="{00000000-0005-0000-0000-00008B0B0000}"/>
    <cellStyle name="Millares [0] 3 2 3 3 2 2" xfId="5640" xr:uid="{00000000-0005-0000-0000-00008C0B0000}"/>
    <cellStyle name="Millares [0] 3 2 3 3 2 2 2" xfId="5641" xr:uid="{00000000-0005-0000-0000-00008D0B0000}"/>
    <cellStyle name="Millares [0] 3 2 3 3 2 2 2 2" xfId="5642" xr:uid="{00000000-0005-0000-0000-00008E0B0000}"/>
    <cellStyle name="Millares [0] 3 2 3 3 2 2 2 2 2" xfId="16349" xr:uid="{60885127-06CD-4445-97AF-74AA0DDA70D0}"/>
    <cellStyle name="Millares [0] 3 2 3 3 2 2 2 3" xfId="5643" xr:uid="{00000000-0005-0000-0000-00008F0B0000}"/>
    <cellStyle name="Millares [0] 3 2 3 3 2 2 2 3 2" xfId="16350" xr:uid="{5E5555C7-EF7A-4D2D-B8AC-E3B228F36B95}"/>
    <cellStyle name="Millares [0] 3 2 3 3 2 2 2 4" xfId="16348" xr:uid="{E192FDDA-0B45-453E-87EC-81FF786CB4E6}"/>
    <cellStyle name="Millares [0] 3 2 3 3 2 2 3" xfId="5644" xr:uid="{00000000-0005-0000-0000-0000900B0000}"/>
    <cellStyle name="Millares [0] 3 2 3 3 2 2 3 2" xfId="16351" xr:uid="{2CFC0566-7398-40D8-B125-2A944C6818E0}"/>
    <cellStyle name="Millares [0] 3 2 3 3 2 2 4" xfId="5645" xr:uid="{00000000-0005-0000-0000-0000910B0000}"/>
    <cellStyle name="Millares [0] 3 2 3 3 2 2 4 2" xfId="16352" xr:uid="{6545C0B6-B2A3-4151-9F9E-29DC1CD90A29}"/>
    <cellStyle name="Millares [0] 3 2 3 3 2 2 5" xfId="16347" xr:uid="{7131EFA1-D6BC-4531-8793-7BE041DC3850}"/>
    <cellStyle name="Millares [0] 3 2 3 3 2 3" xfId="5646" xr:uid="{00000000-0005-0000-0000-0000920B0000}"/>
    <cellStyle name="Millares [0] 3 2 3 3 2 3 2" xfId="5647" xr:uid="{00000000-0005-0000-0000-0000930B0000}"/>
    <cellStyle name="Millares [0] 3 2 3 3 2 3 2 2" xfId="16354" xr:uid="{1775F129-680F-449B-B6EE-2721C5944B94}"/>
    <cellStyle name="Millares [0] 3 2 3 3 2 3 3" xfId="5648" xr:uid="{00000000-0005-0000-0000-0000940B0000}"/>
    <cellStyle name="Millares [0] 3 2 3 3 2 3 3 2" xfId="16355" xr:uid="{66FF371E-8003-4B2B-B421-DE5BFCDBE87D}"/>
    <cellStyle name="Millares [0] 3 2 3 3 2 3 4" xfId="16353" xr:uid="{0A369250-4C13-4327-AB6C-7E151A5C1541}"/>
    <cellStyle name="Millares [0] 3 2 3 3 2 4" xfId="5649" xr:uid="{00000000-0005-0000-0000-0000950B0000}"/>
    <cellStyle name="Millares [0] 3 2 3 3 2 4 2" xfId="16356" xr:uid="{22C2E422-94E4-466A-874A-10FE9576F500}"/>
    <cellStyle name="Millares [0] 3 2 3 3 2 5" xfId="5650" xr:uid="{00000000-0005-0000-0000-0000960B0000}"/>
    <cellStyle name="Millares [0] 3 2 3 3 2 5 2" xfId="16357" xr:uid="{7CD3ED3C-EC9B-4024-88A3-21A123E98513}"/>
    <cellStyle name="Millares [0] 3 2 3 3 2 6" xfId="16346" xr:uid="{0070FABE-E213-41C4-AC7F-6D3A18D5BE93}"/>
    <cellStyle name="Millares [0] 3 2 3 3 3" xfId="5651" xr:uid="{00000000-0005-0000-0000-0000970B0000}"/>
    <cellStyle name="Millares [0] 3 2 3 3 3 2" xfId="5652" xr:uid="{00000000-0005-0000-0000-0000980B0000}"/>
    <cellStyle name="Millares [0] 3 2 3 3 3 2 2" xfId="5653" xr:uid="{00000000-0005-0000-0000-0000990B0000}"/>
    <cellStyle name="Millares [0] 3 2 3 3 3 2 2 2" xfId="16360" xr:uid="{6A16F2F2-89A0-4891-9064-E2C3B7E56DF1}"/>
    <cellStyle name="Millares [0] 3 2 3 3 3 2 3" xfId="5654" xr:uid="{00000000-0005-0000-0000-00009A0B0000}"/>
    <cellStyle name="Millares [0] 3 2 3 3 3 2 3 2" xfId="16361" xr:uid="{C3437932-6BEA-4AD6-980E-393A82F88779}"/>
    <cellStyle name="Millares [0] 3 2 3 3 3 2 4" xfId="16359" xr:uid="{DEBD4A09-EFC0-4C0B-95ED-06291B985CD4}"/>
    <cellStyle name="Millares [0] 3 2 3 3 3 3" xfId="5655" xr:uid="{00000000-0005-0000-0000-00009B0B0000}"/>
    <cellStyle name="Millares [0] 3 2 3 3 3 3 2" xfId="16362" xr:uid="{5472C33D-B5ED-41B0-815B-CC5332BC0B2A}"/>
    <cellStyle name="Millares [0] 3 2 3 3 3 4" xfId="5656" xr:uid="{00000000-0005-0000-0000-00009C0B0000}"/>
    <cellStyle name="Millares [0] 3 2 3 3 3 4 2" xfId="16363" xr:uid="{D5D1897C-B316-4FD3-9E87-F0D57AECFF48}"/>
    <cellStyle name="Millares [0] 3 2 3 3 3 5" xfId="16358" xr:uid="{8CEB5173-93A3-4CF0-9D7D-6E13CF9CB831}"/>
    <cellStyle name="Millares [0] 3 2 3 3 4" xfId="5657" xr:uid="{00000000-0005-0000-0000-00009D0B0000}"/>
    <cellStyle name="Millares [0] 3 2 3 3 4 2" xfId="5658" xr:uid="{00000000-0005-0000-0000-00009E0B0000}"/>
    <cellStyle name="Millares [0] 3 2 3 3 4 2 2" xfId="5659" xr:uid="{00000000-0005-0000-0000-00009F0B0000}"/>
    <cellStyle name="Millares [0] 3 2 3 3 4 2 2 2" xfId="16366" xr:uid="{487FB253-2BE9-4460-A277-4D09E5788916}"/>
    <cellStyle name="Millares [0] 3 2 3 3 4 2 3" xfId="5660" xr:uid="{00000000-0005-0000-0000-0000A00B0000}"/>
    <cellStyle name="Millares [0] 3 2 3 3 4 2 3 2" xfId="16367" xr:uid="{2CED2E29-3C38-40F5-B044-6DD95433951D}"/>
    <cellStyle name="Millares [0] 3 2 3 3 4 2 4" xfId="16365" xr:uid="{8A5EEDB7-315E-4631-B16D-359E98A996D3}"/>
    <cellStyle name="Millares [0] 3 2 3 3 4 3" xfId="5661" xr:uid="{00000000-0005-0000-0000-0000A10B0000}"/>
    <cellStyle name="Millares [0] 3 2 3 3 4 3 2" xfId="16368" xr:uid="{979817AB-96D1-4512-9F82-47391CBE5AF3}"/>
    <cellStyle name="Millares [0] 3 2 3 3 4 4" xfId="5662" xr:uid="{00000000-0005-0000-0000-0000A20B0000}"/>
    <cellStyle name="Millares [0] 3 2 3 3 4 4 2" xfId="16369" xr:uid="{8D982F79-9F4B-4EB9-987D-0F5AB5082001}"/>
    <cellStyle name="Millares [0] 3 2 3 3 4 5" xfId="16364" xr:uid="{2E78EF6E-1DC2-47BA-9D38-3FEEA6EC8524}"/>
    <cellStyle name="Millares [0] 3 2 3 3 5" xfId="5663" xr:uid="{00000000-0005-0000-0000-0000A30B0000}"/>
    <cellStyle name="Millares [0] 3 2 3 3 5 2" xfId="5664" xr:uid="{00000000-0005-0000-0000-0000A40B0000}"/>
    <cellStyle name="Millares [0] 3 2 3 3 5 2 2" xfId="5665" xr:uid="{00000000-0005-0000-0000-0000A50B0000}"/>
    <cellStyle name="Millares [0] 3 2 3 3 5 2 2 2" xfId="16372" xr:uid="{557E3FF6-1084-4A8B-91D8-1594423E8B6D}"/>
    <cellStyle name="Millares [0] 3 2 3 3 5 2 3" xfId="5666" xr:uid="{00000000-0005-0000-0000-0000A60B0000}"/>
    <cellStyle name="Millares [0] 3 2 3 3 5 2 3 2" xfId="16373" xr:uid="{2490F26B-3B2B-4F10-BB16-4BED76A4BFDF}"/>
    <cellStyle name="Millares [0] 3 2 3 3 5 2 4" xfId="16371" xr:uid="{3F3A9596-F8BF-4C8D-98EF-4E08BC9B02D1}"/>
    <cellStyle name="Millares [0] 3 2 3 3 5 3" xfId="5667" xr:uid="{00000000-0005-0000-0000-0000A70B0000}"/>
    <cellStyle name="Millares [0] 3 2 3 3 5 3 2" xfId="16374" xr:uid="{CFD28599-5E99-48BE-B44D-890A37B8291B}"/>
    <cellStyle name="Millares [0] 3 2 3 3 5 4" xfId="5668" xr:uid="{00000000-0005-0000-0000-0000A80B0000}"/>
    <cellStyle name="Millares [0] 3 2 3 3 5 4 2" xfId="16375" xr:uid="{3B81E371-A9DC-4238-A58A-F2B5947BEF3E}"/>
    <cellStyle name="Millares [0] 3 2 3 3 5 5" xfId="16370" xr:uid="{0D9908AC-2C73-4C57-A540-51D2AE5180D1}"/>
    <cellStyle name="Millares [0] 3 2 3 3 6" xfId="5669" xr:uid="{00000000-0005-0000-0000-0000A90B0000}"/>
    <cellStyle name="Millares [0] 3 2 3 3 6 2" xfId="5670" xr:uid="{00000000-0005-0000-0000-0000AA0B0000}"/>
    <cellStyle name="Millares [0] 3 2 3 3 6 2 2" xfId="16377" xr:uid="{A0938DF1-EAB0-4F18-B61C-E248E7E8F462}"/>
    <cellStyle name="Millares [0] 3 2 3 3 6 3" xfId="5671" xr:uid="{00000000-0005-0000-0000-0000AB0B0000}"/>
    <cellStyle name="Millares [0] 3 2 3 3 6 3 2" xfId="16378" xr:uid="{AD01C3DE-E12B-43D3-BED5-92DC683D711D}"/>
    <cellStyle name="Millares [0] 3 2 3 3 6 4" xfId="16376" xr:uid="{EEA18666-835A-4A40-8917-ED12D72BA6F9}"/>
    <cellStyle name="Millares [0] 3 2 3 3 7" xfId="5672" xr:uid="{00000000-0005-0000-0000-0000AC0B0000}"/>
    <cellStyle name="Millares [0] 3 2 3 3 7 2" xfId="16379" xr:uid="{5F99F589-E202-4C5C-8844-28985802A728}"/>
    <cellStyle name="Millares [0] 3 2 3 3 8" xfId="5673" xr:uid="{00000000-0005-0000-0000-0000AD0B0000}"/>
    <cellStyle name="Millares [0] 3 2 3 3 8 2" xfId="16380" xr:uid="{B3FACF5F-F1B1-40FA-8BE2-5302DF4D13EA}"/>
    <cellStyle name="Millares [0] 3 2 3 3 9" xfId="16345" xr:uid="{7F2123D1-2531-4E32-99C9-3B40C76FE06F}"/>
    <cellStyle name="Millares [0] 3 2 3 4" xfId="5674" xr:uid="{00000000-0005-0000-0000-0000AE0B0000}"/>
    <cellStyle name="Millares [0] 3 2 3 4 2" xfId="5675" xr:uid="{00000000-0005-0000-0000-0000AF0B0000}"/>
    <cellStyle name="Millares [0] 3 2 3 4 2 2" xfId="5676" xr:uid="{00000000-0005-0000-0000-0000B00B0000}"/>
    <cellStyle name="Millares [0] 3 2 3 4 2 2 2" xfId="5677" xr:uid="{00000000-0005-0000-0000-0000B10B0000}"/>
    <cellStyle name="Millares [0] 3 2 3 4 2 2 2 2" xfId="16384" xr:uid="{CA3FBA0A-8A73-4B8D-9B4A-C995D38FD100}"/>
    <cellStyle name="Millares [0] 3 2 3 4 2 2 3" xfId="5678" xr:uid="{00000000-0005-0000-0000-0000B20B0000}"/>
    <cellStyle name="Millares [0] 3 2 3 4 2 2 3 2" xfId="16385" xr:uid="{0E4FD9E2-CBBE-4BF3-A9DB-29DEDD51766C}"/>
    <cellStyle name="Millares [0] 3 2 3 4 2 2 4" xfId="16383" xr:uid="{3A81E635-6290-4953-AE10-BDB9F3E6595F}"/>
    <cellStyle name="Millares [0] 3 2 3 4 2 3" xfId="5679" xr:uid="{00000000-0005-0000-0000-0000B30B0000}"/>
    <cellStyle name="Millares [0] 3 2 3 4 2 3 2" xfId="16386" xr:uid="{A0861367-428B-4A2F-9668-4336F75484EE}"/>
    <cellStyle name="Millares [0] 3 2 3 4 2 4" xfId="5680" xr:uid="{00000000-0005-0000-0000-0000B40B0000}"/>
    <cellStyle name="Millares [0] 3 2 3 4 2 4 2" xfId="16387" xr:uid="{CDA2C4E3-3C43-40BB-ABA9-9A55E872A0F3}"/>
    <cellStyle name="Millares [0] 3 2 3 4 2 5" xfId="16382" xr:uid="{3C20E302-8C6E-4AD4-98C8-8E75D6444E87}"/>
    <cellStyle name="Millares [0] 3 2 3 4 3" xfId="5681" xr:uid="{00000000-0005-0000-0000-0000B50B0000}"/>
    <cellStyle name="Millares [0] 3 2 3 4 3 2" xfId="5682" xr:uid="{00000000-0005-0000-0000-0000B60B0000}"/>
    <cellStyle name="Millares [0] 3 2 3 4 3 2 2" xfId="16389" xr:uid="{7DE278DF-212B-4545-9296-6FAD6F1FF874}"/>
    <cellStyle name="Millares [0] 3 2 3 4 3 3" xfId="5683" xr:uid="{00000000-0005-0000-0000-0000B70B0000}"/>
    <cellStyle name="Millares [0] 3 2 3 4 3 3 2" xfId="16390" xr:uid="{FA191099-9DCB-40BD-82F3-2B07599F5466}"/>
    <cellStyle name="Millares [0] 3 2 3 4 3 4" xfId="16388" xr:uid="{A8F0EEF6-204F-4682-AEEF-ED9C6DB00C0F}"/>
    <cellStyle name="Millares [0] 3 2 3 4 4" xfId="5684" xr:uid="{00000000-0005-0000-0000-0000B80B0000}"/>
    <cellStyle name="Millares [0] 3 2 3 4 4 2" xfId="16391" xr:uid="{283736EA-BCAC-49E6-9128-4F233B98FBC2}"/>
    <cellStyle name="Millares [0] 3 2 3 4 5" xfId="5685" xr:uid="{00000000-0005-0000-0000-0000B90B0000}"/>
    <cellStyle name="Millares [0] 3 2 3 4 5 2" xfId="16392" xr:uid="{448AD4E8-B4A9-4EE5-9014-2FCD7AFA57CB}"/>
    <cellStyle name="Millares [0] 3 2 3 4 6" xfId="16381" xr:uid="{93E0865A-DE48-4293-94DB-8C3D15C7B363}"/>
    <cellStyle name="Millares [0] 3 2 3 5" xfId="5686" xr:uid="{00000000-0005-0000-0000-0000BA0B0000}"/>
    <cellStyle name="Millares [0] 3 2 3 5 2" xfId="5687" xr:uid="{00000000-0005-0000-0000-0000BB0B0000}"/>
    <cellStyle name="Millares [0] 3 2 3 5 2 2" xfId="5688" xr:uid="{00000000-0005-0000-0000-0000BC0B0000}"/>
    <cellStyle name="Millares [0] 3 2 3 5 2 2 2" xfId="16395" xr:uid="{BCF0AD4E-2D5B-42EC-95A7-AB7121E1AAE7}"/>
    <cellStyle name="Millares [0] 3 2 3 5 2 3" xfId="5689" xr:uid="{00000000-0005-0000-0000-0000BD0B0000}"/>
    <cellStyle name="Millares [0] 3 2 3 5 2 3 2" xfId="16396" xr:uid="{19ED7D98-36BF-48AB-8FFF-002CB7EB7047}"/>
    <cellStyle name="Millares [0] 3 2 3 5 2 4" xfId="16394" xr:uid="{5BB7EF34-8EC3-4015-91FE-69A34849FFB7}"/>
    <cellStyle name="Millares [0] 3 2 3 5 3" xfId="5690" xr:uid="{00000000-0005-0000-0000-0000BE0B0000}"/>
    <cellStyle name="Millares [0] 3 2 3 5 3 2" xfId="16397" xr:uid="{30D45747-8514-46A5-8FA5-E02C908370DB}"/>
    <cellStyle name="Millares [0] 3 2 3 5 4" xfId="5691" xr:uid="{00000000-0005-0000-0000-0000BF0B0000}"/>
    <cellStyle name="Millares [0] 3 2 3 5 4 2" xfId="16398" xr:uid="{1B168A32-3769-4BA5-BA85-79880161EEA1}"/>
    <cellStyle name="Millares [0] 3 2 3 5 5" xfId="16393" xr:uid="{370BE166-B344-47EA-83AD-0C93B2A5AA00}"/>
    <cellStyle name="Millares [0] 3 2 3 6" xfId="5692" xr:uid="{00000000-0005-0000-0000-0000C00B0000}"/>
    <cellStyle name="Millares [0] 3 2 3 6 2" xfId="5693" xr:uid="{00000000-0005-0000-0000-0000C10B0000}"/>
    <cellStyle name="Millares [0] 3 2 3 6 2 2" xfId="5694" xr:uid="{00000000-0005-0000-0000-0000C20B0000}"/>
    <cellStyle name="Millares [0] 3 2 3 6 2 2 2" xfId="16401" xr:uid="{FFCCEA80-6562-4B49-937F-73D5E17BD645}"/>
    <cellStyle name="Millares [0] 3 2 3 6 2 3" xfId="5695" xr:uid="{00000000-0005-0000-0000-0000C30B0000}"/>
    <cellStyle name="Millares [0] 3 2 3 6 2 3 2" xfId="16402" xr:uid="{68A6B741-D34F-4AD5-BDDB-2E17929CAFE5}"/>
    <cellStyle name="Millares [0] 3 2 3 6 2 4" xfId="16400" xr:uid="{EAE8167D-9AD6-466E-AFDD-386AD0E61CD0}"/>
    <cellStyle name="Millares [0] 3 2 3 6 3" xfId="5696" xr:uid="{00000000-0005-0000-0000-0000C40B0000}"/>
    <cellStyle name="Millares [0] 3 2 3 6 3 2" xfId="16403" xr:uid="{B1A93955-AF5A-4786-9DE9-2FAA95A69AB7}"/>
    <cellStyle name="Millares [0] 3 2 3 6 4" xfId="5697" xr:uid="{00000000-0005-0000-0000-0000C50B0000}"/>
    <cellStyle name="Millares [0] 3 2 3 6 4 2" xfId="16404" xr:uid="{F40E019E-FE57-4DF9-A81C-2223A41011B0}"/>
    <cellStyle name="Millares [0] 3 2 3 6 5" xfId="16399" xr:uid="{EBE37C16-3036-4635-AC3D-BC816071C24B}"/>
    <cellStyle name="Millares [0] 3 2 3 7" xfId="5698" xr:uid="{00000000-0005-0000-0000-0000C60B0000}"/>
    <cellStyle name="Millares [0] 3 2 3 7 2" xfId="5699" xr:uid="{00000000-0005-0000-0000-0000C70B0000}"/>
    <cellStyle name="Millares [0] 3 2 3 7 2 2" xfId="5700" xr:uid="{00000000-0005-0000-0000-0000C80B0000}"/>
    <cellStyle name="Millares [0] 3 2 3 7 2 2 2" xfId="16407" xr:uid="{68F2E772-4DE7-4488-BBC8-5F387A498DF7}"/>
    <cellStyle name="Millares [0] 3 2 3 7 2 3" xfId="5701" xr:uid="{00000000-0005-0000-0000-0000C90B0000}"/>
    <cellStyle name="Millares [0] 3 2 3 7 2 3 2" xfId="16408" xr:uid="{EDB47D75-4AC5-47EB-BBA5-69C2D3AFBB19}"/>
    <cellStyle name="Millares [0] 3 2 3 7 2 4" xfId="16406" xr:uid="{89EEACE9-2B8A-49B5-9578-DC78BE80C8B9}"/>
    <cellStyle name="Millares [0] 3 2 3 7 3" xfId="5702" xr:uid="{00000000-0005-0000-0000-0000CA0B0000}"/>
    <cellStyle name="Millares [0] 3 2 3 7 3 2" xfId="16409" xr:uid="{F4903B83-DA2E-4F9B-A850-385DA01195AB}"/>
    <cellStyle name="Millares [0] 3 2 3 7 4" xfId="5703" xr:uid="{00000000-0005-0000-0000-0000CB0B0000}"/>
    <cellStyle name="Millares [0] 3 2 3 7 4 2" xfId="16410" xr:uid="{5037D8A1-D486-4228-8374-50977D664F3E}"/>
    <cellStyle name="Millares [0] 3 2 3 7 5" xfId="16405" xr:uid="{891AA49E-B79C-411B-8B26-E9D9B55F09FE}"/>
    <cellStyle name="Millares [0] 3 2 3 8" xfId="5704" xr:uid="{00000000-0005-0000-0000-0000CC0B0000}"/>
    <cellStyle name="Millares [0] 3 2 3 8 2" xfId="5705" xr:uid="{00000000-0005-0000-0000-0000CD0B0000}"/>
    <cellStyle name="Millares [0] 3 2 3 8 2 2" xfId="16412" xr:uid="{290BCB43-159D-4B0F-88F4-3FED92EE712E}"/>
    <cellStyle name="Millares [0] 3 2 3 8 3" xfId="5706" xr:uid="{00000000-0005-0000-0000-0000CE0B0000}"/>
    <cellStyle name="Millares [0] 3 2 3 8 3 2" xfId="16413" xr:uid="{2BFCA141-7AED-4441-A09F-2AA543F3A2FC}"/>
    <cellStyle name="Millares [0] 3 2 3 8 4" xfId="16411" xr:uid="{16E37F9D-FFF2-4468-AE22-1A59E959E20B}"/>
    <cellStyle name="Millares [0] 3 2 3 9" xfId="5707" xr:uid="{00000000-0005-0000-0000-0000CF0B0000}"/>
    <cellStyle name="Millares [0] 3 2 3 9 2" xfId="16414" xr:uid="{79382F77-2F83-4ED9-B126-9309630F70A0}"/>
    <cellStyle name="Millares [0] 3 2 4" xfId="5708" xr:uid="{00000000-0005-0000-0000-0000D00B0000}"/>
    <cellStyle name="Millares [0] 3 2 4 2" xfId="5709" xr:uid="{00000000-0005-0000-0000-0000D10B0000}"/>
    <cellStyle name="Millares [0] 3 2 4 2 2" xfId="5710" xr:uid="{00000000-0005-0000-0000-0000D20B0000}"/>
    <cellStyle name="Millares [0] 3 2 4 2 2 2" xfId="16417" xr:uid="{BA7A4AEB-6BCD-4E77-875D-9993098154C1}"/>
    <cellStyle name="Millares [0] 3 2 4 2 3" xfId="5711" xr:uid="{00000000-0005-0000-0000-0000D30B0000}"/>
    <cellStyle name="Millares [0] 3 2 4 2 3 2" xfId="16418" xr:uid="{C9394C75-2C27-4411-B3EA-092EB144B90C}"/>
    <cellStyle name="Millares [0] 3 2 4 2 4" xfId="16416" xr:uid="{C711E138-8BD4-4745-8643-CB3C140A7879}"/>
    <cellStyle name="Millares [0] 3 2 4 3" xfId="5712" xr:uid="{00000000-0005-0000-0000-0000D40B0000}"/>
    <cellStyle name="Millares [0] 3 2 4 3 2" xfId="16419" xr:uid="{0C8B07EF-E209-4E71-BDF3-1A2200A9F3C9}"/>
    <cellStyle name="Millares [0] 3 2 4 4" xfId="5713" xr:uid="{00000000-0005-0000-0000-0000D50B0000}"/>
    <cellStyle name="Millares [0] 3 2 4 4 2" xfId="16420" xr:uid="{FD39B642-3066-4949-8FDE-CE520D18A1E8}"/>
    <cellStyle name="Millares [0] 3 2 4 5" xfId="16415" xr:uid="{055F7C31-3C71-41EC-A3C7-80634E501A26}"/>
    <cellStyle name="Millares [0] 3 2 5" xfId="5714" xr:uid="{00000000-0005-0000-0000-0000D60B0000}"/>
    <cellStyle name="Millares [0] 3 2 5 2" xfId="5715" xr:uid="{00000000-0005-0000-0000-0000D70B0000}"/>
    <cellStyle name="Millares [0] 3 2 5 2 2" xfId="5716" xr:uid="{00000000-0005-0000-0000-0000D80B0000}"/>
    <cellStyle name="Millares [0] 3 2 5 2 2 2" xfId="16423" xr:uid="{BC2C26C6-86B8-46A0-91BD-340F34BF4278}"/>
    <cellStyle name="Millares [0] 3 2 5 2 3" xfId="5717" xr:uid="{00000000-0005-0000-0000-0000D90B0000}"/>
    <cellStyle name="Millares [0] 3 2 5 2 3 2" xfId="16424" xr:uid="{A2BDD112-7C22-4324-A182-0E56A1BE9071}"/>
    <cellStyle name="Millares [0] 3 2 5 2 4" xfId="16422" xr:uid="{D8567956-D838-4197-B686-E435FF3634F3}"/>
    <cellStyle name="Millares [0] 3 2 5 3" xfId="5718" xr:uid="{00000000-0005-0000-0000-0000DA0B0000}"/>
    <cellStyle name="Millares [0] 3 2 5 3 2" xfId="16425" xr:uid="{957CA415-AF77-4468-934F-2B0F8B09366F}"/>
    <cellStyle name="Millares [0] 3 2 5 4" xfId="5719" xr:uid="{00000000-0005-0000-0000-0000DB0B0000}"/>
    <cellStyle name="Millares [0] 3 2 5 4 2" xfId="16426" xr:uid="{9EF6CE7E-8652-4ED6-8626-7413D350F366}"/>
    <cellStyle name="Millares [0] 3 2 5 5" xfId="16421" xr:uid="{B931D6FF-D129-48C4-8AF2-A2AA20AF74B5}"/>
    <cellStyle name="Millares [0] 3 2 6" xfId="5720" xr:uid="{00000000-0005-0000-0000-0000DC0B0000}"/>
    <cellStyle name="Millares [0] 3 2 6 2" xfId="5721" xr:uid="{00000000-0005-0000-0000-0000DD0B0000}"/>
    <cellStyle name="Millares [0] 3 2 6 2 2" xfId="5722" xr:uid="{00000000-0005-0000-0000-0000DE0B0000}"/>
    <cellStyle name="Millares [0] 3 2 6 2 2 2" xfId="16429" xr:uid="{F8C486D1-003F-423C-B194-D32D5540E16D}"/>
    <cellStyle name="Millares [0] 3 2 6 2 3" xfId="5723" xr:uid="{00000000-0005-0000-0000-0000DF0B0000}"/>
    <cellStyle name="Millares [0] 3 2 6 2 3 2" xfId="16430" xr:uid="{49EE0EDF-9D60-4EB4-B95E-D713CAEDAF49}"/>
    <cellStyle name="Millares [0] 3 2 6 2 4" xfId="16428" xr:uid="{B48B09C2-D72A-4934-871B-22F826BD3C9E}"/>
    <cellStyle name="Millares [0] 3 2 6 3" xfId="5724" xr:uid="{00000000-0005-0000-0000-0000E00B0000}"/>
    <cellStyle name="Millares [0] 3 2 6 3 2" xfId="16431" xr:uid="{354F5C2A-9CD2-45E3-AE80-49AD32C63097}"/>
    <cellStyle name="Millares [0] 3 2 6 4" xfId="5725" xr:uid="{00000000-0005-0000-0000-0000E10B0000}"/>
    <cellStyle name="Millares [0] 3 2 6 4 2" xfId="16432" xr:uid="{046BE536-995C-4A83-B234-6B2D2D822059}"/>
    <cellStyle name="Millares [0] 3 2 6 5" xfId="16427" xr:uid="{8AAD2A5B-CD2B-4CB3-AC2E-932337DCF3BC}"/>
    <cellStyle name="Millares [0] 3 2 7" xfId="5726" xr:uid="{00000000-0005-0000-0000-0000E20B0000}"/>
    <cellStyle name="Millares [0] 3 2 7 2" xfId="5727" xr:uid="{00000000-0005-0000-0000-0000E30B0000}"/>
    <cellStyle name="Millares [0] 3 2 7 2 2" xfId="16434" xr:uid="{3F139C00-9678-41CE-A98C-1B22F49C30EA}"/>
    <cellStyle name="Millares [0] 3 2 7 3" xfId="5728" xr:uid="{00000000-0005-0000-0000-0000E40B0000}"/>
    <cellStyle name="Millares [0] 3 2 7 3 2" xfId="16435" xr:uid="{0F5D9B1A-A243-4FD7-A3F5-1CE5FC0A289F}"/>
    <cellStyle name="Millares [0] 3 2 7 4" xfId="16433" xr:uid="{6FF1EBF6-DF40-4781-B830-7DB73D499EB0}"/>
    <cellStyle name="Millares [0] 3 2 8" xfId="5729" xr:uid="{00000000-0005-0000-0000-0000E50B0000}"/>
    <cellStyle name="Millares [0] 3 2 8 2" xfId="16436" xr:uid="{C335D847-0DE7-4E83-8D87-6BCBB8C7A2BF}"/>
    <cellStyle name="Millares [0] 3 2 9" xfId="5730" xr:uid="{00000000-0005-0000-0000-0000E60B0000}"/>
    <cellStyle name="Millares [0] 3 2 9 2" xfId="16437" xr:uid="{562EB0BA-BE78-4A80-9D5C-80854786FA87}"/>
    <cellStyle name="Millares [0] 3 3" xfId="5731" xr:uid="{00000000-0005-0000-0000-0000E70B0000}"/>
    <cellStyle name="Millares [0] 3 3 10" xfId="5732" xr:uid="{00000000-0005-0000-0000-0000E80B0000}"/>
    <cellStyle name="Millares [0] 3 3 10 2" xfId="5733" xr:uid="{00000000-0005-0000-0000-0000E90B0000}"/>
    <cellStyle name="Millares [0] 3 3 10 2 2" xfId="16440" xr:uid="{572DD7E7-8767-4FC3-AB84-3F674D4FA70C}"/>
    <cellStyle name="Millares [0] 3 3 10 3" xfId="5734" xr:uid="{00000000-0005-0000-0000-0000EA0B0000}"/>
    <cellStyle name="Millares [0] 3 3 10 3 2" xfId="16441" xr:uid="{FCB4AFAF-34F0-439E-8E39-60609D2E331A}"/>
    <cellStyle name="Millares [0] 3 3 10 4" xfId="16439" xr:uid="{74818A09-0D10-4191-A7BD-360A424E504D}"/>
    <cellStyle name="Millares [0] 3 3 11" xfId="5735" xr:uid="{00000000-0005-0000-0000-0000EB0B0000}"/>
    <cellStyle name="Millares [0] 3 3 11 2" xfId="16442" xr:uid="{BC791D2B-8CB8-4755-B2AB-EE8F07D45DB1}"/>
    <cellStyle name="Millares [0] 3 3 12" xfId="5736" xr:uid="{00000000-0005-0000-0000-0000EC0B0000}"/>
    <cellStyle name="Millares [0] 3 3 12 2" xfId="16443" xr:uid="{A2213F50-51BC-4517-9F0C-41A8D75A3501}"/>
    <cellStyle name="Millares [0] 3 3 13" xfId="16438" xr:uid="{27D2AB60-D310-4EE6-AB18-D007F6E39F36}"/>
    <cellStyle name="Millares [0] 3 3 2" xfId="5737" xr:uid="{00000000-0005-0000-0000-0000ED0B0000}"/>
    <cellStyle name="Millares [0] 3 3 2 10" xfId="5738" xr:uid="{00000000-0005-0000-0000-0000EE0B0000}"/>
    <cellStyle name="Millares [0] 3 3 2 10 2" xfId="16445" xr:uid="{B1583D34-AFBD-48D2-A4D0-1ECF16B0EF5E}"/>
    <cellStyle name="Millares [0] 3 3 2 11" xfId="16444" xr:uid="{023C3E61-B0FC-45C8-926F-9549DAE6BD8F}"/>
    <cellStyle name="Millares [0] 3 3 2 2" xfId="5739" xr:uid="{00000000-0005-0000-0000-0000EF0B0000}"/>
    <cellStyle name="Millares [0] 3 3 2 2 10" xfId="16446" xr:uid="{A31DC65B-15B5-4836-B5E3-2EB616BE968A}"/>
    <cellStyle name="Millares [0] 3 3 2 2 2" xfId="5740" xr:uid="{00000000-0005-0000-0000-0000F00B0000}"/>
    <cellStyle name="Millares [0] 3 3 2 2 2 2" xfId="5741" xr:uid="{00000000-0005-0000-0000-0000F10B0000}"/>
    <cellStyle name="Millares [0] 3 3 2 2 2 2 2" xfId="5742" xr:uid="{00000000-0005-0000-0000-0000F20B0000}"/>
    <cellStyle name="Millares [0] 3 3 2 2 2 2 2 2" xfId="5743" xr:uid="{00000000-0005-0000-0000-0000F30B0000}"/>
    <cellStyle name="Millares [0] 3 3 2 2 2 2 2 2 2" xfId="5744" xr:uid="{00000000-0005-0000-0000-0000F40B0000}"/>
    <cellStyle name="Millares [0] 3 3 2 2 2 2 2 2 2 2" xfId="16451" xr:uid="{59A5E970-EE93-4D81-A783-2667033D829B}"/>
    <cellStyle name="Millares [0] 3 3 2 2 2 2 2 2 3" xfId="5745" xr:uid="{00000000-0005-0000-0000-0000F50B0000}"/>
    <cellStyle name="Millares [0] 3 3 2 2 2 2 2 2 3 2" xfId="16452" xr:uid="{3D3593EB-06FE-4598-A909-8CE1CCE6560C}"/>
    <cellStyle name="Millares [0] 3 3 2 2 2 2 2 2 4" xfId="16450" xr:uid="{929D1A71-42E2-464B-9A08-C2B976D336B7}"/>
    <cellStyle name="Millares [0] 3 3 2 2 2 2 2 3" xfId="5746" xr:uid="{00000000-0005-0000-0000-0000F60B0000}"/>
    <cellStyle name="Millares [0] 3 3 2 2 2 2 2 3 2" xfId="16453" xr:uid="{00C052D5-15EB-4915-AAC4-9CE70A7878F0}"/>
    <cellStyle name="Millares [0] 3 3 2 2 2 2 2 4" xfId="5747" xr:uid="{00000000-0005-0000-0000-0000F70B0000}"/>
    <cellStyle name="Millares [0] 3 3 2 2 2 2 2 4 2" xfId="16454" xr:uid="{D42F0111-5956-440C-9B68-A7799DB880EE}"/>
    <cellStyle name="Millares [0] 3 3 2 2 2 2 2 5" xfId="16449" xr:uid="{12426C2C-5D63-4A39-A603-DBEC72B3E6C7}"/>
    <cellStyle name="Millares [0] 3 3 2 2 2 2 3" xfId="5748" xr:uid="{00000000-0005-0000-0000-0000F80B0000}"/>
    <cellStyle name="Millares [0] 3 3 2 2 2 2 3 2" xfId="5749" xr:uid="{00000000-0005-0000-0000-0000F90B0000}"/>
    <cellStyle name="Millares [0] 3 3 2 2 2 2 3 2 2" xfId="16456" xr:uid="{56A5F9BC-522F-4372-8A2C-B8F5FBD6889C}"/>
    <cellStyle name="Millares [0] 3 3 2 2 2 2 3 3" xfId="5750" xr:uid="{00000000-0005-0000-0000-0000FA0B0000}"/>
    <cellStyle name="Millares [0] 3 3 2 2 2 2 3 3 2" xfId="16457" xr:uid="{A772A977-35A6-4E64-9678-4DC7B740211F}"/>
    <cellStyle name="Millares [0] 3 3 2 2 2 2 3 4" xfId="16455" xr:uid="{128814E6-1517-435C-A854-071069D65FFF}"/>
    <cellStyle name="Millares [0] 3 3 2 2 2 2 4" xfId="5751" xr:uid="{00000000-0005-0000-0000-0000FB0B0000}"/>
    <cellStyle name="Millares [0] 3 3 2 2 2 2 4 2" xfId="16458" xr:uid="{8B7EC561-9F95-4811-B649-3B7C03469BFC}"/>
    <cellStyle name="Millares [0] 3 3 2 2 2 2 5" xfId="5752" xr:uid="{00000000-0005-0000-0000-0000FC0B0000}"/>
    <cellStyle name="Millares [0] 3 3 2 2 2 2 5 2" xfId="16459" xr:uid="{1A192C14-5A34-4E80-A769-84F0E21BDE99}"/>
    <cellStyle name="Millares [0] 3 3 2 2 2 2 6" xfId="16448" xr:uid="{97430035-B5C4-4FB3-8F59-8B5E421B50DF}"/>
    <cellStyle name="Millares [0] 3 3 2 2 2 3" xfId="5753" xr:uid="{00000000-0005-0000-0000-0000FD0B0000}"/>
    <cellStyle name="Millares [0] 3 3 2 2 2 3 2" xfId="5754" xr:uid="{00000000-0005-0000-0000-0000FE0B0000}"/>
    <cellStyle name="Millares [0] 3 3 2 2 2 3 2 2" xfId="5755" xr:uid="{00000000-0005-0000-0000-0000FF0B0000}"/>
    <cellStyle name="Millares [0] 3 3 2 2 2 3 2 2 2" xfId="16462" xr:uid="{B345A2C7-DA00-40A2-B03C-E5159E43F998}"/>
    <cellStyle name="Millares [0] 3 3 2 2 2 3 2 3" xfId="5756" xr:uid="{00000000-0005-0000-0000-0000000C0000}"/>
    <cellStyle name="Millares [0] 3 3 2 2 2 3 2 3 2" xfId="16463" xr:uid="{BB7E600A-9067-456C-8556-90E5CB8928EB}"/>
    <cellStyle name="Millares [0] 3 3 2 2 2 3 2 4" xfId="16461" xr:uid="{F0BBFA59-B921-4B5B-98FD-66C1ACEFA095}"/>
    <cellStyle name="Millares [0] 3 3 2 2 2 3 3" xfId="5757" xr:uid="{00000000-0005-0000-0000-0000010C0000}"/>
    <cellStyle name="Millares [0] 3 3 2 2 2 3 3 2" xfId="16464" xr:uid="{1A45B4E1-6155-4C7C-83C7-CB68070048E5}"/>
    <cellStyle name="Millares [0] 3 3 2 2 2 3 4" xfId="5758" xr:uid="{00000000-0005-0000-0000-0000020C0000}"/>
    <cellStyle name="Millares [0] 3 3 2 2 2 3 4 2" xfId="16465" xr:uid="{4A7F5F79-461A-4C12-BB77-8C3D0EC25DF5}"/>
    <cellStyle name="Millares [0] 3 3 2 2 2 3 5" xfId="16460" xr:uid="{1B7A0E70-1D16-46D5-8B07-4144C9687567}"/>
    <cellStyle name="Millares [0] 3 3 2 2 2 4" xfId="5759" xr:uid="{00000000-0005-0000-0000-0000030C0000}"/>
    <cellStyle name="Millares [0] 3 3 2 2 2 4 2" xfId="5760" xr:uid="{00000000-0005-0000-0000-0000040C0000}"/>
    <cellStyle name="Millares [0] 3 3 2 2 2 4 2 2" xfId="5761" xr:uid="{00000000-0005-0000-0000-0000050C0000}"/>
    <cellStyle name="Millares [0] 3 3 2 2 2 4 2 2 2" xfId="16468" xr:uid="{86B0CB64-6857-4FC7-92F4-5C7732D24F20}"/>
    <cellStyle name="Millares [0] 3 3 2 2 2 4 2 3" xfId="5762" xr:uid="{00000000-0005-0000-0000-0000060C0000}"/>
    <cellStyle name="Millares [0] 3 3 2 2 2 4 2 3 2" xfId="16469" xr:uid="{07883BDB-682D-4B8D-A6F5-4669FC1D5A12}"/>
    <cellStyle name="Millares [0] 3 3 2 2 2 4 2 4" xfId="16467" xr:uid="{A20A78B1-0AC2-4B43-94D4-B34D51ABE06A}"/>
    <cellStyle name="Millares [0] 3 3 2 2 2 4 3" xfId="5763" xr:uid="{00000000-0005-0000-0000-0000070C0000}"/>
    <cellStyle name="Millares [0] 3 3 2 2 2 4 3 2" xfId="16470" xr:uid="{5B0CF7CF-30AF-4D10-9AFD-FB60D5BAA86B}"/>
    <cellStyle name="Millares [0] 3 3 2 2 2 4 4" xfId="5764" xr:uid="{00000000-0005-0000-0000-0000080C0000}"/>
    <cellStyle name="Millares [0] 3 3 2 2 2 4 4 2" xfId="16471" xr:uid="{05B188E8-7A5A-40DC-8CFE-0E1D214682E7}"/>
    <cellStyle name="Millares [0] 3 3 2 2 2 4 5" xfId="16466" xr:uid="{1D12550E-C8D8-4C1C-984D-49127427CE07}"/>
    <cellStyle name="Millares [0] 3 3 2 2 2 5" xfId="5765" xr:uid="{00000000-0005-0000-0000-0000090C0000}"/>
    <cellStyle name="Millares [0] 3 3 2 2 2 5 2" xfId="5766" xr:uid="{00000000-0005-0000-0000-00000A0C0000}"/>
    <cellStyle name="Millares [0] 3 3 2 2 2 5 2 2" xfId="5767" xr:uid="{00000000-0005-0000-0000-00000B0C0000}"/>
    <cellStyle name="Millares [0] 3 3 2 2 2 5 2 2 2" xfId="16474" xr:uid="{D5A1CF1D-D034-4CC7-84B9-FBF996791380}"/>
    <cellStyle name="Millares [0] 3 3 2 2 2 5 2 3" xfId="5768" xr:uid="{00000000-0005-0000-0000-00000C0C0000}"/>
    <cellStyle name="Millares [0] 3 3 2 2 2 5 2 3 2" xfId="16475" xr:uid="{93D2BF0A-4B0F-4D88-8EA0-24537D4F3531}"/>
    <cellStyle name="Millares [0] 3 3 2 2 2 5 2 4" xfId="16473" xr:uid="{9C068AD4-6A87-497C-9A2E-7685929AAFC6}"/>
    <cellStyle name="Millares [0] 3 3 2 2 2 5 3" xfId="5769" xr:uid="{00000000-0005-0000-0000-00000D0C0000}"/>
    <cellStyle name="Millares [0] 3 3 2 2 2 5 3 2" xfId="16476" xr:uid="{813388B3-34D8-4C98-83A5-C0462654F68B}"/>
    <cellStyle name="Millares [0] 3 3 2 2 2 5 4" xfId="5770" xr:uid="{00000000-0005-0000-0000-00000E0C0000}"/>
    <cellStyle name="Millares [0] 3 3 2 2 2 5 4 2" xfId="16477" xr:uid="{1FB1BFE0-6230-4CCE-9537-CB307405E5E6}"/>
    <cellStyle name="Millares [0] 3 3 2 2 2 5 5" xfId="16472" xr:uid="{28482D89-E2B2-4BF2-A4E1-207B0C4B3780}"/>
    <cellStyle name="Millares [0] 3 3 2 2 2 6" xfId="5771" xr:uid="{00000000-0005-0000-0000-00000F0C0000}"/>
    <cellStyle name="Millares [0] 3 3 2 2 2 6 2" xfId="5772" xr:uid="{00000000-0005-0000-0000-0000100C0000}"/>
    <cellStyle name="Millares [0] 3 3 2 2 2 6 2 2" xfId="16479" xr:uid="{5A466058-A993-41A1-8111-5830A9710773}"/>
    <cellStyle name="Millares [0] 3 3 2 2 2 6 3" xfId="5773" xr:uid="{00000000-0005-0000-0000-0000110C0000}"/>
    <cellStyle name="Millares [0] 3 3 2 2 2 6 3 2" xfId="16480" xr:uid="{465285EA-F8EF-4382-9B51-2DCA3EB85A33}"/>
    <cellStyle name="Millares [0] 3 3 2 2 2 6 4" xfId="16478" xr:uid="{F2726572-937B-4EE5-8006-2EE3F92CB85E}"/>
    <cellStyle name="Millares [0] 3 3 2 2 2 7" xfId="5774" xr:uid="{00000000-0005-0000-0000-0000120C0000}"/>
    <cellStyle name="Millares [0] 3 3 2 2 2 7 2" xfId="16481" xr:uid="{265BE6B4-8287-424C-83FD-99DC1CE6E47B}"/>
    <cellStyle name="Millares [0] 3 3 2 2 2 8" xfId="5775" xr:uid="{00000000-0005-0000-0000-0000130C0000}"/>
    <cellStyle name="Millares [0] 3 3 2 2 2 8 2" xfId="16482" xr:uid="{35C5BCDF-E89B-42E3-8D6B-96BBCA279652}"/>
    <cellStyle name="Millares [0] 3 3 2 2 2 9" xfId="16447" xr:uid="{EE7DEAA9-8F7E-4191-9CDF-3B17AFE5C843}"/>
    <cellStyle name="Millares [0] 3 3 2 2 3" xfId="5776" xr:uid="{00000000-0005-0000-0000-0000140C0000}"/>
    <cellStyle name="Millares [0] 3 3 2 2 3 2" xfId="5777" xr:uid="{00000000-0005-0000-0000-0000150C0000}"/>
    <cellStyle name="Millares [0] 3 3 2 2 3 2 2" xfId="5778" xr:uid="{00000000-0005-0000-0000-0000160C0000}"/>
    <cellStyle name="Millares [0] 3 3 2 2 3 2 2 2" xfId="5779" xr:uid="{00000000-0005-0000-0000-0000170C0000}"/>
    <cellStyle name="Millares [0] 3 3 2 2 3 2 2 2 2" xfId="16486" xr:uid="{6CFDE105-3E19-4C93-88A2-570BE915BF70}"/>
    <cellStyle name="Millares [0] 3 3 2 2 3 2 2 3" xfId="5780" xr:uid="{00000000-0005-0000-0000-0000180C0000}"/>
    <cellStyle name="Millares [0] 3 3 2 2 3 2 2 3 2" xfId="16487" xr:uid="{3E39821C-2C01-4C7A-B702-47AE3945B5EE}"/>
    <cellStyle name="Millares [0] 3 3 2 2 3 2 2 4" xfId="16485" xr:uid="{44E5E888-D7C3-42C7-BE43-CA83BE6AC3BA}"/>
    <cellStyle name="Millares [0] 3 3 2 2 3 2 3" xfId="5781" xr:uid="{00000000-0005-0000-0000-0000190C0000}"/>
    <cellStyle name="Millares [0] 3 3 2 2 3 2 3 2" xfId="16488" xr:uid="{CF7D437E-B45D-479A-83A1-63C0AD4B35F2}"/>
    <cellStyle name="Millares [0] 3 3 2 2 3 2 4" xfId="5782" xr:uid="{00000000-0005-0000-0000-00001A0C0000}"/>
    <cellStyle name="Millares [0] 3 3 2 2 3 2 4 2" xfId="16489" xr:uid="{12D8831B-A12D-4BDA-BB62-63B665DEE079}"/>
    <cellStyle name="Millares [0] 3 3 2 2 3 2 5" xfId="16484" xr:uid="{40AB10BF-0700-40EE-984A-2404DE04EFCF}"/>
    <cellStyle name="Millares [0] 3 3 2 2 3 3" xfId="5783" xr:uid="{00000000-0005-0000-0000-00001B0C0000}"/>
    <cellStyle name="Millares [0] 3 3 2 2 3 3 2" xfId="5784" xr:uid="{00000000-0005-0000-0000-00001C0C0000}"/>
    <cellStyle name="Millares [0] 3 3 2 2 3 3 2 2" xfId="16491" xr:uid="{D6FDC95B-80CE-4E01-9D6A-75BE31E8BE6B}"/>
    <cellStyle name="Millares [0] 3 3 2 2 3 3 3" xfId="5785" xr:uid="{00000000-0005-0000-0000-00001D0C0000}"/>
    <cellStyle name="Millares [0] 3 3 2 2 3 3 3 2" xfId="16492" xr:uid="{BA48FCDF-B54C-4B83-9077-B407A030F5BA}"/>
    <cellStyle name="Millares [0] 3 3 2 2 3 3 4" xfId="16490" xr:uid="{10AA6FC5-CBCB-46B3-8706-38B0F9F84FB6}"/>
    <cellStyle name="Millares [0] 3 3 2 2 3 4" xfId="5786" xr:uid="{00000000-0005-0000-0000-00001E0C0000}"/>
    <cellStyle name="Millares [0] 3 3 2 2 3 4 2" xfId="16493" xr:uid="{4DCC3F79-A1E4-4F71-A8EB-438FFD98815A}"/>
    <cellStyle name="Millares [0] 3 3 2 2 3 5" xfId="5787" xr:uid="{00000000-0005-0000-0000-00001F0C0000}"/>
    <cellStyle name="Millares [0] 3 3 2 2 3 5 2" xfId="16494" xr:uid="{67496202-F07C-4BCF-B08B-8BB98DA30A9C}"/>
    <cellStyle name="Millares [0] 3 3 2 2 3 6" xfId="16483" xr:uid="{21D66D99-56B8-4D92-AD3D-D392DD9C7BAC}"/>
    <cellStyle name="Millares [0] 3 3 2 2 4" xfId="5788" xr:uid="{00000000-0005-0000-0000-0000200C0000}"/>
    <cellStyle name="Millares [0] 3 3 2 2 4 2" xfId="5789" xr:uid="{00000000-0005-0000-0000-0000210C0000}"/>
    <cellStyle name="Millares [0] 3 3 2 2 4 2 2" xfId="5790" xr:uid="{00000000-0005-0000-0000-0000220C0000}"/>
    <cellStyle name="Millares [0] 3 3 2 2 4 2 2 2" xfId="16497" xr:uid="{3BFEDD8F-D0EF-4BF4-A3F0-123DB9B7BF45}"/>
    <cellStyle name="Millares [0] 3 3 2 2 4 2 3" xfId="5791" xr:uid="{00000000-0005-0000-0000-0000230C0000}"/>
    <cellStyle name="Millares [0] 3 3 2 2 4 2 3 2" xfId="16498" xr:uid="{DD40E63D-2CD0-4314-A105-CB921332B0D6}"/>
    <cellStyle name="Millares [0] 3 3 2 2 4 2 4" xfId="16496" xr:uid="{C1655F07-C9F6-4625-AEE8-74D756C82216}"/>
    <cellStyle name="Millares [0] 3 3 2 2 4 3" xfId="5792" xr:uid="{00000000-0005-0000-0000-0000240C0000}"/>
    <cellStyle name="Millares [0] 3 3 2 2 4 3 2" xfId="16499" xr:uid="{C9E4DA9D-0BA3-4944-8364-EF7680A5658E}"/>
    <cellStyle name="Millares [0] 3 3 2 2 4 4" xfId="5793" xr:uid="{00000000-0005-0000-0000-0000250C0000}"/>
    <cellStyle name="Millares [0] 3 3 2 2 4 4 2" xfId="16500" xr:uid="{B46FEAC8-93A9-44E7-B710-A54271E8A925}"/>
    <cellStyle name="Millares [0] 3 3 2 2 4 5" xfId="16495" xr:uid="{E3C7761E-26ED-4181-ABB2-4106FC85F02A}"/>
    <cellStyle name="Millares [0] 3 3 2 2 5" xfId="5794" xr:uid="{00000000-0005-0000-0000-0000260C0000}"/>
    <cellStyle name="Millares [0] 3 3 2 2 5 2" xfId="5795" xr:uid="{00000000-0005-0000-0000-0000270C0000}"/>
    <cellStyle name="Millares [0] 3 3 2 2 5 2 2" xfId="5796" xr:uid="{00000000-0005-0000-0000-0000280C0000}"/>
    <cellStyle name="Millares [0] 3 3 2 2 5 2 2 2" xfId="16503" xr:uid="{5D323877-F0BE-49A3-82D5-14909F43C6CC}"/>
    <cellStyle name="Millares [0] 3 3 2 2 5 2 3" xfId="5797" xr:uid="{00000000-0005-0000-0000-0000290C0000}"/>
    <cellStyle name="Millares [0] 3 3 2 2 5 2 3 2" xfId="16504" xr:uid="{E5FCF2BD-52C7-4437-B3E3-243F3475B97D}"/>
    <cellStyle name="Millares [0] 3 3 2 2 5 2 4" xfId="16502" xr:uid="{33D8C1CA-D1C8-45EA-A927-77678CD317F2}"/>
    <cellStyle name="Millares [0] 3 3 2 2 5 3" xfId="5798" xr:uid="{00000000-0005-0000-0000-00002A0C0000}"/>
    <cellStyle name="Millares [0] 3 3 2 2 5 3 2" xfId="16505" xr:uid="{E3C06794-55C7-42C8-B63C-8766D0DF1AE9}"/>
    <cellStyle name="Millares [0] 3 3 2 2 5 4" xfId="5799" xr:uid="{00000000-0005-0000-0000-00002B0C0000}"/>
    <cellStyle name="Millares [0] 3 3 2 2 5 4 2" xfId="16506" xr:uid="{C854FC3F-78B2-4D02-AF18-9F861C6AF64D}"/>
    <cellStyle name="Millares [0] 3 3 2 2 5 5" xfId="16501" xr:uid="{5FEB68A6-6DCD-49AD-BCF5-6C3AA4643DF2}"/>
    <cellStyle name="Millares [0] 3 3 2 2 6" xfId="5800" xr:uid="{00000000-0005-0000-0000-00002C0C0000}"/>
    <cellStyle name="Millares [0] 3 3 2 2 6 2" xfId="5801" xr:uid="{00000000-0005-0000-0000-00002D0C0000}"/>
    <cellStyle name="Millares [0] 3 3 2 2 6 2 2" xfId="5802" xr:uid="{00000000-0005-0000-0000-00002E0C0000}"/>
    <cellStyle name="Millares [0] 3 3 2 2 6 2 2 2" xfId="16509" xr:uid="{ACBC0CA6-9D08-40C6-B118-24A9D5630338}"/>
    <cellStyle name="Millares [0] 3 3 2 2 6 2 3" xfId="5803" xr:uid="{00000000-0005-0000-0000-00002F0C0000}"/>
    <cellStyle name="Millares [0] 3 3 2 2 6 2 3 2" xfId="16510" xr:uid="{A1DE9D09-3FCD-477F-AB92-BFE96A2AAC5F}"/>
    <cellStyle name="Millares [0] 3 3 2 2 6 2 4" xfId="16508" xr:uid="{83472934-7355-492F-B252-2AEC967D1048}"/>
    <cellStyle name="Millares [0] 3 3 2 2 6 3" xfId="5804" xr:uid="{00000000-0005-0000-0000-0000300C0000}"/>
    <cellStyle name="Millares [0] 3 3 2 2 6 3 2" xfId="16511" xr:uid="{5AB68CE8-25D0-432D-A442-BB1D323B0520}"/>
    <cellStyle name="Millares [0] 3 3 2 2 6 4" xfId="5805" xr:uid="{00000000-0005-0000-0000-0000310C0000}"/>
    <cellStyle name="Millares [0] 3 3 2 2 6 4 2" xfId="16512" xr:uid="{44C67B8C-7934-4FF2-A111-83232F867590}"/>
    <cellStyle name="Millares [0] 3 3 2 2 6 5" xfId="16507" xr:uid="{93042B75-63FD-4F44-AB72-21E54830C951}"/>
    <cellStyle name="Millares [0] 3 3 2 2 7" xfId="5806" xr:uid="{00000000-0005-0000-0000-0000320C0000}"/>
    <cellStyle name="Millares [0] 3 3 2 2 7 2" xfId="5807" xr:uid="{00000000-0005-0000-0000-0000330C0000}"/>
    <cellStyle name="Millares [0] 3 3 2 2 7 2 2" xfId="16514" xr:uid="{E27BCC81-70C0-477B-9713-B147EB34B323}"/>
    <cellStyle name="Millares [0] 3 3 2 2 7 3" xfId="5808" xr:uid="{00000000-0005-0000-0000-0000340C0000}"/>
    <cellStyle name="Millares [0] 3 3 2 2 7 3 2" xfId="16515" xr:uid="{F553B15A-F786-4549-9E9D-8ACD8FB39F74}"/>
    <cellStyle name="Millares [0] 3 3 2 2 7 4" xfId="16513" xr:uid="{C800618D-135B-4E95-B931-6683C785B99C}"/>
    <cellStyle name="Millares [0] 3 3 2 2 8" xfId="5809" xr:uid="{00000000-0005-0000-0000-0000350C0000}"/>
    <cellStyle name="Millares [0] 3 3 2 2 8 2" xfId="16516" xr:uid="{8335D493-C971-4251-BB36-9C5B16A6C7C6}"/>
    <cellStyle name="Millares [0] 3 3 2 2 9" xfId="5810" xr:uid="{00000000-0005-0000-0000-0000360C0000}"/>
    <cellStyle name="Millares [0] 3 3 2 2 9 2" xfId="16517" xr:uid="{005B2B39-7841-49F5-94D6-8C081C6A7B65}"/>
    <cellStyle name="Millares [0] 3 3 2 3" xfId="5811" xr:uid="{00000000-0005-0000-0000-0000370C0000}"/>
    <cellStyle name="Millares [0] 3 3 2 3 2" xfId="5812" xr:uid="{00000000-0005-0000-0000-0000380C0000}"/>
    <cellStyle name="Millares [0] 3 3 2 3 2 2" xfId="5813" xr:uid="{00000000-0005-0000-0000-0000390C0000}"/>
    <cellStyle name="Millares [0] 3 3 2 3 2 2 2" xfId="5814" xr:uid="{00000000-0005-0000-0000-00003A0C0000}"/>
    <cellStyle name="Millares [0] 3 3 2 3 2 2 2 2" xfId="5815" xr:uid="{00000000-0005-0000-0000-00003B0C0000}"/>
    <cellStyle name="Millares [0] 3 3 2 3 2 2 2 2 2" xfId="16522" xr:uid="{DD126CE8-A3A3-4048-B329-64DDAFAB613C}"/>
    <cellStyle name="Millares [0] 3 3 2 3 2 2 2 3" xfId="5816" xr:uid="{00000000-0005-0000-0000-00003C0C0000}"/>
    <cellStyle name="Millares [0] 3 3 2 3 2 2 2 3 2" xfId="16523" xr:uid="{7F26F381-E725-40F7-ABE5-E494E59C4F53}"/>
    <cellStyle name="Millares [0] 3 3 2 3 2 2 2 4" xfId="16521" xr:uid="{3C3F74DC-3B67-4868-A4AF-640C480E955B}"/>
    <cellStyle name="Millares [0] 3 3 2 3 2 2 3" xfId="5817" xr:uid="{00000000-0005-0000-0000-00003D0C0000}"/>
    <cellStyle name="Millares [0] 3 3 2 3 2 2 3 2" xfId="16524" xr:uid="{F93D8292-16B7-48AE-A557-01057AFBC091}"/>
    <cellStyle name="Millares [0] 3 3 2 3 2 2 4" xfId="5818" xr:uid="{00000000-0005-0000-0000-00003E0C0000}"/>
    <cellStyle name="Millares [0] 3 3 2 3 2 2 4 2" xfId="16525" xr:uid="{908291B0-0C39-401D-91F2-BC10E01F86D7}"/>
    <cellStyle name="Millares [0] 3 3 2 3 2 2 5" xfId="16520" xr:uid="{C4E1C884-8E46-4B31-BD17-052BD0E7941C}"/>
    <cellStyle name="Millares [0] 3 3 2 3 2 3" xfId="5819" xr:uid="{00000000-0005-0000-0000-00003F0C0000}"/>
    <cellStyle name="Millares [0] 3 3 2 3 2 3 2" xfId="5820" xr:uid="{00000000-0005-0000-0000-0000400C0000}"/>
    <cellStyle name="Millares [0] 3 3 2 3 2 3 2 2" xfId="16527" xr:uid="{396FA733-5F02-4390-887D-2CD9A0D48A42}"/>
    <cellStyle name="Millares [0] 3 3 2 3 2 3 3" xfId="5821" xr:uid="{00000000-0005-0000-0000-0000410C0000}"/>
    <cellStyle name="Millares [0] 3 3 2 3 2 3 3 2" xfId="16528" xr:uid="{9EFB0351-06DC-4009-BE31-D8E66D6994A2}"/>
    <cellStyle name="Millares [0] 3 3 2 3 2 3 4" xfId="16526" xr:uid="{666C31FC-C2CB-4A82-B04E-7B545575C9EC}"/>
    <cellStyle name="Millares [0] 3 3 2 3 2 4" xfId="5822" xr:uid="{00000000-0005-0000-0000-0000420C0000}"/>
    <cellStyle name="Millares [0] 3 3 2 3 2 4 2" xfId="16529" xr:uid="{DB245DDB-AE37-44D9-922A-E2FA8352F915}"/>
    <cellStyle name="Millares [0] 3 3 2 3 2 5" xfId="5823" xr:uid="{00000000-0005-0000-0000-0000430C0000}"/>
    <cellStyle name="Millares [0] 3 3 2 3 2 5 2" xfId="16530" xr:uid="{CEC8DBCD-A19D-4BCC-A940-BF6197FF8A49}"/>
    <cellStyle name="Millares [0] 3 3 2 3 2 6" xfId="16519" xr:uid="{4512E06E-8CC5-4AE5-A3FF-0E9C7FBAC22B}"/>
    <cellStyle name="Millares [0] 3 3 2 3 3" xfId="5824" xr:uid="{00000000-0005-0000-0000-0000440C0000}"/>
    <cellStyle name="Millares [0] 3 3 2 3 3 2" xfId="5825" xr:uid="{00000000-0005-0000-0000-0000450C0000}"/>
    <cellStyle name="Millares [0] 3 3 2 3 3 2 2" xfId="5826" xr:uid="{00000000-0005-0000-0000-0000460C0000}"/>
    <cellStyle name="Millares [0] 3 3 2 3 3 2 2 2" xfId="16533" xr:uid="{571C042F-1D9B-4BDF-8CF9-5713F73DA543}"/>
    <cellStyle name="Millares [0] 3 3 2 3 3 2 3" xfId="5827" xr:uid="{00000000-0005-0000-0000-0000470C0000}"/>
    <cellStyle name="Millares [0] 3 3 2 3 3 2 3 2" xfId="16534" xr:uid="{B675E8F6-EB26-45EF-A2AE-EC130F28DB94}"/>
    <cellStyle name="Millares [0] 3 3 2 3 3 2 4" xfId="16532" xr:uid="{85299E21-1636-43EA-A045-DEC860463D2E}"/>
    <cellStyle name="Millares [0] 3 3 2 3 3 3" xfId="5828" xr:uid="{00000000-0005-0000-0000-0000480C0000}"/>
    <cellStyle name="Millares [0] 3 3 2 3 3 3 2" xfId="16535" xr:uid="{2970894F-E78D-4B65-844F-D2C1A402F9CE}"/>
    <cellStyle name="Millares [0] 3 3 2 3 3 4" xfId="5829" xr:uid="{00000000-0005-0000-0000-0000490C0000}"/>
    <cellStyle name="Millares [0] 3 3 2 3 3 4 2" xfId="16536" xr:uid="{EE9BF9C2-FEFA-4F78-8B7A-00D33F1CC07F}"/>
    <cellStyle name="Millares [0] 3 3 2 3 3 5" xfId="16531" xr:uid="{12D8BA25-66A5-4DFF-A1B5-D68CC8758753}"/>
    <cellStyle name="Millares [0] 3 3 2 3 4" xfId="5830" xr:uid="{00000000-0005-0000-0000-00004A0C0000}"/>
    <cellStyle name="Millares [0] 3 3 2 3 4 2" xfId="5831" xr:uid="{00000000-0005-0000-0000-00004B0C0000}"/>
    <cellStyle name="Millares [0] 3 3 2 3 4 2 2" xfId="5832" xr:uid="{00000000-0005-0000-0000-00004C0C0000}"/>
    <cellStyle name="Millares [0] 3 3 2 3 4 2 2 2" xfId="16539" xr:uid="{DE756A9F-AA8A-4EDA-A1EC-F1A54CD707B9}"/>
    <cellStyle name="Millares [0] 3 3 2 3 4 2 3" xfId="5833" xr:uid="{00000000-0005-0000-0000-00004D0C0000}"/>
    <cellStyle name="Millares [0] 3 3 2 3 4 2 3 2" xfId="16540" xr:uid="{2819E90E-F5C9-49ED-B095-4BC3C6EE551C}"/>
    <cellStyle name="Millares [0] 3 3 2 3 4 2 4" xfId="16538" xr:uid="{C0AFC2C0-5E26-4087-BF97-3FBCC0A02ABD}"/>
    <cellStyle name="Millares [0] 3 3 2 3 4 3" xfId="5834" xr:uid="{00000000-0005-0000-0000-00004E0C0000}"/>
    <cellStyle name="Millares [0] 3 3 2 3 4 3 2" xfId="16541" xr:uid="{E00680FC-9105-458E-8409-87DA768AF36B}"/>
    <cellStyle name="Millares [0] 3 3 2 3 4 4" xfId="5835" xr:uid="{00000000-0005-0000-0000-00004F0C0000}"/>
    <cellStyle name="Millares [0] 3 3 2 3 4 4 2" xfId="16542" xr:uid="{C9C0FADF-3AEA-4CC8-BEB0-29E3F7FE2DC0}"/>
    <cellStyle name="Millares [0] 3 3 2 3 4 5" xfId="16537" xr:uid="{3E996F38-BD92-41E4-82A4-AB86867D1E37}"/>
    <cellStyle name="Millares [0] 3 3 2 3 5" xfId="5836" xr:uid="{00000000-0005-0000-0000-0000500C0000}"/>
    <cellStyle name="Millares [0] 3 3 2 3 5 2" xfId="5837" xr:uid="{00000000-0005-0000-0000-0000510C0000}"/>
    <cellStyle name="Millares [0] 3 3 2 3 5 2 2" xfId="5838" xr:uid="{00000000-0005-0000-0000-0000520C0000}"/>
    <cellStyle name="Millares [0] 3 3 2 3 5 2 2 2" xfId="16545" xr:uid="{56D59580-E3D7-4DF3-8ED4-71F5A74CD636}"/>
    <cellStyle name="Millares [0] 3 3 2 3 5 2 3" xfId="5839" xr:uid="{00000000-0005-0000-0000-0000530C0000}"/>
    <cellStyle name="Millares [0] 3 3 2 3 5 2 3 2" xfId="16546" xr:uid="{D713281B-350A-4F01-A616-DCE4286830CC}"/>
    <cellStyle name="Millares [0] 3 3 2 3 5 2 4" xfId="16544" xr:uid="{086B84AE-6665-4C6B-B62F-A666CB5E5D7B}"/>
    <cellStyle name="Millares [0] 3 3 2 3 5 3" xfId="5840" xr:uid="{00000000-0005-0000-0000-0000540C0000}"/>
    <cellStyle name="Millares [0] 3 3 2 3 5 3 2" xfId="16547" xr:uid="{59BD2978-6790-4ED8-BD78-F55409B3961C}"/>
    <cellStyle name="Millares [0] 3 3 2 3 5 4" xfId="5841" xr:uid="{00000000-0005-0000-0000-0000550C0000}"/>
    <cellStyle name="Millares [0] 3 3 2 3 5 4 2" xfId="16548" xr:uid="{4A96077B-988C-4074-8777-1F9A8013CEF7}"/>
    <cellStyle name="Millares [0] 3 3 2 3 5 5" xfId="16543" xr:uid="{2709E065-587E-4C5B-82FA-47CC203B2481}"/>
    <cellStyle name="Millares [0] 3 3 2 3 6" xfId="5842" xr:uid="{00000000-0005-0000-0000-0000560C0000}"/>
    <cellStyle name="Millares [0] 3 3 2 3 6 2" xfId="5843" xr:uid="{00000000-0005-0000-0000-0000570C0000}"/>
    <cellStyle name="Millares [0] 3 3 2 3 6 2 2" xfId="16550" xr:uid="{D187E020-D259-46F8-9BE1-E41BA9D06618}"/>
    <cellStyle name="Millares [0] 3 3 2 3 6 3" xfId="5844" xr:uid="{00000000-0005-0000-0000-0000580C0000}"/>
    <cellStyle name="Millares [0] 3 3 2 3 6 3 2" xfId="16551" xr:uid="{FC751D73-6EE6-409C-8E3F-78A70A3CC8B2}"/>
    <cellStyle name="Millares [0] 3 3 2 3 6 4" xfId="16549" xr:uid="{6BA9FFAB-C2D3-4153-8FC4-266FCC8E50C6}"/>
    <cellStyle name="Millares [0] 3 3 2 3 7" xfId="5845" xr:uid="{00000000-0005-0000-0000-0000590C0000}"/>
    <cellStyle name="Millares [0] 3 3 2 3 7 2" xfId="16552" xr:uid="{3D8AF57B-3A09-4C95-A529-F971F059BFAD}"/>
    <cellStyle name="Millares [0] 3 3 2 3 8" xfId="5846" xr:uid="{00000000-0005-0000-0000-00005A0C0000}"/>
    <cellStyle name="Millares [0] 3 3 2 3 8 2" xfId="16553" xr:uid="{FE0FCFE8-56F4-4725-BEA3-58D545E92820}"/>
    <cellStyle name="Millares [0] 3 3 2 3 9" xfId="16518" xr:uid="{AE4DD02C-A016-42D8-B9BC-52CB23D53480}"/>
    <cellStyle name="Millares [0] 3 3 2 4" xfId="5847" xr:uid="{00000000-0005-0000-0000-00005B0C0000}"/>
    <cellStyle name="Millares [0] 3 3 2 4 2" xfId="5848" xr:uid="{00000000-0005-0000-0000-00005C0C0000}"/>
    <cellStyle name="Millares [0] 3 3 2 4 2 2" xfId="5849" xr:uid="{00000000-0005-0000-0000-00005D0C0000}"/>
    <cellStyle name="Millares [0] 3 3 2 4 2 2 2" xfId="5850" xr:uid="{00000000-0005-0000-0000-00005E0C0000}"/>
    <cellStyle name="Millares [0] 3 3 2 4 2 2 2 2" xfId="16557" xr:uid="{D912CCAD-DF40-4286-8D88-A88285EBA43C}"/>
    <cellStyle name="Millares [0] 3 3 2 4 2 2 3" xfId="5851" xr:uid="{00000000-0005-0000-0000-00005F0C0000}"/>
    <cellStyle name="Millares [0] 3 3 2 4 2 2 3 2" xfId="16558" xr:uid="{D678D23A-6C06-47AA-AFF6-844BFB3013FA}"/>
    <cellStyle name="Millares [0] 3 3 2 4 2 2 4" xfId="16556" xr:uid="{0F8A2F1C-357E-435C-B0A7-FCFB8C6F74AF}"/>
    <cellStyle name="Millares [0] 3 3 2 4 2 3" xfId="5852" xr:uid="{00000000-0005-0000-0000-0000600C0000}"/>
    <cellStyle name="Millares [0] 3 3 2 4 2 3 2" xfId="16559" xr:uid="{6C637662-17C7-44F4-9AFB-C5EDD27BF67F}"/>
    <cellStyle name="Millares [0] 3 3 2 4 2 4" xfId="5853" xr:uid="{00000000-0005-0000-0000-0000610C0000}"/>
    <cellStyle name="Millares [0] 3 3 2 4 2 4 2" xfId="16560" xr:uid="{A79FCA88-C4F7-44DD-AEA7-E2756FDC225B}"/>
    <cellStyle name="Millares [0] 3 3 2 4 2 5" xfId="16555" xr:uid="{BE05A2FC-28DE-40DA-A0BF-58E7727200BC}"/>
    <cellStyle name="Millares [0] 3 3 2 4 3" xfId="5854" xr:uid="{00000000-0005-0000-0000-0000620C0000}"/>
    <cellStyle name="Millares [0] 3 3 2 4 3 2" xfId="5855" xr:uid="{00000000-0005-0000-0000-0000630C0000}"/>
    <cellStyle name="Millares [0] 3 3 2 4 3 2 2" xfId="16562" xr:uid="{BB8ADAB8-9B2C-4951-B537-17640354B9E2}"/>
    <cellStyle name="Millares [0] 3 3 2 4 3 3" xfId="5856" xr:uid="{00000000-0005-0000-0000-0000640C0000}"/>
    <cellStyle name="Millares [0] 3 3 2 4 3 3 2" xfId="16563" xr:uid="{0FBDDAA0-F6BA-49CB-953B-1194772E2535}"/>
    <cellStyle name="Millares [0] 3 3 2 4 3 4" xfId="16561" xr:uid="{81F280DE-F614-4036-A486-6A264824F946}"/>
    <cellStyle name="Millares [0] 3 3 2 4 4" xfId="5857" xr:uid="{00000000-0005-0000-0000-0000650C0000}"/>
    <cellStyle name="Millares [0] 3 3 2 4 4 2" xfId="16564" xr:uid="{BBD1ECD5-28CF-44E7-A9FC-4147F02C7407}"/>
    <cellStyle name="Millares [0] 3 3 2 4 5" xfId="5858" xr:uid="{00000000-0005-0000-0000-0000660C0000}"/>
    <cellStyle name="Millares [0] 3 3 2 4 5 2" xfId="16565" xr:uid="{C004BA17-EC16-47F3-A676-AF857A05D10A}"/>
    <cellStyle name="Millares [0] 3 3 2 4 6" xfId="16554" xr:uid="{06608E42-0CD0-4A8E-B276-E227458518D4}"/>
    <cellStyle name="Millares [0] 3 3 2 5" xfId="5859" xr:uid="{00000000-0005-0000-0000-0000670C0000}"/>
    <cellStyle name="Millares [0] 3 3 2 5 2" xfId="5860" xr:uid="{00000000-0005-0000-0000-0000680C0000}"/>
    <cellStyle name="Millares [0] 3 3 2 5 2 2" xfId="5861" xr:uid="{00000000-0005-0000-0000-0000690C0000}"/>
    <cellStyle name="Millares [0] 3 3 2 5 2 2 2" xfId="16568" xr:uid="{E901D74D-BBF6-47DD-A5B8-BD1BFE38EBE3}"/>
    <cellStyle name="Millares [0] 3 3 2 5 2 3" xfId="5862" xr:uid="{00000000-0005-0000-0000-00006A0C0000}"/>
    <cellStyle name="Millares [0] 3 3 2 5 2 3 2" xfId="16569" xr:uid="{9A7E5460-A798-4EA3-8A4D-597F20E60BE6}"/>
    <cellStyle name="Millares [0] 3 3 2 5 2 4" xfId="16567" xr:uid="{ECF5462A-2D26-402A-9A37-8ED743449F4E}"/>
    <cellStyle name="Millares [0] 3 3 2 5 3" xfId="5863" xr:uid="{00000000-0005-0000-0000-00006B0C0000}"/>
    <cellStyle name="Millares [0] 3 3 2 5 3 2" xfId="16570" xr:uid="{51A3C8DC-5210-4C75-9148-BF7ED3A029B0}"/>
    <cellStyle name="Millares [0] 3 3 2 5 4" xfId="5864" xr:uid="{00000000-0005-0000-0000-00006C0C0000}"/>
    <cellStyle name="Millares [0] 3 3 2 5 4 2" xfId="16571" xr:uid="{D4245AD7-330D-4F54-9B7A-5AB66A31C033}"/>
    <cellStyle name="Millares [0] 3 3 2 5 5" xfId="16566" xr:uid="{ED34E10F-558D-4A3C-8603-D52E84884E10}"/>
    <cellStyle name="Millares [0] 3 3 2 6" xfId="5865" xr:uid="{00000000-0005-0000-0000-00006D0C0000}"/>
    <cellStyle name="Millares [0] 3 3 2 6 2" xfId="5866" xr:uid="{00000000-0005-0000-0000-00006E0C0000}"/>
    <cellStyle name="Millares [0] 3 3 2 6 2 2" xfId="5867" xr:uid="{00000000-0005-0000-0000-00006F0C0000}"/>
    <cellStyle name="Millares [0] 3 3 2 6 2 2 2" xfId="16574" xr:uid="{B24DC166-CF62-466C-9B51-1C0EFD47CB02}"/>
    <cellStyle name="Millares [0] 3 3 2 6 2 3" xfId="5868" xr:uid="{00000000-0005-0000-0000-0000700C0000}"/>
    <cellStyle name="Millares [0] 3 3 2 6 2 3 2" xfId="16575" xr:uid="{B6C53662-B36E-4E54-B9F3-911AED78E059}"/>
    <cellStyle name="Millares [0] 3 3 2 6 2 4" xfId="16573" xr:uid="{71F5CA82-C562-427E-A36B-B3CDDA40E9C3}"/>
    <cellStyle name="Millares [0] 3 3 2 6 3" xfId="5869" xr:uid="{00000000-0005-0000-0000-0000710C0000}"/>
    <cellStyle name="Millares [0] 3 3 2 6 3 2" xfId="16576" xr:uid="{BEBBA18F-5E15-4D37-A785-A3D9272D1CAC}"/>
    <cellStyle name="Millares [0] 3 3 2 6 4" xfId="5870" xr:uid="{00000000-0005-0000-0000-0000720C0000}"/>
    <cellStyle name="Millares [0] 3 3 2 6 4 2" xfId="16577" xr:uid="{FE29FCF1-BB3C-4904-8856-F5D5C8DB1FBB}"/>
    <cellStyle name="Millares [0] 3 3 2 6 5" xfId="16572" xr:uid="{6F7BE0EC-A21B-4FCD-AB87-0D364D439F58}"/>
    <cellStyle name="Millares [0] 3 3 2 7" xfId="5871" xr:uid="{00000000-0005-0000-0000-0000730C0000}"/>
    <cellStyle name="Millares [0] 3 3 2 7 2" xfId="5872" xr:uid="{00000000-0005-0000-0000-0000740C0000}"/>
    <cellStyle name="Millares [0] 3 3 2 7 2 2" xfId="5873" xr:uid="{00000000-0005-0000-0000-0000750C0000}"/>
    <cellStyle name="Millares [0] 3 3 2 7 2 2 2" xfId="16580" xr:uid="{BC8F5AFB-2380-42C2-90DF-03F9D0973003}"/>
    <cellStyle name="Millares [0] 3 3 2 7 2 3" xfId="5874" xr:uid="{00000000-0005-0000-0000-0000760C0000}"/>
    <cellStyle name="Millares [0] 3 3 2 7 2 3 2" xfId="16581" xr:uid="{0C0BB483-9B11-4DA7-B234-A9A54728D16C}"/>
    <cellStyle name="Millares [0] 3 3 2 7 2 4" xfId="16579" xr:uid="{80762BFC-2DF4-4D00-B74F-AC34B69F1D43}"/>
    <cellStyle name="Millares [0] 3 3 2 7 3" xfId="5875" xr:uid="{00000000-0005-0000-0000-0000770C0000}"/>
    <cellStyle name="Millares [0] 3 3 2 7 3 2" xfId="16582" xr:uid="{AD800A0B-6D6E-41E5-98A8-E0C9E6DEE6B3}"/>
    <cellStyle name="Millares [0] 3 3 2 7 4" xfId="5876" xr:uid="{00000000-0005-0000-0000-0000780C0000}"/>
    <cellStyle name="Millares [0] 3 3 2 7 4 2" xfId="16583" xr:uid="{80887B40-73BA-4FEC-A40F-2C2766767544}"/>
    <cellStyle name="Millares [0] 3 3 2 7 5" xfId="16578" xr:uid="{0EFE3E70-9527-4FE9-AE42-53C563967F07}"/>
    <cellStyle name="Millares [0] 3 3 2 8" xfId="5877" xr:uid="{00000000-0005-0000-0000-0000790C0000}"/>
    <cellStyle name="Millares [0] 3 3 2 8 2" xfId="5878" xr:uid="{00000000-0005-0000-0000-00007A0C0000}"/>
    <cellStyle name="Millares [0] 3 3 2 8 2 2" xfId="16585" xr:uid="{441B864B-C19C-4A55-A667-2D65B4251079}"/>
    <cellStyle name="Millares [0] 3 3 2 8 3" xfId="5879" xr:uid="{00000000-0005-0000-0000-00007B0C0000}"/>
    <cellStyle name="Millares [0] 3 3 2 8 3 2" xfId="16586" xr:uid="{5A1BEBC7-11B5-41F0-B908-554C7B5EEC3C}"/>
    <cellStyle name="Millares [0] 3 3 2 8 4" xfId="16584" xr:uid="{2F366D54-1D6B-45E1-B26D-BA178D77219E}"/>
    <cellStyle name="Millares [0] 3 3 2 9" xfId="5880" xr:uid="{00000000-0005-0000-0000-00007C0C0000}"/>
    <cellStyle name="Millares [0] 3 3 2 9 2" xfId="16587" xr:uid="{0A23C5E2-C5C3-4180-A153-91234EB4DD0E}"/>
    <cellStyle name="Millares [0] 3 3 3" xfId="5881" xr:uid="{00000000-0005-0000-0000-00007D0C0000}"/>
    <cellStyle name="Millares [0] 3 3 3 10" xfId="16588" xr:uid="{06F53A5F-9D20-45E3-B8F8-7C31A9D450A4}"/>
    <cellStyle name="Millares [0] 3 3 3 2" xfId="5882" xr:uid="{00000000-0005-0000-0000-00007E0C0000}"/>
    <cellStyle name="Millares [0] 3 3 3 2 2" xfId="5883" xr:uid="{00000000-0005-0000-0000-00007F0C0000}"/>
    <cellStyle name="Millares [0] 3 3 3 2 2 2" xfId="5884" xr:uid="{00000000-0005-0000-0000-0000800C0000}"/>
    <cellStyle name="Millares [0] 3 3 3 2 2 2 2" xfId="5885" xr:uid="{00000000-0005-0000-0000-0000810C0000}"/>
    <cellStyle name="Millares [0] 3 3 3 2 2 2 2 2" xfId="5886" xr:uid="{00000000-0005-0000-0000-0000820C0000}"/>
    <cellStyle name="Millares [0] 3 3 3 2 2 2 2 2 2" xfId="16593" xr:uid="{EC897249-1C19-4FCE-9146-0FCC88D0B06A}"/>
    <cellStyle name="Millares [0] 3 3 3 2 2 2 2 3" xfId="5887" xr:uid="{00000000-0005-0000-0000-0000830C0000}"/>
    <cellStyle name="Millares [0] 3 3 3 2 2 2 2 3 2" xfId="16594" xr:uid="{E53C9B5A-8326-4F01-A090-F3C5BC8BE60A}"/>
    <cellStyle name="Millares [0] 3 3 3 2 2 2 2 4" xfId="16592" xr:uid="{5A568B8A-6FF4-4C48-B401-ECD9874D9CB9}"/>
    <cellStyle name="Millares [0] 3 3 3 2 2 2 3" xfId="5888" xr:uid="{00000000-0005-0000-0000-0000840C0000}"/>
    <cellStyle name="Millares [0] 3 3 3 2 2 2 3 2" xfId="16595" xr:uid="{0D8074D6-C72D-4FCD-B7ED-CE1E1C3638DD}"/>
    <cellStyle name="Millares [0] 3 3 3 2 2 2 4" xfId="5889" xr:uid="{00000000-0005-0000-0000-0000850C0000}"/>
    <cellStyle name="Millares [0] 3 3 3 2 2 2 4 2" xfId="16596" xr:uid="{7C4C4F38-8CF7-4C87-B7C2-59ADB7706310}"/>
    <cellStyle name="Millares [0] 3 3 3 2 2 2 5" xfId="16591" xr:uid="{897486F0-2B4C-453E-A919-C9E3A3F74568}"/>
    <cellStyle name="Millares [0] 3 3 3 2 2 3" xfId="5890" xr:uid="{00000000-0005-0000-0000-0000860C0000}"/>
    <cellStyle name="Millares [0] 3 3 3 2 2 3 2" xfId="5891" xr:uid="{00000000-0005-0000-0000-0000870C0000}"/>
    <cellStyle name="Millares [0] 3 3 3 2 2 3 2 2" xfId="16598" xr:uid="{6644928D-4B28-42ED-87F5-81E6785CFB57}"/>
    <cellStyle name="Millares [0] 3 3 3 2 2 3 3" xfId="5892" xr:uid="{00000000-0005-0000-0000-0000880C0000}"/>
    <cellStyle name="Millares [0] 3 3 3 2 2 3 3 2" xfId="16599" xr:uid="{BBD9874C-D7CC-45BD-BB80-D6B5E39A6060}"/>
    <cellStyle name="Millares [0] 3 3 3 2 2 3 4" xfId="16597" xr:uid="{813F7F55-3CB7-435A-B13C-4C4033A38A3F}"/>
    <cellStyle name="Millares [0] 3 3 3 2 2 4" xfId="5893" xr:uid="{00000000-0005-0000-0000-0000890C0000}"/>
    <cellStyle name="Millares [0] 3 3 3 2 2 4 2" xfId="16600" xr:uid="{C91BAB5C-6F18-4A9B-A16E-712F03BE648E}"/>
    <cellStyle name="Millares [0] 3 3 3 2 2 5" xfId="5894" xr:uid="{00000000-0005-0000-0000-00008A0C0000}"/>
    <cellStyle name="Millares [0] 3 3 3 2 2 5 2" xfId="16601" xr:uid="{0B8986DC-A2E8-4081-9542-BF4680F9BEFE}"/>
    <cellStyle name="Millares [0] 3 3 3 2 2 6" xfId="16590" xr:uid="{60FBEDEC-313E-44B9-A7D3-CB09DFFDF690}"/>
    <cellStyle name="Millares [0] 3 3 3 2 3" xfId="5895" xr:uid="{00000000-0005-0000-0000-00008B0C0000}"/>
    <cellStyle name="Millares [0] 3 3 3 2 3 2" xfId="5896" xr:uid="{00000000-0005-0000-0000-00008C0C0000}"/>
    <cellStyle name="Millares [0] 3 3 3 2 3 2 2" xfId="5897" xr:uid="{00000000-0005-0000-0000-00008D0C0000}"/>
    <cellStyle name="Millares [0] 3 3 3 2 3 2 2 2" xfId="16604" xr:uid="{2461E435-718E-4E0B-8F6B-68E5BE85FCDD}"/>
    <cellStyle name="Millares [0] 3 3 3 2 3 2 3" xfId="5898" xr:uid="{00000000-0005-0000-0000-00008E0C0000}"/>
    <cellStyle name="Millares [0] 3 3 3 2 3 2 3 2" xfId="16605" xr:uid="{2A738E3B-FFE5-4F17-8932-9971FF9BF271}"/>
    <cellStyle name="Millares [0] 3 3 3 2 3 2 4" xfId="16603" xr:uid="{9A9896F2-1767-467A-AB66-630644337496}"/>
    <cellStyle name="Millares [0] 3 3 3 2 3 3" xfId="5899" xr:uid="{00000000-0005-0000-0000-00008F0C0000}"/>
    <cellStyle name="Millares [0] 3 3 3 2 3 3 2" xfId="16606" xr:uid="{9876B607-5733-4CA4-BE12-43F17E42A978}"/>
    <cellStyle name="Millares [0] 3 3 3 2 3 4" xfId="5900" xr:uid="{00000000-0005-0000-0000-0000900C0000}"/>
    <cellStyle name="Millares [0] 3 3 3 2 3 4 2" xfId="16607" xr:uid="{9A4AC7AD-C708-40D9-81CC-BEE50D35FFE4}"/>
    <cellStyle name="Millares [0] 3 3 3 2 3 5" xfId="16602" xr:uid="{25C1F26D-331F-489B-B27F-A809B163FD21}"/>
    <cellStyle name="Millares [0] 3 3 3 2 4" xfId="5901" xr:uid="{00000000-0005-0000-0000-0000910C0000}"/>
    <cellStyle name="Millares [0] 3 3 3 2 4 2" xfId="5902" xr:uid="{00000000-0005-0000-0000-0000920C0000}"/>
    <cellStyle name="Millares [0] 3 3 3 2 4 2 2" xfId="5903" xr:uid="{00000000-0005-0000-0000-0000930C0000}"/>
    <cellStyle name="Millares [0] 3 3 3 2 4 2 2 2" xfId="16610" xr:uid="{822349F6-106C-411F-97C0-AEECFF1CE57A}"/>
    <cellStyle name="Millares [0] 3 3 3 2 4 2 3" xfId="5904" xr:uid="{00000000-0005-0000-0000-0000940C0000}"/>
    <cellStyle name="Millares [0] 3 3 3 2 4 2 3 2" xfId="16611" xr:uid="{4D835222-64A3-4E07-85E8-79E630389FF4}"/>
    <cellStyle name="Millares [0] 3 3 3 2 4 2 4" xfId="16609" xr:uid="{6143CBC8-4915-4246-BB63-9562FA82A48B}"/>
    <cellStyle name="Millares [0] 3 3 3 2 4 3" xfId="5905" xr:uid="{00000000-0005-0000-0000-0000950C0000}"/>
    <cellStyle name="Millares [0] 3 3 3 2 4 3 2" xfId="16612" xr:uid="{66140D0B-455E-4586-96AD-B1A8CA53071C}"/>
    <cellStyle name="Millares [0] 3 3 3 2 4 4" xfId="5906" xr:uid="{00000000-0005-0000-0000-0000960C0000}"/>
    <cellStyle name="Millares [0] 3 3 3 2 4 4 2" xfId="16613" xr:uid="{26D41826-2888-4983-AEC8-2C6BCE098CA3}"/>
    <cellStyle name="Millares [0] 3 3 3 2 4 5" xfId="16608" xr:uid="{09828767-CE19-4952-9CFF-60D49BDB8CCF}"/>
    <cellStyle name="Millares [0] 3 3 3 2 5" xfId="5907" xr:uid="{00000000-0005-0000-0000-0000970C0000}"/>
    <cellStyle name="Millares [0] 3 3 3 2 5 2" xfId="5908" xr:uid="{00000000-0005-0000-0000-0000980C0000}"/>
    <cellStyle name="Millares [0] 3 3 3 2 5 2 2" xfId="5909" xr:uid="{00000000-0005-0000-0000-0000990C0000}"/>
    <cellStyle name="Millares [0] 3 3 3 2 5 2 2 2" xfId="16616" xr:uid="{53E92A97-C2BA-4127-B966-1FD33BCE05FA}"/>
    <cellStyle name="Millares [0] 3 3 3 2 5 2 3" xfId="5910" xr:uid="{00000000-0005-0000-0000-00009A0C0000}"/>
    <cellStyle name="Millares [0] 3 3 3 2 5 2 3 2" xfId="16617" xr:uid="{71E0701C-53A9-4126-9FFE-8FAE2348DEBB}"/>
    <cellStyle name="Millares [0] 3 3 3 2 5 2 4" xfId="16615" xr:uid="{B731F253-F014-4A0C-B1D2-502C9122DC2D}"/>
    <cellStyle name="Millares [0] 3 3 3 2 5 3" xfId="5911" xr:uid="{00000000-0005-0000-0000-00009B0C0000}"/>
    <cellStyle name="Millares [0] 3 3 3 2 5 3 2" xfId="16618" xr:uid="{632B87C7-0F5A-4E18-85DF-E71037FB9AC0}"/>
    <cellStyle name="Millares [0] 3 3 3 2 5 4" xfId="5912" xr:uid="{00000000-0005-0000-0000-00009C0C0000}"/>
    <cellStyle name="Millares [0] 3 3 3 2 5 4 2" xfId="16619" xr:uid="{21DA32F2-0935-45D7-B8A3-F58BD349823C}"/>
    <cellStyle name="Millares [0] 3 3 3 2 5 5" xfId="16614" xr:uid="{3CBB5CD2-8DF8-48CA-A421-3F45919D23A7}"/>
    <cellStyle name="Millares [0] 3 3 3 2 6" xfId="5913" xr:uid="{00000000-0005-0000-0000-00009D0C0000}"/>
    <cellStyle name="Millares [0] 3 3 3 2 6 2" xfId="5914" xr:uid="{00000000-0005-0000-0000-00009E0C0000}"/>
    <cellStyle name="Millares [0] 3 3 3 2 6 2 2" xfId="16621" xr:uid="{B313A6A3-E44F-4D8E-9806-ECED8C9F1B03}"/>
    <cellStyle name="Millares [0] 3 3 3 2 6 3" xfId="5915" xr:uid="{00000000-0005-0000-0000-00009F0C0000}"/>
    <cellStyle name="Millares [0] 3 3 3 2 6 3 2" xfId="16622" xr:uid="{074BE735-49CD-43A9-8CEE-B6139F0F837A}"/>
    <cellStyle name="Millares [0] 3 3 3 2 6 4" xfId="16620" xr:uid="{DBD01832-77B7-4271-B577-924E18294335}"/>
    <cellStyle name="Millares [0] 3 3 3 2 7" xfId="5916" xr:uid="{00000000-0005-0000-0000-0000A00C0000}"/>
    <cellStyle name="Millares [0] 3 3 3 2 7 2" xfId="16623" xr:uid="{35A0E23F-9F3C-4901-A539-9267681F2663}"/>
    <cellStyle name="Millares [0] 3 3 3 2 8" xfId="5917" xr:uid="{00000000-0005-0000-0000-0000A10C0000}"/>
    <cellStyle name="Millares [0] 3 3 3 2 8 2" xfId="16624" xr:uid="{C2D88FD8-8E3D-4B46-A07F-5A1E24012ABB}"/>
    <cellStyle name="Millares [0] 3 3 3 2 9" xfId="16589" xr:uid="{E54211AC-300C-4DA5-A13A-3157FD7ED72B}"/>
    <cellStyle name="Millares [0] 3 3 3 3" xfId="5918" xr:uid="{00000000-0005-0000-0000-0000A20C0000}"/>
    <cellStyle name="Millares [0] 3 3 3 3 2" xfId="5919" xr:uid="{00000000-0005-0000-0000-0000A30C0000}"/>
    <cellStyle name="Millares [0] 3 3 3 3 2 2" xfId="5920" xr:uid="{00000000-0005-0000-0000-0000A40C0000}"/>
    <cellStyle name="Millares [0] 3 3 3 3 2 2 2" xfId="5921" xr:uid="{00000000-0005-0000-0000-0000A50C0000}"/>
    <cellStyle name="Millares [0] 3 3 3 3 2 2 2 2" xfId="16628" xr:uid="{2C5112F1-9855-4035-9C7C-DC0DD920E5E5}"/>
    <cellStyle name="Millares [0] 3 3 3 3 2 2 3" xfId="5922" xr:uid="{00000000-0005-0000-0000-0000A60C0000}"/>
    <cellStyle name="Millares [0] 3 3 3 3 2 2 3 2" xfId="16629" xr:uid="{6AAC321F-96ED-46F4-BE40-D3D3AFCC4DE1}"/>
    <cellStyle name="Millares [0] 3 3 3 3 2 2 4" xfId="16627" xr:uid="{1382AD23-2F58-49F2-8DB0-FA5E6136E3E9}"/>
    <cellStyle name="Millares [0] 3 3 3 3 2 3" xfId="5923" xr:uid="{00000000-0005-0000-0000-0000A70C0000}"/>
    <cellStyle name="Millares [0] 3 3 3 3 2 3 2" xfId="16630" xr:uid="{CA25C3B9-FBAF-4908-BE14-F483DA98BFF8}"/>
    <cellStyle name="Millares [0] 3 3 3 3 2 4" xfId="5924" xr:uid="{00000000-0005-0000-0000-0000A80C0000}"/>
    <cellStyle name="Millares [0] 3 3 3 3 2 4 2" xfId="16631" xr:uid="{D6607BD8-D76E-43C4-9AE9-4ECDC316F39C}"/>
    <cellStyle name="Millares [0] 3 3 3 3 2 5" xfId="16626" xr:uid="{ED2E25DB-C3E7-40DF-B91B-63A6D4BC46A7}"/>
    <cellStyle name="Millares [0] 3 3 3 3 3" xfId="5925" xr:uid="{00000000-0005-0000-0000-0000A90C0000}"/>
    <cellStyle name="Millares [0] 3 3 3 3 3 2" xfId="5926" xr:uid="{00000000-0005-0000-0000-0000AA0C0000}"/>
    <cellStyle name="Millares [0] 3 3 3 3 3 2 2" xfId="16633" xr:uid="{D8B0216A-6DE7-4ED9-96FF-5652240B916B}"/>
    <cellStyle name="Millares [0] 3 3 3 3 3 3" xfId="5927" xr:uid="{00000000-0005-0000-0000-0000AB0C0000}"/>
    <cellStyle name="Millares [0] 3 3 3 3 3 3 2" xfId="16634" xr:uid="{898F31E9-19F3-47AE-81CC-D2EAD628538D}"/>
    <cellStyle name="Millares [0] 3 3 3 3 3 4" xfId="16632" xr:uid="{E8C4C5D2-AF1B-46A8-822E-18B75A06F070}"/>
    <cellStyle name="Millares [0] 3 3 3 3 4" xfId="5928" xr:uid="{00000000-0005-0000-0000-0000AC0C0000}"/>
    <cellStyle name="Millares [0] 3 3 3 3 4 2" xfId="16635" xr:uid="{7A5E9022-7817-42D6-BC4A-7CAEF22FD4BD}"/>
    <cellStyle name="Millares [0] 3 3 3 3 5" xfId="5929" xr:uid="{00000000-0005-0000-0000-0000AD0C0000}"/>
    <cellStyle name="Millares [0] 3 3 3 3 5 2" xfId="16636" xr:uid="{20FF206A-1A8C-4BF6-BEDD-F4772EDE1D39}"/>
    <cellStyle name="Millares [0] 3 3 3 3 6" xfId="16625" xr:uid="{5BE367F5-3C9D-4707-99BE-2DB6C6F978D7}"/>
    <cellStyle name="Millares [0] 3 3 3 4" xfId="5930" xr:uid="{00000000-0005-0000-0000-0000AE0C0000}"/>
    <cellStyle name="Millares [0] 3 3 3 4 2" xfId="5931" xr:uid="{00000000-0005-0000-0000-0000AF0C0000}"/>
    <cellStyle name="Millares [0] 3 3 3 4 2 2" xfId="5932" xr:uid="{00000000-0005-0000-0000-0000B00C0000}"/>
    <cellStyle name="Millares [0] 3 3 3 4 2 2 2" xfId="16639" xr:uid="{AB81F198-8DA8-4801-9919-55C909395E61}"/>
    <cellStyle name="Millares [0] 3 3 3 4 2 3" xfId="5933" xr:uid="{00000000-0005-0000-0000-0000B10C0000}"/>
    <cellStyle name="Millares [0] 3 3 3 4 2 3 2" xfId="16640" xr:uid="{F1CDA6D1-5C87-480D-B199-112140DDC4DF}"/>
    <cellStyle name="Millares [0] 3 3 3 4 2 4" xfId="16638" xr:uid="{F2199AB4-5336-4DE4-A040-DC489635C0AD}"/>
    <cellStyle name="Millares [0] 3 3 3 4 3" xfId="5934" xr:uid="{00000000-0005-0000-0000-0000B20C0000}"/>
    <cellStyle name="Millares [0] 3 3 3 4 3 2" xfId="16641" xr:uid="{F68584AA-DF3B-4DAB-8F51-C4DBBA1A213A}"/>
    <cellStyle name="Millares [0] 3 3 3 4 4" xfId="5935" xr:uid="{00000000-0005-0000-0000-0000B30C0000}"/>
    <cellStyle name="Millares [0] 3 3 3 4 4 2" xfId="16642" xr:uid="{29DF50E7-3628-4D5B-9096-544B03039A5F}"/>
    <cellStyle name="Millares [0] 3 3 3 4 5" xfId="16637" xr:uid="{CC1A3688-A776-484A-8B79-9BA152039D3B}"/>
    <cellStyle name="Millares [0] 3 3 3 5" xfId="5936" xr:uid="{00000000-0005-0000-0000-0000B40C0000}"/>
    <cellStyle name="Millares [0] 3 3 3 5 2" xfId="5937" xr:uid="{00000000-0005-0000-0000-0000B50C0000}"/>
    <cellStyle name="Millares [0] 3 3 3 5 2 2" xfId="5938" xr:uid="{00000000-0005-0000-0000-0000B60C0000}"/>
    <cellStyle name="Millares [0] 3 3 3 5 2 2 2" xfId="16645" xr:uid="{487AD172-B2F2-480C-B8F3-CE516A321A40}"/>
    <cellStyle name="Millares [0] 3 3 3 5 2 3" xfId="5939" xr:uid="{00000000-0005-0000-0000-0000B70C0000}"/>
    <cellStyle name="Millares [0] 3 3 3 5 2 3 2" xfId="16646" xr:uid="{7889408C-6732-414D-8DFE-359D15C9C3D2}"/>
    <cellStyle name="Millares [0] 3 3 3 5 2 4" xfId="16644" xr:uid="{469D3AD5-F4E5-48A9-A938-DF95D8724D2E}"/>
    <cellStyle name="Millares [0] 3 3 3 5 3" xfId="5940" xr:uid="{00000000-0005-0000-0000-0000B80C0000}"/>
    <cellStyle name="Millares [0] 3 3 3 5 3 2" xfId="16647" xr:uid="{70C48A1A-433C-4760-9AA1-02E751E32E0A}"/>
    <cellStyle name="Millares [0] 3 3 3 5 4" xfId="5941" xr:uid="{00000000-0005-0000-0000-0000B90C0000}"/>
    <cellStyle name="Millares [0] 3 3 3 5 4 2" xfId="16648" xr:uid="{2265834C-15FF-40D4-8CC6-86FE7126FC21}"/>
    <cellStyle name="Millares [0] 3 3 3 5 5" xfId="16643" xr:uid="{5C471686-11C8-4D55-974A-47E07AB9C508}"/>
    <cellStyle name="Millares [0] 3 3 3 6" xfId="5942" xr:uid="{00000000-0005-0000-0000-0000BA0C0000}"/>
    <cellStyle name="Millares [0] 3 3 3 6 2" xfId="5943" xr:uid="{00000000-0005-0000-0000-0000BB0C0000}"/>
    <cellStyle name="Millares [0] 3 3 3 6 2 2" xfId="5944" xr:uid="{00000000-0005-0000-0000-0000BC0C0000}"/>
    <cellStyle name="Millares [0] 3 3 3 6 2 2 2" xfId="16651" xr:uid="{4B7C2D16-53D2-463A-B0B7-E35380E59410}"/>
    <cellStyle name="Millares [0] 3 3 3 6 2 3" xfId="5945" xr:uid="{00000000-0005-0000-0000-0000BD0C0000}"/>
    <cellStyle name="Millares [0] 3 3 3 6 2 3 2" xfId="16652" xr:uid="{52828641-1D78-4419-81B0-CB228CFA5BB3}"/>
    <cellStyle name="Millares [0] 3 3 3 6 2 4" xfId="16650" xr:uid="{E4D36563-B099-4152-8C01-E098CA696DBE}"/>
    <cellStyle name="Millares [0] 3 3 3 6 3" xfId="5946" xr:uid="{00000000-0005-0000-0000-0000BE0C0000}"/>
    <cellStyle name="Millares [0] 3 3 3 6 3 2" xfId="16653" xr:uid="{3F32E187-ACF5-4492-8D66-BA687C618394}"/>
    <cellStyle name="Millares [0] 3 3 3 6 4" xfId="5947" xr:uid="{00000000-0005-0000-0000-0000BF0C0000}"/>
    <cellStyle name="Millares [0] 3 3 3 6 4 2" xfId="16654" xr:uid="{E1E1FF70-9B61-433B-A082-A5C8E4B6DB30}"/>
    <cellStyle name="Millares [0] 3 3 3 6 5" xfId="16649" xr:uid="{9A09DC9B-348E-45B8-B0BD-FB1522DB5C71}"/>
    <cellStyle name="Millares [0] 3 3 3 7" xfId="5948" xr:uid="{00000000-0005-0000-0000-0000C00C0000}"/>
    <cellStyle name="Millares [0] 3 3 3 7 2" xfId="5949" xr:uid="{00000000-0005-0000-0000-0000C10C0000}"/>
    <cellStyle name="Millares [0] 3 3 3 7 2 2" xfId="16656" xr:uid="{CF116545-554F-4077-BBFC-491C7EC8A1B8}"/>
    <cellStyle name="Millares [0] 3 3 3 7 3" xfId="5950" xr:uid="{00000000-0005-0000-0000-0000C20C0000}"/>
    <cellStyle name="Millares [0] 3 3 3 7 3 2" xfId="16657" xr:uid="{0551067E-865F-4524-9253-010B3B3B3873}"/>
    <cellStyle name="Millares [0] 3 3 3 7 4" xfId="16655" xr:uid="{45015511-DDB7-4604-88E8-EB163CFDE803}"/>
    <cellStyle name="Millares [0] 3 3 3 8" xfId="5951" xr:uid="{00000000-0005-0000-0000-0000C30C0000}"/>
    <cellStyle name="Millares [0] 3 3 3 8 2" xfId="16658" xr:uid="{1398B8EA-2D0F-48D7-B40A-ABC6D22F4B69}"/>
    <cellStyle name="Millares [0] 3 3 3 9" xfId="5952" xr:uid="{00000000-0005-0000-0000-0000C40C0000}"/>
    <cellStyle name="Millares [0] 3 3 3 9 2" xfId="16659" xr:uid="{086FC788-9861-4BB7-BE91-2DE03D7F9815}"/>
    <cellStyle name="Millares [0] 3 3 4" xfId="5953" xr:uid="{00000000-0005-0000-0000-0000C50C0000}"/>
    <cellStyle name="Millares [0] 3 3 4 10" xfId="16660" xr:uid="{88A5ACA3-D136-46A6-AD96-03998CADC2AD}"/>
    <cellStyle name="Millares [0] 3 3 4 2" xfId="5954" xr:uid="{00000000-0005-0000-0000-0000C60C0000}"/>
    <cellStyle name="Millares [0] 3 3 4 2 2" xfId="5955" xr:uid="{00000000-0005-0000-0000-0000C70C0000}"/>
    <cellStyle name="Millares [0] 3 3 4 2 2 2" xfId="5956" xr:uid="{00000000-0005-0000-0000-0000C80C0000}"/>
    <cellStyle name="Millares [0] 3 3 4 2 2 2 2" xfId="5957" xr:uid="{00000000-0005-0000-0000-0000C90C0000}"/>
    <cellStyle name="Millares [0] 3 3 4 2 2 2 2 2" xfId="5958" xr:uid="{00000000-0005-0000-0000-0000CA0C0000}"/>
    <cellStyle name="Millares [0] 3 3 4 2 2 2 2 2 2" xfId="16665" xr:uid="{BE24033C-7705-4829-A4C6-0DF90E22DB86}"/>
    <cellStyle name="Millares [0] 3 3 4 2 2 2 2 3" xfId="5959" xr:uid="{00000000-0005-0000-0000-0000CB0C0000}"/>
    <cellStyle name="Millares [0] 3 3 4 2 2 2 2 3 2" xfId="16666" xr:uid="{7E533430-CED9-4904-A81B-94AF73201B52}"/>
    <cellStyle name="Millares [0] 3 3 4 2 2 2 2 4" xfId="16664" xr:uid="{F1B3C642-EC38-4473-B477-C7CF2725ACC4}"/>
    <cellStyle name="Millares [0] 3 3 4 2 2 2 3" xfId="5960" xr:uid="{00000000-0005-0000-0000-0000CC0C0000}"/>
    <cellStyle name="Millares [0] 3 3 4 2 2 2 3 2" xfId="16667" xr:uid="{EE1FFFF1-1F8D-4075-BC8D-61EF3932882A}"/>
    <cellStyle name="Millares [0] 3 3 4 2 2 2 4" xfId="5961" xr:uid="{00000000-0005-0000-0000-0000CD0C0000}"/>
    <cellStyle name="Millares [0] 3 3 4 2 2 2 4 2" xfId="16668" xr:uid="{D7D53518-E710-4518-A0D3-33E43FEC88FE}"/>
    <cellStyle name="Millares [0] 3 3 4 2 2 2 5" xfId="16663" xr:uid="{9741AC23-131F-4B7F-8738-6530152E785E}"/>
    <cellStyle name="Millares [0] 3 3 4 2 2 3" xfId="5962" xr:uid="{00000000-0005-0000-0000-0000CE0C0000}"/>
    <cellStyle name="Millares [0] 3 3 4 2 2 3 2" xfId="5963" xr:uid="{00000000-0005-0000-0000-0000CF0C0000}"/>
    <cellStyle name="Millares [0] 3 3 4 2 2 3 2 2" xfId="16670" xr:uid="{51439D2D-3ED7-43D9-AE45-D8599F107B71}"/>
    <cellStyle name="Millares [0] 3 3 4 2 2 3 3" xfId="5964" xr:uid="{00000000-0005-0000-0000-0000D00C0000}"/>
    <cellStyle name="Millares [0] 3 3 4 2 2 3 3 2" xfId="16671" xr:uid="{C6365820-366B-4115-8F15-9328C8D61EF2}"/>
    <cellStyle name="Millares [0] 3 3 4 2 2 3 4" xfId="16669" xr:uid="{A122C6FF-9C3E-4070-8F85-4FAFC22D11F5}"/>
    <cellStyle name="Millares [0] 3 3 4 2 2 4" xfId="5965" xr:uid="{00000000-0005-0000-0000-0000D10C0000}"/>
    <cellStyle name="Millares [0] 3 3 4 2 2 4 2" xfId="16672" xr:uid="{57F79654-F81A-49B9-896D-9A9E0761E42F}"/>
    <cellStyle name="Millares [0] 3 3 4 2 2 5" xfId="5966" xr:uid="{00000000-0005-0000-0000-0000D20C0000}"/>
    <cellStyle name="Millares [0] 3 3 4 2 2 5 2" xfId="16673" xr:uid="{C79D802C-4843-42E2-84E0-7AA7889F951A}"/>
    <cellStyle name="Millares [0] 3 3 4 2 2 6" xfId="16662" xr:uid="{5DCCBBBE-6A28-434C-ABC0-8090D211C742}"/>
    <cellStyle name="Millares [0] 3 3 4 2 3" xfId="5967" xr:uid="{00000000-0005-0000-0000-0000D30C0000}"/>
    <cellStyle name="Millares [0] 3 3 4 2 3 2" xfId="5968" xr:uid="{00000000-0005-0000-0000-0000D40C0000}"/>
    <cellStyle name="Millares [0] 3 3 4 2 3 2 2" xfId="5969" xr:uid="{00000000-0005-0000-0000-0000D50C0000}"/>
    <cellStyle name="Millares [0] 3 3 4 2 3 2 2 2" xfId="16676" xr:uid="{6431EFDC-99DD-4CC9-B7CC-B8E4E2B9756A}"/>
    <cellStyle name="Millares [0] 3 3 4 2 3 2 3" xfId="5970" xr:uid="{00000000-0005-0000-0000-0000D60C0000}"/>
    <cellStyle name="Millares [0] 3 3 4 2 3 2 3 2" xfId="16677" xr:uid="{1E8FD6DE-FB01-45A4-B40E-CB0F08AAC864}"/>
    <cellStyle name="Millares [0] 3 3 4 2 3 2 4" xfId="16675" xr:uid="{853B0130-0F35-47B0-A782-B0C693ED8777}"/>
    <cellStyle name="Millares [0] 3 3 4 2 3 3" xfId="5971" xr:uid="{00000000-0005-0000-0000-0000D70C0000}"/>
    <cellStyle name="Millares [0] 3 3 4 2 3 3 2" xfId="16678" xr:uid="{D4805FA4-CE4F-47BB-A39E-DDF2D08EB842}"/>
    <cellStyle name="Millares [0] 3 3 4 2 3 4" xfId="5972" xr:uid="{00000000-0005-0000-0000-0000D80C0000}"/>
    <cellStyle name="Millares [0] 3 3 4 2 3 4 2" xfId="16679" xr:uid="{9224E835-F0D8-4183-935C-0224761F55AE}"/>
    <cellStyle name="Millares [0] 3 3 4 2 3 5" xfId="16674" xr:uid="{BADEEC10-B316-4F6B-84CC-4364A2763C27}"/>
    <cellStyle name="Millares [0] 3 3 4 2 4" xfId="5973" xr:uid="{00000000-0005-0000-0000-0000D90C0000}"/>
    <cellStyle name="Millares [0] 3 3 4 2 4 2" xfId="5974" xr:uid="{00000000-0005-0000-0000-0000DA0C0000}"/>
    <cellStyle name="Millares [0] 3 3 4 2 4 2 2" xfId="5975" xr:uid="{00000000-0005-0000-0000-0000DB0C0000}"/>
    <cellStyle name="Millares [0] 3 3 4 2 4 2 2 2" xfId="16682" xr:uid="{21FC5EC4-FD7B-4CE3-AB06-5FF83BF36B22}"/>
    <cellStyle name="Millares [0] 3 3 4 2 4 2 3" xfId="5976" xr:uid="{00000000-0005-0000-0000-0000DC0C0000}"/>
    <cellStyle name="Millares [0] 3 3 4 2 4 2 3 2" xfId="16683" xr:uid="{5E68C24E-879A-4151-A018-308D1496CF77}"/>
    <cellStyle name="Millares [0] 3 3 4 2 4 2 4" xfId="16681" xr:uid="{5AEE1FC2-7913-4D41-967B-0F12EB621A75}"/>
    <cellStyle name="Millares [0] 3 3 4 2 4 3" xfId="5977" xr:uid="{00000000-0005-0000-0000-0000DD0C0000}"/>
    <cellStyle name="Millares [0] 3 3 4 2 4 3 2" xfId="16684" xr:uid="{58F8F344-D27E-42E6-AA31-380BB8671802}"/>
    <cellStyle name="Millares [0] 3 3 4 2 4 4" xfId="5978" xr:uid="{00000000-0005-0000-0000-0000DE0C0000}"/>
    <cellStyle name="Millares [0] 3 3 4 2 4 4 2" xfId="16685" xr:uid="{E9097754-E102-4251-BD97-D7AE65820C88}"/>
    <cellStyle name="Millares [0] 3 3 4 2 4 5" xfId="16680" xr:uid="{2E4AF3AA-1FD1-41FE-8AA7-9E0F32E150EA}"/>
    <cellStyle name="Millares [0] 3 3 4 2 5" xfId="5979" xr:uid="{00000000-0005-0000-0000-0000DF0C0000}"/>
    <cellStyle name="Millares [0] 3 3 4 2 5 2" xfId="5980" xr:uid="{00000000-0005-0000-0000-0000E00C0000}"/>
    <cellStyle name="Millares [0] 3 3 4 2 5 2 2" xfId="5981" xr:uid="{00000000-0005-0000-0000-0000E10C0000}"/>
    <cellStyle name="Millares [0] 3 3 4 2 5 2 2 2" xfId="16688" xr:uid="{AC62F10A-A498-44C8-AB9F-C807463804D5}"/>
    <cellStyle name="Millares [0] 3 3 4 2 5 2 3" xfId="5982" xr:uid="{00000000-0005-0000-0000-0000E20C0000}"/>
    <cellStyle name="Millares [0] 3 3 4 2 5 2 3 2" xfId="16689" xr:uid="{D026BA14-567B-4309-96A2-44E5F179F5E7}"/>
    <cellStyle name="Millares [0] 3 3 4 2 5 2 4" xfId="16687" xr:uid="{914B3BB2-51EE-476E-8D29-0EEEFCE4FB50}"/>
    <cellStyle name="Millares [0] 3 3 4 2 5 3" xfId="5983" xr:uid="{00000000-0005-0000-0000-0000E30C0000}"/>
    <cellStyle name="Millares [0] 3 3 4 2 5 3 2" xfId="16690" xr:uid="{7197A06F-55CE-4DFC-A47E-63CF418D696D}"/>
    <cellStyle name="Millares [0] 3 3 4 2 5 4" xfId="5984" xr:uid="{00000000-0005-0000-0000-0000E40C0000}"/>
    <cellStyle name="Millares [0] 3 3 4 2 5 4 2" xfId="16691" xr:uid="{EEF1F6B9-4EA7-4687-BA4B-87053D013C36}"/>
    <cellStyle name="Millares [0] 3 3 4 2 5 5" xfId="16686" xr:uid="{6F9280F0-CF92-4CE0-B5A6-76FE875A24DE}"/>
    <cellStyle name="Millares [0] 3 3 4 2 6" xfId="5985" xr:uid="{00000000-0005-0000-0000-0000E50C0000}"/>
    <cellStyle name="Millares [0] 3 3 4 2 6 2" xfId="5986" xr:uid="{00000000-0005-0000-0000-0000E60C0000}"/>
    <cellStyle name="Millares [0] 3 3 4 2 6 2 2" xfId="16693" xr:uid="{0000805F-D519-4A32-A05C-71C1E81B2A47}"/>
    <cellStyle name="Millares [0] 3 3 4 2 6 3" xfId="5987" xr:uid="{00000000-0005-0000-0000-0000E70C0000}"/>
    <cellStyle name="Millares [0] 3 3 4 2 6 3 2" xfId="16694" xr:uid="{CED409F7-EB87-43CF-8758-35F3EE3B560F}"/>
    <cellStyle name="Millares [0] 3 3 4 2 6 4" xfId="16692" xr:uid="{7EC20B28-65E4-4809-A864-B2615912FF91}"/>
    <cellStyle name="Millares [0] 3 3 4 2 7" xfId="5988" xr:uid="{00000000-0005-0000-0000-0000E80C0000}"/>
    <cellStyle name="Millares [0] 3 3 4 2 7 2" xfId="16695" xr:uid="{16ACABBA-8EBF-420D-B7B9-1AA8D6E78B2D}"/>
    <cellStyle name="Millares [0] 3 3 4 2 8" xfId="5989" xr:uid="{00000000-0005-0000-0000-0000E90C0000}"/>
    <cellStyle name="Millares [0] 3 3 4 2 8 2" xfId="16696" xr:uid="{3871B963-4760-4E29-AF26-AC757A2E7A33}"/>
    <cellStyle name="Millares [0] 3 3 4 2 9" xfId="16661" xr:uid="{0EC4CF15-3178-4DA7-AA34-BE0165BECDCB}"/>
    <cellStyle name="Millares [0] 3 3 4 3" xfId="5990" xr:uid="{00000000-0005-0000-0000-0000EA0C0000}"/>
    <cellStyle name="Millares [0] 3 3 4 3 2" xfId="5991" xr:uid="{00000000-0005-0000-0000-0000EB0C0000}"/>
    <cellStyle name="Millares [0] 3 3 4 3 2 2" xfId="5992" xr:uid="{00000000-0005-0000-0000-0000EC0C0000}"/>
    <cellStyle name="Millares [0] 3 3 4 3 2 2 2" xfId="5993" xr:uid="{00000000-0005-0000-0000-0000ED0C0000}"/>
    <cellStyle name="Millares [0] 3 3 4 3 2 2 2 2" xfId="16700" xr:uid="{B55546F5-3E34-427F-94E2-9FD4BA76A445}"/>
    <cellStyle name="Millares [0] 3 3 4 3 2 2 3" xfId="5994" xr:uid="{00000000-0005-0000-0000-0000EE0C0000}"/>
    <cellStyle name="Millares [0] 3 3 4 3 2 2 3 2" xfId="16701" xr:uid="{0DF3308E-B4E5-470B-A622-6F68622C5D71}"/>
    <cellStyle name="Millares [0] 3 3 4 3 2 2 4" xfId="16699" xr:uid="{F20DA9A9-3CC8-4A83-A3F1-32B090CAAD2A}"/>
    <cellStyle name="Millares [0] 3 3 4 3 2 3" xfId="5995" xr:uid="{00000000-0005-0000-0000-0000EF0C0000}"/>
    <cellStyle name="Millares [0] 3 3 4 3 2 3 2" xfId="16702" xr:uid="{96EDEEF6-F484-4F3B-9FBE-9BB8C5198D09}"/>
    <cellStyle name="Millares [0] 3 3 4 3 2 4" xfId="5996" xr:uid="{00000000-0005-0000-0000-0000F00C0000}"/>
    <cellStyle name="Millares [0] 3 3 4 3 2 4 2" xfId="16703" xr:uid="{E9B2246E-3A64-4E92-A4E4-07F5C0DE560B}"/>
    <cellStyle name="Millares [0] 3 3 4 3 2 5" xfId="16698" xr:uid="{68775304-8486-44B2-B50F-0B8FB2518472}"/>
    <cellStyle name="Millares [0] 3 3 4 3 3" xfId="5997" xr:uid="{00000000-0005-0000-0000-0000F10C0000}"/>
    <cellStyle name="Millares [0] 3 3 4 3 3 2" xfId="5998" xr:uid="{00000000-0005-0000-0000-0000F20C0000}"/>
    <cellStyle name="Millares [0] 3 3 4 3 3 2 2" xfId="16705" xr:uid="{19F0B93E-8B89-45D1-9911-F7E0DF44C903}"/>
    <cellStyle name="Millares [0] 3 3 4 3 3 3" xfId="5999" xr:uid="{00000000-0005-0000-0000-0000F30C0000}"/>
    <cellStyle name="Millares [0] 3 3 4 3 3 3 2" xfId="16706" xr:uid="{B5957225-0BA9-4203-A91A-7748CA4ADD2E}"/>
    <cellStyle name="Millares [0] 3 3 4 3 3 4" xfId="16704" xr:uid="{640FD244-534C-4661-B90F-C877A44FE8FA}"/>
    <cellStyle name="Millares [0] 3 3 4 3 4" xfId="6000" xr:uid="{00000000-0005-0000-0000-0000F40C0000}"/>
    <cellStyle name="Millares [0] 3 3 4 3 4 2" xfId="16707" xr:uid="{45DE8AFD-7C50-4A04-A853-60206A20A74E}"/>
    <cellStyle name="Millares [0] 3 3 4 3 5" xfId="6001" xr:uid="{00000000-0005-0000-0000-0000F50C0000}"/>
    <cellStyle name="Millares [0] 3 3 4 3 5 2" xfId="16708" xr:uid="{1303A200-0CA2-4A3D-AAFA-6EA21C585F60}"/>
    <cellStyle name="Millares [0] 3 3 4 3 6" xfId="16697" xr:uid="{CBC6EE67-8E66-4B26-A8C7-DDC9A122FA2E}"/>
    <cellStyle name="Millares [0] 3 3 4 4" xfId="6002" xr:uid="{00000000-0005-0000-0000-0000F60C0000}"/>
    <cellStyle name="Millares [0] 3 3 4 4 2" xfId="6003" xr:uid="{00000000-0005-0000-0000-0000F70C0000}"/>
    <cellStyle name="Millares [0] 3 3 4 4 2 2" xfId="6004" xr:uid="{00000000-0005-0000-0000-0000F80C0000}"/>
    <cellStyle name="Millares [0] 3 3 4 4 2 2 2" xfId="16711" xr:uid="{A7F2F193-0FD3-471E-A5D5-A832CE9B4C6C}"/>
    <cellStyle name="Millares [0] 3 3 4 4 2 3" xfId="6005" xr:uid="{00000000-0005-0000-0000-0000F90C0000}"/>
    <cellStyle name="Millares [0] 3 3 4 4 2 3 2" xfId="16712" xr:uid="{CAB362E7-0F5A-48B1-B297-14E5AD59081B}"/>
    <cellStyle name="Millares [0] 3 3 4 4 2 4" xfId="16710" xr:uid="{97694829-6198-42E3-98E4-047DA380B75F}"/>
    <cellStyle name="Millares [0] 3 3 4 4 3" xfId="6006" xr:uid="{00000000-0005-0000-0000-0000FA0C0000}"/>
    <cellStyle name="Millares [0] 3 3 4 4 3 2" xfId="16713" xr:uid="{A7A6A1CE-BCB9-49E5-832B-10B7036B20AB}"/>
    <cellStyle name="Millares [0] 3 3 4 4 4" xfId="6007" xr:uid="{00000000-0005-0000-0000-0000FB0C0000}"/>
    <cellStyle name="Millares [0] 3 3 4 4 4 2" xfId="16714" xr:uid="{865C9A30-C825-450E-964E-DD90A836F0A4}"/>
    <cellStyle name="Millares [0] 3 3 4 4 5" xfId="16709" xr:uid="{EFCB8C7D-51B1-48F2-AE04-5C57DB21C4C1}"/>
    <cellStyle name="Millares [0] 3 3 4 5" xfId="6008" xr:uid="{00000000-0005-0000-0000-0000FC0C0000}"/>
    <cellStyle name="Millares [0] 3 3 4 5 2" xfId="6009" xr:uid="{00000000-0005-0000-0000-0000FD0C0000}"/>
    <cellStyle name="Millares [0] 3 3 4 5 2 2" xfId="6010" xr:uid="{00000000-0005-0000-0000-0000FE0C0000}"/>
    <cellStyle name="Millares [0] 3 3 4 5 2 2 2" xfId="16717" xr:uid="{22767C68-4462-4BA5-BFD2-65FFCD9FBB4D}"/>
    <cellStyle name="Millares [0] 3 3 4 5 2 3" xfId="6011" xr:uid="{00000000-0005-0000-0000-0000FF0C0000}"/>
    <cellStyle name="Millares [0] 3 3 4 5 2 3 2" xfId="16718" xr:uid="{32803760-3CFF-4D6A-9626-C9B0FAFBA185}"/>
    <cellStyle name="Millares [0] 3 3 4 5 2 4" xfId="16716" xr:uid="{79F21858-FEB9-45D2-BC39-EBB0AAC204B7}"/>
    <cellStyle name="Millares [0] 3 3 4 5 3" xfId="6012" xr:uid="{00000000-0005-0000-0000-0000000D0000}"/>
    <cellStyle name="Millares [0] 3 3 4 5 3 2" xfId="16719" xr:uid="{21A48809-A346-4F57-9369-251390CEDC55}"/>
    <cellStyle name="Millares [0] 3 3 4 5 4" xfId="6013" xr:uid="{00000000-0005-0000-0000-0000010D0000}"/>
    <cellStyle name="Millares [0] 3 3 4 5 4 2" xfId="16720" xr:uid="{4E27872C-6009-45B1-AFA3-5AD37E102F04}"/>
    <cellStyle name="Millares [0] 3 3 4 5 5" xfId="16715" xr:uid="{79C238AD-A6BC-48B1-8BC3-A4E2036F7972}"/>
    <cellStyle name="Millares [0] 3 3 4 6" xfId="6014" xr:uid="{00000000-0005-0000-0000-0000020D0000}"/>
    <cellStyle name="Millares [0] 3 3 4 6 2" xfId="6015" xr:uid="{00000000-0005-0000-0000-0000030D0000}"/>
    <cellStyle name="Millares [0] 3 3 4 6 2 2" xfId="6016" xr:uid="{00000000-0005-0000-0000-0000040D0000}"/>
    <cellStyle name="Millares [0] 3 3 4 6 2 2 2" xfId="16723" xr:uid="{AEB0DD48-75A6-42B4-9CE2-223B526104D2}"/>
    <cellStyle name="Millares [0] 3 3 4 6 2 3" xfId="6017" xr:uid="{00000000-0005-0000-0000-0000050D0000}"/>
    <cellStyle name="Millares [0] 3 3 4 6 2 3 2" xfId="16724" xr:uid="{A5157523-1A00-4E24-990C-85EAC29E9B80}"/>
    <cellStyle name="Millares [0] 3 3 4 6 2 4" xfId="16722" xr:uid="{77D85246-C9F0-4B6E-AC03-73F12E148EF4}"/>
    <cellStyle name="Millares [0] 3 3 4 6 3" xfId="6018" xr:uid="{00000000-0005-0000-0000-0000060D0000}"/>
    <cellStyle name="Millares [0] 3 3 4 6 3 2" xfId="16725" xr:uid="{03BA7C80-3371-497A-AA00-19BEE67890BB}"/>
    <cellStyle name="Millares [0] 3 3 4 6 4" xfId="6019" xr:uid="{00000000-0005-0000-0000-0000070D0000}"/>
    <cellStyle name="Millares [0] 3 3 4 6 4 2" xfId="16726" xr:uid="{EA074997-149F-4270-9AF8-7996C0C30FCC}"/>
    <cellStyle name="Millares [0] 3 3 4 6 5" xfId="16721" xr:uid="{80C36A36-9995-43F2-BBC4-AD0C40C39EF7}"/>
    <cellStyle name="Millares [0] 3 3 4 7" xfId="6020" xr:uid="{00000000-0005-0000-0000-0000080D0000}"/>
    <cellStyle name="Millares [0] 3 3 4 7 2" xfId="6021" xr:uid="{00000000-0005-0000-0000-0000090D0000}"/>
    <cellStyle name="Millares [0] 3 3 4 7 2 2" xfId="16728" xr:uid="{03F90536-D08A-4DFB-8B2C-12A5552AA5F8}"/>
    <cellStyle name="Millares [0] 3 3 4 7 3" xfId="6022" xr:uid="{00000000-0005-0000-0000-00000A0D0000}"/>
    <cellStyle name="Millares [0] 3 3 4 7 3 2" xfId="16729" xr:uid="{0B4E949F-B5AE-4D18-8BC2-F9AAD238602B}"/>
    <cellStyle name="Millares [0] 3 3 4 7 4" xfId="16727" xr:uid="{D4983D4A-078A-4F20-8DCA-00CCD021F29F}"/>
    <cellStyle name="Millares [0] 3 3 4 8" xfId="6023" xr:uid="{00000000-0005-0000-0000-00000B0D0000}"/>
    <cellStyle name="Millares [0] 3 3 4 8 2" xfId="16730" xr:uid="{C7082D60-2347-4D0E-81F7-4AC8890A7BCE}"/>
    <cellStyle name="Millares [0] 3 3 4 9" xfId="6024" xr:uid="{00000000-0005-0000-0000-00000C0D0000}"/>
    <cellStyle name="Millares [0] 3 3 4 9 2" xfId="16731" xr:uid="{B72EAA0B-0062-45DC-9497-05AD518A8E17}"/>
    <cellStyle name="Millares [0] 3 3 5" xfId="6025" xr:uid="{00000000-0005-0000-0000-00000D0D0000}"/>
    <cellStyle name="Millares [0] 3 3 5 2" xfId="6026" xr:uid="{00000000-0005-0000-0000-00000E0D0000}"/>
    <cellStyle name="Millares [0] 3 3 5 2 2" xfId="6027" xr:uid="{00000000-0005-0000-0000-00000F0D0000}"/>
    <cellStyle name="Millares [0] 3 3 5 2 2 2" xfId="6028" xr:uid="{00000000-0005-0000-0000-0000100D0000}"/>
    <cellStyle name="Millares [0] 3 3 5 2 2 2 2" xfId="6029" xr:uid="{00000000-0005-0000-0000-0000110D0000}"/>
    <cellStyle name="Millares [0] 3 3 5 2 2 2 2 2" xfId="16736" xr:uid="{E72E27F4-A251-431A-AEC1-0AAD9FA709F4}"/>
    <cellStyle name="Millares [0] 3 3 5 2 2 2 3" xfId="6030" xr:uid="{00000000-0005-0000-0000-0000120D0000}"/>
    <cellStyle name="Millares [0] 3 3 5 2 2 2 3 2" xfId="16737" xr:uid="{67EF972D-13C6-4100-9352-7C746AFF7DB6}"/>
    <cellStyle name="Millares [0] 3 3 5 2 2 2 4" xfId="16735" xr:uid="{3D328573-4599-41E2-9673-B12C41DCCF3C}"/>
    <cellStyle name="Millares [0] 3 3 5 2 2 3" xfId="6031" xr:uid="{00000000-0005-0000-0000-0000130D0000}"/>
    <cellStyle name="Millares [0] 3 3 5 2 2 3 2" xfId="16738" xr:uid="{D96A7B8D-7CD0-4BDF-A815-48377105F870}"/>
    <cellStyle name="Millares [0] 3 3 5 2 2 4" xfId="6032" xr:uid="{00000000-0005-0000-0000-0000140D0000}"/>
    <cellStyle name="Millares [0] 3 3 5 2 2 4 2" xfId="16739" xr:uid="{9C1AF52A-23D4-485F-9887-6DBB7A6A3883}"/>
    <cellStyle name="Millares [0] 3 3 5 2 2 5" xfId="16734" xr:uid="{22D49341-9A6E-455F-9895-FBDB93637B93}"/>
    <cellStyle name="Millares [0] 3 3 5 2 3" xfId="6033" xr:uid="{00000000-0005-0000-0000-0000150D0000}"/>
    <cellStyle name="Millares [0] 3 3 5 2 3 2" xfId="6034" xr:uid="{00000000-0005-0000-0000-0000160D0000}"/>
    <cellStyle name="Millares [0] 3 3 5 2 3 2 2" xfId="16741" xr:uid="{ABCF2CF3-2D72-4813-BC84-28686935A323}"/>
    <cellStyle name="Millares [0] 3 3 5 2 3 3" xfId="6035" xr:uid="{00000000-0005-0000-0000-0000170D0000}"/>
    <cellStyle name="Millares [0] 3 3 5 2 3 3 2" xfId="16742" xr:uid="{FB5750F7-FE3A-4B33-A500-C4D05210EF4C}"/>
    <cellStyle name="Millares [0] 3 3 5 2 3 4" xfId="16740" xr:uid="{5A8D386F-69FB-46EE-8E40-3E6696EDDA5C}"/>
    <cellStyle name="Millares [0] 3 3 5 2 4" xfId="6036" xr:uid="{00000000-0005-0000-0000-0000180D0000}"/>
    <cellStyle name="Millares [0] 3 3 5 2 4 2" xfId="16743" xr:uid="{C5002175-DF7C-403D-BDEE-E629DA5EAAA2}"/>
    <cellStyle name="Millares [0] 3 3 5 2 5" xfId="6037" xr:uid="{00000000-0005-0000-0000-0000190D0000}"/>
    <cellStyle name="Millares [0] 3 3 5 2 5 2" xfId="16744" xr:uid="{73AAF755-777E-4027-B188-A3DAD476953F}"/>
    <cellStyle name="Millares [0] 3 3 5 2 6" xfId="16733" xr:uid="{3C778017-8C0D-4E2C-8DFE-BFB8F4DC1EF5}"/>
    <cellStyle name="Millares [0] 3 3 5 3" xfId="6038" xr:uid="{00000000-0005-0000-0000-00001A0D0000}"/>
    <cellStyle name="Millares [0] 3 3 5 3 2" xfId="6039" xr:uid="{00000000-0005-0000-0000-00001B0D0000}"/>
    <cellStyle name="Millares [0] 3 3 5 3 2 2" xfId="6040" xr:uid="{00000000-0005-0000-0000-00001C0D0000}"/>
    <cellStyle name="Millares [0] 3 3 5 3 2 2 2" xfId="16747" xr:uid="{25F78DFC-D4F0-40AC-AA19-C022B2052459}"/>
    <cellStyle name="Millares [0] 3 3 5 3 2 3" xfId="6041" xr:uid="{00000000-0005-0000-0000-00001D0D0000}"/>
    <cellStyle name="Millares [0] 3 3 5 3 2 3 2" xfId="16748" xr:uid="{D7BC2830-D09D-4A26-8E15-DD8DFC9042B8}"/>
    <cellStyle name="Millares [0] 3 3 5 3 2 4" xfId="16746" xr:uid="{E20054DB-E7B0-4446-95B9-174FD68B143F}"/>
    <cellStyle name="Millares [0] 3 3 5 3 3" xfId="6042" xr:uid="{00000000-0005-0000-0000-00001E0D0000}"/>
    <cellStyle name="Millares [0] 3 3 5 3 3 2" xfId="16749" xr:uid="{84322711-CF52-4FE9-B07D-F49A9B457E9D}"/>
    <cellStyle name="Millares [0] 3 3 5 3 4" xfId="6043" xr:uid="{00000000-0005-0000-0000-00001F0D0000}"/>
    <cellStyle name="Millares [0] 3 3 5 3 4 2" xfId="16750" xr:uid="{1B8955B1-1EC5-478D-83FA-3E69CB96B7C8}"/>
    <cellStyle name="Millares [0] 3 3 5 3 5" xfId="16745" xr:uid="{EE245AD3-14CF-47EC-96D5-6AC24C99B136}"/>
    <cellStyle name="Millares [0] 3 3 5 4" xfId="6044" xr:uid="{00000000-0005-0000-0000-0000200D0000}"/>
    <cellStyle name="Millares [0] 3 3 5 4 2" xfId="6045" xr:uid="{00000000-0005-0000-0000-0000210D0000}"/>
    <cellStyle name="Millares [0] 3 3 5 4 2 2" xfId="6046" xr:uid="{00000000-0005-0000-0000-0000220D0000}"/>
    <cellStyle name="Millares [0] 3 3 5 4 2 2 2" xfId="16753" xr:uid="{F9740448-E7D4-4E3A-827D-FB7F12BE9BDA}"/>
    <cellStyle name="Millares [0] 3 3 5 4 2 3" xfId="6047" xr:uid="{00000000-0005-0000-0000-0000230D0000}"/>
    <cellStyle name="Millares [0] 3 3 5 4 2 3 2" xfId="16754" xr:uid="{70E3D8E8-5063-45F4-9AFB-A8168E33399B}"/>
    <cellStyle name="Millares [0] 3 3 5 4 2 4" xfId="16752" xr:uid="{72123105-8B9A-416C-A581-763CDCB16D1B}"/>
    <cellStyle name="Millares [0] 3 3 5 4 3" xfId="6048" xr:uid="{00000000-0005-0000-0000-0000240D0000}"/>
    <cellStyle name="Millares [0] 3 3 5 4 3 2" xfId="16755" xr:uid="{73609A17-E6EF-41BC-826A-D9FAAEEF64E7}"/>
    <cellStyle name="Millares [0] 3 3 5 4 4" xfId="6049" xr:uid="{00000000-0005-0000-0000-0000250D0000}"/>
    <cellStyle name="Millares [0] 3 3 5 4 4 2" xfId="16756" xr:uid="{35355803-D312-459C-A91F-F4B5F2F2E6F5}"/>
    <cellStyle name="Millares [0] 3 3 5 4 5" xfId="16751" xr:uid="{95A0C2D1-4569-47F7-A143-26D9DCFB51CE}"/>
    <cellStyle name="Millares [0] 3 3 5 5" xfId="6050" xr:uid="{00000000-0005-0000-0000-0000260D0000}"/>
    <cellStyle name="Millares [0] 3 3 5 5 2" xfId="6051" xr:uid="{00000000-0005-0000-0000-0000270D0000}"/>
    <cellStyle name="Millares [0] 3 3 5 5 2 2" xfId="6052" xr:uid="{00000000-0005-0000-0000-0000280D0000}"/>
    <cellStyle name="Millares [0] 3 3 5 5 2 2 2" xfId="16759" xr:uid="{FA773D0F-58B0-46CA-BD24-21FB329B5BC8}"/>
    <cellStyle name="Millares [0] 3 3 5 5 2 3" xfId="6053" xr:uid="{00000000-0005-0000-0000-0000290D0000}"/>
    <cellStyle name="Millares [0] 3 3 5 5 2 3 2" xfId="16760" xr:uid="{8E0DEEB0-420A-483A-B657-1AE7E5AD0627}"/>
    <cellStyle name="Millares [0] 3 3 5 5 2 4" xfId="16758" xr:uid="{60B0B1E1-B735-42DF-9003-C626A16FAC8D}"/>
    <cellStyle name="Millares [0] 3 3 5 5 3" xfId="6054" xr:uid="{00000000-0005-0000-0000-00002A0D0000}"/>
    <cellStyle name="Millares [0] 3 3 5 5 3 2" xfId="16761" xr:uid="{2D50528D-0317-4358-BCBB-091592E6A7FD}"/>
    <cellStyle name="Millares [0] 3 3 5 5 4" xfId="6055" xr:uid="{00000000-0005-0000-0000-00002B0D0000}"/>
    <cellStyle name="Millares [0] 3 3 5 5 4 2" xfId="16762" xr:uid="{F8D1B4C5-54EA-47C6-80D0-EFCBE5C3D779}"/>
    <cellStyle name="Millares [0] 3 3 5 5 5" xfId="16757" xr:uid="{6DBD951D-EE4F-48C2-82B6-17AD4FABFC86}"/>
    <cellStyle name="Millares [0] 3 3 5 6" xfId="6056" xr:uid="{00000000-0005-0000-0000-00002C0D0000}"/>
    <cellStyle name="Millares [0] 3 3 5 6 2" xfId="6057" xr:uid="{00000000-0005-0000-0000-00002D0D0000}"/>
    <cellStyle name="Millares [0] 3 3 5 6 2 2" xfId="16764" xr:uid="{DBCC4524-E99D-4A9B-8B9D-DF8A66CEE5BB}"/>
    <cellStyle name="Millares [0] 3 3 5 6 3" xfId="6058" xr:uid="{00000000-0005-0000-0000-00002E0D0000}"/>
    <cellStyle name="Millares [0] 3 3 5 6 3 2" xfId="16765" xr:uid="{DFC4DCF2-D232-408C-8026-96BA5C932393}"/>
    <cellStyle name="Millares [0] 3 3 5 6 4" xfId="16763" xr:uid="{1056C947-D622-4E84-A38F-BD5701CD381A}"/>
    <cellStyle name="Millares [0] 3 3 5 7" xfId="6059" xr:uid="{00000000-0005-0000-0000-00002F0D0000}"/>
    <cellStyle name="Millares [0] 3 3 5 7 2" xfId="16766" xr:uid="{872916AC-73B8-40D1-935B-BCF10D0662EB}"/>
    <cellStyle name="Millares [0] 3 3 5 8" xfId="6060" xr:uid="{00000000-0005-0000-0000-0000300D0000}"/>
    <cellStyle name="Millares [0] 3 3 5 8 2" xfId="16767" xr:uid="{24ED3515-6E8B-4586-B2BC-938615B89B7B}"/>
    <cellStyle name="Millares [0] 3 3 5 9" xfId="16732" xr:uid="{0F04DACA-0E10-4490-9559-A46A64920CDE}"/>
    <cellStyle name="Millares [0] 3 3 6" xfId="6061" xr:uid="{00000000-0005-0000-0000-0000310D0000}"/>
    <cellStyle name="Millares [0] 3 3 6 2" xfId="6062" xr:uid="{00000000-0005-0000-0000-0000320D0000}"/>
    <cellStyle name="Millares [0] 3 3 6 2 2" xfId="6063" xr:uid="{00000000-0005-0000-0000-0000330D0000}"/>
    <cellStyle name="Millares [0] 3 3 6 2 2 2" xfId="6064" xr:uid="{00000000-0005-0000-0000-0000340D0000}"/>
    <cellStyle name="Millares [0] 3 3 6 2 2 2 2" xfId="16771" xr:uid="{AC1505DF-37BF-4766-AEA9-A133371B556F}"/>
    <cellStyle name="Millares [0] 3 3 6 2 2 3" xfId="6065" xr:uid="{00000000-0005-0000-0000-0000350D0000}"/>
    <cellStyle name="Millares [0] 3 3 6 2 2 3 2" xfId="16772" xr:uid="{DF6E5E5C-259C-4EB9-93EA-8E5A0192A983}"/>
    <cellStyle name="Millares [0] 3 3 6 2 2 4" xfId="16770" xr:uid="{E042C91C-7059-4980-9B74-2AD9AC96C4E4}"/>
    <cellStyle name="Millares [0] 3 3 6 2 3" xfId="6066" xr:uid="{00000000-0005-0000-0000-0000360D0000}"/>
    <cellStyle name="Millares [0] 3 3 6 2 3 2" xfId="16773" xr:uid="{F9BBFB9B-216A-47F5-82EF-5A633A343A22}"/>
    <cellStyle name="Millares [0] 3 3 6 2 4" xfId="6067" xr:uid="{00000000-0005-0000-0000-0000370D0000}"/>
    <cellStyle name="Millares [0] 3 3 6 2 4 2" xfId="16774" xr:uid="{26A34445-CF06-4A28-8DF8-C73EF2A49EBF}"/>
    <cellStyle name="Millares [0] 3 3 6 2 5" xfId="16769" xr:uid="{2DE62E9C-55A7-4FC0-9659-CBECB7E35A44}"/>
    <cellStyle name="Millares [0] 3 3 6 3" xfId="6068" xr:uid="{00000000-0005-0000-0000-0000380D0000}"/>
    <cellStyle name="Millares [0] 3 3 6 3 2" xfId="6069" xr:uid="{00000000-0005-0000-0000-0000390D0000}"/>
    <cellStyle name="Millares [0] 3 3 6 3 2 2" xfId="16776" xr:uid="{52396EAB-D958-48AB-92DE-4FEFB611E030}"/>
    <cellStyle name="Millares [0] 3 3 6 3 3" xfId="6070" xr:uid="{00000000-0005-0000-0000-00003A0D0000}"/>
    <cellStyle name="Millares [0] 3 3 6 3 3 2" xfId="16777" xr:uid="{94F8B32E-ECFF-4A2A-9395-1B7E0F35EECC}"/>
    <cellStyle name="Millares [0] 3 3 6 3 4" xfId="16775" xr:uid="{CF2909C0-19DD-443B-B69C-FBDE98DFBE85}"/>
    <cellStyle name="Millares [0] 3 3 6 4" xfId="6071" xr:uid="{00000000-0005-0000-0000-00003B0D0000}"/>
    <cellStyle name="Millares [0] 3 3 6 4 2" xfId="16778" xr:uid="{9D6C13B6-1224-4AB0-9E9A-171CF08960E3}"/>
    <cellStyle name="Millares [0] 3 3 6 5" xfId="6072" xr:uid="{00000000-0005-0000-0000-00003C0D0000}"/>
    <cellStyle name="Millares [0] 3 3 6 5 2" xfId="16779" xr:uid="{0491799E-6706-4B75-B699-DF010673080F}"/>
    <cellStyle name="Millares [0] 3 3 6 6" xfId="16768" xr:uid="{C1D3B71D-EF73-47EF-8EBD-DCED71A1DAA4}"/>
    <cellStyle name="Millares [0] 3 3 7" xfId="6073" xr:uid="{00000000-0005-0000-0000-00003D0D0000}"/>
    <cellStyle name="Millares [0] 3 3 7 2" xfId="6074" xr:uid="{00000000-0005-0000-0000-00003E0D0000}"/>
    <cellStyle name="Millares [0] 3 3 7 2 2" xfId="6075" xr:uid="{00000000-0005-0000-0000-00003F0D0000}"/>
    <cellStyle name="Millares [0] 3 3 7 2 2 2" xfId="16782" xr:uid="{4CDF2BC6-2A1F-47AC-A741-0A9C52531A1C}"/>
    <cellStyle name="Millares [0] 3 3 7 2 3" xfId="6076" xr:uid="{00000000-0005-0000-0000-0000400D0000}"/>
    <cellStyle name="Millares [0] 3 3 7 2 3 2" xfId="16783" xr:uid="{0816CCA6-2BF4-4C9C-A659-F6E5A4937FF8}"/>
    <cellStyle name="Millares [0] 3 3 7 2 4" xfId="16781" xr:uid="{6FF718AF-B23B-49FF-B9C5-FFBE102914B5}"/>
    <cellStyle name="Millares [0] 3 3 7 3" xfId="6077" xr:uid="{00000000-0005-0000-0000-0000410D0000}"/>
    <cellStyle name="Millares [0] 3 3 7 3 2" xfId="16784" xr:uid="{A6C73E62-D832-40DA-98AC-1ECCD6816E63}"/>
    <cellStyle name="Millares [0] 3 3 7 4" xfId="6078" xr:uid="{00000000-0005-0000-0000-0000420D0000}"/>
    <cellStyle name="Millares [0] 3 3 7 4 2" xfId="16785" xr:uid="{FC44C8C9-9D83-4A65-8314-ECE3E6753768}"/>
    <cellStyle name="Millares [0] 3 3 7 5" xfId="16780" xr:uid="{04C67CF4-E7F5-4FFD-9AD6-04FBBB65B209}"/>
    <cellStyle name="Millares [0] 3 3 8" xfId="6079" xr:uid="{00000000-0005-0000-0000-0000430D0000}"/>
    <cellStyle name="Millares [0] 3 3 8 2" xfId="6080" xr:uid="{00000000-0005-0000-0000-0000440D0000}"/>
    <cellStyle name="Millares [0] 3 3 8 2 2" xfId="6081" xr:uid="{00000000-0005-0000-0000-0000450D0000}"/>
    <cellStyle name="Millares [0] 3 3 8 2 2 2" xfId="16788" xr:uid="{69C48659-0753-4E4F-A487-5F08F3CEB15D}"/>
    <cellStyle name="Millares [0] 3 3 8 2 3" xfId="6082" xr:uid="{00000000-0005-0000-0000-0000460D0000}"/>
    <cellStyle name="Millares [0] 3 3 8 2 3 2" xfId="16789" xr:uid="{799E6E69-2DEA-456C-81B9-1A3A47053835}"/>
    <cellStyle name="Millares [0] 3 3 8 2 4" xfId="16787" xr:uid="{468FE11A-FCC9-4AFE-AB34-FD006B02649E}"/>
    <cellStyle name="Millares [0] 3 3 8 3" xfId="6083" xr:uid="{00000000-0005-0000-0000-0000470D0000}"/>
    <cellStyle name="Millares [0] 3 3 8 3 2" xfId="16790" xr:uid="{D4CFB629-871C-4687-A2D6-E73E88DE08F8}"/>
    <cellStyle name="Millares [0] 3 3 8 4" xfId="6084" xr:uid="{00000000-0005-0000-0000-0000480D0000}"/>
    <cellStyle name="Millares [0] 3 3 8 4 2" xfId="16791" xr:uid="{E3DA0D3E-0896-45E8-B40A-BD3FD0A2F3B4}"/>
    <cellStyle name="Millares [0] 3 3 8 5" xfId="16786" xr:uid="{3799D41F-0E89-4AEC-9CF2-C5E10E0DF915}"/>
    <cellStyle name="Millares [0] 3 3 9" xfId="6085" xr:uid="{00000000-0005-0000-0000-0000490D0000}"/>
    <cellStyle name="Millares [0] 3 3 9 2" xfId="6086" xr:uid="{00000000-0005-0000-0000-00004A0D0000}"/>
    <cellStyle name="Millares [0] 3 3 9 2 2" xfId="6087" xr:uid="{00000000-0005-0000-0000-00004B0D0000}"/>
    <cellStyle name="Millares [0] 3 3 9 2 2 2" xfId="16794" xr:uid="{FC609950-D0ED-42E7-B5FB-856F9BF9ED67}"/>
    <cellStyle name="Millares [0] 3 3 9 2 3" xfId="6088" xr:uid="{00000000-0005-0000-0000-00004C0D0000}"/>
    <cellStyle name="Millares [0] 3 3 9 2 3 2" xfId="16795" xr:uid="{38A37C7F-8687-4087-A745-947EFE13E445}"/>
    <cellStyle name="Millares [0] 3 3 9 2 4" xfId="16793" xr:uid="{6F3203F9-288E-46AA-9909-780256876F21}"/>
    <cellStyle name="Millares [0] 3 3 9 3" xfId="6089" xr:uid="{00000000-0005-0000-0000-00004D0D0000}"/>
    <cellStyle name="Millares [0] 3 3 9 3 2" xfId="16796" xr:uid="{5ADBCE2D-1EF9-4A4D-9BDA-1DE8FD901EB2}"/>
    <cellStyle name="Millares [0] 3 3 9 4" xfId="6090" xr:uid="{00000000-0005-0000-0000-00004E0D0000}"/>
    <cellStyle name="Millares [0] 3 3 9 4 2" xfId="16797" xr:uid="{5D2772DE-1E10-4172-8851-AA6631A3E6D9}"/>
    <cellStyle name="Millares [0] 3 3 9 5" xfId="16792" xr:uid="{03613F25-FE24-473B-81C7-A1E8B019871E}"/>
    <cellStyle name="Millares [0] 3 4" xfId="6091" xr:uid="{00000000-0005-0000-0000-00004F0D0000}"/>
    <cellStyle name="Millares [0] 3 4 2" xfId="6092" xr:uid="{00000000-0005-0000-0000-0000500D0000}"/>
    <cellStyle name="Millares [0] 3 4 2 10" xfId="16799" xr:uid="{57E953E6-67D3-46E1-BCBB-9CFFB7C718C7}"/>
    <cellStyle name="Millares [0] 3 4 2 2" xfId="6093" xr:uid="{00000000-0005-0000-0000-0000510D0000}"/>
    <cellStyle name="Millares [0] 3 4 2 2 2" xfId="6094" xr:uid="{00000000-0005-0000-0000-0000520D0000}"/>
    <cellStyle name="Millares [0] 3 4 2 2 2 2" xfId="6095" xr:uid="{00000000-0005-0000-0000-0000530D0000}"/>
    <cellStyle name="Millares [0] 3 4 2 2 2 2 2" xfId="6096" xr:uid="{00000000-0005-0000-0000-0000540D0000}"/>
    <cellStyle name="Millares [0] 3 4 2 2 2 2 2 2" xfId="6097" xr:uid="{00000000-0005-0000-0000-0000550D0000}"/>
    <cellStyle name="Millares [0] 3 4 2 2 2 2 2 2 2" xfId="16804" xr:uid="{3C8FCE84-AF75-4F8A-8E04-7E11C5DB7246}"/>
    <cellStyle name="Millares [0] 3 4 2 2 2 2 2 3" xfId="6098" xr:uid="{00000000-0005-0000-0000-0000560D0000}"/>
    <cellStyle name="Millares [0] 3 4 2 2 2 2 2 3 2" xfId="16805" xr:uid="{05C3CB56-3451-4C0A-8DEC-E67ABED13FC2}"/>
    <cellStyle name="Millares [0] 3 4 2 2 2 2 2 4" xfId="16803" xr:uid="{F09E51F5-A82A-41ED-B1FC-7BB8556E8597}"/>
    <cellStyle name="Millares [0] 3 4 2 2 2 2 3" xfId="6099" xr:uid="{00000000-0005-0000-0000-0000570D0000}"/>
    <cellStyle name="Millares [0] 3 4 2 2 2 2 3 2" xfId="16806" xr:uid="{B3D34383-C35B-49F4-8A4F-5DB7CDB5DB7F}"/>
    <cellStyle name="Millares [0] 3 4 2 2 2 2 4" xfId="6100" xr:uid="{00000000-0005-0000-0000-0000580D0000}"/>
    <cellStyle name="Millares [0] 3 4 2 2 2 2 4 2" xfId="16807" xr:uid="{9A3A118A-C1E7-48F7-B230-5C46E1BD518C}"/>
    <cellStyle name="Millares [0] 3 4 2 2 2 2 5" xfId="16802" xr:uid="{28C636CA-C5D6-41B1-AD75-CAC74098B319}"/>
    <cellStyle name="Millares [0] 3 4 2 2 2 3" xfId="6101" xr:uid="{00000000-0005-0000-0000-0000590D0000}"/>
    <cellStyle name="Millares [0] 3 4 2 2 2 3 2" xfId="6102" xr:uid="{00000000-0005-0000-0000-00005A0D0000}"/>
    <cellStyle name="Millares [0] 3 4 2 2 2 3 2 2" xfId="16809" xr:uid="{3877727F-D624-4F67-AE40-B498200A3CDC}"/>
    <cellStyle name="Millares [0] 3 4 2 2 2 3 3" xfId="6103" xr:uid="{00000000-0005-0000-0000-00005B0D0000}"/>
    <cellStyle name="Millares [0] 3 4 2 2 2 3 3 2" xfId="16810" xr:uid="{FE90C119-1805-45EE-8413-A9FE81A3A139}"/>
    <cellStyle name="Millares [0] 3 4 2 2 2 3 4" xfId="16808" xr:uid="{BAF25BC6-A53A-43C4-9C9C-1528520C2A24}"/>
    <cellStyle name="Millares [0] 3 4 2 2 2 4" xfId="6104" xr:uid="{00000000-0005-0000-0000-00005C0D0000}"/>
    <cellStyle name="Millares [0] 3 4 2 2 2 4 2" xfId="16811" xr:uid="{A6A06935-E0D1-484B-9DEE-D6F88A34CF58}"/>
    <cellStyle name="Millares [0] 3 4 2 2 2 5" xfId="6105" xr:uid="{00000000-0005-0000-0000-00005D0D0000}"/>
    <cellStyle name="Millares [0] 3 4 2 2 2 5 2" xfId="16812" xr:uid="{5BF425CD-FC0F-47B2-85CC-155408E0F91F}"/>
    <cellStyle name="Millares [0] 3 4 2 2 2 6" xfId="16801" xr:uid="{EC66427C-538C-4B11-ACE5-A0C39D041BD4}"/>
    <cellStyle name="Millares [0] 3 4 2 2 3" xfId="6106" xr:uid="{00000000-0005-0000-0000-00005E0D0000}"/>
    <cellStyle name="Millares [0] 3 4 2 2 3 2" xfId="6107" xr:uid="{00000000-0005-0000-0000-00005F0D0000}"/>
    <cellStyle name="Millares [0] 3 4 2 2 3 2 2" xfId="6108" xr:uid="{00000000-0005-0000-0000-0000600D0000}"/>
    <cellStyle name="Millares [0] 3 4 2 2 3 2 2 2" xfId="16815" xr:uid="{8AA43E45-404C-4966-B48A-FACDCBECF623}"/>
    <cellStyle name="Millares [0] 3 4 2 2 3 2 3" xfId="6109" xr:uid="{00000000-0005-0000-0000-0000610D0000}"/>
    <cellStyle name="Millares [0] 3 4 2 2 3 2 3 2" xfId="16816" xr:uid="{7194341F-B854-428E-A05C-E3A4B3BAEAAF}"/>
    <cellStyle name="Millares [0] 3 4 2 2 3 2 4" xfId="16814" xr:uid="{44AD1B67-B9F2-4848-A52A-1E66CAA6BC07}"/>
    <cellStyle name="Millares [0] 3 4 2 2 3 3" xfId="6110" xr:uid="{00000000-0005-0000-0000-0000620D0000}"/>
    <cellStyle name="Millares [0] 3 4 2 2 3 3 2" xfId="16817" xr:uid="{1E6A9CBB-8F5D-4EF8-864D-7BFB902CFFBC}"/>
    <cellStyle name="Millares [0] 3 4 2 2 3 4" xfId="6111" xr:uid="{00000000-0005-0000-0000-0000630D0000}"/>
    <cellStyle name="Millares [0] 3 4 2 2 3 4 2" xfId="16818" xr:uid="{C21D41A7-E643-43D2-AE21-42FA5B4735AF}"/>
    <cellStyle name="Millares [0] 3 4 2 2 3 5" xfId="16813" xr:uid="{C2CCBC9B-131E-4375-81F8-5335D65AE1D4}"/>
    <cellStyle name="Millares [0] 3 4 2 2 4" xfId="6112" xr:uid="{00000000-0005-0000-0000-0000640D0000}"/>
    <cellStyle name="Millares [0] 3 4 2 2 4 2" xfId="6113" xr:uid="{00000000-0005-0000-0000-0000650D0000}"/>
    <cellStyle name="Millares [0] 3 4 2 2 4 2 2" xfId="6114" xr:uid="{00000000-0005-0000-0000-0000660D0000}"/>
    <cellStyle name="Millares [0] 3 4 2 2 4 2 2 2" xfId="16821" xr:uid="{D9054041-D620-459B-891F-565BB48EB54F}"/>
    <cellStyle name="Millares [0] 3 4 2 2 4 2 3" xfId="6115" xr:uid="{00000000-0005-0000-0000-0000670D0000}"/>
    <cellStyle name="Millares [0] 3 4 2 2 4 2 3 2" xfId="16822" xr:uid="{9C9A3AFF-EF86-444F-908B-619D647D15D1}"/>
    <cellStyle name="Millares [0] 3 4 2 2 4 2 4" xfId="16820" xr:uid="{2C1EE0A7-82ED-4248-B0EC-D1584D470D28}"/>
    <cellStyle name="Millares [0] 3 4 2 2 4 3" xfId="6116" xr:uid="{00000000-0005-0000-0000-0000680D0000}"/>
    <cellStyle name="Millares [0] 3 4 2 2 4 3 2" xfId="16823" xr:uid="{40FBE8F9-BEC8-496B-BE9D-6AF4B3975B16}"/>
    <cellStyle name="Millares [0] 3 4 2 2 4 4" xfId="6117" xr:uid="{00000000-0005-0000-0000-0000690D0000}"/>
    <cellStyle name="Millares [0] 3 4 2 2 4 4 2" xfId="16824" xr:uid="{BEF53CE3-04CA-45C9-B49C-3AAF7FED98B6}"/>
    <cellStyle name="Millares [0] 3 4 2 2 4 5" xfId="16819" xr:uid="{8680DE0C-8CAC-4B7D-9028-1A7238B3FFC3}"/>
    <cellStyle name="Millares [0] 3 4 2 2 5" xfId="6118" xr:uid="{00000000-0005-0000-0000-00006A0D0000}"/>
    <cellStyle name="Millares [0] 3 4 2 2 5 2" xfId="6119" xr:uid="{00000000-0005-0000-0000-00006B0D0000}"/>
    <cellStyle name="Millares [0] 3 4 2 2 5 2 2" xfId="6120" xr:uid="{00000000-0005-0000-0000-00006C0D0000}"/>
    <cellStyle name="Millares [0] 3 4 2 2 5 2 2 2" xfId="16827" xr:uid="{E0FC2B3B-A35D-4704-A9B9-F6B8332707C4}"/>
    <cellStyle name="Millares [0] 3 4 2 2 5 2 3" xfId="6121" xr:uid="{00000000-0005-0000-0000-00006D0D0000}"/>
    <cellStyle name="Millares [0] 3 4 2 2 5 2 3 2" xfId="16828" xr:uid="{B6DAE52F-E661-4FB5-94F2-6BE0C624CD3A}"/>
    <cellStyle name="Millares [0] 3 4 2 2 5 2 4" xfId="16826" xr:uid="{6E6FCDAC-DEA2-4EEF-BCD6-337DCE0F5136}"/>
    <cellStyle name="Millares [0] 3 4 2 2 5 3" xfId="6122" xr:uid="{00000000-0005-0000-0000-00006E0D0000}"/>
    <cellStyle name="Millares [0] 3 4 2 2 5 3 2" xfId="16829" xr:uid="{E1598537-7D1E-47A1-9C65-12C16B9B0016}"/>
    <cellStyle name="Millares [0] 3 4 2 2 5 4" xfId="6123" xr:uid="{00000000-0005-0000-0000-00006F0D0000}"/>
    <cellStyle name="Millares [0] 3 4 2 2 5 4 2" xfId="16830" xr:uid="{53F3E910-886C-486C-91DB-F1710A14AEC0}"/>
    <cellStyle name="Millares [0] 3 4 2 2 5 5" xfId="16825" xr:uid="{7DA92943-12CC-4082-A2A2-7DB156E47161}"/>
    <cellStyle name="Millares [0] 3 4 2 2 6" xfId="6124" xr:uid="{00000000-0005-0000-0000-0000700D0000}"/>
    <cellStyle name="Millares [0] 3 4 2 2 6 2" xfId="6125" xr:uid="{00000000-0005-0000-0000-0000710D0000}"/>
    <cellStyle name="Millares [0] 3 4 2 2 6 2 2" xfId="16832" xr:uid="{2B910D49-0E7A-4B28-942B-BBAD9847EE75}"/>
    <cellStyle name="Millares [0] 3 4 2 2 6 3" xfId="6126" xr:uid="{00000000-0005-0000-0000-0000720D0000}"/>
    <cellStyle name="Millares [0] 3 4 2 2 6 3 2" xfId="16833" xr:uid="{464886FC-5EB0-49E2-A8B4-B34AE1FEBA99}"/>
    <cellStyle name="Millares [0] 3 4 2 2 6 4" xfId="16831" xr:uid="{BD74DE52-2959-47F5-BCFF-8F80068058C4}"/>
    <cellStyle name="Millares [0] 3 4 2 2 7" xfId="6127" xr:uid="{00000000-0005-0000-0000-0000730D0000}"/>
    <cellStyle name="Millares [0] 3 4 2 2 7 2" xfId="16834" xr:uid="{161CD04F-5ACC-4994-B795-445780543E10}"/>
    <cellStyle name="Millares [0] 3 4 2 2 8" xfId="6128" xr:uid="{00000000-0005-0000-0000-0000740D0000}"/>
    <cellStyle name="Millares [0] 3 4 2 2 8 2" xfId="16835" xr:uid="{53C7B761-F1F8-4E70-A8C5-07B196E097A7}"/>
    <cellStyle name="Millares [0] 3 4 2 2 9" xfId="16800" xr:uid="{2B8BF5F5-352E-46BB-8821-9A119836F9D3}"/>
    <cellStyle name="Millares [0] 3 4 2 3" xfId="6129" xr:uid="{00000000-0005-0000-0000-0000750D0000}"/>
    <cellStyle name="Millares [0] 3 4 2 3 2" xfId="6130" xr:uid="{00000000-0005-0000-0000-0000760D0000}"/>
    <cellStyle name="Millares [0] 3 4 2 3 2 2" xfId="6131" xr:uid="{00000000-0005-0000-0000-0000770D0000}"/>
    <cellStyle name="Millares [0] 3 4 2 3 2 2 2" xfId="6132" xr:uid="{00000000-0005-0000-0000-0000780D0000}"/>
    <cellStyle name="Millares [0] 3 4 2 3 2 2 2 2" xfId="16839" xr:uid="{C0090D8E-A9DB-4AE2-9654-726EA847E652}"/>
    <cellStyle name="Millares [0] 3 4 2 3 2 2 3" xfId="6133" xr:uid="{00000000-0005-0000-0000-0000790D0000}"/>
    <cellStyle name="Millares [0] 3 4 2 3 2 2 3 2" xfId="16840" xr:uid="{BB55BF37-357E-4C80-9C02-6E46D386EB69}"/>
    <cellStyle name="Millares [0] 3 4 2 3 2 2 4" xfId="16838" xr:uid="{D30DE788-4BB6-4A3E-ABDE-9E3582679FBE}"/>
    <cellStyle name="Millares [0] 3 4 2 3 2 3" xfId="6134" xr:uid="{00000000-0005-0000-0000-00007A0D0000}"/>
    <cellStyle name="Millares [0] 3 4 2 3 2 3 2" xfId="16841" xr:uid="{C3E39FAE-CF30-4BBA-952B-4F207EC3F646}"/>
    <cellStyle name="Millares [0] 3 4 2 3 2 4" xfId="6135" xr:uid="{00000000-0005-0000-0000-00007B0D0000}"/>
    <cellStyle name="Millares [0] 3 4 2 3 2 4 2" xfId="16842" xr:uid="{5B8F8D75-9709-49F0-9B8B-8D16FD54176C}"/>
    <cellStyle name="Millares [0] 3 4 2 3 2 5" xfId="16837" xr:uid="{76045216-DAA7-4988-8566-E076825DE393}"/>
    <cellStyle name="Millares [0] 3 4 2 3 3" xfId="6136" xr:uid="{00000000-0005-0000-0000-00007C0D0000}"/>
    <cellStyle name="Millares [0] 3 4 2 3 3 2" xfId="6137" xr:uid="{00000000-0005-0000-0000-00007D0D0000}"/>
    <cellStyle name="Millares [0] 3 4 2 3 3 2 2" xfId="16844" xr:uid="{3D53F5C5-89B4-420F-B598-C5A83C98AB10}"/>
    <cellStyle name="Millares [0] 3 4 2 3 3 3" xfId="6138" xr:uid="{00000000-0005-0000-0000-00007E0D0000}"/>
    <cellStyle name="Millares [0] 3 4 2 3 3 3 2" xfId="16845" xr:uid="{10ECB03D-596E-4822-9341-BDF04183C3A6}"/>
    <cellStyle name="Millares [0] 3 4 2 3 3 4" xfId="16843" xr:uid="{343DBF0A-A392-4E2E-9205-96431E4BB491}"/>
    <cellStyle name="Millares [0] 3 4 2 3 4" xfId="6139" xr:uid="{00000000-0005-0000-0000-00007F0D0000}"/>
    <cellStyle name="Millares [0] 3 4 2 3 4 2" xfId="16846" xr:uid="{F7D4B951-61D9-4258-907C-466DE20C4C20}"/>
    <cellStyle name="Millares [0] 3 4 2 3 5" xfId="6140" xr:uid="{00000000-0005-0000-0000-0000800D0000}"/>
    <cellStyle name="Millares [0] 3 4 2 3 5 2" xfId="16847" xr:uid="{1F99F9AB-3DC2-4B98-AD5F-03336780C88E}"/>
    <cellStyle name="Millares [0] 3 4 2 3 6" xfId="16836" xr:uid="{F1A97DA0-A57F-46D1-9BA7-B4F3495140A7}"/>
    <cellStyle name="Millares [0] 3 4 2 4" xfId="6141" xr:uid="{00000000-0005-0000-0000-0000810D0000}"/>
    <cellStyle name="Millares [0] 3 4 2 4 2" xfId="6142" xr:uid="{00000000-0005-0000-0000-0000820D0000}"/>
    <cellStyle name="Millares [0] 3 4 2 4 2 2" xfId="6143" xr:uid="{00000000-0005-0000-0000-0000830D0000}"/>
    <cellStyle name="Millares [0] 3 4 2 4 2 2 2" xfId="16850" xr:uid="{0C67786A-C3F9-4347-9825-EF6B747C46EC}"/>
    <cellStyle name="Millares [0] 3 4 2 4 2 3" xfId="6144" xr:uid="{00000000-0005-0000-0000-0000840D0000}"/>
    <cellStyle name="Millares [0] 3 4 2 4 2 3 2" xfId="16851" xr:uid="{371218B8-83C4-4A7F-8634-3C08BEDEDB6E}"/>
    <cellStyle name="Millares [0] 3 4 2 4 2 4" xfId="16849" xr:uid="{E7C961D1-B9EB-4410-A992-65384409FA67}"/>
    <cellStyle name="Millares [0] 3 4 2 4 3" xfId="6145" xr:uid="{00000000-0005-0000-0000-0000850D0000}"/>
    <cellStyle name="Millares [0] 3 4 2 4 3 2" xfId="16852" xr:uid="{C041B959-81C2-4D4C-A14A-49A33CBBDE8B}"/>
    <cellStyle name="Millares [0] 3 4 2 4 4" xfId="6146" xr:uid="{00000000-0005-0000-0000-0000860D0000}"/>
    <cellStyle name="Millares [0] 3 4 2 4 4 2" xfId="16853" xr:uid="{8653BF14-A109-4951-93E4-FD80F1D816CF}"/>
    <cellStyle name="Millares [0] 3 4 2 4 5" xfId="16848" xr:uid="{8A557A99-A5AA-4C83-9C36-C073C1B50AF0}"/>
    <cellStyle name="Millares [0] 3 4 2 5" xfId="6147" xr:uid="{00000000-0005-0000-0000-0000870D0000}"/>
    <cellStyle name="Millares [0] 3 4 2 5 2" xfId="6148" xr:uid="{00000000-0005-0000-0000-0000880D0000}"/>
    <cellStyle name="Millares [0] 3 4 2 5 2 2" xfId="6149" xr:uid="{00000000-0005-0000-0000-0000890D0000}"/>
    <cellStyle name="Millares [0] 3 4 2 5 2 2 2" xfId="16856" xr:uid="{BD57374B-DD6A-4A3F-A8C5-4ED600157A72}"/>
    <cellStyle name="Millares [0] 3 4 2 5 2 3" xfId="6150" xr:uid="{00000000-0005-0000-0000-00008A0D0000}"/>
    <cellStyle name="Millares [0] 3 4 2 5 2 3 2" xfId="16857" xr:uid="{1F6FE32E-6830-4EB5-A685-628D730A5D92}"/>
    <cellStyle name="Millares [0] 3 4 2 5 2 4" xfId="16855" xr:uid="{4B4F4961-384B-4C66-900C-F35003E6F1A1}"/>
    <cellStyle name="Millares [0] 3 4 2 5 3" xfId="6151" xr:uid="{00000000-0005-0000-0000-00008B0D0000}"/>
    <cellStyle name="Millares [0] 3 4 2 5 3 2" xfId="16858" xr:uid="{BECBE7F0-C8B1-4302-9B76-6C94314F4A5A}"/>
    <cellStyle name="Millares [0] 3 4 2 5 4" xfId="6152" xr:uid="{00000000-0005-0000-0000-00008C0D0000}"/>
    <cellStyle name="Millares [0] 3 4 2 5 4 2" xfId="16859" xr:uid="{BBD31CB2-7140-4564-8166-459B140A2472}"/>
    <cellStyle name="Millares [0] 3 4 2 5 5" xfId="16854" xr:uid="{C360414F-3AF7-4B97-B680-372B2DB34D04}"/>
    <cellStyle name="Millares [0] 3 4 2 6" xfId="6153" xr:uid="{00000000-0005-0000-0000-00008D0D0000}"/>
    <cellStyle name="Millares [0] 3 4 2 6 2" xfId="6154" xr:uid="{00000000-0005-0000-0000-00008E0D0000}"/>
    <cellStyle name="Millares [0] 3 4 2 6 2 2" xfId="6155" xr:uid="{00000000-0005-0000-0000-00008F0D0000}"/>
    <cellStyle name="Millares [0] 3 4 2 6 2 2 2" xfId="16862" xr:uid="{25D01A7E-DBBC-4861-82C2-E19A50B9C822}"/>
    <cellStyle name="Millares [0] 3 4 2 6 2 3" xfId="6156" xr:uid="{00000000-0005-0000-0000-0000900D0000}"/>
    <cellStyle name="Millares [0] 3 4 2 6 2 3 2" xfId="16863" xr:uid="{401AF5FF-5376-4F0F-B4FD-802AF9E83D2D}"/>
    <cellStyle name="Millares [0] 3 4 2 6 2 4" xfId="16861" xr:uid="{CDF2558C-EDC3-42EE-996B-61B616449FA0}"/>
    <cellStyle name="Millares [0] 3 4 2 6 3" xfId="6157" xr:uid="{00000000-0005-0000-0000-0000910D0000}"/>
    <cellStyle name="Millares [0] 3 4 2 6 3 2" xfId="16864" xr:uid="{CB33AAEC-195A-4C6B-8789-F4C7A9248AC8}"/>
    <cellStyle name="Millares [0] 3 4 2 6 4" xfId="6158" xr:uid="{00000000-0005-0000-0000-0000920D0000}"/>
    <cellStyle name="Millares [0] 3 4 2 6 4 2" xfId="16865" xr:uid="{8D10760C-047D-4577-A429-E1D38E74F8EB}"/>
    <cellStyle name="Millares [0] 3 4 2 6 5" xfId="16860" xr:uid="{B385FCFF-2C36-470C-A849-0026DD15BC3F}"/>
    <cellStyle name="Millares [0] 3 4 2 7" xfId="6159" xr:uid="{00000000-0005-0000-0000-0000930D0000}"/>
    <cellStyle name="Millares [0] 3 4 2 7 2" xfId="6160" xr:uid="{00000000-0005-0000-0000-0000940D0000}"/>
    <cellStyle name="Millares [0] 3 4 2 7 2 2" xfId="16867" xr:uid="{F35308BB-6475-4D60-BBBD-6B6B91343261}"/>
    <cellStyle name="Millares [0] 3 4 2 7 3" xfId="6161" xr:uid="{00000000-0005-0000-0000-0000950D0000}"/>
    <cellStyle name="Millares [0] 3 4 2 7 3 2" xfId="16868" xr:uid="{C433CDA4-D77B-40FA-AD9E-B41442AEBF7F}"/>
    <cellStyle name="Millares [0] 3 4 2 7 4" xfId="16866" xr:uid="{E232C1DE-F033-43F7-876A-116F4DB5E763}"/>
    <cellStyle name="Millares [0] 3 4 2 8" xfId="6162" xr:uid="{00000000-0005-0000-0000-0000960D0000}"/>
    <cellStyle name="Millares [0] 3 4 2 8 2" xfId="16869" xr:uid="{A501D953-1FB3-4AB6-8F89-DFA52EEDB754}"/>
    <cellStyle name="Millares [0] 3 4 2 9" xfId="6163" xr:uid="{00000000-0005-0000-0000-0000970D0000}"/>
    <cellStyle name="Millares [0] 3 4 2 9 2" xfId="16870" xr:uid="{8ECA5597-A2DB-4F65-A6E3-33AE1206BE55}"/>
    <cellStyle name="Millares [0] 3 4 3" xfId="6164" xr:uid="{00000000-0005-0000-0000-0000980D0000}"/>
    <cellStyle name="Millares [0] 3 4 3 2" xfId="6165" xr:uid="{00000000-0005-0000-0000-0000990D0000}"/>
    <cellStyle name="Millares [0] 3 4 3 2 2" xfId="6166" xr:uid="{00000000-0005-0000-0000-00009A0D0000}"/>
    <cellStyle name="Millares [0] 3 4 3 2 2 2" xfId="6167" xr:uid="{00000000-0005-0000-0000-00009B0D0000}"/>
    <cellStyle name="Millares [0] 3 4 3 2 2 2 2" xfId="6168" xr:uid="{00000000-0005-0000-0000-00009C0D0000}"/>
    <cellStyle name="Millares [0] 3 4 3 2 2 2 2 2" xfId="16875" xr:uid="{4DD9D405-4386-4FAA-B968-6B4142BBB060}"/>
    <cellStyle name="Millares [0] 3 4 3 2 2 2 3" xfId="6169" xr:uid="{00000000-0005-0000-0000-00009D0D0000}"/>
    <cellStyle name="Millares [0] 3 4 3 2 2 2 3 2" xfId="16876" xr:uid="{178E3BD1-6EF4-4CB3-8B71-9AC94ED13BC5}"/>
    <cellStyle name="Millares [0] 3 4 3 2 2 2 4" xfId="16874" xr:uid="{90CCEC59-26C8-4F66-830C-128A1C0A6C5C}"/>
    <cellStyle name="Millares [0] 3 4 3 2 2 3" xfId="6170" xr:uid="{00000000-0005-0000-0000-00009E0D0000}"/>
    <cellStyle name="Millares [0] 3 4 3 2 2 3 2" xfId="16877" xr:uid="{41CDA65D-D0E0-4075-9C81-5A66D9EE792D}"/>
    <cellStyle name="Millares [0] 3 4 3 2 2 4" xfId="6171" xr:uid="{00000000-0005-0000-0000-00009F0D0000}"/>
    <cellStyle name="Millares [0] 3 4 3 2 2 4 2" xfId="16878" xr:uid="{003234A9-D7A0-422A-AA5D-D6C85C705C8B}"/>
    <cellStyle name="Millares [0] 3 4 3 2 2 5" xfId="16873" xr:uid="{902D47D6-CBCC-47BC-978A-C1A4160BD06B}"/>
    <cellStyle name="Millares [0] 3 4 3 2 3" xfId="6172" xr:uid="{00000000-0005-0000-0000-0000A00D0000}"/>
    <cellStyle name="Millares [0] 3 4 3 2 3 2" xfId="6173" xr:uid="{00000000-0005-0000-0000-0000A10D0000}"/>
    <cellStyle name="Millares [0] 3 4 3 2 3 2 2" xfId="16880" xr:uid="{F09DE45D-FAA9-4BD8-A5AE-93DC0FDC5D25}"/>
    <cellStyle name="Millares [0] 3 4 3 2 3 3" xfId="6174" xr:uid="{00000000-0005-0000-0000-0000A20D0000}"/>
    <cellStyle name="Millares [0] 3 4 3 2 3 3 2" xfId="16881" xr:uid="{2100FF4A-89BE-4500-9C80-E5497450ECAB}"/>
    <cellStyle name="Millares [0] 3 4 3 2 3 4" xfId="16879" xr:uid="{82BC4D90-6F20-43C6-950B-508D300F9A5A}"/>
    <cellStyle name="Millares [0] 3 4 3 2 4" xfId="6175" xr:uid="{00000000-0005-0000-0000-0000A30D0000}"/>
    <cellStyle name="Millares [0] 3 4 3 2 4 2" xfId="16882" xr:uid="{BB42F70D-FB53-4668-8A0F-7FB4A50B35FB}"/>
    <cellStyle name="Millares [0] 3 4 3 2 5" xfId="6176" xr:uid="{00000000-0005-0000-0000-0000A40D0000}"/>
    <cellStyle name="Millares [0] 3 4 3 2 5 2" xfId="16883" xr:uid="{312C6205-0C72-4C6D-AC6F-8EE8A66CC4B8}"/>
    <cellStyle name="Millares [0] 3 4 3 2 6" xfId="16872" xr:uid="{0D2C9CCD-CD3F-448E-9646-4A88FE563805}"/>
    <cellStyle name="Millares [0] 3 4 3 3" xfId="6177" xr:uid="{00000000-0005-0000-0000-0000A50D0000}"/>
    <cellStyle name="Millares [0] 3 4 3 3 2" xfId="6178" xr:uid="{00000000-0005-0000-0000-0000A60D0000}"/>
    <cellStyle name="Millares [0] 3 4 3 3 2 2" xfId="6179" xr:uid="{00000000-0005-0000-0000-0000A70D0000}"/>
    <cellStyle name="Millares [0] 3 4 3 3 2 2 2" xfId="16886" xr:uid="{C0FF1685-569D-426F-A47F-FF1AD21A9D74}"/>
    <cellStyle name="Millares [0] 3 4 3 3 2 3" xfId="6180" xr:uid="{00000000-0005-0000-0000-0000A80D0000}"/>
    <cellStyle name="Millares [0] 3 4 3 3 2 3 2" xfId="16887" xr:uid="{BBC627E7-D154-47A0-88E7-DCA1D81F915E}"/>
    <cellStyle name="Millares [0] 3 4 3 3 2 4" xfId="16885" xr:uid="{9EE6E7D7-926E-4D4B-BEBB-1800D83BFFF1}"/>
    <cellStyle name="Millares [0] 3 4 3 3 3" xfId="6181" xr:uid="{00000000-0005-0000-0000-0000A90D0000}"/>
    <cellStyle name="Millares [0] 3 4 3 3 3 2" xfId="16888" xr:uid="{6BA905B2-8A6C-44AF-A16E-DA2B4E4F9C0A}"/>
    <cellStyle name="Millares [0] 3 4 3 3 4" xfId="6182" xr:uid="{00000000-0005-0000-0000-0000AA0D0000}"/>
    <cellStyle name="Millares [0] 3 4 3 3 4 2" xfId="16889" xr:uid="{56BBAD2B-1B6A-41BF-AF69-9616C62BCA60}"/>
    <cellStyle name="Millares [0] 3 4 3 3 5" xfId="16884" xr:uid="{A3ABA236-49D3-4C1A-A049-288D10ABFEBA}"/>
    <cellStyle name="Millares [0] 3 4 3 4" xfId="6183" xr:uid="{00000000-0005-0000-0000-0000AB0D0000}"/>
    <cellStyle name="Millares [0] 3 4 3 4 2" xfId="6184" xr:uid="{00000000-0005-0000-0000-0000AC0D0000}"/>
    <cellStyle name="Millares [0] 3 4 3 4 2 2" xfId="6185" xr:uid="{00000000-0005-0000-0000-0000AD0D0000}"/>
    <cellStyle name="Millares [0] 3 4 3 4 2 2 2" xfId="16892" xr:uid="{B7A50816-9181-4704-8E90-50FE97EDB7BC}"/>
    <cellStyle name="Millares [0] 3 4 3 4 2 3" xfId="6186" xr:uid="{00000000-0005-0000-0000-0000AE0D0000}"/>
    <cellStyle name="Millares [0] 3 4 3 4 2 3 2" xfId="16893" xr:uid="{3A4BE7AB-C347-42BB-AC41-BA1FE70DB01D}"/>
    <cellStyle name="Millares [0] 3 4 3 4 2 4" xfId="16891" xr:uid="{59569F9F-44EA-44FD-AD6A-DDBE20FA0FAD}"/>
    <cellStyle name="Millares [0] 3 4 3 4 3" xfId="6187" xr:uid="{00000000-0005-0000-0000-0000AF0D0000}"/>
    <cellStyle name="Millares [0] 3 4 3 4 3 2" xfId="16894" xr:uid="{D9CCB3AA-7BF7-456F-86C8-EEC8E004C144}"/>
    <cellStyle name="Millares [0] 3 4 3 4 4" xfId="6188" xr:uid="{00000000-0005-0000-0000-0000B00D0000}"/>
    <cellStyle name="Millares [0] 3 4 3 4 4 2" xfId="16895" xr:uid="{149B8604-E438-4CB0-9AD8-AE93B010153E}"/>
    <cellStyle name="Millares [0] 3 4 3 4 5" xfId="16890" xr:uid="{A6A63DB5-DB4B-45BA-BB4F-39420B7BFDBC}"/>
    <cellStyle name="Millares [0] 3 4 3 5" xfId="6189" xr:uid="{00000000-0005-0000-0000-0000B10D0000}"/>
    <cellStyle name="Millares [0] 3 4 3 5 2" xfId="6190" xr:uid="{00000000-0005-0000-0000-0000B20D0000}"/>
    <cellStyle name="Millares [0] 3 4 3 5 2 2" xfId="6191" xr:uid="{00000000-0005-0000-0000-0000B30D0000}"/>
    <cellStyle name="Millares [0] 3 4 3 5 2 2 2" xfId="16898" xr:uid="{99EF38B6-F748-493A-B7D7-A71DE753C8C6}"/>
    <cellStyle name="Millares [0] 3 4 3 5 2 3" xfId="6192" xr:uid="{00000000-0005-0000-0000-0000B40D0000}"/>
    <cellStyle name="Millares [0] 3 4 3 5 2 3 2" xfId="16899" xr:uid="{B749F8A8-1B68-49B0-98C3-039D56589FC8}"/>
    <cellStyle name="Millares [0] 3 4 3 5 2 4" xfId="16897" xr:uid="{DB5ECEFA-EC32-499C-8C82-195E489A5336}"/>
    <cellStyle name="Millares [0] 3 4 3 5 3" xfId="6193" xr:uid="{00000000-0005-0000-0000-0000B50D0000}"/>
    <cellStyle name="Millares [0] 3 4 3 5 3 2" xfId="16900" xr:uid="{4C450561-A7B2-43DC-BDB6-DE794D79B663}"/>
    <cellStyle name="Millares [0] 3 4 3 5 4" xfId="6194" xr:uid="{00000000-0005-0000-0000-0000B60D0000}"/>
    <cellStyle name="Millares [0] 3 4 3 5 4 2" xfId="16901" xr:uid="{B38312DA-F87A-410C-B6EF-7BCC742F14B4}"/>
    <cellStyle name="Millares [0] 3 4 3 5 5" xfId="16896" xr:uid="{8306AAC0-F360-46EA-B98A-26F104474332}"/>
    <cellStyle name="Millares [0] 3 4 3 6" xfId="6195" xr:uid="{00000000-0005-0000-0000-0000B70D0000}"/>
    <cellStyle name="Millares [0] 3 4 3 6 2" xfId="6196" xr:uid="{00000000-0005-0000-0000-0000B80D0000}"/>
    <cellStyle name="Millares [0] 3 4 3 6 2 2" xfId="16903" xr:uid="{0B93ADF3-7D5E-4831-A4BF-08779F892A5D}"/>
    <cellStyle name="Millares [0] 3 4 3 6 3" xfId="6197" xr:uid="{00000000-0005-0000-0000-0000B90D0000}"/>
    <cellStyle name="Millares [0] 3 4 3 6 3 2" xfId="16904" xr:uid="{E2F1ABEF-FDB8-45EF-99C9-395A50EADAFF}"/>
    <cellStyle name="Millares [0] 3 4 3 6 4" xfId="16902" xr:uid="{7D8B1A31-1A6C-4760-AED9-1AA48556D4D6}"/>
    <cellStyle name="Millares [0] 3 4 3 7" xfId="6198" xr:uid="{00000000-0005-0000-0000-0000BA0D0000}"/>
    <cellStyle name="Millares [0] 3 4 3 7 2" xfId="16905" xr:uid="{BFF7F217-60DF-424C-AD5A-B795F03EFDAD}"/>
    <cellStyle name="Millares [0] 3 4 3 8" xfId="6199" xr:uid="{00000000-0005-0000-0000-0000BB0D0000}"/>
    <cellStyle name="Millares [0] 3 4 3 8 2" xfId="16906" xr:uid="{8DA7C77A-3404-40D9-AD25-895CDEF2E789}"/>
    <cellStyle name="Millares [0] 3 4 3 9" xfId="16871" xr:uid="{EE6913B4-DB30-4EF1-B6E0-3A61A39EBC0B}"/>
    <cellStyle name="Millares [0] 3 4 4" xfId="6200" xr:uid="{00000000-0005-0000-0000-0000BC0D0000}"/>
    <cellStyle name="Millares [0] 3 4 4 2" xfId="6201" xr:uid="{00000000-0005-0000-0000-0000BD0D0000}"/>
    <cellStyle name="Millares [0] 3 4 4 2 2" xfId="6202" xr:uid="{00000000-0005-0000-0000-0000BE0D0000}"/>
    <cellStyle name="Millares [0] 3 4 4 2 2 2" xfId="16909" xr:uid="{4C282B0E-83A5-43C0-8380-163EBF34DDA0}"/>
    <cellStyle name="Millares [0] 3 4 4 2 3" xfId="6203" xr:uid="{00000000-0005-0000-0000-0000BF0D0000}"/>
    <cellStyle name="Millares [0] 3 4 4 2 3 2" xfId="16910" xr:uid="{6C782CA3-4A3F-4616-9007-0163EFB0FB20}"/>
    <cellStyle name="Millares [0] 3 4 4 2 4" xfId="16908" xr:uid="{F91117FC-E2F0-4F78-A7DD-A101C6D48799}"/>
    <cellStyle name="Millares [0] 3 4 4 3" xfId="6204" xr:uid="{00000000-0005-0000-0000-0000C00D0000}"/>
    <cellStyle name="Millares [0] 3 4 4 3 2" xfId="16911" xr:uid="{D71B651E-0B61-46DD-8CEB-AC007D18A57B}"/>
    <cellStyle name="Millares [0] 3 4 4 4" xfId="6205" xr:uid="{00000000-0005-0000-0000-0000C10D0000}"/>
    <cellStyle name="Millares [0] 3 4 4 4 2" xfId="16912" xr:uid="{42D4A98F-AE68-4B81-B0E1-B46AB2CB4345}"/>
    <cellStyle name="Millares [0] 3 4 4 5" xfId="6206" xr:uid="{00000000-0005-0000-0000-0000C20D0000}"/>
    <cellStyle name="Millares [0] 3 4 4 5 2" xfId="16913" xr:uid="{60287DB1-0678-4E10-97DC-B0030596F280}"/>
    <cellStyle name="Millares [0] 3 4 4 6" xfId="16907" xr:uid="{897FC433-02EE-4A55-A1E7-C591C043D194}"/>
    <cellStyle name="Millares [0] 3 4 5" xfId="6207" xr:uid="{00000000-0005-0000-0000-0000C30D0000}"/>
    <cellStyle name="Millares [0] 3 4 5 2" xfId="16914" xr:uid="{57B27668-C4CB-44B9-90F8-9A1601F1297F}"/>
    <cellStyle name="Millares [0] 3 4 6" xfId="16798" xr:uid="{33BB5693-41AC-4601-94F4-C6845562A376}"/>
    <cellStyle name="Millares [0] 3 5" xfId="6208" xr:uid="{00000000-0005-0000-0000-0000C40D0000}"/>
    <cellStyle name="Millares [0] 3 5 2" xfId="6209" xr:uid="{00000000-0005-0000-0000-0000C50D0000}"/>
    <cellStyle name="Millares [0] 3 5 2 2" xfId="6210" xr:uid="{00000000-0005-0000-0000-0000C60D0000}"/>
    <cellStyle name="Millares [0] 3 5 2 2 2" xfId="16917" xr:uid="{9BE68751-46CD-4646-88DB-651009128550}"/>
    <cellStyle name="Millares [0] 3 5 2 3" xfId="6211" xr:uid="{00000000-0005-0000-0000-0000C70D0000}"/>
    <cellStyle name="Millares [0] 3 5 2 3 2" xfId="16918" xr:uid="{1A8B1A71-AE58-4A60-B0CA-72123223FC4A}"/>
    <cellStyle name="Millares [0] 3 5 2 4" xfId="16916" xr:uid="{C8E1B26E-6E3E-4175-B35C-869241039EBA}"/>
    <cellStyle name="Millares [0] 3 5 3" xfId="6212" xr:uid="{00000000-0005-0000-0000-0000C80D0000}"/>
    <cellStyle name="Millares [0] 3 5 3 2" xfId="16919" xr:uid="{9EB5024D-1CCA-4AE1-88C6-9F2173DF9585}"/>
    <cellStyle name="Millares [0] 3 5 4" xfId="6213" xr:uid="{00000000-0005-0000-0000-0000C90D0000}"/>
    <cellStyle name="Millares [0] 3 5 4 2" xfId="16920" xr:uid="{85F473C1-84E5-49F7-9EFD-1B3F3F3189D6}"/>
    <cellStyle name="Millares [0] 3 5 5" xfId="16915" xr:uid="{18097CDB-BC5B-41B7-BA75-74FAE34838FC}"/>
    <cellStyle name="Millares [0] 3 6" xfId="6214" xr:uid="{00000000-0005-0000-0000-0000CA0D0000}"/>
    <cellStyle name="Millares [0] 3 6 2" xfId="6215" xr:uid="{00000000-0005-0000-0000-0000CB0D0000}"/>
    <cellStyle name="Millares [0] 3 6 2 2" xfId="6216" xr:uid="{00000000-0005-0000-0000-0000CC0D0000}"/>
    <cellStyle name="Millares [0] 3 6 2 2 2" xfId="16923" xr:uid="{03C70C2A-56ED-48E2-90BD-2D4F66978BD2}"/>
    <cellStyle name="Millares [0] 3 6 2 3" xfId="6217" xr:uid="{00000000-0005-0000-0000-0000CD0D0000}"/>
    <cellStyle name="Millares [0] 3 6 2 3 2" xfId="16924" xr:uid="{DBD7E7CF-477E-41D8-BFC7-54E768166974}"/>
    <cellStyle name="Millares [0] 3 6 2 4" xfId="16922" xr:uid="{C71425DF-F919-4D86-834E-C88D4F537C96}"/>
    <cellStyle name="Millares [0] 3 6 3" xfId="6218" xr:uid="{00000000-0005-0000-0000-0000CE0D0000}"/>
    <cellStyle name="Millares [0] 3 6 3 2" xfId="16925" xr:uid="{3857B90B-FAB3-4348-A4B1-45423C2F4324}"/>
    <cellStyle name="Millares [0] 3 6 4" xfId="6219" xr:uid="{00000000-0005-0000-0000-0000CF0D0000}"/>
    <cellStyle name="Millares [0] 3 6 4 2" xfId="16926" xr:uid="{34397CA4-E728-4442-B48F-55904B39EF5C}"/>
    <cellStyle name="Millares [0] 3 6 5" xfId="16921" xr:uid="{DB904A8A-2745-4848-A48C-8D7EF5BC4221}"/>
    <cellStyle name="Millares [0] 3 7" xfId="6220" xr:uid="{00000000-0005-0000-0000-0000D00D0000}"/>
    <cellStyle name="Millares [0] 3 7 2" xfId="16927" xr:uid="{CE47B10C-97D0-455B-9799-31C0E7DE9D2B}"/>
    <cellStyle name="Millares [0] 3 8" xfId="16125" xr:uid="{3A7D6B6E-7123-4ED1-8D7C-FD4E72C1FFC3}"/>
    <cellStyle name="Millares [0] 4" xfId="6221" xr:uid="{00000000-0005-0000-0000-0000D10D0000}"/>
    <cellStyle name="Millares [0] 4 2" xfId="6222" xr:uid="{00000000-0005-0000-0000-0000D20D0000}"/>
    <cellStyle name="Millares [0] 4 2 10" xfId="6223" xr:uid="{00000000-0005-0000-0000-0000D30D0000}"/>
    <cellStyle name="Millares [0] 4 2 10 2" xfId="6224" xr:uid="{00000000-0005-0000-0000-0000D40D0000}"/>
    <cellStyle name="Millares [0] 4 2 10 2 2" xfId="16931" xr:uid="{BB30773D-17DF-441F-B947-129696CC1E2E}"/>
    <cellStyle name="Millares [0] 4 2 10 3" xfId="6225" xr:uid="{00000000-0005-0000-0000-0000D50D0000}"/>
    <cellStyle name="Millares [0] 4 2 10 3 2" xfId="16932" xr:uid="{AAF4D0DE-2DB9-47EB-9B04-781C6E84D728}"/>
    <cellStyle name="Millares [0] 4 2 10 4" xfId="16930" xr:uid="{49A8DB50-8664-4425-BE7F-C498BFDEAAAD}"/>
    <cellStyle name="Millares [0] 4 2 11" xfId="6226" xr:uid="{00000000-0005-0000-0000-0000D60D0000}"/>
    <cellStyle name="Millares [0] 4 2 11 2" xfId="16933" xr:uid="{005F20AC-40D4-418B-BC2F-668F074B3AD1}"/>
    <cellStyle name="Millares [0] 4 2 12" xfId="6227" xr:uid="{00000000-0005-0000-0000-0000D70D0000}"/>
    <cellStyle name="Millares [0] 4 2 12 2" xfId="16934" xr:uid="{7A859004-913D-4EDF-B527-B4050B7C2567}"/>
    <cellStyle name="Millares [0] 4 2 13" xfId="16929" xr:uid="{DF458C44-8652-4709-A117-E262A503657A}"/>
    <cellStyle name="Millares [0] 4 2 2" xfId="6228" xr:uid="{00000000-0005-0000-0000-0000D80D0000}"/>
    <cellStyle name="Millares [0] 4 2 2 10" xfId="6229" xr:uid="{00000000-0005-0000-0000-0000D90D0000}"/>
    <cellStyle name="Millares [0] 4 2 2 10 2" xfId="16936" xr:uid="{B26D6B61-59C1-48D8-9B7C-500C38AB0261}"/>
    <cellStyle name="Millares [0] 4 2 2 11" xfId="16935" xr:uid="{F7763AD9-A752-4B81-84C4-B7DE8A79980A}"/>
    <cellStyle name="Millares [0] 4 2 2 2" xfId="6230" xr:uid="{00000000-0005-0000-0000-0000DA0D0000}"/>
    <cellStyle name="Millares [0] 4 2 2 2 10" xfId="16937" xr:uid="{BDE4AB0E-BC05-4DA1-93C3-E66BB7A70663}"/>
    <cellStyle name="Millares [0] 4 2 2 2 2" xfId="6231" xr:uid="{00000000-0005-0000-0000-0000DB0D0000}"/>
    <cellStyle name="Millares [0] 4 2 2 2 2 2" xfId="6232" xr:uid="{00000000-0005-0000-0000-0000DC0D0000}"/>
    <cellStyle name="Millares [0] 4 2 2 2 2 2 2" xfId="6233" xr:uid="{00000000-0005-0000-0000-0000DD0D0000}"/>
    <cellStyle name="Millares [0] 4 2 2 2 2 2 2 2" xfId="6234" xr:uid="{00000000-0005-0000-0000-0000DE0D0000}"/>
    <cellStyle name="Millares [0] 4 2 2 2 2 2 2 2 2" xfId="6235" xr:uid="{00000000-0005-0000-0000-0000DF0D0000}"/>
    <cellStyle name="Millares [0] 4 2 2 2 2 2 2 2 2 2" xfId="16942" xr:uid="{74D3F829-4FB7-4ADE-88BD-BD78D47636ED}"/>
    <cellStyle name="Millares [0] 4 2 2 2 2 2 2 2 3" xfId="6236" xr:uid="{00000000-0005-0000-0000-0000E00D0000}"/>
    <cellStyle name="Millares [0] 4 2 2 2 2 2 2 2 3 2" xfId="16943" xr:uid="{AEA4077E-4ECD-4A4A-B9C1-D4F44ADA49A9}"/>
    <cellStyle name="Millares [0] 4 2 2 2 2 2 2 2 4" xfId="16941" xr:uid="{B404FF7B-511B-402F-8FE4-43C1132E8F8C}"/>
    <cellStyle name="Millares [0] 4 2 2 2 2 2 2 3" xfId="6237" xr:uid="{00000000-0005-0000-0000-0000E10D0000}"/>
    <cellStyle name="Millares [0] 4 2 2 2 2 2 2 3 2" xfId="16944" xr:uid="{0568B729-775D-4AE2-A23A-16FA6748B5F2}"/>
    <cellStyle name="Millares [0] 4 2 2 2 2 2 2 4" xfId="6238" xr:uid="{00000000-0005-0000-0000-0000E20D0000}"/>
    <cellStyle name="Millares [0] 4 2 2 2 2 2 2 4 2" xfId="16945" xr:uid="{A8EFB2D4-5761-46DB-8286-A3808A20381D}"/>
    <cellStyle name="Millares [0] 4 2 2 2 2 2 2 5" xfId="16940" xr:uid="{2B3247D7-5A04-4679-9FAC-502E58AE1946}"/>
    <cellStyle name="Millares [0] 4 2 2 2 2 2 3" xfId="6239" xr:uid="{00000000-0005-0000-0000-0000E30D0000}"/>
    <cellStyle name="Millares [0] 4 2 2 2 2 2 3 2" xfId="6240" xr:uid="{00000000-0005-0000-0000-0000E40D0000}"/>
    <cellStyle name="Millares [0] 4 2 2 2 2 2 3 2 2" xfId="16947" xr:uid="{D8D9C2ED-3E4A-4910-A7F7-84F0EE727F59}"/>
    <cellStyle name="Millares [0] 4 2 2 2 2 2 3 3" xfId="6241" xr:uid="{00000000-0005-0000-0000-0000E50D0000}"/>
    <cellStyle name="Millares [0] 4 2 2 2 2 2 3 3 2" xfId="16948" xr:uid="{955FDCB5-9732-430E-A976-115437DE4614}"/>
    <cellStyle name="Millares [0] 4 2 2 2 2 2 3 4" xfId="16946" xr:uid="{754DFF09-336F-4E3C-9B31-A46AA719A075}"/>
    <cellStyle name="Millares [0] 4 2 2 2 2 2 4" xfId="6242" xr:uid="{00000000-0005-0000-0000-0000E60D0000}"/>
    <cellStyle name="Millares [0] 4 2 2 2 2 2 4 2" xfId="16949" xr:uid="{52C837AE-4955-4D1B-B84D-B927A5B4434B}"/>
    <cellStyle name="Millares [0] 4 2 2 2 2 2 5" xfId="6243" xr:uid="{00000000-0005-0000-0000-0000E70D0000}"/>
    <cellStyle name="Millares [0] 4 2 2 2 2 2 5 2" xfId="16950" xr:uid="{EF74393D-AD52-4CB1-B68E-199869926034}"/>
    <cellStyle name="Millares [0] 4 2 2 2 2 2 6" xfId="16939" xr:uid="{E250622B-EB3A-4166-8B5A-64CFB62A9C57}"/>
    <cellStyle name="Millares [0] 4 2 2 2 2 3" xfId="6244" xr:uid="{00000000-0005-0000-0000-0000E80D0000}"/>
    <cellStyle name="Millares [0] 4 2 2 2 2 3 2" xfId="6245" xr:uid="{00000000-0005-0000-0000-0000E90D0000}"/>
    <cellStyle name="Millares [0] 4 2 2 2 2 3 2 2" xfId="6246" xr:uid="{00000000-0005-0000-0000-0000EA0D0000}"/>
    <cellStyle name="Millares [0] 4 2 2 2 2 3 2 2 2" xfId="16953" xr:uid="{3203701E-C646-4EC2-BDB1-A03758E85A14}"/>
    <cellStyle name="Millares [0] 4 2 2 2 2 3 2 3" xfId="6247" xr:uid="{00000000-0005-0000-0000-0000EB0D0000}"/>
    <cellStyle name="Millares [0] 4 2 2 2 2 3 2 3 2" xfId="16954" xr:uid="{24064129-17A1-4B73-B1BF-2D1FAC4E85E2}"/>
    <cellStyle name="Millares [0] 4 2 2 2 2 3 2 4" xfId="16952" xr:uid="{A7E81181-1923-4C25-8F2B-61C68EF41352}"/>
    <cellStyle name="Millares [0] 4 2 2 2 2 3 3" xfId="6248" xr:uid="{00000000-0005-0000-0000-0000EC0D0000}"/>
    <cellStyle name="Millares [0] 4 2 2 2 2 3 3 2" xfId="16955" xr:uid="{62D11AD2-16A9-4936-A2DF-BE251F5D13CE}"/>
    <cellStyle name="Millares [0] 4 2 2 2 2 3 4" xfId="6249" xr:uid="{00000000-0005-0000-0000-0000ED0D0000}"/>
    <cellStyle name="Millares [0] 4 2 2 2 2 3 4 2" xfId="16956" xr:uid="{5535BCE6-2E4A-4114-BE74-48A21AFAB670}"/>
    <cellStyle name="Millares [0] 4 2 2 2 2 3 5" xfId="16951" xr:uid="{112C75B7-1832-42AF-90AA-6B87BF49E567}"/>
    <cellStyle name="Millares [0] 4 2 2 2 2 4" xfId="6250" xr:uid="{00000000-0005-0000-0000-0000EE0D0000}"/>
    <cellStyle name="Millares [0] 4 2 2 2 2 4 2" xfId="6251" xr:uid="{00000000-0005-0000-0000-0000EF0D0000}"/>
    <cellStyle name="Millares [0] 4 2 2 2 2 4 2 2" xfId="6252" xr:uid="{00000000-0005-0000-0000-0000F00D0000}"/>
    <cellStyle name="Millares [0] 4 2 2 2 2 4 2 2 2" xfId="16959" xr:uid="{BBB03D16-56C9-4B9F-AC38-19782D7F8307}"/>
    <cellStyle name="Millares [0] 4 2 2 2 2 4 2 3" xfId="6253" xr:uid="{00000000-0005-0000-0000-0000F10D0000}"/>
    <cellStyle name="Millares [0] 4 2 2 2 2 4 2 3 2" xfId="16960" xr:uid="{C6DAE211-1062-42C8-BDB5-1F8AC4029B9A}"/>
    <cellStyle name="Millares [0] 4 2 2 2 2 4 2 4" xfId="16958" xr:uid="{A77C4D0A-8BBB-4CFB-96E3-7102D8E45D50}"/>
    <cellStyle name="Millares [0] 4 2 2 2 2 4 3" xfId="6254" xr:uid="{00000000-0005-0000-0000-0000F20D0000}"/>
    <cellStyle name="Millares [0] 4 2 2 2 2 4 3 2" xfId="16961" xr:uid="{1D394E2C-420A-46CB-A703-6366330A4C10}"/>
    <cellStyle name="Millares [0] 4 2 2 2 2 4 4" xfId="6255" xr:uid="{00000000-0005-0000-0000-0000F30D0000}"/>
    <cellStyle name="Millares [0] 4 2 2 2 2 4 4 2" xfId="16962" xr:uid="{90821C0E-1BA0-47D3-85D5-845AF12FCCE0}"/>
    <cellStyle name="Millares [0] 4 2 2 2 2 4 5" xfId="16957" xr:uid="{A88C9837-8F96-46B7-BF6A-6288581FB120}"/>
    <cellStyle name="Millares [0] 4 2 2 2 2 5" xfId="6256" xr:uid="{00000000-0005-0000-0000-0000F40D0000}"/>
    <cellStyle name="Millares [0] 4 2 2 2 2 5 2" xfId="6257" xr:uid="{00000000-0005-0000-0000-0000F50D0000}"/>
    <cellStyle name="Millares [0] 4 2 2 2 2 5 2 2" xfId="6258" xr:uid="{00000000-0005-0000-0000-0000F60D0000}"/>
    <cellStyle name="Millares [0] 4 2 2 2 2 5 2 2 2" xfId="16965" xr:uid="{98173E6F-8227-46CE-9732-8469FBE4BAE9}"/>
    <cellStyle name="Millares [0] 4 2 2 2 2 5 2 3" xfId="6259" xr:uid="{00000000-0005-0000-0000-0000F70D0000}"/>
    <cellStyle name="Millares [0] 4 2 2 2 2 5 2 3 2" xfId="16966" xr:uid="{96DA9D4C-A14D-46ED-935E-EF11A24D2925}"/>
    <cellStyle name="Millares [0] 4 2 2 2 2 5 2 4" xfId="16964" xr:uid="{3868FE0E-2708-4EF2-818A-543493BBA3CB}"/>
    <cellStyle name="Millares [0] 4 2 2 2 2 5 3" xfId="6260" xr:uid="{00000000-0005-0000-0000-0000F80D0000}"/>
    <cellStyle name="Millares [0] 4 2 2 2 2 5 3 2" xfId="16967" xr:uid="{2F15FBB0-1465-49E0-A342-A6723D302D8F}"/>
    <cellStyle name="Millares [0] 4 2 2 2 2 5 4" xfId="6261" xr:uid="{00000000-0005-0000-0000-0000F90D0000}"/>
    <cellStyle name="Millares [0] 4 2 2 2 2 5 4 2" xfId="16968" xr:uid="{C4F00D8A-0BA0-48D2-AE76-D8C2C4E2D393}"/>
    <cellStyle name="Millares [0] 4 2 2 2 2 5 5" xfId="16963" xr:uid="{3709516D-3AB6-4C2B-BFB6-E4B01DE032FB}"/>
    <cellStyle name="Millares [0] 4 2 2 2 2 6" xfId="6262" xr:uid="{00000000-0005-0000-0000-0000FA0D0000}"/>
    <cellStyle name="Millares [0] 4 2 2 2 2 6 2" xfId="6263" xr:uid="{00000000-0005-0000-0000-0000FB0D0000}"/>
    <cellStyle name="Millares [0] 4 2 2 2 2 6 2 2" xfId="16970" xr:uid="{30EC7B2E-169E-4430-A75F-5427CEB26A14}"/>
    <cellStyle name="Millares [0] 4 2 2 2 2 6 3" xfId="6264" xr:uid="{00000000-0005-0000-0000-0000FC0D0000}"/>
    <cellStyle name="Millares [0] 4 2 2 2 2 6 3 2" xfId="16971" xr:uid="{BD6CA8FE-6843-48B6-ABC4-0CB603854423}"/>
    <cellStyle name="Millares [0] 4 2 2 2 2 6 4" xfId="16969" xr:uid="{5B5C202D-1719-46A6-B76A-49452F9E07F7}"/>
    <cellStyle name="Millares [0] 4 2 2 2 2 7" xfId="6265" xr:uid="{00000000-0005-0000-0000-0000FD0D0000}"/>
    <cellStyle name="Millares [0] 4 2 2 2 2 7 2" xfId="16972" xr:uid="{02143899-D1F3-4E45-809E-BBDEA5E89355}"/>
    <cellStyle name="Millares [0] 4 2 2 2 2 8" xfId="6266" xr:uid="{00000000-0005-0000-0000-0000FE0D0000}"/>
    <cellStyle name="Millares [0] 4 2 2 2 2 8 2" xfId="16973" xr:uid="{53FEFB0A-B026-4324-8EC3-EC47046FA9FD}"/>
    <cellStyle name="Millares [0] 4 2 2 2 2 9" xfId="16938" xr:uid="{76556B28-AC59-408F-859A-3F164B159419}"/>
    <cellStyle name="Millares [0] 4 2 2 2 3" xfId="6267" xr:uid="{00000000-0005-0000-0000-0000FF0D0000}"/>
    <cellStyle name="Millares [0] 4 2 2 2 3 2" xfId="6268" xr:uid="{00000000-0005-0000-0000-0000000E0000}"/>
    <cellStyle name="Millares [0] 4 2 2 2 3 2 2" xfId="6269" xr:uid="{00000000-0005-0000-0000-0000010E0000}"/>
    <cellStyle name="Millares [0] 4 2 2 2 3 2 2 2" xfId="6270" xr:uid="{00000000-0005-0000-0000-0000020E0000}"/>
    <cellStyle name="Millares [0] 4 2 2 2 3 2 2 2 2" xfId="16977" xr:uid="{715A402D-D916-47A7-9A2A-098F1D51D591}"/>
    <cellStyle name="Millares [0] 4 2 2 2 3 2 2 3" xfId="6271" xr:uid="{00000000-0005-0000-0000-0000030E0000}"/>
    <cellStyle name="Millares [0] 4 2 2 2 3 2 2 3 2" xfId="16978" xr:uid="{8AB721A4-496B-469B-9839-5011A8360D01}"/>
    <cellStyle name="Millares [0] 4 2 2 2 3 2 2 4" xfId="16976" xr:uid="{50A5BF71-C2C1-4879-8181-1D908F3FC908}"/>
    <cellStyle name="Millares [0] 4 2 2 2 3 2 3" xfId="6272" xr:uid="{00000000-0005-0000-0000-0000040E0000}"/>
    <cellStyle name="Millares [0] 4 2 2 2 3 2 3 2" xfId="16979" xr:uid="{673C1980-733D-41C4-8F25-23D8AFBAAC62}"/>
    <cellStyle name="Millares [0] 4 2 2 2 3 2 4" xfId="6273" xr:uid="{00000000-0005-0000-0000-0000050E0000}"/>
    <cellStyle name="Millares [0] 4 2 2 2 3 2 4 2" xfId="16980" xr:uid="{E0EF3E6F-F12F-423F-AE63-23BC0D317AC9}"/>
    <cellStyle name="Millares [0] 4 2 2 2 3 2 5" xfId="16975" xr:uid="{E2F18018-7900-41D3-A12D-CD903457C642}"/>
    <cellStyle name="Millares [0] 4 2 2 2 3 3" xfId="6274" xr:uid="{00000000-0005-0000-0000-0000060E0000}"/>
    <cellStyle name="Millares [0] 4 2 2 2 3 3 2" xfId="6275" xr:uid="{00000000-0005-0000-0000-0000070E0000}"/>
    <cellStyle name="Millares [0] 4 2 2 2 3 3 2 2" xfId="16982" xr:uid="{CF2C92C1-A7BC-4BBE-B71B-B7EE0CDA981A}"/>
    <cellStyle name="Millares [0] 4 2 2 2 3 3 3" xfId="6276" xr:uid="{00000000-0005-0000-0000-0000080E0000}"/>
    <cellStyle name="Millares [0] 4 2 2 2 3 3 3 2" xfId="16983" xr:uid="{FF4DB5FB-608C-4EBD-97CC-ED80A56F231C}"/>
    <cellStyle name="Millares [0] 4 2 2 2 3 3 4" xfId="16981" xr:uid="{B1D76AA5-AD5A-4455-BD75-A3E220731BFD}"/>
    <cellStyle name="Millares [0] 4 2 2 2 3 4" xfId="6277" xr:uid="{00000000-0005-0000-0000-0000090E0000}"/>
    <cellStyle name="Millares [0] 4 2 2 2 3 4 2" xfId="16984" xr:uid="{64857F44-4EE9-4D24-A4D7-5B09AD681CD4}"/>
    <cellStyle name="Millares [0] 4 2 2 2 3 5" xfId="6278" xr:uid="{00000000-0005-0000-0000-00000A0E0000}"/>
    <cellStyle name="Millares [0] 4 2 2 2 3 5 2" xfId="16985" xr:uid="{9A26BFE1-2725-4C9E-8EE5-89924987FB1A}"/>
    <cellStyle name="Millares [0] 4 2 2 2 3 6" xfId="16974" xr:uid="{E327BAA8-D9A8-4CDD-8283-526D96826186}"/>
    <cellStyle name="Millares [0] 4 2 2 2 4" xfId="6279" xr:uid="{00000000-0005-0000-0000-00000B0E0000}"/>
    <cellStyle name="Millares [0] 4 2 2 2 4 2" xfId="6280" xr:uid="{00000000-0005-0000-0000-00000C0E0000}"/>
    <cellStyle name="Millares [0] 4 2 2 2 4 2 2" xfId="6281" xr:uid="{00000000-0005-0000-0000-00000D0E0000}"/>
    <cellStyle name="Millares [0] 4 2 2 2 4 2 2 2" xfId="16988" xr:uid="{111262B2-B8C9-4189-8307-807441B732D8}"/>
    <cellStyle name="Millares [0] 4 2 2 2 4 2 3" xfId="6282" xr:uid="{00000000-0005-0000-0000-00000E0E0000}"/>
    <cellStyle name="Millares [0] 4 2 2 2 4 2 3 2" xfId="16989" xr:uid="{E20DDC58-5E92-4738-A0C0-01B493DFFF4A}"/>
    <cellStyle name="Millares [0] 4 2 2 2 4 2 4" xfId="16987" xr:uid="{3E49E814-F124-4087-A7AE-77B14FC75E47}"/>
    <cellStyle name="Millares [0] 4 2 2 2 4 3" xfId="6283" xr:uid="{00000000-0005-0000-0000-00000F0E0000}"/>
    <cellStyle name="Millares [0] 4 2 2 2 4 3 2" xfId="16990" xr:uid="{4738DFAE-D847-4B1F-B9E1-EBFEF8B2CD88}"/>
    <cellStyle name="Millares [0] 4 2 2 2 4 4" xfId="6284" xr:uid="{00000000-0005-0000-0000-0000100E0000}"/>
    <cellStyle name="Millares [0] 4 2 2 2 4 4 2" xfId="16991" xr:uid="{AF77DDB7-D988-4FA3-9A30-A841B61EE05F}"/>
    <cellStyle name="Millares [0] 4 2 2 2 4 5" xfId="16986" xr:uid="{FC313395-3063-4846-AB8C-D7DF81EF7322}"/>
    <cellStyle name="Millares [0] 4 2 2 2 5" xfId="6285" xr:uid="{00000000-0005-0000-0000-0000110E0000}"/>
    <cellStyle name="Millares [0] 4 2 2 2 5 2" xfId="6286" xr:uid="{00000000-0005-0000-0000-0000120E0000}"/>
    <cellStyle name="Millares [0] 4 2 2 2 5 2 2" xfId="6287" xr:uid="{00000000-0005-0000-0000-0000130E0000}"/>
    <cellStyle name="Millares [0] 4 2 2 2 5 2 2 2" xfId="16994" xr:uid="{DB5DCBCA-2420-4ABE-A0D7-23084F50C708}"/>
    <cellStyle name="Millares [0] 4 2 2 2 5 2 3" xfId="6288" xr:uid="{00000000-0005-0000-0000-0000140E0000}"/>
    <cellStyle name="Millares [0] 4 2 2 2 5 2 3 2" xfId="16995" xr:uid="{F40826C7-03C4-4CC0-87DC-3B73DBA60305}"/>
    <cellStyle name="Millares [0] 4 2 2 2 5 2 4" xfId="16993" xr:uid="{C75FE523-AC20-4749-A2DB-135973F54DBF}"/>
    <cellStyle name="Millares [0] 4 2 2 2 5 3" xfId="6289" xr:uid="{00000000-0005-0000-0000-0000150E0000}"/>
    <cellStyle name="Millares [0] 4 2 2 2 5 3 2" xfId="16996" xr:uid="{3B615613-B4B8-43E5-8163-61BA5DAE6850}"/>
    <cellStyle name="Millares [0] 4 2 2 2 5 4" xfId="6290" xr:uid="{00000000-0005-0000-0000-0000160E0000}"/>
    <cellStyle name="Millares [0] 4 2 2 2 5 4 2" xfId="16997" xr:uid="{ADCE991F-45F1-413E-B927-C6523FE96EC8}"/>
    <cellStyle name="Millares [0] 4 2 2 2 5 5" xfId="16992" xr:uid="{AED99AFF-69CD-4F67-9980-3C763BD33529}"/>
    <cellStyle name="Millares [0] 4 2 2 2 6" xfId="6291" xr:uid="{00000000-0005-0000-0000-0000170E0000}"/>
    <cellStyle name="Millares [0] 4 2 2 2 6 2" xfId="6292" xr:uid="{00000000-0005-0000-0000-0000180E0000}"/>
    <cellStyle name="Millares [0] 4 2 2 2 6 2 2" xfId="6293" xr:uid="{00000000-0005-0000-0000-0000190E0000}"/>
    <cellStyle name="Millares [0] 4 2 2 2 6 2 2 2" xfId="17000" xr:uid="{045035AF-049D-4DC1-AC95-A5E9A2E06704}"/>
    <cellStyle name="Millares [0] 4 2 2 2 6 2 3" xfId="6294" xr:uid="{00000000-0005-0000-0000-00001A0E0000}"/>
    <cellStyle name="Millares [0] 4 2 2 2 6 2 3 2" xfId="17001" xr:uid="{A3712C86-3B66-4883-8B05-570DE51E72A0}"/>
    <cellStyle name="Millares [0] 4 2 2 2 6 2 4" xfId="16999" xr:uid="{8BB0ED28-6883-4932-8CEF-B93116365131}"/>
    <cellStyle name="Millares [0] 4 2 2 2 6 3" xfId="6295" xr:uid="{00000000-0005-0000-0000-00001B0E0000}"/>
    <cellStyle name="Millares [0] 4 2 2 2 6 3 2" xfId="17002" xr:uid="{45E1B898-A395-4B15-A78F-AB605BB868A5}"/>
    <cellStyle name="Millares [0] 4 2 2 2 6 4" xfId="6296" xr:uid="{00000000-0005-0000-0000-00001C0E0000}"/>
    <cellStyle name="Millares [0] 4 2 2 2 6 4 2" xfId="17003" xr:uid="{6D551842-5698-4A8C-8D1E-9BE5B263F4AD}"/>
    <cellStyle name="Millares [0] 4 2 2 2 6 5" xfId="16998" xr:uid="{AB0DBC22-61A2-47A9-ABCC-42CF1278C1DC}"/>
    <cellStyle name="Millares [0] 4 2 2 2 7" xfId="6297" xr:uid="{00000000-0005-0000-0000-00001D0E0000}"/>
    <cellStyle name="Millares [0] 4 2 2 2 7 2" xfId="6298" xr:uid="{00000000-0005-0000-0000-00001E0E0000}"/>
    <cellStyle name="Millares [0] 4 2 2 2 7 2 2" xfId="17005" xr:uid="{3967011A-8C7F-4863-92A6-0FB511D0A565}"/>
    <cellStyle name="Millares [0] 4 2 2 2 7 3" xfId="6299" xr:uid="{00000000-0005-0000-0000-00001F0E0000}"/>
    <cellStyle name="Millares [0] 4 2 2 2 7 3 2" xfId="17006" xr:uid="{DCE87ED3-4EE3-40DB-A5F7-FC27EA5EABDE}"/>
    <cellStyle name="Millares [0] 4 2 2 2 7 4" xfId="17004" xr:uid="{151719FB-AC86-4CC3-AFCB-EC14EE6A7919}"/>
    <cellStyle name="Millares [0] 4 2 2 2 8" xfId="6300" xr:uid="{00000000-0005-0000-0000-0000200E0000}"/>
    <cellStyle name="Millares [0] 4 2 2 2 8 2" xfId="17007" xr:uid="{779CDA0A-E8EA-446C-B94C-E96AE01F2A4F}"/>
    <cellStyle name="Millares [0] 4 2 2 2 9" xfId="6301" xr:uid="{00000000-0005-0000-0000-0000210E0000}"/>
    <cellStyle name="Millares [0] 4 2 2 2 9 2" xfId="17008" xr:uid="{372D335A-76C1-4582-842A-83AF25E467AA}"/>
    <cellStyle name="Millares [0] 4 2 2 3" xfId="6302" xr:uid="{00000000-0005-0000-0000-0000220E0000}"/>
    <cellStyle name="Millares [0] 4 2 2 3 2" xfId="6303" xr:uid="{00000000-0005-0000-0000-0000230E0000}"/>
    <cellStyle name="Millares [0] 4 2 2 3 2 2" xfId="6304" xr:uid="{00000000-0005-0000-0000-0000240E0000}"/>
    <cellStyle name="Millares [0] 4 2 2 3 2 2 2" xfId="6305" xr:uid="{00000000-0005-0000-0000-0000250E0000}"/>
    <cellStyle name="Millares [0] 4 2 2 3 2 2 2 2" xfId="6306" xr:uid="{00000000-0005-0000-0000-0000260E0000}"/>
    <cellStyle name="Millares [0] 4 2 2 3 2 2 2 2 2" xfId="17013" xr:uid="{5C6728C3-20C5-4153-A22E-9374C06F995C}"/>
    <cellStyle name="Millares [0] 4 2 2 3 2 2 2 3" xfId="6307" xr:uid="{00000000-0005-0000-0000-0000270E0000}"/>
    <cellStyle name="Millares [0] 4 2 2 3 2 2 2 3 2" xfId="17014" xr:uid="{0D5666D4-8D42-445D-B96E-F82F49EA5B03}"/>
    <cellStyle name="Millares [0] 4 2 2 3 2 2 2 4" xfId="17012" xr:uid="{12A2EF6A-BEF7-4437-9105-CC12E02D2B87}"/>
    <cellStyle name="Millares [0] 4 2 2 3 2 2 3" xfId="6308" xr:uid="{00000000-0005-0000-0000-0000280E0000}"/>
    <cellStyle name="Millares [0] 4 2 2 3 2 2 3 2" xfId="17015" xr:uid="{3B9728C4-2442-4A50-9B4A-969B88B92007}"/>
    <cellStyle name="Millares [0] 4 2 2 3 2 2 4" xfId="6309" xr:uid="{00000000-0005-0000-0000-0000290E0000}"/>
    <cellStyle name="Millares [0] 4 2 2 3 2 2 4 2" xfId="17016" xr:uid="{4C435B6F-62E6-4820-A400-0BC78E887D1A}"/>
    <cellStyle name="Millares [0] 4 2 2 3 2 2 5" xfId="17011" xr:uid="{085450C4-F466-40A4-B96A-B930D31DE4E7}"/>
    <cellStyle name="Millares [0] 4 2 2 3 2 3" xfId="6310" xr:uid="{00000000-0005-0000-0000-00002A0E0000}"/>
    <cellStyle name="Millares [0] 4 2 2 3 2 3 2" xfId="6311" xr:uid="{00000000-0005-0000-0000-00002B0E0000}"/>
    <cellStyle name="Millares [0] 4 2 2 3 2 3 2 2" xfId="17018" xr:uid="{0697BD41-FF17-4B69-B5C9-6E0F0A796731}"/>
    <cellStyle name="Millares [0] 4 2 2 3 2 3 3" xfId="6312" xr:uid="{00000000-0005-0000-0000-00002C0E0000}"/>
    <cellStyle name="Millares [0] 4 2 2 3 2 3 3 2" xfId="17019" xr:uid="{F33552F1-796C-466E-B668-6F578D6FC36C}"/>
    <cellStyle name="Millares [0] 4 2 2 3 2 3 4" xfId="17017" xr:uid="{2FA8D2B7-6C56-4D2F-922F-A7F4041D85E6}"/>
    <cellStyle name="Millares [0] 4 2 2 3 2 4" xfId="6313" xr:uid="{00000000-0005-0000-0000-00002D0E0000}"/>
    <cellStyle name="Millares [0] 4 2 2 3 2 4 2" xfId="17020" xr:uid="{BCE1C2D4-DCDB-4461-905B-ECDE74B649B9}"/>
    <cellStyle name="Millares [0] 4 2 2 3 2 5" xfId="6314" xr:uid="{00000000-0005-0000-0000-00002E0E0000}"/>
    <cellStyle name="Millares [0] 4 2 2 3 2 5 2" xfId="17021" xr:uid="{5365A077-5D54-4A14-A40D-0898D1F07E09}"/>
    <cellStyle name="Millares [0] 4 2 2 3 2 6" xfId="17010" xr:uid="{E9C970B5-6913-4C95-97D1-F66ABDD3F85D}"/>
    <cellStyle name="Millares [0] 4 2 2 3 3" xfId="6315" xr:uid="{00000000-0005-0000-0000-00002F0E0000}"/>
    <cellStyle name="Millares [0] 4 2 2 3 3 2" xfId="6316" xr:uid="{00000000-0005-0000-0000-0000300E0000}"/>
    <cellStyle name="Millares [0] 4 2 2 3 3 2 2" xfId="6317" xr:uid="{00000000-0005-0000-0000-0000310E0000}"/>
    <cellStyle name="Millares [0] 4 2 2 3 3 2 2 2" xfId="17024" xr:uid="{54CD5AB9-24B7-4FD4-BD82-7311BE71F6CA}"/>
    <cellStyle name="Millares [0] 4 2 2 3 3 2 3" xfId="6318" xr:uid="{00000000-0005-0000-0000-0000320E0000}"/>
    <cellStyle name="Millares [0] 4 2 2 3 3 2 3 2" xfId="17025" xr:uid="{D675DAD9-FA07-4EC8-B35E-04B3686663C2}"/>
    <cellStyle name="Millares [0] 4 2 2 3 3 2 4" xfId="17023" xr:uid="{E17ECEA6-714B-4C0B-B5A2-4AEBAD68ECE2}"/>
    <cellStyle name="Millares [0] 4 2 2 3 3 3" xfId="6319" xr:uid="{00000000-0005-0000-0000-0000330E0000}"/>
    <cellStyle name="Millares [0] 4 2 2 3 3 3 2" xfId="17026" xr:uid="{2520B793-127A-4445-98F8-BFD98DDA4C1E}"/>
    <cellStyle name="Millares [0] 4 2 2 3 3 4" xfId="6320" xr:uid="{00000000-0005-0000-0000-0000340E0000}"/>
    <cellStyle name="Millares [0] 4 2 2 3 3 4 2" xfId="17027" xr:uid="{7C6D0993-A246-49E6-A8D2-EAAA6246ABAB}"/>
    <cellStyle name="Millares [0] 4 2 2 3 3 5" xfId="17022" xr:uid="{929696F8-DAAD-4CB4-82FA-9397A15B6280}"/>
    <cellStyle name="Millares [0] 4 2 2 3 4" xfId="6321" xr:uid="{00000000-0005-0000-0000-0000350E0000}"/>
    <cellStyle name="Millares [0] 4 2 2 3 4 2" xfId="6322" xr:uid="{00000000-0005-0000-0000-0000360E0000}"/>
    <cellStyle name="Millares [0] 4 2 2 3 4 2 2" xfId="6323" xr:uid="{00000000-0005-0000-0000-0000370E0000}"/>
    <cellStyle name="Millares [0] 4 2 2 3 4 2 2 2" xfId="17030" xr:uid="{C59D167F-9847-45B8-9EE6-ADD8A4AA67FF}"/>
    <cellStyle name="Millares [0] 4 2 2 3 4 2 3" xfId="6324" xr:uid="{00000000-0005-0000-0000-0000380E0000}"/>
    <cellStyle name="Millares [0] 4 2 2 3 4 2 3 2" xfId="17031" xr:uid="{6A0D6016-75DD-4083-8147-5DD6C325E5E4}"/>
    <cellStyle name="Millares [0] 4 2 2 3 4 2 4" xfId="17029" xr:uid="{6748259F-F52B-4D23-BE6E-BF4A988825AA}"/>
    <cellStyle name="Millares [0] 4 2 2 3 4 3" xfId="6325" xr:uid="{00000000-0005-0000-0000-0000390E0000}"/>
    <cellStyle name="Millares [0] 4 2 2 3 4 3 2" xfId="17032" xr:uid="{EFB262B5-B0CB-4985-BACA-9EB469037CEB}"/>
    <cellStyle name="Millares [0] 4 2 2 3 4 4" xfId="6326" xr:uid="{00000000-0005-0000-0000-00003A0E0000}"/>
    <cellStyle name="Millares [0] 4 2 2 3 4 4 2" xfId="17033" xr:uid="{556B8DEC-F8FF-4B49-A72D-40AB175BB2E9}"/>
    <cellStyle name="Millares [0] 4 2 2 3 4 5" xfId="17028" xr:uid="{AE9FE940-131E-48E4-8D33-A5D03FD5571D}"/>
    <cellStyle name="Millares [0] 4 2 2 3 5" xfId="6327" xr:uid="{00000000-0005-0000-0000-00003B0E0000}"/>
    <cellStyle name="Millares [0] 4 2 2 3 5 2" xfId="6328" xr:uid="{00000000-0005-0000-0000-00003C0E0000}"/>
    <cellStyle name="Millares [0] 4 2 2 3 5 2 2" xfId="6329" xr:uid="{00000000-0005-0000-0000-00003D0E0000}"/>
    <cellStyle name="Millares [0] 4 2 2 3 5 2 2 2" xfId="17036" xr:uid="{28AA942F-BF46-496A-98BA-BED7F56966D7}"/>
    <cellStyle name="Millares [0] 4 2 2 3 5 2 3" xfId="6330" xr:uid="{00000000-0005-0000-0000-00003E0E0000}"/>
    <cellStyle name="Millares [0] 4 2 2 3 5 2 3 2" xfId="17037" xr:uid="{5C642C44-443C-4DCB-A724-F77EEBBB9EBB}"/>
    <cellStyle name="Millares [0] 4 2 2 3 5 2 4" xfId="17035" xr:uid="{2013BEDE-4609-437F-94C2-79710443D523}"/>
    <cellStyle name="Millares [0] 4 2 2 3 5 3" xfId="6331" xr:uid="{00000000-0005-0000-0000-00003F0E0000}"/>
    <cellStyle name="Millares [0] 4 2 2 3 5 3 2" xfId="17038" xr:uid="{657A2378-1CD4-46B1-BBFE-7D4D17CCA771}"/>
    <cellStyle name="Millares [0] 4 2 2 3 5 4" xfId="6332" xr:uid="{00000000-0005-0000-0000-0000400E0000}"/>
    <cellStyle name="Millares [0] 4 2 2 3 5 4 2" xfId="17039" xr:uid="{7EC26DEF-4A15-4035-ADF3-54E301764031}"/>
    <cellStyle name="Millares [0] 4 2 2 3 5 5" xfId="17034" xr:uid="{CFDCAF52-C668-4A8C-A216-710ADBE9B5E9}"/>
    <cellStyle name="Millares [0] 4 2 2 3 6" xfId="6333" xr:uid="{00000000-0005-0000-0000-0000410E0000}"/>
    <cellStyle name="Millares [0] 4 2 2 3 6 2" xfId="6334" xr:uid="{00000000-0005-0000-0000-0000420E0000}"/>
    <cellStyle name="Millares [0] 4 2 2 3 6 2 2" xfId="17041" xr:uid="{DC6A1BE7-E1E6-405A-8849-79E4A0333791}"/>
    <cellStyle name="Millares [0] 4 2 2 3 6 3" xfId="6335" xr:uid="{00000000-0005-0000-0000-0000430E0000}"/>
    <cellStyle name="Millares [0] 4 2 2 3 6 3 2" xfId="17042" xr:uid="{5DA3A3C2-4F37-43C1-B222-848C05D58883}"/>
    <cellStyle name="Millares [0] 4 2 2 3 6 4" xfId="17040" xr:uid="{917F82A7-775F-4C97-BA32-D4E278B1FDA1}"/>
    <cellStyle name="Millares [0] 4 2 2 3 7" xfId="6336" xr:uid="{00000000-0005-0000-0000-0000440E0000}"/>
    <cellStyle name="Millares [0] 4 2 2 3 7 2" xfId="17043" xr:uid="{C1372CCF-585B-4D89-AAA2-E6D08949E67F}"/>
    <cellStyle name="Millares [0] 4 2 2 3 8" xfId="6337" xr:uid="{00000000-0005-0000-0000-0000450E0000}"/>
    <cellStyle name="Millares [0] 4 2 2 3 8 2" xfId="17044" xr:uid="{BECE6984-912C-4D0D-B41C-9E19E90B1407}"/>
    <cellStyle name="Millares [0] 4 2 2 3 9" xfId="17009" xr:uid="{71B7C07E-8081-4931-B007-A728DE1CAC84}"/>
    <cellStyle name="Millares [0] 4 2 2 4" xfId="6338" xr:uid="{00000000-0005-0000-0000-0000460E0000}"/>
    <cellStyle name="Millares [0] 4 2 2 4 2" xfId="6339" xr:uid="{00000000-0005-0000-0000-0000470E0000}"/>
    <cellStyle name="Millares [0] 4 2 2 4 2 2" xfId="6340" xr:uid="{00000000-0005-0000-0000-0000480E0000}"/>
    <cellStyle name="Millares [0] 4 2 2 4 2 2 2" xfId="6341" xr:uid="{00000000-0005-0000-0000-0000490E0000}"/>
    <cellStyle name="Millares [0] 4 2 2 4 2 2 2 2" xfId="17048" xr:uid="{4AFAEC49-0544-4A27-99E8-706C2EB3109A}"/>
    <cellStyle name="Millares [0] 4 2 2 4 2 2 3" xfId="6342" xr:uid="{00000000-0005-0000-0000-00004A0E0000}"/>
    <cellStyle name="Millares [0] 4 2 2 4 2 2 3 2" xfId="17049" xr:uid="{DF8C2007-36A8-4F71-90FE-3F3F919078C3}"/>
    <cellStyle name="Millares [0] 4 2 2 4 2 2 4" xfId="17047" xr:uid="{32AB0AA4-39AC-46EE-A23C-5C3468C24A4B}"/>
    <cellStyle name="Millares [0] 4 2 2 4 2 3" xfId="6343" xr:uid="{00000000-0005-0000-0000-00004B0E0000}"/>
    <cellStyle name="Millares [0] 4 2 2 4 2 3 2" xfId="17050" xr:uid="{2861506D-93FC-4C1C-95F4-D705784313D2}"/>
    <cellStyle name="Millares [0] 4 2 2 4 2 4" xfId="6344" xr:uid="{00000000-0005-0000-0000-00004C0E0000}"/>
    <cellStyle name="Millares [0] 4 2 2 4 2 4 2" xfId="17051" xr:uid="{B06C6E41-CED5-4BA9-8999-819E6D8478CF}"/>
    <cellStyle name="Millares [0] 4 2 2 4 2 5" xfId="17046" xr:uid="{4B72B35F-1513-47F2-85E6-7F2ECAC62BC8}"/>
    <cellStyle name="Millares [0] 4 2 2 4 3" xfId="6345" xr:uid="{00000000-0005-0000-0000-00004D0E0000}"/>
    <cellStyle name="Millares [0] 4 2 2 4 3 2" xfId="6346" xr:uid="{00000000-0005-0000-0000-00004E0E0000}"/>
    <cellStyle name="Millares [0] 4 2 2 4 3 2 2" xfId="17053" xr:uid="{B5B9F59B-6B6C-4300-A270-AA68E91A9C0D}"/>
    <cellStyle name="Millares [0] 4 2 2 4 3 3" xfId="6347" xr:uid="{00000000-0005-0000-0000-00004F0E0000}"/>
    <cellStyle name="Millares [0] 4 2 2 4 3 3 2" xfId="17054" xr:uid="{14028860-261B-426D-B64E-C8602F5603D9}"/>
    <cellStyle name="Millares [0] 4 2 2 4 3 4" xfId="17052" xr:uid="{53183C71-7BBE-40D5-BBA1-71A91FBE5C29}"/>
    <cellStyle name="Millares [0] 4 2 2 4 4" xfId="6348" xr:uid="{00000000-0005-0000-0000-0000500E0000}"/>
    <cellStyle name="Millares [0] 4 2 2 4 4 2" xfId="17055" xr:uid="{5FD51280-8F93-41D0-BD49-81D3FAA9DF10}"/>
    <cellStyle name="Millares [0] 4 2 2 4 5" xfId="6349" xr:uid="{00000000-0005-0000-0000-0000510E0000}"/>
    <cellStyle name="Millares [0] 4 2 2 4 5 2" xfId="17056" xr:uid="{29116C88-2D58-4FD6-91DC-5688B684F799}"/>
    <cellStyle name="Millares [0] 4 2 2 4 6" xfId="17045" xr:uid="{26B3929F-B0AA-45A4-9E3D-D8ED3A999955}"/>
    <cellStyle name="Millares [0] 4 2 2 5" xfId="6350" xr:uid="{00000000-0005-0000-0000-0000520E0000}"/>
    <cellStyle name="Millares [0] 4 2 2 5 2" xfId="6351" xr:uid="{00000000-0005-0000-0000-0000530E0000}"/>
    <cellStyle name="Millares [0] 4 2 2 5 2 2" xfId="6352" xr:uid="{00000000-0005-0000-0000-0000540E0000}"/>
    <cellStyle name="Millares [0] 4 2 2 5 2 2 2" xfId="17059" xr:uid="{7A2BD3D8-CB62-4157-B56D-0D96561FA1F9}"/>
    <cellStyle name="Millares [0] 4 2 2 5 2 3" xfId="6353" xr:uid="{00000000-0005-0000-0000-0000550E0000}"/>
    <cellStyle name="Millares [0] 4 2 2 5 2 3 2" xfId="17060" xr:uid="{7FA0EAD1-4C3A-4774-BF6E-4A02F7CF1DD1}"/>
    <cellStyle name="Millares [0] 4 2 2 5 2 4" xfId="17058" xr:uid="{DC5710F6-0D9E-4264-B968-DDFF4F725A1F}"/>
    <cellStyle name="Millares [0] 4 2 2 5 3" xfId="6354" xr:uid="{00000000-0005-0000-0000-0000560E0000}"/>
    <cellStyle name="Millares [0] 4 2 2 5 3 2" xfId="17061" xr:uid="{E10DBA64-AEEB-453E-8342-8245B7EFE347}"/>
    <cellStyle name="Millares [0] 4 2 2 5 4" xfId="6355" xr:uid="{00000000-0005-0000-0000-0000570E0000}"/>
    <cellStyle name="Millares [0] 4 2 2 5 4 2" xfId="17062" xr:uid="{EDF4C903-B907-42D9-A741-04BB6CEBC8EC}"/>
    <cellStyle name="Millares [0] 4 2 2 5 5" xfId="17057" xr:uid="{468EC958-E554-4AEE-A25F-7920468657E3}"/>
    <cellStyle name="Millares [0] 4 2 2 6" xfId="6356" xr:uid="{00000000-0005-0000-0000-0000580E0000}"/>
    <cellStyle name="Millares [0] 4 2 2 6 2" xfId="6357" xr:uid="{00000000-0005-0000-0000-0000590E0000}"/>
    <cellStyle name="Millares [0] 4 2 2 6 2 2" xfId="6358" xr:uid="{00000000-0005-0000-0000-00005A0E0000}"/>
    <cellStyle name="Millares [0] 4 2 2 6 2 2 2" xfId="17065" xr:uid="{E9E25A69-03D6-495D-A798-F0FF2790BAB9}"/>
    <cellStyle name="Millares [0] 4 2 2 6 2 3" xfId="6359" xr:uid="{00000000-0005-0000-0000-00005B0E0000}"/>
    <cellStyle name="Millares [0] 4 2 2 6 2 3 2" xfId="17066" xr:uid="{76657491-FA54-4BA4-98E6-9B0D6045BC33}"/>
    <cellStyle name="Millares [0] 4 2 2 6 2 4" xfId="17064" xr:uid="{AC4E458F-D1CF-41C0-9D10-7BD7634F8175}"/>
    <cellStyle name="Millares [0] 4 2 2 6 3" xfId="6360" xr:uid="{00000000-0005-0000-0000-00005C0E0000}"/>
    <cellStyle name="Millares [0] 4 2 2 6 3 2" xfId="17067" xr:uid="{622C9400-1FFC-448E-AB2C-64E61717CABE}"/>
    <cellStyle name="Millares [0] 4 2 2 6 4" xfId="6361" xr:uid="{00000000-0005-0000-0000-00005D0E0000}"/>
    <cellStyle name="Millares [0] 4 2 2 6 4 2" xfId="17068" xr:uid="{173504C5-C148-4D26-9FA5-87495B8AC11A}"/>
    <cellStyle name="Millares [0] 4 2 2 6 5" xfId="17063" xr:uid="{165FF72A-ED54-4014-AF0D-8C40848D6EE3}"/>
    <cellStyle name="Millares [0] 4 2 2 7" xfId="6362" xr:uid="{00000000-0005-0000-0000-00005E0E0000}"/>
    <cellStyle name="Millares [0] 4 2 2 7 2" xfId="6363" xr:uid="{00000000-0005-0000-0000-00005F0E0000}"/>
    <cellStyle name="Millares [0] 4 2 2 7 2 2" xfId="6364" xr:uid="{00000000-0005-0000-0000-0000600E0000}"/>
    <cellStyle name="Millares [0] 4 2 2 7 2 2 2" xfId="17071" xr:uid="{B143969B-9429-4B4B-B324-CD99D36428A8}"/>
    <cellStyle name="Millares [0] 4 2 2 7 2 3" xfId="6365" xr:uid="{00000000-0005-0000-0000-0000610E0000}"/>
    <cellStyle name="Millares [0] 4 2 2 7 2 3 2" xfId="17072" xr:uid="{74587A2D-3A7A-4757-A87A-285666E0F786}"/>
    <cellStyle name="Millares [0] 4 2 2 7 2 4" xfId="17070" xr:uid="{345BDD85-E93E-424E-BA8D-55F83AB58495}"/>
    <cellStyle name="Millares [0] 4 2 2 7 3" xfId="6366" xr:uid="{00000000-0005-0000-0000-0000620E0000}"/>
    <cellStyle name="Millares [0] 4 2 2 7 3 2" xfId="17073" xr:uid="{15271128-777B-4D8A-B197-D41698A4EAFD}"/>
    <cellStyle name="Millares [0] 4 2 2 7 4" xfId="6367" xr:uid="{00000000-0005-0000-0000-0000630E0000}"/>
    <cellStyle name="Millares [0] 4 2 2 7 4 2" xfId="17074" xr:uid="{919F14DB-9F7B-49B3-B219-75BE641FB9F2}"/>
    <cellStyle name="Millares [0] 4 2 2 7 5" xfId="17069" xr:uid="{0617A1BD-9F93-4AE0-9808-4B6AA6E6DE19}"/>
    <cellStyle name="Millares [0] 4 2 2 8" xfId="6368" xr:uid="{00000000-0005-0000-0000-0000640E0000}"/>
    <cellStyle name="Millares [0] 4 2 2 8 2" xfId="6369" xr:uid="{00000000-0005-0000-0000-0000650E0000}"/>
    <cellStyle name="Millares [0] 4 2 2 8 2 2" xfId="17076" xr:uid="{26AE379B-B554-4278-9D3D-F07AB1F6BD44}"/>
    <cellStyle name="Millares [0] 4 2 2 8 3" xfId="6370" xr:uid="{00000000-0005-0000-0000-0000660E0000}"/>
    <cellStyle name="Millares [0] 4 2 2 8 3 2" xfId="17077" xr:uid="{B5F576D5-811D-4892-96AE-64B87C86408C}"/>
    <cellStyle name="Millares [0] 4 2 2 8 4" xfId="17075" xr:uid="{784AC730-B468-4A3A-A52A-3D8B642690D6}"/>
    <cellStyle name="Millares [0] 4 2 2 9" xfId="6371" xr:uid="{00000000-0005-0000-0000-0000670E0000}"/>
    <cellStyle name="Millares [0] 4 2 2 9 2" xfId="17078" xr:uid="{13BDC366-D5E4-4C32-B515-C2894789C8DE}"/>
    <cellStyle name="Millares [0] 4 2 3" xfId="6372" xr:uid="{00000000-0005-0000-0000-0000680E0000}"/>
    <cellStyle name="Millares [0] 4 2 3 10" xfId="17079" xr:uid="{2CA71EF6-C12E-4A7E-AA15-7CE06BDE96C3}"/>
    <cellStyle name="Millares [0] 4 2 3 2" xfId="6373" xr:uid="{00000000-0005-0000-0000-0000690E0000}"/>
    <cellStyle name="Millares [0] 4 2 3 2 2" xfId="6374" xr:uid="{00000000-0005-0000-0000-00006A0E0000}"/>
    <cellStyle name="Millares [0] 4 2 3 2 2 2" xfId="6375" xr:uid="{00000000-0005-0000-0000-00006B0E0000}"/>
    <cellStyle name="Millares [0] 4 2 3 2 2 2 2" xfId="6376" xr:uid="{00000000-0005-0000-0000-00006C0E0000}"/>
    <cellStyle name="Millares [0] 4 2 3 2 2 2 2 2" xfId="6377" xr:uid="{00000000-0005-0000-0000-00006D0E0000}"/>
    <cellStyle name="Millares [0] 4 2 3 2 2 2 2 2 2" xfId="17084" xr:uid="{CC0E684A-CA66-407D-8F7F-5B4DE01FE056}"/>
    <cellStyle name="Millares [0] 4 2 3 2 2 2 2 3" xfId="6378" xr:uid="{00000000-0005-0000-0000-00006E0E0000}"/>
    <cellStyle name="Millares [0] 4 2 3 2 2 2 2 3 2" xfId="17085" xr:uid="{B13B5353-9D79-4694-A5B1-7EC57EA652ED}"/>
    <cellStyle name="Millares [0] 4 2 3 2 2 2 2 4" xfId="17083" xr:uid="{AD7FECE1-0F95-48D4-B29D-A1C9416CF359}"/>
    <cellStyle name="Millares [0] 4 2 3 2 2 2 3" xfId="6379" xr:uid="{00000000-0005-0000-0000-00006F0E0000}"/>
    <cellStyle name="Millares [0] 4 2 3 2 2 2 3 2" xfId="17086" xr:uid="{266984B9-EBD2-4078-98E4-09E2F3AD5CC2}"/>
    <cellStyle name="Millares [0] 4 2 3 2 2 2 4" xfId="6380" xr:uid="{00000000-0005-0000-0000-0000700E0000}"/>
    <cellStyle name="Millares [0] 4 2 3 2 2 2 4 2" xfId="17087" xr:uid="{3536F661-86BF-42D7-9FA3-2D7DC0D82FB0}"/>
    <cellStyle name="Millares [0] 4 2 3 2 2 2 5" xfId="17082" xr:uid="{3BA8E5AF-46C2-40DC-AF8F-4479C26549F6}"/>
    <cellStyle name="Millares [0] 4 2 3 2 2 3" xfId="6381" xr:uid="{00000000-0005-0000-0000-0000710E0000}"/>
    <cellStyle name="Millares [0] 4 2 3 2 2 3 2" xfId="6382" xr:uid="{00000000-0005-0000-0000-0000720E0000}"/>
    <cellStyle name="Millares [0] 4 2 3 2 2 3 2 2" xfId="17089" xr:uid="{D8978CFE-AA98-4EFF-A6E6-D91EFFD9508F}"/>
    <cellStyle name="Millares [0] 4 2 3 2 2 3 3" xfId="6383" xr:uid="{00000000-0005-0000-0000-0000730E0000}"/>
    <cellStyle name="Millares [0] 4 2 3 2 2 3 3 2" xfId="17090" xr:uid="{68E72C05-01F9-4DFB-BA4A-D979452D14CE}"/>
    <cellStyle name="Millares [0] 4 2 3 2 2 3 4" xfId="17088" xr:uid="{4C3F2858-9D1B-4224-A57A-ED5D1277CB89}"/>
    <cellStyle name="Millares [0] 4 2 3 2 2 4" xfId="6384" xr:uid="{00000000-0005-0000-0000-0000740E0000}"/>
    <cellStyle name="Millares [0] 4 2 3 2 2 4 2" xfId="17091" xr:uid="{BFDD9B3E-8158-4EAA-98E3-7796D514F3A9}"/>
    <cellStyle name="Millares [0] 4 2 3 2 2 5" xfId="6385" xr:uid="{00000000-0005-0000-0000-0000750E0000}"/>
    <cellStyle name="Millares [0] 4 2 3 2 2 5 2" xfId="17092" xr:uid="{A2452855-1EA8-4991-9BB6-E719972F579C}"/>
    <cellStyle name="Millares [0] 4 2 3 2 2 6" xfId="17081" xr:uid="{72F96E64-B388-4921-BB4C-8826460BBC81}"/>
    <cellStyle name="Millares [0] 4 2 3 2 3" xfId="6386" xr:uid="{00000000-0005-0000-0000-0000760E0000}"/>
    <cellStyle name="Millares [0] 4 2 3 2 3 2" xfId="6387" xr:uid="{00000000-0005-0000-0000-0000770E0000}"/>
    <cellStyle name="Millares [0] 4 2 3 2 3 2 2" xfId="6388" xr:uid="{00000000-0005-0000-0000-0000780E0000}"/>
    <cellStyle name="Millares [0] 4 2 3 2 3 2 2 2" xfId="17095" xr:uid="{32AA13C0-A5E9-44F4-9342-ACC03A668403}"/>
    <cellStyle name="Millares [0] 4 2 3 2 3 2 3" xfId="6389" xr:uid="{00000000-0005-0000-0000-0000790E0000}"/>
    <cellStyle name="Millares [0] 4 2 3 2 3 2 3 2" xfId="17096" xr:uid="{82903EC0-539D-490A-A2CB-1A31F1302982}"/>
    <cellStyle name="Millares [0] 4 2 3 2 3 2 4" xfId="17094" xr:uid="{BC8D4EDE-83B1-4719-827E-F3AAA50B890A}"/>
    <cellStyle name="Millares [0] 4 2 3 2 3 3" xfId="6390" xr:uid="{00000000-0005-0000-0000-00007A0E0000}"/>
    <cellStyle name="Millares [0] 4 2 3 2 3 3 2" xfId="17097" xr:uid="{2CDA18DB-E36D-4EDC-9C6A-82B27AB39620}"/>
    <cellStyle name="Millares [0] 4 2 3 2 3 4" xfId="6391" xr:uid="{00000000-0005-0000-0000-00007B0E0000}"/>
    <cellStyle name="Millares [0] 4 2 3 2 3 4 2" xfId="17098" xr:uid="{4245C660-32B3-4ED8-89A1-E499CFCF9EEC}"/>
    <cellStyle name="Millares [0] 4 2 3 2 3 5" xfId="17093" xr:uid="{90BE5022-5386-4164-B9F8-0AACE2F9F5B9}"/>
    <cellStyle name="Millares [0] 4 2 3 2 4" xfId="6392" xr:uid="{00000000-0005-0000-0000-00007C0E0000}"/>
    <cellStyle name="Millares [0] 4 2 3 2 4 2" xfId="6393" xr:uid="{00000000-0005-0000-0000-00007D0E0000}"/>
    <cellStyle name="Millares [0] 4 2 3 2 4 2 2" xfId="6394" xr:uid="{00000000-0005-0000-0000-00007E0E0000}"/>
    <cellStyle name="Millares [0] 4 2 3 2 4 2 2 2" xfId="17101" xr:uid="{A89F6BEA-06D6-4978-A5AD-42E7B12DFD78}"/>
    <cellStyle name="Millares [0] 4 2 3 2 4 2 3" xfId="6395" xr:uid="{00000000-0005-0000-0000-00007F0E0000}"/>
    <cellStyle name="Millares [0] 4 2 3 2 4 2 3 2" xfId="17102" xr:uid="{363E41FB-25C4-4171-BEE6-6A1406243C1B}"/>
    <cellStyle name="Millares [0] 4 2 3 2 4 2 4" xfId="17100" xr:uid="{CC3B62F6-C0CB-4FA4-83F8-9808DA685AD8}"/>
    <cellStyle name="Millares [0] 4 2 3 2 4 3" xfId="6396" xr:uid="{00000000-0005-0000-0000-0000800E0000}"/>
    <cellStyle name="Millares [0] 4 2 3 2 4 3 2" xfId="17103" xr:uid="{08C242DA-5B83-4349-BFB0-451266750621}"/>
    <cellStyle name="Millares [0] 4 2 3 2 4 4" xfId="6397" xr:uid="{00000000-0005-0000-0000-0000810E0000}"/>
    <cellStyle name="Millares [0] 4 2 3 2 4 4 2" xfId="17104" xr:uid="{09A9D531-A25D-41AD-9725-4D8A2A899BF0}"/>
    <cellStyle name="Millares [0] 4 2 3 2 4 5" xfId="17099" xr:uid="{57454DA7-A67E-4B68-A410-26026FE55748}"/>
    <cellStyle name="Millares [0] 4 2 3 2 5" xfId="6398" xr:uid="{00000000-0005-0000-0000-0000820E0000}"/>
    <cellStyle name="Millares [0] 4 2 3 2 5 2" xfId="6399" xr:uid="{00000000-0005-0000-0000-0000830E0000}"/>
    <cellStyle name="Millares [0] 4 2 3 2 5 2 2" xfId="6400" xr:uid="{00000000-0005-0000-0000-0000840E0000}"/>
    <cellStyle name="Millares [0] 4 2 3 2 5 2 2 2" xfId="17107" xr:uid="{9505D19E-65DE-4B02-95F0-25D069053D68}"/>
    <cellStyle name="Millares [0] 4 2 3 2 5 2 3" xfId="6401" xr:uid="{00000000-0005-0000-0000-0000850E0000}"/>
    <cellStyle name="Millares [0] 4 2 3 2 5 2 3 2" xfId="17108" xr:uid="{3DA35DC0-4159-4E6C-838D-CBD2AB8AB9C0}"/>
    <cellStyle name="Millares [0] 4 2 3 2 5 2 4" xfId="17106" xr:uid="{F1AB1B78-DD4E-4566-AB83-7544AA6A9580}"/>
    <cellStyle name="Millares [0] 4 2 3 2 5 3" xfId="6402" xr:uid="{00000000-0005-0000-0000-0000860E0000}"/>
    <cellStyle name="Millares [0] 4 2 3 2 5 3 2" xfId="17109" xr:uid="{BA3C9ED9-33A3-4FD3-900A-2B3187E97F6F}"/>
    <cellStyle name="Millares [0] 4 2 3 2 5 4" xfId="6403" xr:uid="{00000000-0005-0000-0000-0000870E0000}"/>
    <cellStyle name="Millares [0] 4 2 3 2 5 4 2" xfId="17110" xr:uid="{34137C2A-4D72-44A9-B253-A8C4946FD6F1}"/>
    <cellStyle name="Millares [0] 4 2 3 2 5 5" xfId="17105" xr:uid="{41E7E0FF-2064-423B-9397-4E52ABDC8074}"/>
    <cellStyle name="Millares [0] 4 2 3 2 6" xfId="6404" xr:uid="{00000000-0005-0000-0000-0000880E0000}"/>
    <cellStyle name="Millares [0] 4 2 3 2 6 2" xfId="6405" xr:uid="{00000000-0005-0000-0000-0000890E0000}"/>
    <cellStyle name="Millares [0] 4 2 3 2 6 2 2" xfId="17112" xr:uid="{DCDEE56E-0C0B-43DF-9DAA-1CB19BFCC402}"/>
    <cellStyle name="Millares [0] 4 2 3 2 6 3" xfId="6406" xr:uid="{00000000-0005-0000-0000-00008A0E0000}"/>
    <cellStyle name="Millares [0] 4 2 3 2 6 3 2" xfId="17113" xr:uid="{16A3A9B4-354F-4492-BA1E-E73CFF7B13B8}"/>
    <cellStyle name="Millares [0] 4 2 3 2 6 4" xfId="17111" xr:uid="{34E7DE98-D51E-4DA5-A811-AF02778B477F}"/>
    <cellStyle name="Millares [0] 4 2 3 2 7" xfId="6407" xr:uid="{00000000-0005-0000-0000-00008B0E0000}"/>
    <cellStyle name="Millares [0] 4 2 3 2 7 2" xfId="17114" xr:uid="{A5C77214-7D81-41B4-BADC-DFECCD9CAD5E}"/>
    <cellStyle name="Millares [0] 4 2 3 2 8" xfId="6408" xr:uid="{00000000-0005-0000-0000-00008C0E0000}"/>
    <cellStyle name="Millares [0] 4 2 3 2 8 2" xfId="17115" xr:uid="{33B45F53-069B-4599-97A4-C6E2CFC56759}"/>
    <cellStyle name="Millares [0] 4 2 3 2 9" xfId="17080" xr:uid="{B3B0161C-06EE-432F-AA5C-9AE2B427CE38}"/>
    <cellStyle name="Millares [0] 4 2 3 3" xfId="6409" xr:uid="{00000000-0005-0000-0000-00008D0E0000}"/>
    <cellStyle name="Millares [0] 4 2 3 3 2" xfId="6410" xr:uid="{00000000-0005-0000-0000-00008E0E0000}"/>
    <cellStyle name="Millares [0] 4 2 3 3 2 2" xfId="6411" xr:uid="{00000000-0005-0000-0000-00008F0E0000}"/>
    <cellStyle name="Millares [0] 4 2 3 3 2 2 2" xfId="6412" xr:uid="{00000000-0005-0000-0000-0000900E0000}"/>
    <cellStyle name="Millares [0] 4 2 3 3 2 2 2 2" xfId="17119" xr:uid="{BE94DDD2-F0D1-4402-A683-2BAB0C0977BB}"/>
    <cellStyle name="Millares [0] 4 2 3 3 2 2 3" xfId="6413" xr:uid="{00000000-0005-0000-0000-0000910E0000}"/>
    <cellStyle name="Millares [0] 4 2 3 3 2 2 3 2" xfId="17120" xr:uid="{32109D7D-7704-43F6-A778-55BEB980CB40}"/>
    <cellStyle name="Millares [0] 4 2 3 3 2 2 4" xfId="17118" xr:uid="{A1C30127-A5E9-44C6-99FE-70E4D1FCDB19}"/>
    <cellStyle name="Millares [0] 4 2 3 3 2 3" xfId="6414" xr:uid="{00000000-0005-0000-0000-0000920E0000}"/>
    <cellStyle name="Millares [0] 4 2 3 3 2 3 2" xfId="17121" xr:uid="{E735D2F8-FAC8-41E8-AA6D-1CECC207F7DC}"/>
    <cellStyle name="Millares [0] 4 2 3 3 2 4" xfId="6415" xr:uid="{00000000-0005-0000-0000-0000930E0000}"/>
    <cellStyle name="Millares [0] 4 2 3 3 2 4 2" xfId="17122" xr:uid="{A657FBDD-642C-4338-A18F-1238239D535A}"/>
    <cellStyle name="Millares [0] 4 2 3 3 2 5" xfId="17117" xr:uid="{3E3E2EAA-493E-4014-B0B1-125F401F504E}"/>
    <cellStyle name="Millares [0] 4 2 3 3 3" xfId="6416" xr:uid="{00000000-0005-0000-0000-0000940E0000}"/>
    <cellStyle name="Millares [0] 4 2 3 3 3 2" xfId="6417" xr:uid="{00000000-0005-0000-0000-0000950E0000}"/>
    <cellStyle name="Millares [0] 4 2 3 3 3 2 2" xfId="17124" xr:uid="{680721ED-C8D7-4AE6-8C09-5EA6BC52F543}"/>
    <cellStyle name="Millares [0] 4 2 3 3 3 3" xfId="6418" xr:uid="{00000000-0005-0000-0000-0000960E0000}"/>
    <cellStyle name="Millares [0] 4 2 3 3 3 3 2" xfId="17125" xr:uid="{4DE9795E-79FB-4EA8-9E50-668A513CCF3E}"/>
    <cellStyle name="Millares [0] 4 2 3 3 3 4" xfId="17123" xr:uid="{87553EAC-289B-41CB-853C-5ADB95E9F9DF}"/>
    <cellStyle name="Millares [0] 4 2 3 3 4" xfId="6419" xr:uid="{00000000-0005-0000-0000-0000970E0000}"/>
    <cellStyle name="Millares [0] 4 2 3 3 4 2" xfId="17126" xr:uid="{FF88F80A-A9D5-4EF7-926B-12B640CA231D}"/>
    <cellStyle name="Millares [0] 4 2 3 3 5" xfId="6420" xr:uid="{00000000-0005-0000-0000-0000980E0000}"/>
    <cellStyle name="Millares [0] 4 2 3 3 5 2" xfId="17127" xr:uid="{72AA5187-B7DE-4B46-84B6-FC7A5A3A5A51}"/>
    <cellStyle name="Millares [0] 4 2 3 3 6" xfId="17116" xr:uid="{D36FB16A-A957-46A0-9E3B-517FF77150F0}"/>
    <cellStyle name="Millares [0] 4 2 3 4" xfId="6421" xr:uid="{00000000-0005-0000-0000-0000990E0000}"/>
    <cellStyle name="Millares [0] 4 2 3 4 2" xfId="6422" xr:uid="{00000000-0005-0000-0000-00009A0E0000}"/>
    <cellStyle name="Millares [0] 4 2 3 4 2 2" xfId="6423" xr:uid="{00000000-0005-0000-0000-00009B0E0000}"/>
    <cellStyle name="Millares [0] 4 2 3 4 2 2 2" xfId="17130" xr:uid="{E5EB4ADE-6313-4998-9CA9-6BF1D7D74BDF}"/>
    <cellStyle name="Millares [0] 4 2 3 4 2 3" xfId="6424" xr:uid="{00000000-0005-0000-0000-00009C0E0000}"/>
    <cellStyle name="Millares [0] 4 2 3 4 2 3 2" xfId="17131" xr:uid="{0C1FC31C-CAC3-40A4-BACB-6A4019C33E91}"/>
    <cellStyle name="Millares [0] 4 2 3 4 2 4" xfId="17129" xr:uid="{9FDCDF49-41A7-4849-8E05-B76468F16D90}"/>
    <cellStyle name="Millares [0] 4 2 3 4 3" xfId="6425" xr:uid="{00000000-0005-0000-0000-00009D0E0000}"/>
    <cellStyle name="Millares [0] 4 2 3 4 3 2" xfId="17132" xr:uid="{0531A547-FA99-436D-B707-266008286ECA}"/>
    <cellStyle name="Millares [0] 4 2 3 4 4" xfId="6426" xr:uid="{00000000-0005-0000-0000-00009E0E0000}"/>
    <cellStyle name="Millares [0] 4 2 3 4 4 2" xfId="17133" xr:uid="{93D04945-A173-44C3-B6C2-D0313EB0BAB3}"/>
    <cellStyle name="Millares [0] 4 2 3 4 5" xfId="17128" xr:uid="{04E64BE3-48BE-45D3-9D93-178E858B6E56}"/>
    <cellStyle name="Millares [0] 4 2 3 5" xfId="6427" xr:uid="{00000000-0005-0000-0000-00009F0E0000}"/>
    <cellStyle name="Millares [0] 4 2 3 5 2" xfId="6428" xr:uid="{00000000-0005-0000-0000-0000A00E0000}"/>
    <cellStyle name="Millares [0] 4 2 3 5 2 2" xfId="6429" xr:uid="{00000000-0005-0000-0000-0000A10E0000}"/>
    <cellStyle name="Millares [0] 4 2 3 5 2 2 2" xfId="17136" xr:uid="{7F59A96E-2A0C-4431-8DD4-FBB9BDEAAE87}"/>
    <cellStyle name="Millares [0] 4 2 3 5 2 3" xfId="6430" xr:uid="{00000000-0005-0000-0000-0000A20E0000}"/>
    <cellStyle name="Millares [0] 4 2 3 5 2 3 2" xfId="17137" xr:uid="{5E0C73A6-758B-4616-8DFA-B35F4A530B01}"/>
    <cellStyle name="Millares [0] 4 2 3 5 2 4" xfId="17135" xr:uid="{9C04C419-AF1A-4956-93EA-5103428A682B}"/>
    <cellStyle name="Millares [0] 4 2 3 5 3" xfId="6431" xr:uid="{00000000-0005-0000-0000-0000A30E0000}"/>
    <cellStyle name="Millares [0] 4 2 3 5 3 2" xfId="17138" xr:uid="{E7BF28CA-BD6D-4788-8F1C-4B62BF1D5477}"/>
    <cellStyle name="Millares [0] 4 2 3 5 4" xfId="6432" xr:uid="{00000000-0005-0000-0000-0000A40E0000}"/>
    <cellStyle name="Millares [0] 4 2 3 5 4 2" xfId="17139" xr:uid="{00B99D50-5CA8-415D-95E9-C722188FA665}"/>
    <cellStyle name="Millares [0] 4 2 3 5 5" xfId="17134" xr:uid="{261557FE-D0EE-4591-B4C3-2B890BEBDF8D}"/>
    <cellStyle name="Millares [0] 4 2 3 6" xfId="6433" xr:uid="{00000000-0005-0000-0000-0000A50E0000}"/>
    <cellStyle name="Millares [0] 4 2 3 6 2" xfId="6434" xr:uid="{00000000-0005-0000-0000-0000A60E0000}"/>
    <cellStyle name="Millares [0] 4 2 3 6 2 2" xfId="6435" xr:uid="{00000000-0005-0000-0000-0000A70E0000}"/>
    <cellStyle name="Millares [0] 4 2 3 6 2 2 2" xfId="17142" xr:uid="{A247E7C3-C1B6-4AB3-A6BD-75263E9DB07D}"/>
    <cellStyle name="Millares [0] 4 2 3 6 2 3" xfId="6436" xr:uid="{00000000-0005-0000-0000-0000A80E0000}"/>
    <cellStyle name="Millares [0] 4 2 3 6 2 3 2" xfId="17143" xr:uid="{7D344B74-67E5-4EB8-85E9-E39C4C5E4F0A}"/>
    <cellStyle name="Millares [0] 4 2 3 6 2 4" xfId="17141" xr:uid="{5FBA2E3E-579F-4472-A99E-B6D8E7C76D7A}"/>
    <cellStyle name="Millares [0] 4 2 3 6 3" xfId="6437" xr:uid="{00000000-0005-0000-0000-0000A90E0000}"/>
    <cellStyle name="Millares [0] 4 2 3 6 3 2" xfId="17144" xr:uid="{FBF502FF-FFDE-4CBF-93DC-C631CBD9D34D}"/>
    <cellStyle name="Millares [0] 4 2 3 6 4" xfId="6438" xr:uid="{00000000-0005-0000-0000-0000AA0E0000}"/>
    <cellStyle name="Millares [0] 4 2 3 6 4 2" xfId="17145" xr:uid="{06E3F6EB-98B9-46D8-BFF4-8B8FAB966DE9}"/>
    <cellStyle name="Millares [0] 4 2 3 6 5" xfId="17140" xr:uid="{E67B8A4D-D956-40D7-A1DB-5936E2F87ED6}"/>
    <cellStyle name="Millares [0] 4 2 3 7" xfId="6439" xr:uid="{00000000-0005-0000-0000-0000AB0E0000}"/>
    <cellStyle name="Millares [0] 4 2 3 7 2" xfId="6440" xr:uid="{00000000-0005-0000-0000-0000AC0E0000}"/>
    <cellStyle name="Millares [0] 4 2 3 7 2 2" xfId="17147" xr:uid="{30FE5A67-F1F6-4A38-B71F-50745CC546C3}"/>
    <cellStyle name="Millares [0] 4 2 3 7 3" xfId="6441" xr:uid="{00000000-0005-0000-0000-0000AD0E0000}"/>
    <cellStyle name="Millares [0] 4 2 3 7 3 2" xfId="17148" xr:uid="{CAF50F66-3C28-452E-BF90-89BEE724E8D5}"/>
    <cellStyle name="Millares [0] 4 2 3 7 4" xfId="17146" xr:uid="{170D9395-3E12-4A72-A4E4-DBA376356948}"/>
    <cellStyle name="Millares [0] 4 2 3 8" xfId="6442" xr:uid="{00000000-0005-0000-0000-0000AE0E0000}"/>
    <cellStyle name="Millares [0] 4 2 3 8 2" xfId="17149" xr:uid="{2461F09C-3621-4397-A2F4-6B39862CFE3B}"/>
    <cellStyle name="Millares [0] 4 2 3 9" xfId="6443" xr:uid="{00000000-0005-0000-0000-0000AF0E0000}"/>
    <cellStyle name="Millares [0] 4 2 3 9 2" xfId="17150" xr:uid="{9BFE8986-64E9-44B9-A4AA-2763B822BC7E}"/>
    <cellStyle name="Millares [0] 4 2 4" xfId="6444" xr:uid="{00000000-0005-0000-0000-0000B00E0000}"/>
    <cellStyle name="Millares [0] 4 2 4 10" xfId="17151" xr:uid="{738F6909-B420-4FA7-B190-4F986BA4603D}"/>
    <cellStyle name="Millares [0] 4 2 4 2" xfId="6445" xr:uid="{00000000-0005-0000-0000-0000B10E0000}"/>
    <cellStyle name="Millares [0] 4 2 4 2 2" xfId="6446" xr:uid="{00000000-0005-0000-0000-0000B20E0000}"/>
    <cellStyle name="Millares [0] 4 2 4 2 2 2" xfId="6447" xr:uid="{00000000-0005-0000-0000-0000B30E0000}"/>
    <cellStyle name="Millares [0] 4 2 4 2 2 2 2" xfId="6448" xr:uid="{00000000-0005-0000-0000-0000B40E0000}"/>
    <cellStyle name="Millares [0] 4 2 4 2 2 2 2 2" xfId="6449" xr:uid="{00000000-0005-0000-0000-0000B50E0000}"/>
    <cellStyle name="Millares [0] 4 2 4 2 2 2 2 2 2" xfId="17156" xr:uid="{E860223B-AB9D-4EC0-A2ED-90918E53E3B0}"/>
    <cellStyle name="Millares [0] 4 2 4 2 2 2 2 3" xfId="6450" xr:uid="{00000000-0005-0000-0000-0000B60E0000}"/>
    <cellStyle name="Millares [0] 4 2 4 2 2 2 2 3 2" xfId="17157" xr:uid="{70CD109B-8AB0-429B-9EE9-FCFBB24133B4}"/>
    <cellStyle name="Millares [0] 4 2 4 2 2 2 2 4" xfId="17155" xr:uid="{4BF400B6-0B76-4ADF-AB06-BAD2545B3307}"/>
    <cellStyle name="Millares [0] 4 2 4 2 2 2 3" xfId="6451" xr:uid="{00000000-0005-0000-0000-0000B70E0000}"/>
    <cellStyle name="Millares [0] 4 2 4 2 2 2 3 2" xfId="17158" xr:uid="{AC7F7AA9-7A1F-4DBC-A23D-CB01A6961FB0}"/>
    <cellStyle name="Millares [0] 4 2 4 2 2 2 4" xfId="6452" xr:uid="{00000000-0005-0000-0000-0000B80E0000}"/>
    <cellStyle name="Millares [0] 4 2 4 2 2 2 4 2" xfId="17159" xr:uid="{4E0BFB8E-A67E-4FFA-86AD-6E632F2EE150}"/>
    <cellStyle name="Millares [0] 4 2 4 2 2 2 5" xfId="17154" xr:uid="{0D135179-5F46-4033-864F-5912E9DA549D}"/>
    <cellStyle name="Millares [0] 4 2 4 2 2 3" xfId="6453" xr:uid="{00000000-0005-0000-0000-0000B90E0000}"/>
    <cellStyle name="Millares [0] 4 2 4 2 2 3 2" xfId="6454" xr:uid="{00000000-0005-0000-0000-0000BA0E0000}"/>
    <cellStyle name="Millares [0] 4 2 4 2 2 3 2 2" xfId="17161" xr:uid="{02ED1577-BDFB-4F3C-B08F-9DF2946DF91B}"/>
    <cellStyle name="Millares [0] 4 2 4 2 2 3 3" xfId="6455" xr:uid="{00000000-0005-0000-0000-0000BB0E0000}"/>
    <cellStyle name="Millares [0] 4 2 4 2 2 3 3 2" xfId="17162" xr:uid="{F06F3D09-18D4-4CD5-9D2D-303F3B8CFC10}"/>
    <cellStyle name="Millares [0] 4 2 4 2 2 3 4" xfId="17160" xr:uid="{903346AF-C362-4E57-8495-652D0596A3A7}"/>
    <cellStyle name="Millares [0] 4 2 4 2 2 4" xfId="6456" xr:uid="{00000000-0005-0000-0000-0000BC0E0000}"/>
    <cellStyle name="Millares [0] 4 2 4 2 2 4 2" xfId="17163" xr:uid="{87563398-544A-40CF-BFAE-04B608501093}"/>
    <cellStyle name="Millares [0] 4 2 4 2 2 5" xfId="6457" xr:uid="{00000000-0005-0000-0000-0000BD0E0000}"/>
    <cellStyle name="Millares [0] 4 2 4 2 2 5 2" xfId="17164" xr:uid="{09ABD5A9-0A88-4855-82C4-6E5A965284EE}"/>
    <cellStyle name="Millares [0] 4 2 4 2 2 6" xfId="17153" xr:uid="{73CB6DFA-C7DE-4420-B39B-BE1535513FCC}"/>
    <cellStyle name="Millares [0] 4 2 4 2 3" xfId="6458" xr:uid="{00000000-0005-0000-0000-0000BE0E0000}"/>
    <cellStyle name="Millares [0] 4 2 4 2 3 2" xfId="6459" xr:uid="{00000000-0005-0000-0000-0000BF0E0000}"/>
    <cellStyle name="Millares [0] 4 2 4 2 3 2 2" xfId="6460" xr:uid="{00000000-0005-0000-0000-0000C00E0000}"/>
    <cellStyle name="Millares [0] 4 2 4 2 3 2 2 2" xfId="17167" xr:uid="{055995ED-3F69-4633-B553-100BCB26C308}"/>
    <cellStyle name="Millares [0] 4 2 4 2 3 2 3" xfId="6461" xr:uid="{00000000-0005-0000-0000-0000C10E0000}"/>
    <cellStyle name="Millares [0] 4 2 4 2 3 2 3 2" xfId="17168" xr:uid="{646E05BA-CA6F-4296-B734-25D1E2182B51}"/>
    <cellStyle name="Millares [0] 4 2 4 2 3 2 4" xfId="17166" xr:uid="{FB73006A-784C-42C9-9B87-33FA195B6DB2}"/>
    <cellStyle name="Millares [0] 4 2 4 2 3 3" xfId="6462" xr:uid="{00000000-0005-0000-0000-0000C20E0000}"/>
    <cellStyle name="Millares [0] 4 2 4 2 3 3 2" xfId="17169" xr:uid="{3D73F06D-88DC-46DB-969A-E85BC2EC98FD}"/>
    <cellStyle name="Millares [0] 4 2 4 2 3 4" xfId="6463" xr:uid="{00000000-0005-0000-0000-0000C30E0000}"/>
    <cellStyle name="Millares [0] 4 2 4 2 3 4 2" xfId="17170" xr:uid="{58A60AF6-EF4F-493F-A67F-8C39417374B7}"/>
    <cellStyle name="Millares [0] 4 2 4 2 3 5" xfId="17165" xr:uid="{95F05D77-4254-4AE5-AA15-711959236B68}"/>
    <cellStyle name="Millares [0] 4 2 4 2 4" xfId="6464" xr:uid="{00000000-0005-0000-0000-0000C40E0000}"/>
    <cellStyle name="Millares [0] 4 2 4 2 4 2" xfId="6465" xr:uid="{00000000-0005-0000-0000-0000C50E0000}"/>
    <cellStyle name="Millares [0] 4 2 4 2 4 2 2" xfId="6466" xr:uid="{00000000-0005-0000-0000-0000C60E0000}"/>
    <cellStyle name="Millares [0] 4 2 4 2 4 2 2 2" xfId="17173" xr:uid="{A2BD7FAA-6A64-4F28-9AC2-DD3F41CC2313}"/>
    <cellStyle name="Millares [0] 4 2 4 2 4 2 3" xfId="6467" xr:uid="{00000000-0005-0000-0000-0000C70E0000}"/>
    <cellStyle name="Millares [0] 4 2 4 2 4 2 3 2" xfId="17174" xr:uid="{4752B9DD-FEEF-488B-8616-854AFD0311E4}"/>
    <cellStyle name="Millares [0] 4 2 4 2 4 2 4" xfId="17172" xr:uid="{7280E03A-1C79-44C7-8100-7C4B27891D17}"/>
    <cellStyle name="Millares [0] 4 2 4 2 4 3" xfId="6468" xr:uid="{00000000-0005-0000-0000-0000C80E0000}"/>
    <cellStyle name="Millares [0] 4 2 4 2 4 3 2" xfId="17175" xr:uid="{B55907C2-B4C3-439F-AEE3-DA90106B5FC6}"/>
    <cellStyle name="Millares [0] 4 2 4 2 4 4" xfId="6469" xr:uid="{00000000-0005-0000-0000-0000C90E0000}"/>
    <cellStyle name="Millares [0] 4 2 4 2 4 4 2" xfId="17176" xr:uid="{EDE866DC-4E41-4E73-A2D4-E185C04C73C8}"/>
    <cellStyle name="Millares [0] 4 2 4 2 4 5" xfId="17171" xr:uid="{1C2D9D41-3C00-4CB7-8D7F-46C2765CB886}"/>
    <cellStyle name="Millares [0] 4 2 4 2 5" xfId="6470" xr:uid="{00000000-0005-0000-0000-0000CA0E0000}"/>
    <cellStyle name="Millares [0] 4 2 4 2 5 2" xfId="6471" xr:uid="{00000000-0005-0000-0000-0000CB0E0000}"/>
    <cellStyle name="Millares [0] 4 2 4 2 5 2 2" xfId="6472" xr:uid="{00000000-0005-0000-0000-0000CC0E0000}"/>
    <cellStyle name="Millares [0] 4 2 4 2 5 2 2 2" xfId="17179" xr:uid="{855326D0-19A0-4E72-8DBB-6CEA0FA5CC78}"/>
    <cellStyle name="Millares [0] 4 2 4 2 5 2 3" xfId="6473" xr:uid="{00000000-0005-0000-0000-0000CD0E0000}"/>
    <cellStyle name="Millares [0] 4 2 4 2 5 2 3 2" xfId="17180" xr:uid="{837DBA63-EEAC-4438-8B3C-A153442C5C6E}"/>
    <cellStyle name="Millares [0] 4 2 4 2 5 2 4" xfId="17178" xr:uid="{61D72E11-F5BA-4227-8DF5-95FF8049BAF6}"/>
    <cellStyle name="Millares [0] 4 2 4 2 5 3" xfId="6474" xr:uid="{00000000-0005-0000-0000-0000CE0E0000}"/>
    <cellStyle name="Millares [0] 4 2 4 2 5 3 2" xfId="17181" xr:uid="{A4984037-0BA9-4222-8CF8-A0016CC35CC4}"/>
    <cellStyle name="Millares [0] 4 2 4 2 5 4" xfId="6475" xr:uid="{00000000-0005-0000-0000-0000CF0E0000}"/>
    <cellStyle name="Millares [0] 4 2 4 2 5 4 2" xfId="17182" xr:uid="{2B6F3083-A383-4D7B-AAAE-9BDB02FB8B69}"/>
    <cellStyle name="Millares [0] 4 2 4 2 5 5" xfId="17177" xr:uid="{C0BB7AD4-401E-46F2-AA78-6EB39D7CBFB5}"/>
    <cellStyle name="Millares [0] 4 2 4 2 6" xfId="6476" xr:uid="{00000000-0005-0000-0000-0000D00E0000}"/>
    <cellStyle name="Millares [0] 4 2 4 2 6 2" xfId="6477" xr:uid="{00000000-0005-0000-0000-0000D10E0000}"/>
    <cellStyle name="Millares [0] 4 2 4 2 6 2 2" xfId="17184" xr:uid="{4381E8F5-5559-43CE-8517-98962B0ED053}"/>
    <cellStyle name="Millares [0] 4 2 4 2 6 3" xfId="6478" xr:uid="{00000000-0005-0000-0000-0000D20E0000}"/>
    <cellStyle name="Millares [0] 4 2 4 2 6 3 2" xfId="17185" xr:uid="{61FA1989-3B92-404E-A2C7-DE442F6AF255}"/>
    <cellStyle name="Millares [0] 4 2 4 2 6 4" xfId="17183" xr:uid="{F65363E7-CC44-4F1E-8835-884105424A4A}"/>
    <cellStyle name="Millares [0] 4 2 4 2 7" xfId="6479" xr:uid="{00000000-0005-0000-0000-0000D30E0000}"/>
    <cellStyle name="Millares [0] 4 2 4 2 7 2" xfId="17186" xr:uid="{07E556EF-AB8B-4D71-8E54-60F345E8D665}"/>
    <cellStyle name="Millares [0] 4 2 4 2 8" xfId="6480" xr:uid="{00000000-0005-0000-0000-0000D40E0000}"/>
    <cellStyle name="Millares [0] 4 2 4 2 8 2" xfId="17187" xr:uid="{56B803C3-1CB8-43F2-BFBC-879010C20ADA}"/>
    <cellStyle name="Millares [0] 4 2 4 2 9" xfId="17152" xr:uid="{7ADD773E-7C55-42E3-AFFE-1E3FE02338CB}"/>
    <cellStyle name="Millares [0] 4 2 4 3" xfId="6481" xr:uid="{00000000-0005-0000-0000-0000D50E0000}"/>
    <cellStyle name="Millares [0] 4 2 4 3 2" xfId="6482" xr:uid="{00000000-0005-0000-0000-0000D60E0000}"/>
    <cellStyle name="Millares [0] 4 2 4 3 2 2" xfId="6483" xr:uid="{00000000-0005-0000-0000-0000D70E0000}"/>
    <cellStyle name="Millares [0] 4 2 4 3 2 2 2" xfId="6484" xr:uid="{00000000-0005-0000-0000-0000D80E0000}"/>
    <cellStyle name="Millares [0] 4 2 4 3 2 2 2 2" xfId="17191" xr:uid="{16E456AB-10C3-4F0E-8F1B-A6EC8218E522}"/>
    <cellStyle name="Millares [0] 4 2 4 3 2 2 3" xfId="6485" xr:uid="{00000000-0005-0000-0000-0000D90E0000}"/>
    <cellStyle name="Millares [0] 4 2 4 3 2 2 3 2" xfId="17192" xr:uid="{860A0B4F-9EC9-4CC2-9205-C00BBAF6721D}"/>
    <cellStyle name="Millares [0] 4 2 4 3 2 2 4" xfId="17190" xr:uid="{6CB6F506-C90D-440A-AA53-28B3B0817F73}"/>
    <cellStyle name="Millares [0] 4 2 4 3 2 3" xfId="6486" xr:uid="{00000000-0005-0000-0000-0000DA0E0000}"/>
    <cellStyle name="Millares [0] 4 2 4 3 2 3 2" xfId="17193" xr:uid="{148BFE93-E35A-47CF-82DA-A66FF20DF5A6}"/>
    <cellStyle name="Millares [0] 4 2 4 3 2 4" xfId="6487" xr:uid="{00000000-0005-0000-0000-0000DB0E0000}"/>
    <cellStyle name="Millares [0] 4 2 4 3 2 4 2" xfId="17194" xr:uid="{4FFE7A96-AD5D-422A-A483-BAFA0A610326}"/>
    <cellStyle name="Millares [0] 4 2 4 3 2 5" xfId="17189" xr:uid="{B3110214-2784-4149-BB0E-EA202C2811FE}"/>
    <cellStyle name="Millares [0] 4 2 4 3 3" xfId="6488" xr:uid="{00000000-0005-0000-0000-0000DC0E0000}"/>
    <cellStyle name="Millares [0] 4 2 4 3 3 2" xfId="6489" xr:uid="{00000000-0005-0000-0000-0000DD0E0000}"/>
    <cellStyle name="Millares [0] 4 2 4 3 3 2 2" xfId="17196" xr:uid="{460A94B1-6D14-447B-9871-395442BC0786}"/>
    <cellStyle name="Millares [0] 4 2 4 3 3 3" xfId="6490" xr:uid="{00000000-0005-0000-0000-0000DE0E0000}"/>
    <cellStyle name="Millares [0] 4 2 4 3 3 3 2" xfId="17197" xr:uid="{71909F53-9BC4-4A03-ADBE-6292043C85DB}"/>
    <cellStyle name="Millares [0] 4 2 4 3 3 4" xfId="17195" xr:uid="{ABB10831-A579-4D38-B6FD-74E1017E3E18}"/>
    <cellStyle name="Millares [0] 4 2 4 3 4" xfId="6491" xr:uid="{00000000-0005-0000-0000-0000DF0E0000}"/>
    <cellStyle name="Millares [0] 4 2 4 3 4 2" xfId="17198" xr:uid="{2E7F5091-8894-4D83-8F54-CE51D62946E6}"/>
    <cellStyle name="Millares [0] 4 2 4 3 5" xfId="6492" xr:uid="{00000000-0005-0000-0000-0000E00E0000}"/>
    <cellStyle name="Millares [0] 4 2 4 3 5 2" xfId="17199" xr:uid="{01F2F992-56DF-42C0-8BBF-9131D579E1C8}"/>
    <cellStyle name="Millares [0] 4 2 4 3 6" xfId="17188" xr:uid="{015EFAFD-B3CA-4740-9F1A-26AACBDFA862}"/>
    <cellStyle name="Millares [0] 4 2 4 4" xfId="6493" xr:uid="{00000000-0005-0000-0000-0000E10E0000}"/>
    <cellStyle name="Millares [0] 4 2 4 4 2" xfId="6494" xr:uid="{00000000-0005-0000-0000-0000E20E0000}"/>
    <cellStyle name="Millares [0] 4 2 4 4 2 2" xfId="6495" xr:uid="{00000000-0005-0000-0000-0000E30E0000}"/>
    <cellStyle name="Millares [0] 4 2 4 4 2 2 2" xfId="17202" xr:uid="{246CF839-4E1D-4813-99AC-4757552E05F9}"/>
    <cellStyle name="Millares [0] 4 2 4 4 2 3" xfId="6496" xr:uid="{00000000-0005-0000-0000-0000E40E0000}"/>
    <cellStyle name="Millares [0] 4 2 4 4 2 3 2" xfId="17203" xr:uid="{66EC73D8-D6A6-41C7-A045-C228BEAF24E2}"/>
    <cellStyle name="Millares [0] 4 2 4 4 2 4" xfId="17201" xr:uid="{086487D6-5B4B-472F-887E-2640FC337B2B}"/>
    <cellStyle name="Millares [0] 4 2 4 4 3" xfId="6497" xr:uid="{00000000-0005-0000-0000-0000E50E0000}"/>
    <cellStyle name="Millares [0] 4 2 4 4 3 2" xfId="17204" xr:uid="{0C2E25C5-D0E7-4E87-8A6D-F392B2723AF6}"/>
    <cellStyle name="Millares [0] 4 2 4 4 4" xfId="6498" xr:uid="{00000000-0005-0000-0000-0000E60E0000}"/>
    <cellStyle name="Millares [0] 4 2 4 4 4 2" xfId="17205" xr:uid="{66AF36D7-5424-4251-933D-094914D512F5}"/>
    <cellStyle name="Millares [0] 4 2 4 4 5" xfId="17200" xr:uid="{551C9001-1FB7-4F0C-B450-7CD73148D893}"/>
    <cellStyle name="Millares [0] 4 2 4 5" xfId="6499" xr:uid="{00000000-0005-0000-0000-0000E70E0000}"/>
    <cellStyle name="Millares [0] 4 2 4 5 2" xfId="6500" xr:uid="{00000000-0005-0000-0000-0000E80E0000}"/>
    <cellStyle name="Millares [0] 4 2 4 5 2 2" xfId="6501" xr:uid="{00000000-0005-0000-0000-0000E90E0000}"/>
    <cellStyle name="Millares [0] 4 2 4 5 2 2 2" xfId="17208" xr:uid="{2EE6FD20-6F9B-4F7C-8489-AAC6BFAC40E3}"/>
    <cellStyle name="Millares [0] 4 2 4 5 2 3" xfId="6502" xr:uid="{00000000-0005-0000-0000-0000EA0E0000}"/>
    <cellStyle name="Millares [0] 4 2 4 5 2 3 2" xfId="17209" xr:uid="{D431FA53-6B57-4C72-90C8-592D80E8EC6D}"/>
    <cellStyle name="Millares [0] 4 2 4 5 2 4" xfId="17207" xr:uid="{A0B849AC-FFA0-47B1-B5FF-B37512CF2F3C}"/>
    <cellStyle name="Millares [0] 4 2 4 5 3" xfId="6503" xr:uid="{00000000-0005-0000-0000-0000EB0E0000}"/>
    <cellStyle name="Millares [0] 4 2 4 5 3 2" xfId="17210" xr:uid="{6FC9D34B-9DC9-44CA-9DDE-88C54F06D3B3}"/>
    <cellStyle name="Millares [0] 4 2 4 5 4" xfId="6504" xr:uid="{00000000-0005-0000-0000-0000EC0E0000}"/>
    <cellStyle name="Millares [0] 4 2 4 5 4 2" xfId="17211" xr:uid="{D7A6BF11-63A7-4EAD-B0F5-7D6D6825056C}"/>
    <cellStyle name="Millares [0] 4 2 4 5 5" xfId="17206" xr:uid="{6DAE8DE3-1CC2-4C19-914D-B73BFECE743C}"/>
    <cellStyle name="Millares [0] 4 2 4 6" xfId="6505" xr:uid="{00000000-0005-0000-0000-0000ED0E0000}"/>
    <cellStyle name="Millares [0] 4 2 4 6 2" xfId="6506" xr:uid="{00000000-0005-0000-0000-0000EE0E0000}"/>
    <cellStyle name="Millares [0] 4 2 4 6 2 2" xfId="6507" xr:uid="{00000000-0005-0000-0000-0000EF0E0000}"/>
    <cellStyle name="Millares [0] 4 2 4 6 2 2 2" xfId="17214" xr:uid="{43A72D7A-9527-4FEC-88B4-501747919096}"/>
    <cellStyle name="Millares [0] 4 2 4 6 2 3" xfId="6508" xr:uid="{00000000-0005-0000-0000-0000F00E0000}"/>
    <cellStyle name="Millares [0] 4 2 4 6 2 3 2" xfId="17215" xr:uid="{E05F13FF-4BDD-4C74-B52A-39CF6D60ADDA}"/>
    <cellStyle name="Millares [0] 4 2 4 6 2 4" xfId="17213" xr:uid="{55F2196C-07F6-491A-8ADC-66A4B3DEF3C2}"/>
    <cellStyle name="Millares [0] 4 2 4 6 3" xfId="6509" xr:uid="{00000000-0005-0000-0000-0000F10E0000}"/>
    <cellStyle name="Millares [0] 4 2 4 6 3 2" xfId="17216" xr:uid="{95CE7031-CD19-4A1A-860B-FFD00517EAA4}"/>
    <cellStyle name="Millares [0] 4 2 4 6 4" xfId="6510" xr:uid="{00000000-0005-0000-0000-0000F20E0000}"/>
    <cellStyle name="Millares [0] 4 2 4 6 4 2" xfId="17217" xr:uid="{01340FF6-8BC2-481F-91F6-0022FF36FD38}"/>
    <cellStyle name="Millares [0] 4 2 4 6 5" xfId="17212" xr:uid="{1D9F302C-CB3A-468F-87EF-A3B23840056D}"/>
    <cellStyle name="Millares [0] 4 2 4 7" xfId="6511" xr:uid="{00000000-0005-0000-0000-0000F30E0000}"/>
    <cellStyle name="Millares [0] 4 2 4 7 2" xfId="6512" xr:uid="{00000000-0005-0000-0000-0000F40E0000}"/>
    <cellStyle name="Millares [0] 4 2 4 7 2 2" xfId="17219" xr:uid="{838879AF-0738-4EBB-B64A-4E9BA546E1C2}"/>
    <cellStyle name="Millares [0] 4 2 4 7 3" xfId="6513" xr:uid="{00000000-0005-0000-0000-0000F50E0000}"/>
    <cellStyle name="Millares [0] 4 2 4 7 3 2" xfId="17220" xr:uid="{457E71E8-0897-4E07-8389-937DD4B1220F}"/>
    <cellStyle name="Millares [0] 4 2 4 7 4" xfId="17218" xr:uid="{B0630D5D-A6C2-405C-9DFB-1F036F299422}"/>
    <cellStyle name="Millares [0] 4 2 4 8" xfId="6514" xr:uid="{00000000-0005-0000-0000-0000F60E0000}"/>
    <cellStyle name="Millares [0] 4 2 4 8 2" xfId="17221" xr:uid="{5A27A2B6-DECC-4A74-9B99-2878103FAFA7}"/>
    <cellStyle name="Millares [0] 4 2 4 9" xfId="6515" xr:uid="{00000000-0005-0000-0000-0000F70E0000}"/>
    <cellStyle name="Millares [0] 4 2 4 9 2" xfId="17222" xr:uid="{A09CBA64-FA15-49AC-B061-4AB05083227F}"/>
    <cellStyle name="Millares [0] 4 2 5" xfId="6516" xr:uid="{00000000-0005-0000-0000-0000F80E0000}"/>
    <cellStyle name="Millares [0] 4 2 5 2" xfId="6517" xr:uid="{00000000-0005-0000-0000-0000F90E0000}"/>
    <cellStyle name="Millares [0] 4 2 5 2 2" xfId="6518" xr:uid="{00000000-0005-0000-0000-0000FA0E0000}"/>
    <cellStyle name="Millares [0] 4 2 5 2 2 2" xfId="6519" xr:uid="{00000000-0005-0000-0000-0000FB0E0000}"/>
    <cellStyle name="Millares [0] 4 2 5 2 2 2 2" xfId="6520" xr:uid="{00000000-0005-0000-0000-0000FC0E0000}"/>
    <cellStyle name="Millares [0] 4 2 5 2 2 2 2 2" xfId="17227" xr:uid="{B9CE32EA-9974-4019-B468-2F0A36C95A13}"/>
    <cellStyle name="Millares [0] 4 2 5 2 2 2 3" xfId="6521" xr:uid="{00000000-0005-0000-0000-0000FD0E0000}"/>
    <cellStyle name="Millares [0] 4 2 5 2 2 2 3 2" xfId="17228" xr:uid="{D87703B8-11DB-48AC-8956-ED215AFF4B49}"/>
    <cellStyle name="Millares [0] 4 2 5 2 2 2 4" xfId="17226" xr:uid="{B9D1893B-9805-4689-BFF2-A0B8759EB037}"/>
    <cellStyle name="Millares [0] 4 2 5 2 2 3" xfId="6522" xr:uid="{00000000-0005-0000-0000-0000FE0E0000}"/>
    <cellStyle name="Millares [0] 4 2 5 2 2 3 2" xfId="17229" xr:uid="{11011964-937F-48CC-A909-A62AE7FDC686}"/>
    <cellStyle name="Millares [0] 4 2 5 2 2 4" xfId="6523" xr:uid="{00000000-0005-0000-0000-0000FF0E0000}"/>
    <cellStyle name="Millares [0] 4 2 5 2 2 4 2" xfId="17230" xr:uid="{B586C1F5-A4F1-4BE3-A5F8-10D320D2A191}"/>
    <cellStyle name="Millares [0] 4 2 5 2 2 5" xfId="17225" xr:uid="{817D62B2-9983-472A-B3D7-BB34C8C13E8F}"/>
    <cellStyle name="Millares [0] 4 2 5 2 3" xfId="6524" xr:uid="{00000000-0005-0000-0000-0000000F0000}"/>
    <cellStyle name="Millares [0] 4 2 5 2 3 2" xfId="6525" xr:uid="{00000000-0005-0000-0000-0000010F0000}"/>
    <cellStyle name="Millares [0] 4 2 5 2 3 2 2" xfId="17232" xr:uid="{F1980934-D9BE-404D-AF59-1FFE53C86A0B}"/>
    <cellStyle name="Millares [0] 4 2 5 2 3 3" xfId="6526" xr:uid="{00000000-0005-0000-0000-0000020F0000}"/>
    <cellStyle name="Millares [0] 4 2 5 2 3 3 2" xfId="17233" xr:uid="{C16A4981-3FF4-466B-8007-30574B2C409B}"/>
    <cellStyle name="Millares [0] 4 2 5 2 3 4" xfId="17231" xr:uid="{5A794B4E-EBC0-42B1-B264-9A57C0AD6693}"/>
    <cellStyle name="Millares [0] 4 2 5 2 4" xfId="6527" xr:uid="{00000000-0005-0000-0000-0000030F0000}"/>
    <cellStyle name="Millares [0] 4 2 5 2 4 2" xfId="17234" xr:uid="{A8FD028F-8C9F-4E21-A9D5-54CA3A264969}"/>
    <cellStyle name="Millares [0] 4 2 5 2 5" xfId="6528" xr:uid="{00000000-0005-0000-0000-0000040F0000}"/>
    <cellStyle name="Millares [0] 4 2 5 2 5 2" xfId="17235" xr:uid="{1D395856-D44A-4177-8D7B-C33B7D992673}"/>
    <cellStyle name="Millares [0] 4 2 5 2 6" xfId="17224" xr:uid="{EF20790A-6854-41FF-8E19-3CC11243F0CA}"/>
    <cellStyle name="Millares [0] 4 2 5 3" xfId="6529" xr:uid="{00000000-0005-0000-0000-0000050F0000}"/>
    <cellStyle name="Millares [0] 4 2 5 3 2" xfId="6530" xr:uid="{00000000-0005-0000-0000-0000060F0000}"/>
    <cellStyle name="Millares [0] 4 2 5 3 2 2" xfId="6531" xr:uid="{00000000-0005-0000-0000-0000070F0000}"/>
    <cellStyle name="Millares [0] 4 2 5 3 2 2 2" xfId="17238" xr:uid="{2C0ACA48-EBFA-4A82-940D-7D4038487C38}"/>
    <cellStyle name="Millares [0] 4 2 5 3 2 3" xfId="6532" xr:uid="{00000000-0005-0000-0000-0000080F0000}"/>
    <cellStyle name="Millares [0] 4 2 5 3 2 3 2" xfId="17239" xr:uid="{C08994FE-7969-42A3-A420-33C230ED5184}"/>
    <cellStyle name="Millares [0] 4 2 5 3 2 4" xfId="17237" xr:uid="{4CD41AC0-A2C6-4DB4-8683-0609987AF836}"/>
    <cellStyle name="Millares [0] 4 2 5 3 3" xfId="6533" xr:uid="{00000000-0005-0000-0000-0000090F0000}"/>
    <cellStyle name="Millares [0] 4 2 5 3 3 2" xfId="17240" xr:uid="{D08E6A78-D501-444B-A82B-311DE2689CAD}"/>
    <cellStyle name="Millares [0] 4 2 5 3 4" xfId="6534" xr:uid="{00000000-0005-0000-0000-00000A0F0000}"/>
    <cellStyle name="Millares [0] 4 2 5 3 4 2" xfId="17241" xr:uid="{E023FA97-0F62-4145-9066-777B5C837C86}"/>
    <cellStyle name="Millares [0] 4 2 5 3 5" xfId="17236" xr:uid="{8E3F124D-F7C1-4C6C-A4B4-30F6CB8E0922}"/>
    <cellStyle name="Millares [0] 4 2 5 4" xfId="6535" xr:uid="{00000000-0005-0000-0000-00000B0F0000}"/>
    <cellStyle name="Millares [0] 4 2 5 4 2" xfId="6536" xr:uid="{00000000-0005-0000-0000-00000C0F0000}"/>
    <cellStyle name="Millares [0] 4 2 5 4 2 2" xfId="6537" xr:uid="{00000000-0005-0000-0000-00000D0F0000}"/>
    <cellStyle name="Millares [0] 4 2 5 4 2 2 2" xfId="17244" xr:uid="{07CADE90-D91B-4470-8A8F-237B1C4F488F}"/>
    <cellStyle name="Millares [0] 4 2 5 4 2 3" xfId="6538" xr:uid="{00000000-0005-0000-0000-00000E0F0000}"/>
    <cellStyle name="Millares [0] 4 2 5 4 2 3 2" xfId="17245" xr:uid="{CACEFDD7-6687-4E70-811C-B26FDFBE24F3}"/>
    <cellStyle name="Millares [0] 4 2 5 4 2 4" xfId="17243" xr:uid="{1CE14762-F161-4731-B47F-3C79CE052B9C}"/>
    <cellStyle name="Millares [0] 4 2 5 4 3" xfId="6539" xr:uid="{00000000-0005-0000-0000-00000F0F0000}"/>
    <cellStyle name="Millares [0] 4 2 5 4 3 2" xfId="17246" xr:uid="{560AC4F9-DDE1-407A-90FC-F4D17332EDEC}"/>
    <cellStyle name="Millares [0] 4 2 5 4 4" xfId="6540" xr:uid="{00000000-0005-0000-0000-0000100F0000}"/>
    <cellStyle name="Millares [0] 4 2 5 4 4 2" xfId="17247" xr:uid="{49EEDEFA-AE9E-45A8-8D60-3CE541C30354}"/>
    <cellStyle name="Millares [0] 4 2 5 4 5" xfId="17242" xr:uid="{7ECEF30F-8C1C-4C59-BBB8-67FEA67DBE86}"/>
    <cellStyle name="Millares [0] 4 2 5 5" xfId="6541" xr:uid="{00000000-0005-0000-0000-0000110F0000}"/>
    <cellStyle name="Millares [0] 4 2 5 5 2" xfId="6542" xr:uid="{00000000-0005-0000-0000-0000120F0000}"/>
    <cellStyle name="Millares [0] 4 2 5 5 2 2" xfId="6543" xr:uid="{00000000-0005-0000-0000-0000130F0000}"/>
    <cellStyle name="Millares [0] 4 2 5 5 2 2 2" xfId="17250" xr:uid="{14CD89C8-59A6-4B5A-B953-4C575D1D9233}"/>
    <cellStyle name="Millares [0] 4 2 5 5 2 3" xfId="6544" xr:uid="{00000000-0005-0000-0000-0000140F0000}"/>
    <cellStyle name="Millares [0] 4 2 5 5 2 3 2" xfId="17251" xr:uid="{5FE08CC0-6E4A-42A6-B688-5A74B55282BC}"/>
    <cellStyle name="Millares [0] 4 2 5 5 2 4" xfId="17249" xr:uid="{DA89AE8A-A066-474C-BB02-93A6F6C9DE91}"/>
    <cellStyle name="Millares [0] 4 2 5 5 3" xfId="6545" xr:uid="{00000000-0005-0000-0000-0000150F0000}"/>
    <cellStyle name="Millares [0] 4 2 5 5 3 2" xfId="17252" xr:uid="{0B1E7C6F-2D9A-4923-BD7A-24B5A5A9F85E}"/>
    <cellStyle name="Millares [0] 4 2 5 5 4" xfId="6546" xr:uid="{00000000-0005-0000-0000-0000160F0000}"/>
    <cellStyle name="Millares [0] 4 2 5 5 4 2" xfId="17253" xr:uid="{B7A30A73-A2E9-425B-B831-25492923C167}"/>
    <cellStyle name="Millares [0] 4 2 5 5 5" xfId="17248" xr:uid="{FD8CFAE7-1523-4DDB-B469-289E74801F77}"/>
    <cellStyle name="Millares [0] 4 2 5 6" xfId="6547" xr:uid="{00000000-0005-0000-0000-0000170F0000}"/>
    <cellStyle name="Millares [0] 4 2 5 6 2" xfId="6548" xr:uid="{00000000-0005-0000-0000-0000180F0000}"/>
    <cellStyle name="Millares [0] 4 2 5 6 2 2" xfId="17255" xr:uid="{A8103C5F-A779-40E6-B68D-9D774E5ABFD8}"/>
    <cellStyle name="Millares [0] 4 2 5 6 3" xfId="6549" xr:uid="{00000000-0005-0000-0000-0000190F0000}"/>
    <cellStyle name="Millares [0] 4 2 5 6 3 2" xfId="17256" xr:uid="{D6CE9860-EE83-4F91-8D29-A281084412EA}"/>
    <cellStyle name="Millares [0] 4 2 5 6 4" xfId="17254" xr:uid="{19F4DA7D-94C6-4CB8-9508-01C4B88DCC0A}"/>
    <cellStyle name="Millares [0] 4 2 5 7" xfId="6550" xr:uid="{00000000-0005-0000-0000-00001A0F0000}"/>
    <cellStyle name="Millares [0] 4 2 5 7 2" xfId="17257" xr:uid="{725A92AB-B220-4753-9375-9BB98DCF6991}"/>
    <cellStyle name="Millares [0] 4 2 5 8" xfId="6551" xr:uid="{00000000-0005-0000-0000-00001B0F0000}"/>
    <cellStyle name="Millares [0] 4 2 5 8 2" xfId="17258" xr:uid="{10957600-16F6-42D8-8F30-BAC08281A82A}"/>
    <cellStyle name="Millares [0] 4 2 5 9" xfId="17223" xr:uid="{55F71466-D635-4DF9-98B0-7A97888E51D8}"/>
    <cellStyle name="Millares [0] 4 2 6" xfId="6552" xr:uid="{00000000-0005-0000-0000-00001C0F0000}"/>
    <cellStyle name="Millares [0] 4 2 6 2" xfId="6553" xr:uid="{00000000-0005-0000-0000-00001D0F0000}"/>
    <cellStyle name="Millares [0] 4 2 6 2 2" xfId="6554" xr:uid="{00000000-0005-0000-0000-00001E0F0000}"/>
    <cellStyle name="Millares [0] 4 2 6 2 2 2" xfId="6555" xr:uid="{00000000-0005-0000-0000-00001F0F0000}"/>
    <cellStyle name="Millares [0] 4 2 6 2 2 2 2" xfId="17262" xr:uid="{4D09D996-DB1F-428B-BE5A-895C768AFE96}"/>
    <cellStyle name="Millares [0] 4 2 6 2 2 3" xfId="6556" xr:uid="{00000000-0005-0000-0000-0000200F0000}"/>
    <cellStyle name="Millares [0] 4 2 6 2 2 3 2" xfId="17263" xr:uid="{15C5E9B6-8714-447C-9854-FD6C1F747ED6}"/>
    <cellStyle name="Millares [0] 4 2 6 2 2 4" xfId="17261" xr:uid="{1EDE3589-1B26-489C-B7DD-848E23C93E21}"/>
    <cellStyle name="Millares [0] 4 2 6 2 3" xfId="6557" xr:uid="{00000000-0005-0000-0000-0000210F0000}"/>
    <cellStyle name="Millares [0] 4 2 6 2 3 2" xfId="17264" xr:uid="{F8A623A2-35AA-4A8F-B6DD-DC2D3D4FF8F3}"/>
    <cellStyle name="Millares [0] 4 2 6 2 4" xfId="6558" xr:uid="{00000000-0005-0000-0000-0000220F0000}"/>
    <cellStyle name="Millares [0] 4 2 6 2 4 2" xfId="17265" xr:uid="{6F797B6B-A3CA-4DBF-9D78-1B5A44917788}"/>
    <cellStyle name="Millares [0] 4 2 6 2 5" xfId="17260" xr:uid="{84F03CBA-C17B-4C7B-9480-E0790F03DC3F}"/>
    <cellStyle name="Millares [0] 4 2 6 3" xfId="6559" xr:uid="{00000000-0005-0000-0000-0000230F0000}"/>
    <cellStyle name="Millares [0] 4 2 6 3 2" xfId="6560" xr:uid="{00000000-0005-0000-0000-0000240F0000}"/>
    <cellStyle name="Millares [0] 4 2 6 3 2 2" xfId="17267" xr:uid="{A7750DCF-8F84-4D5B-B56B-567D5D7DFC83}"/>
    <cellStyle name="Millares [0] 4 2 6 3 3" xfId="6561" xr:uid="{00000000-0005-0000-0000-0000250F0000}"/>
    <cellStyle name="Millares [0] 4 2 6 3 3 2" xfId="17268" xr:uid="{97FE607C-5661-47AD-B9EF-5FD83C2D3CC0}"/>
    <cellStyle name="Millares [0] 4 2 6 3 4" xfId="17266" xr:uid="{2959B44A-2636-4AB2-89D2-CB431912F915}"/>
    <cellStyle name="Millares [0] 4 2 6 4" xfId="6562" xr:uid="{00000000-0005-0000-0000-0000260F0000}"/>
    <cellStyle name="Millares [0] 4 2 6 4 2" xfId="17269" xr:uid="{37335C91-5C97-4A4B-86C6-461FD6E4969F}"/>
    <cellStyle name="Millares [0] 4 2 6 5" xfId="6563" xr:uid="{00000000-0005-0000-0000-0000270F0000}"/>
    <cellStyle name="Millares [0] 4 2 6 5 2" xfId="17270" xr:uid="{38ABDDD9-9CEB-4927-9171-F7396356C884}"/>
    <cellStyle name="Millares [0] 4 2 6 6" xfId="17259" xr:uid="{C7F1919F-9955-4F9B-BE4C-F2059C337C6A}"/>
    <cellStyle name="Millares [0] 4 2 7" xfId="6564" xr:uid="{00000000-0005-0000-0000-0000280F0000}"/>
    <cellStyle name="Millares [0] 4 2 7 2" xfId="6565" xr:uid="{00000000-0005-0000-0000-0000290F0000}"/>
    <cellStyle name="Millares [0] 4 2 7 2 2" xfId="6566" xr:uid="{00000000-0005-0000-0000-00002A0F0000}"/>
    <cellStyle name="Millares [0] 4 2 7 2 2 2" xfId="17273" xr:uid="{4F249EB9-3FFB-46E6-A72C-63A6B9CA3E3A}"/>
    <cellStyle name="Millares [0] 4 2 7 2 3" xfId="6567" xr:uid="{00000000-0005-0000-0000-00002B0F0000}"/>
    <cellStyle name="Millares [0] 4 2 7 2 3 2" xfId="17274" xr:uid="{C99C40FA-59D7-42AA-8AB9-197722F42D02}"/>
    <cellStyle name="Millares [0] 4 2 7 2 4" xfId="17272" xr:uid="{952F3A42-05A1-41AA-8FB2-B5F2E1CD6FB2}"/>
    <cellStyle name="Millares [0] 4 2 7 3" xfId="6568" xr:uid="{00000000-0005-0000-0000-00002C0F0000}"/>
    <cellStyle name="Millares [0] 4 2 7 3 2" xfId="17275" xr:uid="{9401CB93-C99E-4ED7-B040-868030DF2177}"/>
    <cellStyle name="Millares [0] 4 2 7 4" xfId="6569" xr:uid="{00000000-0005-0000-0000-00002D0F0000}"/>
    <cellStyle name="Millares [0] 4 2 7 4 2" xfId="17276" xr:uid="{DB7C07A2-3B27-4015-9230-E0689D334CFC}"/>
    <cellStyle name="Millares [0] 4 2 7 5" xfId="17271" xr:uid="{C0DD9FD2-947C-4587-8C29-B65CE5D03372}"/>
    <cellStyle name="Millares [0] 4 2 8" xfId="6570" xr:uid="{00000000-0005-0000-0000-00002E0F0000}"/>
    <cellStyle name="Millares [0] 4 2 8 2" xfId="6571" xr:uid="{00000000-0005-0000-0000-00002F0F0000}"/>
    <cellStyle name="Millares [0] 4 2 8 2 2" xfId="6572" xr:uid="{00000000-0005-0000-0000-0000300F0000}"/>
    <cellStyle name="Millares [0] 4 2 8 2 2 2" xfId="17279" xr:uid="{BBD6092D-1D72-418D-A539-C24FADCE1423}"/>
    <cellStyle name="Millares [0] 4 2 8 2 3" xfId="6573" xr:uid="{00000000-0005-0000-0000-0000310F0000}"/>
    <cellStyle name="Millares [0] 4 2 8 2 3 2" xfId="17280" xr:uid="{29083D11-77E4-4E18-B3C3-F4112E18BDA7}"/>
    <cellStyle name="Millares [0] 4 2 8 2 4" xfId="17278" xr:uid="{842045BE-90F3-4ADD-B37B-03BB14305C9A}"/>
    <cellStyle name="Millares [0] 4 2 8 3" xfId="6574" xr:uid="{00000000-0005-0000-0000-0000320F0000}"/>
    <cellStyle name="Millares [0] 4 2 8 3 2" xfId="17281" xr:uid="{38343428-AD09-4F66-B59B-F9828EF9EEF2}"/>
    <cellStyle name="Millares [0] 4 2 8 4" xfId="6575" xr:uid="{00000000-0005-0000-0000-0000330F0000}"/>
    <cellStyle name="Millares [0] 4 2 8 4 2" xfId="17282" xr:uid="{87ECE6CA-9751-40E1-B647-E5DE058DD06A}"/>
    <cellStyle name="Millares [0] 4 2 8 5" xfId="17277" xr:uid="{347B6705-09A2-4A25-B2D3-9C72A260E445}"/>
    <cellStyle name="Millares [0] 4 2 9" xfId="6576" xr:uid="{00000000-0005-0000-0000-0000340F0000}"/>
    <cellStyle name="Millares [0] 4 2 9 2" xfId="6577" xr:uid="{00000000-0005-0000-0000-0000350F0000}"/>
    <cellStyle name="Millares [0] 4 2 9 2 2" xfId="6578" xr:uid="{00000000-0005-0000-0000-0000360F0000}"/>
    <cellStyle name="Millares [0] 4 2 9 2 2 2" xfId="17285" xr:uid="{30977D55-72AC-4EAB-8A59-A41F05CF5DAC}"/>
    <cellStyle name="Millares [0] 4 2 9 2 3" xfId="6579" xr:uid="{00000000-0005-0000-0000-0000370F0000}"/>
    <cellStyle name="Millares [0] 4 2 9 2 3 2" xfId="17286" xr:uid="{C10F4046-BEE5-4911-A4D0-338711599494}"/>
    <cellStyle name="Millares [0] 4 2 9 2 4" xfId="17284" xr:uid="{EE1E8558-5540-41AF-B52B-4BE81438BB32}"/>
    <cellStyle name="Millares [0] 4 2 9 3" xfId="6580" xr:uid="{00000000-0005-0000-0000-0000380F0000}"/>
    <cellStyle name="Millares [0] 4 2 9 3 2" xfId="17287" xr:uid="{B5DCF862-9F06-429B-A2CB-BA0E7D13B5D5}"/>
    <cellStyle name="Millares [0] 4 2 9 4" xfId="6581" xr:uid="{00000000-0005-0000-0000-0000390F0000}"/>
    <cellStyle name="Millares [0] 4 2 9 4 2" xfId="17288" xr:uid="{B189772F-1176-4CA2-AF3C-275BD008D046}"/>
    <cellStyle name="Millares [0] 4 2 9 5" xfId="17283" xr:uid="{12034DAD-5727-467A-A04F-0D3ECEF8B1B6}"/>
    <cellStyle name="Millares [0] 4 3" xfId="6582" xr:uid="{00000000-0005-0000-0000-00003A0F0000}"/>
    <cellStyle name="Millares [0] 4 3 10" xfId="6583" xr:uid="{00000000-0005-0000-0000-00003B0F0000}"/>
    <cellStyle name="Millares [0] 4 3 10 2" xfId="17290" xr:uid="{CDF9A1AF-776F-4399-8B27-77990982F3B2}"/>
    <cellStyle name="Millares [0] 4 3 11" xfId="17289" xr:uid="{EEE6AF47-14D9-472A-B92E-C10D2C72E0F8}"/>
    <cellStyle name="Millares [0] 4 3 2" xfId="6584" xr:uid="{00000000-0005-0000-0000-00003C0F0000}"/>
    <cellStyle name="Millares [0] 4 3 2 10" xfId="17291" xr:uid="{DE5D3089-C3A7-4C73-9808-67B494041940}"/>
    <cellStyle name="Millares [0] 4 3 2 2" xfId="6585" xr:uid="{00000000-0005-0000-0000-00003D0F0000}"/>
    <cellStyle name="Millares [0] 4 3 2 2 2" xfId="6586" xr:uid="{00000000-0005-0000-0000-00003E0F0000}"/>
    <cellStyle name="Millares [0] 4 3 2 2 2 2" xfId="6587" xr:uid="{00000000-0005-0000-0000-00003F0F0000}"/>
    <cellStyle name="Millares [0] 4 3 2 2 2 2 2" xfId="6588" xr:uid="{00000000-0005-0000-0000-0000400F0000}"/>
    <cellStyle name="Millares [0] 4 3 2 2 2 2 2 2" xfId="6589" xr:uid="{00000000-0005-0000-0000-0000410F0000}"/>
    <cellStyle name="Millares [0] 4 3 2 2 2 2 2 2 2" xfId="17296" xr:uid="{5E78A21E-1C88-44D7-A754-A3593E7B058E}"/>
    <cellStyle name="Millares [0] 4 3 2 2 2 2 2 3" xfId="6590" xr:uid="{00000000-0005-0000-0000-0000420F0000}"/>
    <cellStyle name="Millares [0] 4 3 2 2 2 2 2 3 2" xfId="17297" xr:uid="{1EB9335B-D544-4B73-AFE3-FD80AADA14F7}"/>
    <cellStyle name="Millares [0] 4 3 2 2 2 2 2 4" xfId="17295" xr:uid="{D33DDB34-E054-4993-8869-38BFF258F356}"/>
    <cellStyle name="Millares [0] 4 3 2 2 2 2 3" xfId="6591" xr:uid="{00000000-0005-0000-0000-0000430F0000}"/>
    <cellStyle name="Millares [0] 4 3 2 2 2 2 3 2" xfId="17298" xr:uid="{DA9135B9-7CDA-4C08-B4F6-687FFF2D1897}"/>
    <cellStyle name="Millares [0] 4 3 2 2 2 2 4" xfId="6592" xr:uid="{00000000-0005-0000-0000-0000440F0000}"/>
    <cellStyle name="Millares [0] 4 3 2 2 2 2 4 2" xfId="17299" xr:uid="{BBCDF131-F72B-401C-9B22-46A99EF22E51}"/>
    <cellStyle name="Millares [0] 4 3 2 2 2 2 5" xfId="17294" xr:uid="{7CE21F8A-D709-4F3C-B68F-F29219A3D8F6}"/>
    <cellStyle name="Millares [0] 4 3 2 2 2 3" xfId="6593" xr:uid="{00000000-0005-0000-0000-0000450F0000}"/>
    <cellStyle name="Millares [0] 4 3 2 2 2 3 2" xfId="6594" xr:uid="{00000000-0005-0000-0000-0000460F0000}"/>
    <cellStyle name="Millares [0] 4 3 2 2 2 3 2 2" xfId="17301" xr:uid="{EF6D8958-8311-4B43-AED6-F79E4C8163D2}"/>
    <cellStyle name="Millares [0] 4 3 2 2 2 3 3" xfId="6595" xr:uid="{00000000-0005-0000-0000-0000470F0000}"/>
    <cellStyle name="Millares [0] 4 3 2 2 2 3 3 2" xfId="17302" xr:uid="{4ACDBEFB-8B60-444B-8212-2917FEE01F3A}"/>
    <cellStyle name="Millares [0] 4 3 2 2 2 3 4" xfId="17300" xr:uid="{7AB34D2E-79A7-46E4-AA04-6D663C32EDD8}"/>
    <cellStyle name="Millares [0] 4 3 2 2 2 4" xfId="6596" xr:uid="{00000000-0005-0000-0000-0000480F0000}"/>
    <cellStyle name="Millares [0] 4 3 2 2 2 4 2" xfId="17303" xr:uid="{6C7B4CDD-E5DA-4381-8E7F-BCA3DD979D98}"/>
    <cellStyle name="Millares [0] 4 3 2 2 2 5" xfId="6597" xr:uid="{00000000-0005-0000-0000-0000490F0000}"/>
    <cellStyle name="Millares [0] 4 3 2 2 2 5 2" xfId="17304" xr:uid="{B2FB3CC3-AA82-4E8E-8A98-BC8A53A474E4}"/>
    <cellStyle name="Millares [0] 4 3 2 2 2 6" xfId="17293" xr:uid="{5E4D7832-D31B-4916-86B1-1D13F1044BF4}"/>
    <cellStyle name="Millares [0] 4 3 2 2 3" xfId="6598" xr:uid="{00000000-0005-0000-0000-00004A0F0000}"/>
    <cellStyle name="Millares [0] 4 3 2 2 3 2" xfId="6599" xr:uid="{00000000-0005-0000-0000-00004B0F0000}"/>
    <cellStyle name="Millares [0] 4 3 2 2 3 2 2" xfId="6600" xr:uid="{00000000-0005-0000-0000-00004C0F0000}"/>
    <cellStyle name="Millares [0] 4 3 2 2 3 2 2 2" xfId="17307" xr:uid="{6D024D74-E360-4FED-815A-7E27781D8C97}"/>
    <cellStyle name="Millares [0] 4 3 2 2 3 2 3" xfId="6601" xr:uid="{00000000-0005-0000-0000-00004D0F0000}"/>
    <cellStyle name="Millares [0] 4 3 2 2 3 2 3 2" xfId="17308" xr:uid="{FE99AE2D-D4F3-4BD8-AE08-4A604842E0D8}"/>
    <cellStyle name="Millares [0] 4 3 2 2 3 2 4" xfId="17306" xr:uid="{F4FA8D22-E1DC-44E8-94AF-2D594FCC7618}"/>
    <cellStyle name="Millares [0] 4 3 2 2 3 3" xfId="6602" xr:uid="{00000000-0005-0000-0000-00004E0F0000}"/>
    <cellStyle name="Millares [0] 4 3 2 2 3 3 2" xfId="17309" xr:uid="{7BD0EE40-429E-4DE7-86E3-62390AC84CD1}"/>
    <cellStyle name="Millares [0] 4 3 2 2 3 4" xfId="6603" xr:uid="{00000000-0005-0000-0000-00004F0F0000}"/>
    <cellStyle name="Millares [0] 4 3 2 2 3 4 2" xfId="17310" xr:uid="{AE31D6DB-1339-42BD-9976-9D6ACC0BECB6}"/>
    <cellStyle name="Millares [0] 4 3 2 2 3 5" xfId="17305" xr:uid="{E3E6A093-90B9-42A5-BA1C-1A78113B5CA2}"/>
    <cellStyle name="Millares [0] 4 3 2 2 4" xfId="6604" xr:uid="{00000000-0005-0000-0000-0000500F0000}"/>
    <cellStyle name="Millares [0] 4 3 2 2 4 2" xfId="6605" xr:uid="{00000000-0005-0000-0000-0000510F0000}"/>
    <cellStyle name="Millares [0] 4 3 2 2 4 2 2" xfId="6606" xr:uid="{00000000-0005-0000-0000-0000520F0000}"/>
    <cellStyle name="Millares [0] 4 3 2 2 4 2 2 2" xfId="17313" xr:uid="{CE37C8D0-C6D5-4D20-87A5-2BF7BAC9CC20}"/>
    <cellStyle name="Millares [0] 4 3 2 2 4 2 3" xfId="6607" xr:uid="{00000000-0005-0000-0000-0000530F0000}"/>
    <cellStyle name="Millares [0] 4 3 2 2 4 2 3 2" xfId="17314" xr:uid="{095B490D-1F60-497B-8291-13AA692F72B8}"/>
    <cellStyle name="Millares [0] 4 3 2 2 4 2 4" xfId="17312" xr:uid="{CC51875A-6F0B-4424-B7C3-68D657B5E85B}"/>
    <cellStyle name="Millares [0] 4 3 2 2 4 3" xfId="6608" xr:uid="{00000000-0005-0000-0000-0000540F0000}"/>
    <cellStyle name="Millares [0] 4 3 2 2 4 3 2" xfId="17315" xr:uid="{F37FDE0C-3706-4464-8573-E0F9C858256F}"/>
    <cellStyle name="Millares [0] 4 3 2 2 4 4" xfId="6609" xr:uid="{00000000-0005-0000-0000-0000550F0000}"/>
    <cellStyle name="Millares [0] 4 3 2 2 4 4 2" xfId="17316" xr:uid="{40809D08-1B5E-4CE9-8424-9605DEC88F00}"/>
    <cellStyle name="Millares [0] 4 3 2 2 4 5" xfId="17311" xr:uid="{ED1613AC-2A85-40FC-B9AC-B698D162492E}"/>
    <cellStyle name="Millares [0] 4 3 2 2 5" xfId="6610" xr:uid="{00000000-0005-0000-0000-0000560F0000}"/>
    <cellStyle name="Millares [0] 4 3 2 2 5 2" xfId="6611" xr:uid="{00000000-0005-0000-0000-0000570F0000}"/>
    <cellStyle name="Millares [0] 4 3 2 2 5 2 2" xfId="6612" xr:uid="{00000000-0005-0000-0000-0000580F0000}"/>
    <cellStyle name="Millares [0] 4 3 2 2 5 2 2 2" xfId="17319" xr:uid="{16ED7E3E-B292-4AF9-AD7B-D54FC703BF11}"/>
    <cellStyle name="Millares [0] 4 3 2 2 5 2 3" xfId="6613" xr:uid="{00000000-0005-0000-0000-0000590F0000}"/>
    <cellStyle name="Millares [0] 4 3 2 2 5 2 3 2" xfId="17320" xr:uid="{1A89A378-C818-4A00-81B3-8E3408496A17}"/>
    <cellStyle name="Millares [0] 4 3 2 2 5 2 4" xfId="17318" xr:uid="{96BCCA47-C9E1-417C-B5E1-67B8C32E0FAD}"/>
    <cellStyle name="Millares [0] 4 3 2 2 5 3" xfId="6614" xr:uid="{00000000-0005-0000-0000-00005A0F0000}"/>
    <cellStyle name="Millares [0] 4 3 2 2 5 3 2" xfId="17321" xr:uid="{0ACF1A75-DD06-4234-A60A-9A28F9E0F6F4}"/>
    <cellStyle name="Millares [0] 4 3 2 2 5 4" xfId="6615" xr:uid="{00000000-0005-0000-0000-00005B0F0000}"/>
    <cellStyle name="Millares [0] 4 3 2 2 5 4 2" xfId="17322" xr:uid="{0976DA5D-58C7-4CB5-92AD-45815830CFF3}"/>
    <cellStyle name="Millares [0] 4 3 2 2 5 5" xfId="17317" xr:uid="{F69B7986-DF7F-485C-B470-E347402F073E}"/>
    <cellStyle name="Millares [0] 4 3 2 2 6" xfId="6616" xr:uid="{00000000-0005-0000-0000-00005C0F0000}"/>
    <cellStyle name="Millares [0] 4 3 2 2 6 2" xfId="6617" xr:uid="{00000000-0005-0000-0000-00005D0F0000}"/>
    <cellStyle name="Millares [0] 4 3 2 2 6 2 2" xfId="17324" xr:uid="{61D3624F-3C20-4565-B7D7-B25D0CDA8F72}"/>
    <cellStyle name="Millares [0] 4 3 2 2 6 3" xfId="6618" xr:uid="{00000000-0005-0000-0000-00005E0F0000}"/>
    <cellStyle name="Millares [0] 4 3 2 2 6 3 2" xfId="17325" xr:uid="{A0610E1F-93D8-4F77-9EFC-16431EB48739}"/>
    <cellStyle name="Millares [0] 4 3 2 2 6 4" xfId="17323" xr:uid="{1DB7E10B-7DC2-4F36-A922-7F3D83F2876F}"/>
    <cellStyle name="Millares [0] 4 3 2 2 7" xfId="6619" xr:uid="{00000000-0005-0000-0000-00005F0F0000}"/>
    <cellStyle name="Millares [0] 4 3 2 2 7 2" xfId="17326" xr:uid="{3D10B5E4-EAE5-4B8B-B1E5-C419BC1C7D9F}"/>
    <cellStyle name="Millares [0] 4 3 2 2 8" xfId="6620" xr:uid="{00000000-0005-0000-0000-0000600F0000}"/>
    <cellStyle name="Millares [0] 4 3 2 2 8 2" xfId="17327" xr:uid="{DF0ED08C-DCA7-4DA8-A545-29A92D43E3B3}"/>
    <cellStyle name="Millares [0] 4 3 2 2 9" xfId="17292" xr:uid="{4334B49F-28E4-4883-B9B3-55F7EB55319B}"/>
    <cellStyle name="Millares [0] 4 3 2 3" xfId="6621" xr:uid="{00000000-0005-0000-0000-0000610F0000}"/>
    <cellStyle name="Millares [0] 4 3 2 3 2" xfId="6622" xr:uid="{00000000-0005-0000-0000-0000620F0000}"/>
    <cellStyle name="Millares [0] 4 3 2 3 2 2" xfId="6623" xr:uid="{00000000-0005-0000-0000-0000630F0000}"/>
    <cellStyle name="Millares [0] 4 3 2 3 2 2 2" xfId="6624" xr:uid="{00000000-0005-0000-0000-0000640F0000}"/>
    <cellStyle name="Millares [0] 4 3 2 3 2 2 2 2" xfId="17331" xr:uid="{D6DEA2BC-11CD-4DD8-8729-075A58137E64}"/>
    <cellStyle name="Millares [0] 4 3 2 3 2 2 3" xfId="6625" xr:uid="{00000000-0005-0000-0000-0000650F0000}"/>
    <cellStyle name="Millares [0] 4 3 2 3 2 2 3 2" xfId="17332" xr:uid="{6E7C2C00-D8B5-4F52-96E8-B7954EFA10F7}"/>
    <cellStyle name="Millares [0] 4 3 2 3 2 2 4" xfId="17330" xr:uid="{73D8CD38-2E6D-4462-9DB0-1B276B854906}"/>
    <cellStyle name="Millares [0] 4 3 2 3 2 3" xfId="6626" xr:uid="{00000000-0005-0000-0000-0000660F0000}"/>
    <cellStyle name="Millares [0] 4 3 2 3 2 3 2" xfId="17333" xr:uid="{35A56363-56BC-437C-B721-DBA69D1F0A57}"/>
    <cellStyle name="Millares [0] 4 3 2 3 2 4" xfId="6627" xr:uid="{00000000-0005-0000-0000-0000670F0000}"/>
    <cellStyle name="Millares [0] 4 3 2 3 2 4 2" xfId="17334" xr:uid="{42FB55D1-8DB9-4CC8-8646-C54ED6AFC889}"/>
    <cellStyle name="Millares [0] 4 3 2 3 2 5" xfId="17329" xr:uid="{C1456655-CE5B-46C2-92FB-5CED00C48B16}"/>
    <cellStyle name="Millares [0] 4 3 2 3 3" xfId="6628" xr:uid="{00000000-0005-0000-0000-0000680F0000}"/>
    <cellStyle name="Millares [0] 4 3 2 3 3 2" xfId="6629" xr:uid="{00000000-0005-0000-0000-0000690F0000}"/>
    <cellStyle name="Millares [0] 4 3 2 3 3 2 2" xfId="17336" xr:uid="{10631F93-6F41-42A3-8D5C-9D1618A4DD19}"/>
    <cellStyle name="Millares [0] 4 3 2 3 3 3" xfId="6630" xr:uid="{00000000-0005-0000-0000-00006A0F0000}"/>
    <cellStyle name="Millares [0] 4 3 2 3 3 3 2" xfId="17337" xr:uid="{98E93811-DEC1-4429-80DE-01DD03187C73}"/>
    <cellStyle name="Millares [0] 4 3 2 3 3 4" xfId="17335" xr:uid="{90E08B11-91CD-4967-8CF5-330BD3DDB3DB}"/>
    <cellStyle name="Millares [0] 4 3 2 3 4" xfId="6631" xr:uid="{00000000-0005-0000-0000-00006B0F0000}"/>
    <cellStyle name="Millares [0] 4 3 2 3 4 2" xfId="17338" xr:uid="{69BB013B-52CE-4332-8FDA-DABDE882557D}"/>
    <cellStyle name="Millares [0] 4 3 2 3 5" xfId="6632" xr:uid="{00000000-0005-0000-0000-00006C0F0000}"/>
    <cellStyle name="Millares [0] 4 3 2 3 5 2" xfId="17339" xr:uid="{21041F62-53EF-4160-A981-D730752E96FE}"/>
    <cellStyle name="Millares [0] 4 3 2 3 6" xfId="17328" xr:uid="{C7DC884C-7FF8-4999-9B92-2FE20879B723}"/>
    <cellStyle name="Millares [0] 4 3 2 4" xfId="6633" xr:uid="{00000000-0005-0000-0000-00006D0F0000}"/>
    <cellStyle name="Millares [0] 4 3 2 4 2" xfId="6634" xr:uid="{00000000-0005-0000-0000-00006E0F0000}"/>
    <cellStyle name="Millares [0] 4 3 2 4 2 2" xfId="6635" xr:uid="{00000000-0005-0000-0000-00006F0F0000}"/>
    <cellStyle name="Millares [0] 4 3 2 4 2 2 2" xfId="17342" xr:uid="{4EF8E7F2-8AE8-4EA9-B568-FD7CC882D72F}"/>
    <cellStyle name="Millares [0] 4 3 2 4 2 3" xfId="6636" xr:uid="{00000000-0005-0000-0000-0000700F0000}"/>
    <cellStyle name="Millares [0] 4 3 2 4 2 3 2" xfId="17343" xr:uid="{79F74ECA-7D75-4FB4-A288-593CD2011F6A}"/>
    <cellStyle name="Millares [0] 4 3 2 4 2 4" xfId="17341" xr:uid="{8ABBB8EE-6C51-4584-AE39-F367AE46919E}"/>
    <cellStyle name="Millares [0] 4 3 2 4 3" xfId="6637" xr:uid="{00000000-0005-0000-0000-0000710F0000}"/>
    <cellStyle name="Millares [0] 4 3 2 4 3 2" xfId="17344" xr:uid="{4D823247-4413-4AFA-ADAB-B96152D73F7A}"/>
    <cellStyle name="Millares [0] 4 3 2 4 4" xfId="6638" xr:uid="{00000000-0005-0000-0000-0000720F0000}"/>
    <cellStyle name="Millares [0] 4 3 2 4 4 2" xfId="17345" xr:uid="{CB42EFA6-D302-4516-BF6E-6FC983159C61}"/>
    <cellStyle name="Millares [0] 4 3 2 4 5" xfId="17340" xr:uid="{72D20F64-2E7C-443C-9778-87087C2321DA}"/>
    <cellStyle name="Millares [0] 4 3 2 5" xfId="6639" xr:uid="{00000000-0005-0000-0000-0000730F0000}"/>
    <cellStyle name="Millares [0] 4 3 2 5 2" xfId="6640" xr:uid="{00000000-0005-0000-0000-0000740F0000}"/>
    <cellStyle name="Millares [0] 4 3 2 5 2 2" xfId="6641" xr:uid="{00000000-0005-0000-0000-0000750F0000}"/>
    <cellStyle name="Millares [0] 4 3 2 5 2 2 2" xfId="17348" xr:uid="{B0C58941-5345-48E5-8A6A-E86E6F83E177}"/>
    <cellStyle name="Millares [0] 4 3 2 5 2 3" xfId="6642" xr:uid="{00000000-0005-0000-0000-0000760F0000}"/>
    <cellStyle name="Millares [0] 4 3 2 5 2 3 2" xfId="17349" xr:uid="{4E9360CF-E56E-4B43-9291-223D003435AD}"/>
    <cellStyle name="Millares [0] 4 3 2 5 2 4" xfId="17347" xr:uid="{9DB1DBEC-B6D4-4D33-9DD2-857419BC26A1}"/>
    <cellStyle name="Millares [0] 4 3 2 5 3" xfId="6643" xr:uid="{00000000-0005-0000-0000-0000770F0000}"/>
    <cellStyle name="Millares [0] 4 3 2 5 3 2" xfId="17350" xr:uid="{38473B08-C848-498B-AAEA-8F770409A374}"/>
    <cellStyle name="Millares [0] 4 3 2 5 4" xfId="6644" xr:uid="{00000000-0005-0000-0000-0000780F0000}"/>
    <cellStyle name="Millares [0] 4 3 2 5 4 2" xfId="17351" xr:uid="{EA371A60-C3BF-4598-8CD2-ACAA57EF57E2}"/>
    <cellStyle name="Millares [0] 4 3 2 5 5" xfId="17346" xr:uid="{688E0352-729A-43D1-A5B0-BBFA5ED1844C}"/>
    <cellStyle name="Millares [0] 4 3 2 6" xfId="6645" xr:uid="{00000000-0005-0000-0000-0000790F0000}"/>
    <cellStyle name="Millares [0] 4 3 2 6 2" xfId="6646" xr:uid="{00000000-0005-0000-0000-00007A0F0000}"/>
    <cellStyle name="Millares [0] 4 3 2 6 2 2" xfId="6647" xr:uid="{00000000-0005-0000-0000-00007B0F0000}"/>
    <cellStyle name="Millares [0] 4 3 2 6 2 2 2" xfId="17354" xr:uid="{9EF96BBE-B21E-461C-AF16-E28F4E1ABBAC}"/>
    <cellStyle name="Millares [0] 4 3 2 6 2 3" xfId="6648" xr:uid="{00000000-0005-0000-0000-00007C0F0000}"/>
    <cellStyle name="Millares [0] 4 3 2 6 2 3 2" xfId="17355" xr:uid="{13C186E6-B863-4ACF-B1DB-CCCF047F9281}"/>
    <cellStyle name="Millares [0] 4 3 2 6 2 4" xfId="17353" xr:uid="{58D297B4-46D7-4624-A423-00272B9A7511}"/>
    <cellStyle name="Millares [0] 4 3 2 6 3" xfId="6649" xr:uid="{00000000-0005-0000-0000-00007D0F0000}"/>
    <cellStyle name="Millares [0] 4 3 2 6 3 2" xfId="17356" xr:uid="{FE9EDD46-6354-4A39-9EBE-E0024DC40642}"/>
    <cellStyle name="Millares [0] 4 3 2 6 4" xfId="6650" xr:uid="{00000000-0005-0000-0000-00007E0F0000}"/>
    <cellStyle name="Millares [0] 4 3 2 6 4 2" xfId="17357" xr:uid="{CB4E6D6D-4EED-4FBC-9470-CF03738C9095}"/>
    <cellStyle name="Millares [0] 4 3 2 6 5" xfId="17352" xr:uid="{4A6A38AF-BD3D-4156-9A26-2ABFE1ACDC42}"/>
    <cellStyle name="Millares [0] 4 3 2 7" xfId="6651" xr:uid="{00000000-0005-0000-0000-00007F0F0000}"/>
    <cellStyle name="Millares [0] 4 3 2 7 2" xfId="6652" xr:uid="{00000000-0005-0000-0000-0000800F0000}"/>
    <cellStyle name="Millares [0] 4 3 2 7 2 2" xfId="17359" xr:uid="{4D448774-3383-4F8B-9585-623750E00FC2}"/>
    <cellStyle name="Millares [0] 4 3 2 7 3" xfId="6653" xr:uid="{00000000-0005-0000-0000-0000810F0000}"/>
    <cellStyle name="Millares [0] 4 3 2 7 3 2" xfId="17360" xr:uid="{3263DD6C-627A-49E8-AD01-F2CE8FBB0C94}"/>
    <cellStyle name="Millares [0] 4 3 2 7 4" xfId="17358" xr:uid="{2976094C-1F29-450A-B9B3-3D2F2D3C91BB}"/>
    <cellStyle name="Millares [0] 4 3 2 8" xfId="6654" xr:uid="{00000000-0005-0000-0000-0000820F0000}"/>
    <cellStyle name="Millares [0] 4 3 2 8 2" xfId="17361" xr:uid="{5D4008D7-B3A7-403B-BB12-228838D2EB16}"/>
    <cellStyle name="Millares [0] 4 3 2 9" xfId="6655" xr:uid="{00000000-0005-0000-0000-0000830F0000}"/>
    <cellStyle name="Millares [0] 4 3 2 9 2" xfId="17362" xr:uid="{5053DD2F-7330-41AF-959B-CC664F79155F}"/>
    <cellStyle name="Millares [0] 4 3 3" xfId="6656" xr:uid="{00000000-0005-0000-0000-0000840F0000}"/>
    <cellStyle name="Millares [0] 4 3 3 2" xfId="6657" xr:uid="{00000000-0005-0000-0000-0000850F0000}"/>
    <cellStyle name="Millares [0] 4 3 3 2 2" xfId="6658" xr:uid="{00000000-0005-0000-0000-0000860F0000}"/>
    <cellStyle name="Millares [0] 4 3 3 2 2 2" xfId="6659" xr:uid="{00000000-0005-0000-0000-0000870F0000}"/>
    <cellStyle name="Millares [0] 4 3 3 2 2 2 2" xfId="6660" xr:uid="{00000000-0005-0000-0000-0000880F0000}"/>
    <cellStyle name="Millares [0] 4 3 3 2 2 2 2 2" xfId="17367" xr:uid="{38BF3DDB-2481-4DFC-B560-3E027FB371D9}"/>
    <cellStyle name="Millares [0] 4 3 3 2 2 2 3" xfId="6661" xr:uid="{00000000-0005-0000-0000-0000890F0000}"/>
    <cellStyle name="Millares [0] 4 3 3 2 2 2 3 2" xfId="17368" xr:uid="{427328D2-B710-49B7-91F4-437AF1C7C532}"/>
    <cellStyle name="Millares [0] 4 3 3 2 2 2 4" xfId="17366" xr:uid="{28D6F7F4-7DA6-4036-B22A-2BFD1856EB26}"/>
    <cellStyle name="Millares [0] 4 3 3 2 2 3" xfId="6662" xr:uid="{00000000-0005-0000-0000-00008A0F0000}"/>
    <cellStyle name="Millares [0] 4 3 3 2 2 3 2" xfId="17369" xr:uid="{ED09376D-A8B2-4A9A-A5EC-B21AFF87283D}"/>
    <cellStyle name="Millares [0] 4 3 3 2 2 4" xfId="6663" xr:uid="{00000000-0005-0000-0000-00008B0F0000}"/>
    <cellStyle name="Millares [0] 4 3 3 2 2 4 2" xfId="17370" xr:uid="{50949D2F-BE93-48C7-A9A8-704AA1166C2A}"/>
    <cellStyle name="Millares [0] 4 3 3 2 2 5" xfId="17365" xr:uid="{A3083743-5350-4469-9282-D8BC1E2EC6E3}"/>
    <cellStyle name="Millares [0] 4 3 3 2 3" xfId="6664" xr:uid="{00000000-0005-0000-0000-00008C0F0000}"/>
    <cellStyle name="Millares [0] 4 3 3 2 3 2" xfId="6665" xr:uid="{00000000-0005-0000-0000-00008D0F0000}"/>
    <cellStyle name="Millares [0] 4 3 3 2 3 2 2" xfId="17372" xr:uid="{994CE2B7-7529-44BD-A432-AAA9D14E6D19}"/>
    <cellStyle name="Millares [0] 4 3 3 2 3 3" xfId="6666" xr:uid="{00000000-0005-0000-0000-00008E0F0000}"/>
    <cellStyle name="Millares [0] 4 3 3 2 3 3 2" xfId="17373" xr:uid="{EDA54284-E745-4A80-9479-7E3FA56ED608}"/>
    <cellStyle name="Millares [0] 4 3 3 2 3 4" xfId="17371" xr:uid="{40987114-D97A-464D-A825-FB6921A081DD}"/>
    <cellStyle name="Millares [0] 4 3 3 2 4" xfId="6667" xr:uid="{00000000-0005-0000-0000-00008F0F0000}"/>
    <cellStyle name="Millares [0] 4 3 3 2 4 2" xfId="17374" xr:uid="{875B6607-395C-491C-829B-21F5B38369B4}"/>
    <cellStyle name="Millares [0] 4 3 3 2 5" xfId="6668" xr:uid="{00000000-0005-0000-0000-0000900F0000}"/>
    <cellStyle name="Millares [0] 4 3 3 2 5 2" xfId="17375" xr:uid="{632F4AD8-1974-4A79-A105-E9ABC789BEAE}"/>
    <cellStyle name="Millares [0] 4 3 3 2 6" xfId="17364" xr:uid="{1A0E0B68-47D3-4269-A1CA-16EC0495FFF4}"/>
    <cellStyle name="Millares [0] 4 3 3 3" xfId="6669" xr:uid="{00000000-0005-0000-0000-0000910F0000}"/>
    <cellStyle name="Millares [0] 4 3 3 3 2" xfId="6670" xr:uid="{00000000-0005-0000-0000-0000920F0000}"/>
    <cellStyle name="Millares [0] 4 3 3 3 2 2" xfId="6671" xr:uid="{00000000-0005-0000-0000-0000930F0000}"/>
    <cellStyle name="Millares [0] 4 3 3 3 2 2 2" xfId="17378" xr:uid="{3D87E848-7CB1-4BC8-B572-58EB8E31CC89}"/>
    <cellStyle name="Millares [0] 4 3 3 3 2 3" xfId="6672" xr:uid="{00000000-0005-0000-0000-0000940F0000}"/>
    <cellStyle name="Millares [0] 4 3 3 3 2 3 2" xfId="17379" xr:uid="{98D70446-CD19-4BFE-AA5E-B8F372666AB9}"/>
    <cellStyle name="Millares [0] 4 3 3 3 2 4" xfId="17377" xr:uid="{5B8FDBF3-6845-4F15-BA9F-E86C8CA2C56C}"/>
    <cellStyle name="Millares [0] 4 3 3 3 3" xfId="6673" xr:uid="{00000000-0005-0000-0000-0000950F0000}"/>
    <cellStyle name="Millares [0] 4 3 3 3 3 2" xfId="17380" xr:uid="{ADD1D35B-942E-49C3-9379-FF9BD684588E}"/>
    <cellStyle name="Millares [0] 4 3 3 3 4" xfId="6674" xr:uid="{00000000-0005-0000-0000-0000960F0000}"/>
    <cellStyle name="Millares [0] 4 3 3 3 4 2" xfId="17381" xr:uid="{1AE73495-30F1-4DFB-BCAC-F142A56C5C2A}"/>
    <cellStyle name="Millares [0] 4 3 3 3 5" xfId="17376" xr:uid="{D0D3839A-D3D9-4EE0-88E6-332E519C5C0D}"/>
    <cellStyle name="Millares [0] 4 3 3 4" xfId="6675" xr:uid="{00000000-0005-0000-0000-0000970F0000}"/>
    <cellStyle name="Millares [0] 4 3 3 4 2" xfId="6676" xr:uid="{00000000-0005-0000-0000-0000980F0000}"/>
    <cellStyle name="Millares [0] 4 3 3 4 2 2" xfId="6677" xr:uid="{00000000-0005-0000-0000-0000990F0000}"/>
    <cellStyle name="Millares [0] 4 3 3 4 2 2 2" xfId="17384" xr:uid="{DF88DB48-4724-4540-980D-5AB710350546}"/>
    <cellStyle name="Millares [0] 4 3 3 4 2 3" xfId="6678" xr:uid="{00000000-0005-0000-0000-00009A0F0000}"/>
    <cellStyle name="Millares [0] 4 3 3 4 2 3 2" xfId="17385" xr:uid="{E82ACFF0-D1FD-4C61-92B1-A520302505D9}"/>
    <cellStyle name="Millares [0] 4 3 3 4 2 4" xfId="17383" xr:uid="{5FF32B9B-4EC5-49E7-8B7E-D6E8C29D3D44}"/>
    <cellStyle name="Millares [0] 4 3 3 4 3" xfId="6679" xr:uid="{00000000-0005-0000-0000-00009B0F0000}"/>
    <cellStyle name="Millares [0] 4 3 3 4 3 2" xfId="17386" xr:uid="{4C23773F-690A-4F7F-8BD0-28E2562E4CF2}"/>
    <cellStyle name="Millares [0] 4 3 3 4 4" xfId="6680" xr:uid="{00000000-0005-0000-0000-00009C0F0000}"/>
    <cellStyle name="Millares [0] 4 3 3 4 4 2" xfId="17387" xr:uid="{ACEF693E-00AD-48BC-A342-31FAFB9C6534}"/>
    <cellStyle name="Millares [0] 4 3 3 4 5" xfId="17382" xr:uid="{2626A9C4-EE4E-473B-BBB0-A801824BA0E3}"/>
    <cellStyle name="Millares [0] 4 3 3 5" xfId="6681" xr:uid="{00000000-0005-0000-0000-00009D0F0000}"/>
    <cellStyle name="Millares [0] 4 3 3 5 2" xfId="6682" xr:uid="{00000000-0005-0000-0000-00009E0F0000}"/>
    <cellStyle name="Millares [0] 4 3 3 5 2 2" xfId="6683" xr:uid="{00000000-0005-0000-0000-00009F0F0000}"/>
    <cellStyle name="Millares [0] 4 3 3 5 2 2 2" xfId="17390" xr:uid="{D370E902-3376-4C2A-BFDA-C4E5C142EF5D}"/>
    <cellStyle name="Millares [0] 4 3 3 5 2 3" xfId="6684" xr:uid="{00000000-0005-0000-0000-0000A00F0000}"/>
    <cellStyle name="Millares [0] 4 3 3 5 2 3 2" xfId="17391" xr:uid="{AE897AB9-4651-49BD-8B6C-72E5933A4165}"/>
    <cellStyle name="Millares [0] 4 3 3 5 2 4" xfId="17389" xr:uid="{D56D2B4C-A07C-47B6-90AF-E07959A9A255}"/>
    <cellStyle name="Millares [0] 4 3 3 5 3" xfId="6685" xr:uid="{00000000-0005-0000-0000-0000A10F0000}"/>
    <cellStyle name="Millares [0] 4 3 3 5 3 2" xfId="17392" xr:uid="{70CE0594-1AC9-4D3C-BF90-727C923E57F3}"/>
    <cellStyle name="Millares [0] 4 3 3 5 4" xfId="6686" xr:uid="{00000000-0005-0000-0000-0000A20F0000}"/>
    <cellStyle name="Millares [0] 4 3 3 5 4 2" xfId="17393" xr:uid="{CDD49CCC-8A06-46CC-B5DA-D3ED29672CD4}"/>
    <cellStyle name="Millares [0] 4 3 3 5 5" xfId="17388" xr:uid="{D6995CCA-42DC-4D91-80EF-C0849ABF14C5}"/>
    <cellStyle name="Millares [0] 4 3 3 6" xfId="6687" xr:uid="{00000000-0005-0000-0000-0000A30F0000}"/>
    <cellStyle name="Millares [0] 4 3 3 6 2" xfId="6688" xr:uid="{00000000-0005-0000-0000-0000A40F0000}"/>
    <cellStyle name="Millares [0] 4 3 3 6 2 2" xfId="17395" xr:uid="{CFEE4BD7-BC83-43C2-9D85-26DC96367D81}"/>
    <cellStyle name="Millares [0] 4 3 3 6 3" xfId="6689" xr:uid="{00000000-0005-0000-0000-0000A50F0000}"/>
    <cellStyle name="Millares [0] 4 3 3 6 3 2" xfId="17396" xr:uid="{DE709862-F1AB-48D6-813F-9FFFB476B3C1}"/>
    <cellStyle name="Millares [0] 4 3 3 6 4" xfId="17394" xr:uid="{C89991C0-86C0-4E5D-A1B0-0C14C321972B}"/>
    <cellStyle name="Millares [0] 4 3 3 7" xfId="6690" xr:uid="{00000000-0005-0000-0000-0000A60F0000}"/>
    <cellStyle name="Millares [0] 4 3 3 7 2" xfId="17397" xr:uid="{646466A2-2757-43E6-9664-EBBA7276493C}"/>
    <cellStyle name="Millares [0] 4 3 3 8" xfId="6691" xr:uid="{00000000-0005-0000-0000-0000A70F0000}"/>
    <cellStyle name="Millares [0] 4 3 3 8 2" xfId="17398" xr:uid="{5ACCBD2A-AF99-4DB5-8255-1066D59BDEAE}"/>
    <cellStyle name="Millares [0] 4 3 3 9" xfId="17363" xr:uid="{C13E0035-85CF-45A1-B720-FFCFB29F814C}"/>
    <cellStyle name="Millares [0] 4 3 4" xfId="6692" xr:uid="{00000000-0005-0000-0000-0000A80F0000}"/>
    <cellStyle name="Millares [0] 4 3 4 2" xfId="6693" xr:uid="{00000000-0005-0000-0000-0000A90F0000}"/>
    <cellStyle name="Millares [0] 4 3 4 2 2" xfId="6694" xr:uid="{00000000-0005-0000-0000-0000AA0F0000}"/>
    <cellStyle name="Millares [0] 4 3 4 2 2 2" xfId="6695" xr:uid="{00000000-0005-0000-0000-0000AB0F0000}"/>
    <cellStyle name="Millares [0] 4 3 4 2 2 2 2" xfId="17402" xr:uid="{404F63F8-21CD-43D5-AB21-15B2C4C1591D}"/>
    <cellStyle name="Millares [0] 4 3 4 2 2 3" xfId="6696" xr:uid="{00000000-0005-0000-0000-0000AC0F0000}"/>
    <cellStyle name="Millares [0] 4 3 4 2 2 3 2" xfId="17403" xr:uid="{6B776EC8-41DE-4110-9E4A-02D6FE416B0F}"/>
    <cellStyle name="Millares [0] 4 3 4 2 2 4" xfId="17401" xr:uid="{0342C3AB-D6DA-4C23-B864-A67C90966CB6}"/>
    <cellStyle name="Millares [0] 4 3 4 2 3" xfId="6697" xr:uid="{00000000-0005-0000-0000-0000AD0F0000}"/>
    <cellStyle name="Millares [0] 4 3 4 2 3 2" xfId="17404" xr:uid="{ABBF5A69-D7FD-4A17-BB4F-D0287A746127}"/>
    <cellStyle name="Millares [0] 4 3 4 2 4" xfId="6698" xr:uid="{00000000-0005-0000-0000-0000AE0F0000}"/>
    <cellStyle name="Millares [0] 4 3 4 2 4 2" xfId="17405" xr:uid="{62B2C361-9CEF-4088-A13B-8D901D5F2C8F}"/>
    <cellStyle name="Millares [0] 4 3 4 2 5" xfId="17400" xr:uid="{2552A4F2-AA1B-4E9A-ACF7-6CB5984A8865}"/>
    <cellStyle name="Millares [0] 4 3 4 3" xfId="6699" xr:uid="{00000000-0005-0000-0000-0000AF0F0000}"/>
    <cellStyle name="Millares [0] 4 3 4 3 2" xfId="6700" xr:uid="{00000000-0005-0000-0000-0000B00F0000}"/>
    <cellStyle name="Millares [0] 4 3 4 3 2 2" xfId="17407" xr:uid="{C1BDE2DB-D05B-43F9-BDFF-DD88751A15E3}"/>
    <cellStyle name="Millares [0] 4 3 4 3 3" xfId="6701" xr:uid="{00000000-0005-0000-0000-0000B10F0000}"/>
    <cellStyle name="Millares [0] 4 3 4 3 3 2" xfId="17408" xr:uid="{FE7E5E0C-9369-4171-9C40-2BB1C83C0384}"/>
    <cellStyle name="Millares [0] 4 3 4 3 4" xfId="17406" xr:uid="{BE6A6248-FF09-4528-A6C1-97B537130852}"/>
    <cellStyle name="Millares [0] 4 3 4 4" xfId="6702" xr:uid="{00000000-0005-0000-0000-0000B20F0000}"/>
    <cellStyle name="Millares [0] 4 3 4 4 2" xfId="17409" xr:uid="{53C457D8-62E8-4B29-AB75-62B65F570DC4}"/>
    <cellStyle name="Millares [0] 4 3 4 5" xfId="6703" xr:uid="{00000000-0005-0000-0000-0000B30F0000}"/>
    <cellStyle name="Millares [0] 4 3 4 5 2" xfId="17410" xr:uid="{F93DEDFF-BAD8-482F-9B17-6D0120A5CFCA}"/>
    <cellStyle name="Millares [0] 4 3 4 6" xfId="17399" xr:uid="{65A3CF63-DDA3-44D3-B3AC-C4C7749DE5F7}"/>
    <cellStyle name="Millares [0] 4 3 5" xfId="6704" xr:uid="{00000000-0005-0000-0000-0000B40F0000}"/>
    <cellStyle name="Millares [0] 4 3 5 2" xfId="6705" xr:uid="{00000000-0005-0000-0000-0000B50F0000}"/>
    <cellStyle name="Millares [0] 4 3 5 2 2" xfId="6706" xr:uid="{00000000-0005-0000-0000-0000B60F0000}"/>
    <cellStyle name="Millares [0] 4 3 5 2 2 2" xfId="17413" xr:uid="{A4601DB3-7ED7-41B5-AF06-E6375EA73AC8}"/>
    <cellStyle name="Millares [0] 4 3 5 2 3" xfId="6707" xr:uid="{00000000-0005-0000-0000-0000B70F0000}"/>
    <cellStyle name="Millares [0] 4 3 5 2 3 2" xfId="17414" xr:uid="{9213BEF1-1D39-4198-A09E-F6CA32D526AD}"/>
    <cellStyle name="Millares [0] 4 3 5 2 4" xfId="17412" xr:uid="{FA1E3C8E-987B-44A2-9815-DBC187EDAEB9}"/>
    <cellStyle name="Millares [0] 4 3 5 3" xfId="6708" xr:uid="{00000000-0005-0000-0000-0000B80F0000}"/>
    <cellStyle name="Millares [0] 4 3 5 3 2" xfId="17415" xr:uid="{75AE2D6E-7CA4-4837-A383-9764878342A1}"/>
    <cellStyle name="Millares [0] 4 3 5 4" xfId="6709" xr:uid="{00000000-0005-0000-0000-0000B90F0000}"/>
    <cellStyle name="Millares [0] 4 3 5 4 2" xfId="17416" xr:uid="{36C2F091-823B-470C-8448-B0A9F855293E}"/>
    <cellStyle name="Millares [0] 4 3 5 5" xfId="17411" xr:uid="{C2E82DE3-6173-4046-BE31-324266C427CC}"/>
    <cellStyle name="Millares [0] 4 3 6" xfId="6710" xr:uid="{00000000-0005-0000-0000-0000BA0F0000}"/>
    <cellStyle name="Millares [0] 4 3 6 2" xfId="6711" xr:uid="{00000000-0005-0000-0000-0000BB0F0000}"/>
    <cellStyle name="Millares [0] 4 3 6 2 2" xfId="6712" xr:uid="{00000000-0005-0000-0000-0000BC0F0000}"/>
    <cellStyle name="Millares [0] 4 3 6 2 2 2" xfId="17419" xr:uid="{AC20A081-71FD-4175-A93C-B8073DB5F37F}"/>
    <cellStyle name="Millares [0] 4 3 6 2 3" xfId="6713" xr:uid="{00000000-0005-0000-0000-0000BD0F0000}"/>
    <cellStyle name="Millares [0] 4 3 6 2 3 2" xfId="17420" xr:uid="{D83DC701-5B08-4120-84DB-DC9A31ABB552}"/>
    <cellStyle name="Millares [0] 4 3 6 2 4" xfId="17418" xr:uid="{42145675-2048-4866-A21A-5CF6D5FAFCD2}"/>
    <cellStyle name="Millares [0] 4 3 6 3" xfId="6714" xr:uid="{00000000-0005-0000-0000-0000BE0F0000}"/>
    <cellStyle name="Millares [0] 4 3 6 3 2" xfId="17421" xr:uid="{19564783-FCDB-4F2C-950E-D7503C54F6DE}"/>
    <cellStyle name="Millares [0] 4 3 6 4" xfId="6715" xr:uid="{00000000-0005-0000-0000-0000BF0F0000}"/>
    <cellStyle name="Millares [0] 4 3 6 4 2" xfId="17422" xr:uid="{C90F73B6-0D74-468D-A5D8-78BF5B3446A9}"/>
    <cellStyle name="Millares [0] 4 3 6 5" xfId="17417" xr:uid="{404F756E-30E2-41D8-9BFA-095B4C2C742B}"/>
    <cellStyle name="Millares [0] 4 3 7" xfId="6716" xr:uid="{00000000-0005-0000-0000-0000C00F0000}"/>
    <cellStyle name="Millares [0] 4 3 7 2" xfId="6717" xr:uid="{00000000-0005-0000-0000-0000C10F0000}"/>
    <cellStyle name="Millares [0] 4 3 7 2 2" xfId="6718" xr:uid="{00000000-0005-0000-0000-0000C20F0000}"/>
    <cellStyle name="Millares [0] 4 3 7 2 2 2" xfId="17425" xr:uid="{B8154A91-D4EC-4E6D-8134-FCF1487BB5FD}"/>
    <cellStyle name="Millares [0] 4 3 7 2 3" xfId="6719" xr:uid="{00000000-0005-0000-0000-0000C30F0000}"/>
    <cellStyle name="Millares [0] 4 3 7 2 3 2" xfId="17426" xr:uid="{191BDB01-E899-490C-B173-381C7B088510}"/>
    <cellStyle name="Millares [0] 4 3 7 2 4" xfId="17424" xr:uid="{A1DF0735-0ED9-4F00-ADC6-FB72BA1228CE}"/>
    <cellStyle name="Millares [0] 4 3 7 3" xfId="6720" xr:uid="{00000000-0005-0000-0000-0000C40F0000}"/>
    <cellStyle name="Millares [0] 4 3 7 3 2" xfId="17427" xr:uid="{EC083138-F83D-4583-B386-19AA9E6D5DEE}"/>
    <cellStyle name="Millares [0] 4 3 7 4" xfId="6721" xr:uid="{00000000-0005-0000-0000-0000C50F0000}"/>
    <cellStyle name="Millares [0] 4 3 7 4 2" xfId="17428" xr:uid="{22B8212F-563B-4F75-B462-8F906569E94A}"/>
    <cellStyle name="Millares [0] 4 3 7 5" xfId="17423" xr:uid="{2E3088BD-50C3-4E11-9846-D82AEDF28A00}"/>
    <cellStyle name="Millares [0] 4 3 8" xfId="6722" xr:uid="{00000000-0005-0000-0000-0000C60F0000}"/>
    <cellStyle name="Millares [0] 4 3 8 2" xfId="6723" xr:uid="{00000000-0005-0000-0000-0000C70F0000}"/>
    <cellStyle name="Millares [0] 4 3 8 2 2" xfId="17430" xr:uid="{7B909EFB-1D23-4003-AF26-B6166137B8C0}"/>
    <cellStyle name="Millares [0] 4 3 8 3" xfId="6724" xr:uid="{00000000-0005-0000-0000-0000C80F0000}"/>
    <cellStyle name="Millares [0] 4 3 8 3 2" xfId="17431" xr:uid="{BD7AC17B-3C12-47F9-A43D-11C189C4608C}"/>
    <cellStyle name="Millares [0] 4 3 8 4" xfId="17429" xr:uid="{38850A6E-B712-4062-974F-A67E8B4F1D19}"/>
    <cellStyle name="Millares [0] 4 3 9" xfId="6725" xr:uid="{00000000-0005-0000-0000-0000C90F0000}"/>
    <cellStyle name="Millares [0] 4 3 9 2" xfId="17432" xr:uid="{20290434-03DF-4EA5-9E97-BC4FF3467AAC}"/>
    <cellStyle name="Millares [0] 4 4" xfId="6726" xr:uid="{00000000-0005-0000-0000-0000CA0F0000}"/>
    <cellStyle name="Millares [0] 4 4 2" xfId="6727" xr:uid="{00000000-0005-0000-0000-0000CB0F0000}"/>
    <cellStyle name="Millares [0] 4 4 2 2" xfId="6728" xr:uid="{00000000-0005-0000-0000-0000CC0F0000}"/>
    <cellStyle name="Millares [0] 4 4 2 2 2" xfId="17435" xr:uid="{1E380127-7015-48D8-B203-00755FEDE7C1}"/>
    <cellStyle name="Millares [0] 4 4 2 3" xfId="6729" xr:uid="{00000000-0005-0000-0000-0000CD0F0000}"/>
    <cellStyle name="Millares [0] 4 4 2 3 2" xfId="17436" xr:uid="{C5410635-F8E2-4E12-A35E-F46281386195}"/>
    <cellStyle name="Millares [0] 4 4 2 4" xfId="17434" xr:uid="{C3CF1A4C-EC03-49B0-86E8-8FE6C55349E2}"/>
    <cellStyle name="Millares [0] 4 4 3" xfId="6730" xr:uid="{00000000-0005-0000-0000-0000CE0F0000}"/>
    <cellStyle name="Millares [0] 4 4 3 2" xfId="17437" xr:uid="{81EB57CF-7F7C-47F8-BCFA-6AF96D14405F}"/>
    <cellStyle name="Millares [0] 4 4 4" xfId="6731" xr:uid="{00000000-0005-0000-0000-0000CF0F0000}"/>
    <cellStyle name="Millares [0] 4 4 4 2" xfId="17438" xr:uid="{9DC6A6AB-D2E5-4F9A-9F40-BF5BCA6D22D3}"/>
    <cellStyle name="Millares [0] 4 4 5" xfId="17433" xr:uid="{E8A34ABB-443C-438A-B151-95B23E0DB875}"/>
    <cellStyle name="Millares [0] 4 5" xfId="6732" xr:uid="{00000000-0005-0000-0000-0000D00F0000}"/>
    <cellStyle name="Millares [0] 4 5 2" xfId="6733" xr:uid="{00000000-0005-0000-0000-0000D10F0000}"/>
    <cellStyle name="Millares [0] 4 5 2 2" xfId="6734" xr:uid="{00000000-0005-0000-0000-0000D20F0000}"/>
    <cellStyle name="Millares [0] 4 5 2 2 2" xfId="17441" xr:uid="{E37D2591-42F1-447B-B910-39BAD524B07A}"/>
    <cellStyle name="Millares [0] 4 5 2 3" xfId="6735" xr:uid="{00000000-0005-0000-0000-0000D30F0000}"/>
    <cellStyle name="Millares [0] 4 5 2 3 2" xfId="17442" xr:uid="{3B399C36-7FCA-4CF2-ADA0-57F71C5CE14A}"/>
    <cellStyle name="Millares [0] 4 5 2 4" xfId="17440" xr:uid="{07BE3822-7F13-47FD-A629-E08F8BA035DC}"/>
    <cellStyle name="Millares [0] 4 5 3" xfId="6736" xr:uid="{00000000-0005-0000-0000-0000D40F0000}"/>
    <cellStyle name="Millares [0] 4 5 3 2" xfId="17443" xr:uid="{602D7D25-D916-4EAD-BC30-7D7D3619D5D8}"/>
    <cellStyle name="Millares [0] 4 5 4" xfId="6737" xr:uid="{00000000-0005-0000-0000-0000D50F0000}"/>
    <cellStyle name="Millares [0] 4 5 4 2" xfId="17444" xr:uid="{4C7E5FAD-2DB0-4F01-A403-654E97E4F0A0}"/>
    <cellStyle name="Millares [0] 4 5 5" xfId="17439" xr:uid="{D0057D7F-FDCC-4A59-AAFA-54E43B173D2B}"/>
    <cellStyle name="Millares [0] 4 6" xfId="6738" xr:uid="{00000000-0005-0000-0000-0000D60F0000}"/>
    <cellStyle name="Millares [0] 4 6 2" xfId="6739" xr:uid="{00000000-0005-0000-0000-0000D70F0000}"/>
    <cellStyle name="Millares [0] 4 6 2 2" xfId="6740" xr:uid="{00000000-0005-0000-0000-0000D80F0000}"/>
    <cellStyle name="Millares [0] 4 6 2 2 2" xfId="17447" xr:uid="{6B5322EC-DA8B-408C-B524-97CE405E8C16}"/>
    <cellStyle name="Millares [0] 4 6 2 3" xfId="6741" xr:uid="{00000000-0005-0000-0000-0000D90F0000}"/>
    <cellStyle name="Millares [0] 4 6 2 3 2" xfId="17448" xr:uid="{B93266CD-23BE-411A-84CE-1934B497DF53}"/>
    <cellStyle name="Millares [0] 4 6 2 4" xfId="17446" xr:uid="{42BFF3A2-A851-41E8-85DB-3E8F0BC1AB06}"/>
    <cellStyle name="Millares [0] 4 6 3" xfId="6742" xr:uid="{00000000-0005-0000-0000-0000DA0F0000}"/>
    <cellStyle name="Millares [0] 4 6 3 2" xfId="17449" xr:uid="{743B9310-46B1-4BA8-B027-40C456819CA8}"/>
    <cellStyle name="Millares [0] 4 6 4" xfId="6743" xr:uid="{00000000-0005-0000-0000-0000DB0F0000}"/>
    <cellStyle name="Millares [0] 4 6 4 2" xfId="17450" xr:uid="{D7E0FE3D-3119-472B-947F-9C2FC1BBC017}"/>
    <cellStyle name="Millares [0] 4 6 5" xfId="17445" xr:uid="{6FEE4048-C3C0-48C5-9A89-BB43EED7764A}"/>
    <cellStyle name="Millares [0] 4 7" xfId="6744" xr:uid="{00000000-0005-0000-0000-0000DC0F0000}"/>
    <cellStyle name="Millares [0] 4 7 2" xfId="17451" xr:uid="{0C69BFF4-1F3B-43A8-BA11-00AD85371349}"/>
    <cellStyle name="Millares [0] 4 8" xfId="13463" xr:uid="{A9F2EC8A-A20B-47BA-84BA-68D52579A030}"/>
    <cellStyle name="Millares [0] 4 9" xfId="16928" xr:uid="{F143DF89-3E99-4EF0-80B8-9CD33B28138D}"/>
    <cellStyle name="Millares [0] 5" xfId="6745" xr:uid="{00000000-0005-0000-0000-0000DD0F0000}"/>
    <cellStyle name="Millares [0] 5 2" xfId="6746" xr:uid="{00000000-0005-0000-0000-0000DE0F0000}"/>
    <cellStyle name="Millares [0] 5 2 10" xfId="17453" xr:uid="{E88DD6FD-FA6F-4DA5-B878-D906E456C1B5}"/>
    <cellStyle name="Millares [0] 5 2 2" xfId="6747" xr:uid="{00000000-0005-0000-0000-0000DF0F0000}"/>
    <cellStyle name="Millares [0] 5 2 2 2" xfId="6748" xr:uid="{00000000-0005-0000-0000-0000E00F0000}"/>
    <cellStyle name="Millares [0] 5 2 2 2 2" xfId="6749" xr:uid="{00000000-0005-0000-0000-0000E10F0000}"/>
    <cellStyle name="Millares [0] 5 2 2 2 2 2" xfId="6750" xr:uid="{00000000-0005-0000-0000-0000E20F0000}"/>
    <cellStyle name="Millares [0] 5 2 2 2 2 2 2" xfId="6751" xr:uid="{00000000-0005-0000-0000-0000E30F0000}"/>
    <cellStyle name="Millares [0] 5 2 2 2 2 2 2 2" xfId="17458" xr:uid="{692A68DD-EF62-464D-B774-E21CF1AAD84F}"/>
    <cellStyle name="Millares [0] 5 2 2 2 2 2 3" xfId="6752" xr:uid="{00000000-0005-0000-0000-0000E40F0000}"/>
    <cellStyle name="Millares [0] 5 2 2 2 2 2 3 2" xfId="17459" xr:uid="{304E9229-E25B-4E0B-9A0D-DEEC3C732BD2}"/>
    <cellStyle name="Millares [0] 5 2 2 2 2 2 4" xfId="17457" xr:uid="{B1B32954-98A8-4B65-9BF9-DB9FFA749215}"/>
    <cellStyle name="Millares [0] 5 2 2 2 2 3" xfId="6753" xr:uid="{00000000-0005-0000-0000-0000E50F0000}"/>
    <cellStyle name="Millares [0] 5 2 2 2 2 3 2" xfId="17460" xr:uid="{F128379B-0913-4303-8699-902B4B1FD44B}"/>
    <cellStyle name="Millares [0] 5 2 2 2 2 4" xfId="6754" xr:uid="{00000000-0005-0000-0000-0000E60F0000}"/>
    <cellStyle name="Millares [0] 5 2 2 2 2 4 2" xfId="17461" xr:uid="{539CA15F-2F0A-4D46-961C-D93FBB2A7DF9}"/>
    <cellStyle name="Millares [0] 5 2 2 2 2 5" xfId="17456" xr:uid="{CB50F5D6-6626-4605-B4F8-AB6AA71F7FDF}"/>
    <cellStyle name="Millares [0] 5 2 2 2 3" xfId="6755" xr:uid="{00000000-0005-0000-0000-0000E70F0000}"/>
    <cellStyle name="Millares [0] 5 2 2 2 3 2" xfId="6756" xr:uid="{00000000-0005-0000-0000-0000E80F0000}"/>
    <cellStyle name="Millares [0] 5 2 2 2 3 2 2" xfId="17463" xr:uid="{A02BD0E6-8720-4B2A-A32F-12384B127457}"/>
    <cellStyle name="Millares [0] 5 2 2 2 3 3" xfId="6757" xr:uid="{00000000-0005-0000-0000-0000E90F0000}"/>
    <cellStyle name="Millares [0] 5 2 2 2 3 3 2" xfId="17464" xr:uid="{FCC99134-C100-4AA8-9642-213EC652CA29}"/>
    <cellStyle name="Millares [0] 5 2 2 2 3 4" xfId="17462" xr:uid="{95B357AF-D337-4210-96EB-FA0F7EFEB2CD}"/>
    <cellStyle name="Millares [0] 5 2 2 2 4" xfId="6758" xr:uid="{00000000-0005-0000-0000-0000EA0F0000}"/>
    <cellStyle name="Millares [0] 5 2 2 2 4 2" xfId="17465" xr:uid="{C1BD15DF-5B45-4663-A091-81A91C8ABBDE}"/>
    <cellStyle name="Millares [0] 5 2 2 2 5" xfId="6759" xr:uid="{00000000-0005-0000-0000-0000EB0F0000}"/>
    <cellStyle name="Millares [0] 5 2 2 2 5 2" xfId="17466" xr:uid="{4DEE1C30-53B1-4EF9-A1F7-7D785D7F6568}"/>
    <cellStyle name="Millares [0] 5 2 2 2 6" xfId="17455" xr:uid="{5DA55CFA-3030-48E5-949E-423AB6EC0986}"/>
    <cellStyle name="Millares [0] 5 2 2 3" xfId="6760" xr:uid="{00000000-0005-0000-0000-0000EC0F0000}"/>
    <cellStyle name="Millares [0] 5 2 2 3 2" xfId="6761" xr:uid="{00000000-0005-0000-0000-0000ED0F0000}"/>
    <cellStyle name="Millares [0] 5 2 2 3 2 2" xfId="6762" xr:uid="{00000000-0005-0000-0000-0000EE0F0000}"/>
    <cellStyle name="Millares [0] 5 2 2 3 2 2 2" xfId="17469" xr:uid="{0245DC15-D3F8-43B9-A4B0-492BB28710DD}"/>
    <cellStyle name="Millares [0] 5 2 2 3 2 3" xfId="6763" xr:uid="{00000000-0005-0000-0000-0000EF0F0000}"/>
    <cellStyle name="Millares [0] 5 2 2 3 2 3 2" xfId="17470" xr:uid="{7CA2BA6D-6073-495D-B2DD-0BBA3A8091C3}"/>
    <cellStyle name="Millares [0] 5 2 2 3 2 4" xfId="17468" xr:uid="{1BD602C9-0A0E-40FD-8F36-2E9FDF198FAC}"/>
    <cellStyle name="Millares [0] 5 2 2 3 3" xfId="6764" xr:uid="{00000000-0005-0000-0000-0000F00F0000}"/>
    <cellStyle name="Millares [0] 5 2 2 3 3 2" xfId="17471" xr:uid="{46D4F081-3916-47F9-A230-D216B0C43E36}"/>
    <cellStyle name="Millares [0] 5 2 2 3 4" xfId="6765" xr:uid="{00000000-0005-0000-0000-0000F10F0000}"/>
    <cellStyle name="Millares [0] 5 2 2 3 4 2" xfId="17472" xr:uid="{98F69481-1181-468D-9ACB-344935985CB6}"/>
    <cellStyle name="Millares [0] 5 2 2 3 5" xfId="17467" xr:uid="{2E64B3E8-DB14-4D49-A5AF-593D30F2FDC8}"/>
    <cellStyle name="Millares [0] 5 2 2 4" xfId="6766" xr:uid="{00000000-0005-0000-0000-0000F20F0000}"/>
    <cellStyle name="Millares [0] 5 2 2 4 2" xfId="6767" xr:uid="{00000000-0005-0000-0000-0000F30F0000}"/>
    <cellStyle name="Millares [0] 5 2 2 4 2 2" xfId="6768" xr:uid="{00000000-0005-0000-0000-0000F40F0000}"/>
    <cellStyle name="Millares [0] 5 2 2 4 2 2 2" xfId="17475" xr:uid="{1DC4D100-6090-45A0-A3E6-598AB9CEFBE9}"/>
    <cellStyle name="Millares [0] 5 2 2 4 2 3" xfId="6769" xr:uid="{00000000-0005-0000-0000-0000F50F0000}"/>
    <cellStyle name="Millares [0] 5 2 2 4 2 3 2" xfId="17476" xr:uid="{330C6C6B-DA2E-469E-8436-47DE0AD2DCA7}"/>
    <cellStyle name="Millares [0] 5 2 2 4 2 4" xfId="17474" xr:uid="{F789C3D1-1061-4C42-A89C-38835EAB1025}"/>
    <cellStyle name="Millares [0] 5 2 2 4 3" xfId="6770" xr:uid="{00000000-0005-0000-0000-0000F60F0000}"/>
    <cellStyle name="Millares [0] 5 2 2 4 3 2" xfId="17477" xr:uid="{5E0461D2-52BD-4ECD-BEFF-FB6501E4B2FC}"/>
    <cellStyle name="Millares [0] 5 2 2 4 4" xfId="6771" xr:uid="{00000000-0005-0000-0000-0000F70F0000}"/>
    <cellStyle name="Millares [0] 5 2 2 4 4 2" xfId="17478" xr:uid="{BFBD798A-A412-4AEC-98F9-5DEA5391FF72}"/>
    <cellStyle name="Millares [0] 5 2 2 4 5" xfId="17473" xr:uid="{F7A7C5A6-8DDD-4E3F-A66F-B04B46FF73C7}"/>
    <cellStyle name="Millares [0] 5 2 2 5" xfId="6772" xr:uid="{00000000-0005-0000-0000-0000F80F0000}"/>
    <cellStyle name="Millares [0] 5 2 2 5 2" xfId="6773" xr:uid="{00000000-0005-0000-0000-0000F90F0000}"/>
    <cellStyle name="Millares [0] 5 2 2 5 2 2" xfId="6774" xr:uid="{00000000-0005-0000-0000-0000FA0F0000}"/>
    <cellStyle name="Millares [0] 5 2 2 5 2 2 2" xfId="17481" xr:uid="{52945660-5AA3-420F-9FE8-E8F7FABAAF93}"/>
    <cellStyle name="Millares [0] 5 2 2 5 2 3" xfId="6775" xr:uid="{00000000-0005-0000-0000-0000FB0F0000}"/>
    <cellStyle name="Millares [0] 5 2 2 5 2 3 2" xfId="17482" xr:uid="{07E50092-21D1-4388-8778-911B30FCA46E}"/>
    <cellStyle name="Millares [0] 5 2 2 5 2 4" xfId="17480" xr:uid="{7EAB7807-1EA0-43EB-A937-E010C58FF130}"/>
    <cellStyle name="Millares [0] 5 2 2 5 3" xfId="6776" xr:uid="{00000000-0005-0000-0000-0000FC0F0000}"/>
    <cellStyle name="Millares [0] 5 2 2 5 3 2" xfId="17483" xr:uid="{AD9BDAFE-AA8D-4176-93BD-98DAD4E3EB92}"/>
    <cellStyle name="Millares [0] 5 2 2 5 4" xfId="6777" xr:uid="{00000000-0005-0000-0000-0000FD0F0000}"/>
    <cellStyle name="Millares [0] 5 2 2 5 4 2" xfId="17484" xr:uid="{690A32DF-640E-4AAB-9C17-57C9A39CFD01}"/>
    <cellStyle name="Millares [0] 5 2 2 5 5" xfId="17479" xr:uid="{09DAECB7-B1D3-40F0-8E02-9853DDBE92ED}"/>
    <cellStyle name="Millares [0] 5 2 2 6" xfId="6778" xr:uid="{00000000-0005-0000-0000-0000FE0F0000}"/>
    <cellStyle name="Millares [0] 5 2 2 6 2" xfId="6779" xr:uid="{00000000-0005-0000-0000-0000FF0F0000}"/>
    <cellStyle name="Millares [0] 5 2 2 6 2 2" xfId="17486" xr:uid="{1FE5AF34-4616-47FC-9BBC-F58DD0D15282}"/>
    <cellStyle name="Millares [0] 5 2 2 6 3" xfId="6780" xr:uid="{00000000-0005-0000-0000-000000100000}"/>
    <cellStyle name="Millares [0] 5 2 2 6 3 2" xfId="17487" xr:uid="{B4614D5F-B964-43F5-AEFF-FA9F32BBB705}"/>
    <cellStyle name="Millares [0] 5 2 2 6 4" xfId="17485" xr:uid="{2EE43957-FB23-4234-AF24-64D16609CB6B}"/>
    <cellStyle name="Millares [0] 5 2 2 7" xfId="6781" xr:uid="{00000000-0005-0000-0000-000001100000}"/>
    <cellStyle name="Millares [0] 5 2 2 7 2" xfId="17488" xr:uid="{5848AACF-16F0-463E-B5C8-8124B4FA3155}"/>
    <cellStyle name="Millares [0] 5 2 2 8" xfId="6782" xr:uid="{00000000-0005-0000-0000-000002100000}"/>
    <cellStyle name="Millares [0] 5 2 2 8 2" xfId="17489" xr:uid="{6E67417B-492E-49E9-BAE1-F0812BB717BB}"/>
    <cellStyle name="Millares [0] 5 2 2 9" xfId="17454" xr:uid="{FE2445D1-A987-457E-9F74-BF467BFD3ED5}"/>
    <cellStyle name="Millares [0] 5 2 3" xfId="6783" xr:uid="{00000000-0005-0000-0000-000003100000}"/>
    <cellStyle name="Millares [0] 5 2 3 2" xfId="6784" xr:uid="{00000000-0005-0000-0000-000004100000}"/>
    <cellStyle name="Millares [0] 5 2 3 2 2" xfId="6785" xr:uid="{00000000-0005-0000-0000-000005100000}"/>
    <cellStyle name="Millares [0] 5 2 3 2 2 2" xfId="6786" xr:uid="{00000000-0005-0000-0000-000006100000}"/>
    <cellStyle name="Millares [0] 5 2 3 2 2 2 2" xfId="17493" xr:uid="{3F652DC0-4C9A-42FB-857D-2976F5E9E870}"/>
    <cellStyle name="Millares [0] 5 2 3 2 2 3" xfId="6787" xr:uid="{00000000-0005-0000-0000-000007100000}"/>
    <cellStyle name="Millares [0] 5 2 3 2 2 3 2" xfId="17494" xr:uid="{FBD59543-60DB-411E-B148-5161D1009E6A}"/>
    <cellStyle name="Millares [0] 5 2 3 2 2 4" xfId="17492" xr:uid="{1BFCB168-CCE8-453B-A9FE-ECB435CB19E0}"/>
    <cellStyle name="Millares [0] 5 2 3 2 3" xfId="6788" xr:uid="{00000000-0005-0000-0000-000008100000}"/>
    <cellStyle name="Millares [0] 5 2 3 2 3 2" xfId="17495" xr:uid="{FD01A700-F8A7-4013-9B38-DB09D6E8E8BC}"/>
    <cellStyle name="Millares [0] 5 2 3 2 4" xfId="6789" xr:uid="{00000000-0005-0000-0000-000009100000}"/>
    <cellStyle name="Millares [0] 5 2 3 2 4 2" xfId="17496" xr:uid="{7E0B2CBA-22D0-42D0-A6ED-0516D4F51A2F}"/>
    <cellStyle name="Millares [0] 5 2 3 2 5" xfId="17491" xr:uid="{010F892F-B324-4744-8692-1CF08D036CF3}"/>
    <cellStyle name="Millares [0] 5 2 3 3" xfId="6790" xr:uid="{00000000-0005-0000-0000-00000A100000}"/>
    <cellStyle name="Millares [0] 5 2 3 3 2" xfId="6791" xr:uid="{00000000-0005-0000-0000-00000B100000}"/>
    <cellStyle name="Millares [0] 5 2 3 3 2 2" xfId="17498" xr:uid="{06F0C147-8DF0-46FB-9996-35D7729EA33F}"/>
    <cellStyle name="Millares [0] 5 2 3 3 3" xfId="6792" xr:uid="{00000000-0005-0000-0000-00000C100000}"/>
    <cellStyle name="Millares [0] 5 2 3 3 3 2" xfId="17499" xr:uid="{B0215094-EE28-4492-B8FC-55DF478A63FB}"/>
    <cellStyle name="Millares [0] 5 2 3 3 4" xfId="17497" xr:uid="{DCD272A5-B131-4BEA-BDFD-C8C8E6A656D9}"/>
    <cellStyle name="Millares [0] 5 2 3 4" xfId="6793" xr:uid="{00000000-0005-0000-0000-00000D100000}"/>
    <cellStyle name="Millares [0] 5 2 3 4 2" xfId="17500" xr:uid="{7F170CD6-FB75-44D0-948B-3899D72E466F}"/>
    <cellStyle name="Millares [0] 5 2 3 5" xfId="6794" xr:uid="{00000000-0005-0000-0000-00000E100000}"/>
    <cellStyle name="Millares [0] 5 2 3 5 2" xfId="17501" xr:uid="{2CB90A47-01E5-45F9-A55F-EB5935AFCF00}"/>
    <cellStyle name="Millares [0] 5 2 3 6" xfId="17490" xr:uid="{1FB5183B-CF0A-4AB2-A43E-6340FDB483AE}"/>
    <cellStyle name="Millares [0] 5 2 4" xfId="6795" xr:uid="{00000000-0005-0000-0000-00000F100000}"/>
    <cellStyle name="Millares [0] 5 2 4 2" xfId="6796" xr:uid="{00000000-0005-0000-0000-000010100000}"/>
    <cellStyle name="Millares [0] 5 2 4 2 2" xfId="6797" xr:uid="{00000000-0005-0000-0000-000011100000}"/>
    <cellStyle name="Millares [0] 5 2 4 2 2 2" xfId="17504" xr:uid="{7141EC95-DB9B-481E-8461-E3F0CEB14CC0}"/>
    <cellStyle name="Millares [0] 5 2 4 2 3" xfId="6798" xr:uid="{00000000-0005-0000-0000-000012100000}"/>
    <cellStyle name="Millares [0] 5 2 4 2 3 2" xfId="17505" xr:uid="{6FDF77D4-1117-44AC-BBB7-0EB5B5E45118}"/>
    <cellStyle name="Millares [0] 5 2 4 2 4" xfId="17503" xr:uid="{713C96B0-FF21-4DAF-B523-63FDB58F9A98}"/>
    <cellStyle name="Millares [0] 5 2 4 3" xfId="6799" xr:uid="{00000000-0005-0000-0000-000013100000}"/>
    <cellStyle name="Millares [0] 5 2 4 3 2" xfId="17506" xr:uid="{02375291-AF3E-4543-9701-CDF403C39A80}"/>
    <cellStyle name="Millares [0] 5 2 4 4" xfId="6800" xr:uid="{00000000-0005-0000-0000-000014100000}"/>
    <cellStyle name="Millares [0] 5 2 4 4 2" xfId="17507" xr:uid="{E1FF385B-2B96-4FEE-B890-E64747DDBCBA}"/>
    <cellStyle name="Millares [0] 5 2 4 5" xfId="17502" xr:uid="{4945E972-1A7E-4285-A99F-1215650864DB}"/>
    <cellStyle name="Millares [0] 5 2 5" xfId="6801" xr:uid="{00000000-0005-0000-0000-000015100000}"/>
    <cellStyle name="Millares [0] 5 2 5 2" xfId="6802" xr:uid="{00000000-0005-0000-0000-000016100000}"/>
    <cellStyle name="Millares [0] 5 2 5 2 2" xfId="6803" xr:uid="{00000000-0005-0000-0000-000017100000}"/>
    <cellStyle name="Millares [0] 5 2 5 2 2 2" xfId="17510" xr:uid="{AAAD9169-2F62-4AA3-900F-C84F5E150019}"/>
    <cellStyle name="Millares [0] 5 2 5 2 3" xfId="6804" xr:uid="{00000000-0005-0000-0000-000018100000}"/>
    <cellStyle name="Millares [0] 5 2 5 2 3 2" xfId="17511" xr:uid="{7E194ED3-4F32-452B-B0F9-95E5C314585B}"/>
    <cellStyle name="Millares [0] 5 2 5 2 4" xfId="17509" xr:uid="{29B41D41-8236-41A2-9D2A-54E6F43E0DD3}"/>
    <cellStyle name="Millares [0] 5 2 5 3" xfId="6805" xr:uid="{00000000-0005-0000-0000-000019100000}"/>
    <cellStyle name="Millares [0] 5 2 5 3 2" xfId="17512" xr:uid="{47390725-CE02-442E-9D6B-BFC03D4D5C73}"/>
    <cellStyle name="Millares [0] 5 2 5 4" xfId="6806" xr:uid="{00000000-0005-0000-0000-00001A100000}"/>
    <cellStyle name="Millares [0] 5 2 5 4 2" xfId="17513" xr:uid="{7B563753-ABD3-4F28-BFB0-E5E7A1B203AD}"/>
    <cellStyle name="Millares [0] 5 2 5 5" xfId="17508" xr:uid="{99DDEBB8-7DF5-4F86-8C4F-41D3D63537C8}"/>
    <cellStyle name="Millares [0] 5 2 6" xfId="6807" xr:uid="{00000000-0005-0000-0000-00001B100000}"/>
    <cellStyle name="Millares [0] 5 2 6 2" xfId="6808" xr:uid="{00000000-0005-0000-0000-00001C100000}"/>
    <cellStyle name="Millares [0] 5 2 6 2 2" xfId="6809" xr:uid="{00000000-0005-0000-0000-00001D100000}"/>
    <cellStyle name="Millares [0] 5 2 6 2 2 2" xfId="17516" xr:uid="{D39C1514-D265-4470-A6DB-82F9068F6364}"/>
    <cellStyle name="Millares [0] 5 2 6 2 3" xfId="6810" xr:uid="{00000000-0005-0000-0000-00001E100000}"/>
    <cellStyle name="Millares [0] 5 2 6 2 3 2" xfId="17517" xr:uid="{BA0B0BB6-6BDC-41C6-943F-CEEB3E4D3022}"/>
    <cellStyle name="Millares [0] 5 2 6 2 4" xfId="17515" xr:uid="{AA1CD2D1-6ADB-417D-BE31-B60E1FCF8685}"/>
    <cellStyle name="Millares [0] 5 2 6 3" xfId="6811" xr:uid="{00000000-0005-0000-0000-00001F100000}"/>
    <cellStyle name="Millares [0] 5 2 6 3 2" xfId="17518" xr:uid="{AC95FA48-EDA5-4240-B03C-BBA04DDEB8C8}"/>
    <cellStyle name="Millares [0] 5 2 6 4" xfId="6812" xr:uid="{00000000-0005-0000-0000-000020100000}"/>
    <cellStyle name="Millares [0] 5 2 6 4 2" xfId="17519" xr:uid="{8167E724-7462-4A8D-98AF-DBE2E824A363}"/>
    <cellStyle name="Millares [0] 5 2 6 5" xfId="17514" xr:uid="{2850998F-D682-4E78-A8C0-092161F5F1FE}"/>
    <cellStyle name="Millares [0] 5 2 7" xfId="6813" xr:uid="{00000000-0005-0000-0000-000021100000}"/>
    <cellStyle name="Millares [0] 5 2 7 2" xfId="6814" xr:uid="{00000000-0005-0000-0000-000022100000}"/>
    <cellStyle name="Millares [0] 5 2 7 2 2" xfId="17521" xr:uid="{FB29DEBE-DF7F-47FD-8B2D-7E9A384A3CA8}"/>
    <cellStyle name="Millares [0] 5 2 7 3" xfId="6815" xr:uid="{00000000-0005-0000-0000-000023100000}"/>
    <cellStyle name="Millares [0] 5 2 7 3 2" xfId="17522" xr:uid="{1937B411-B340-4669-BF9B-76F3DB0ABAFB}"/>
    <cellStyle name="Millares [0] 5 2 7 4" xfId="17520" xr:uid="{57EAA80B-2422-48CC-A5AF-713088942BC0}"/>
    <cellStyle name="Millares [0] 5 2 8" xfId="6816" xr:uid="{00000000-0005-0000-0000-000024100000}"/>
    <cellStyle name="Millares [0] 5 2 8 2" xfId="17523" xr:uid="{E9EEFB93-51C7-41C3-8EDD-79935972B2F6}"/>
    <cellStyle name="Millares [0] 5 2 9" xfId="6817" xr:uid="{00000000-0005-0000-0000-000025100000}"/>
    <cellStyle name="Millares [0] 5 2 9 2" xfId="17524" xr:uid="{CEF160D4-384E-441A-BFEE-A05E22DA5D50}"/>
    <cellStyle name="Millares [0] 5 3" xfId="6818" xr:uid="{00000000-0005-0000-0000-000026100000}"/>
    <cellStyle name="Millares [0] 5 3 2" xfId="6819" xr:uid="{00000000-0005-0000-0000-000027100000}"/>
    <cellStyle name="Millares [0] 5 3 2 2" xfId="6820" xr:uid="{00000000-0005-0000-0000-000028100000}"/>
    <cellStyle name="Millares [0] 5 3 2 2 2" xfId="6821" xr:uid="{00000000-0005-0000-0000-000029100000}"/>
    <cellStyle name="Millares [0] 5 3 2 2 2 2" xfId="6822" xr:uid="{00000000-0005-0000-0000-00002A100000}"/>
    <cellStyle name="Millares [0] 5 3 2 2 2 2 2" xfId="17529" xr:uid="{D06628FA-70F8-443F-B147-C27F5E8DDB16}"/>
    <cellStyle name="Millares [0] 5 3 2 2 2 3" xfId="6823" xr:uid="{00000000-0005-0000-0000-00002B100000}"/>
    <cellStyle name="Millares [0] 5 3 2 2 2 3 2" xfId="17530" xr:uid="{23DAD2FC-B6FD-4F3B-B0E2-33966EE5DFD5}"/>
    <cellStyle name="Millares [0] 5 3 2 2 2 4" xfId="17528" xr:uid="{0297A0E3-986A-48F7-8D21-278DE23F7FC6}"/>
    <cellStyle name="Millares [0] 5 3 2 2 3" xfId="6824" xr:uid="{00000000-0005-0000-0000-00002C100000}"/>
    <cellStyle name="Millares [0] 5 3 2 2 3 2" xfId="17531" xr:uid="{48210095-7185-4781-9974-2DCD7F1DFFFC}"/>
    <cellStyle name="Millares [0] 5 3 2 2 4" xfId="6825" xr:uid="{00000000-0005-0000-0000-00002D100000}"/>
    <cellStyle name="Millares [0] 5 3 2 2 4 2" xfId="17532" xr:uid="{9178FC8A-C8FF-4FC3-899F-46452AFC1867}"/>
    <cellStyle name="Millares [0] 5 3 2 2 5" xfId="17527" xr:uid="{9BCBBC1F-2CDC-4FFB-A98B-CD59243D6819}"/>
    <cellStyle name="Millares [0] 5 3 2 3" xfId="6826" xr:uid="{00000000-0005-0000-0000-00002E100000}"/>
    <cellStyle name="Millares [0] 5 3 2 3 2" xfId="6827" xr:uid="{00000000-0005-0000-0000-00002F100000}"/>
    <cellStyle name="Millares [0] 5 3 2 3 2 2" xfId="17534" xr:uid="{FE34F6B8-D4B8-458C-92AB-1AC4F13AACD4}"/>
    <cellStyle name="Millares [0] 5 3 2 3 3" xfId="6828" xr:uid="{00000000-0005-0000-0000-000030100000}"/>
    <cellStyle name="Millares [0] 5 3 2 3 3 2" xfId="17535" xr:uid="{F4D501A2-6DAD-4206-A170-D6076CED2EF3}"/>
    <cellStyle name="Millares [0] 5 3 2 3 4" xfId="17533" xr:uid="{ABE55EE8-7D64-49F9-9087-07412BD70F62}"/>
    <cellStyle name="Millares [0] 5 3 2 4" xfId="6829" xr:uid="{00000000-0005-0000-0000-000031100000}"/>
    <cellStyle name="Millares [0] 5 3 2 4 2" xfId="17536" xr:uid="{F07E51F4-27B4-4082-84CF-39575585C3F5}"/>
    <cellStyle name="Millares [0] 5 3 2 5" xfId="6830" xr:uid="{00000000-0005-0000-0000-000032100000}"/>
    <cellStyle name="Millares [0] 5 3 2 5 2" xfId="17537" xr:uid="{33123452-08D2-42EC-8893-395444AA8462}"/>
    <cellStyle name="Millares [0] 5 3 2 6" xfId="17526" xr:uid="{659C8725-D6DF-4511-AD8C-D714F99FFCB9}"/>
    <cellStyle name="Millares [0] 5 3 3" xfId="6831" xr:uid="{00000000-0005-0000-0000-000033100000}"/>
    <cellStyle name="Millares [0] 5 3 3 2" xfId="6832" xr:uid="{00000000-0005-0000-0000-000034100000}"/>
    <cellStyle name="Millares [0] 5 3 3 2 2" xfId="6833" xr:uid="{00000000-0005-0000-0000-000035100000}"/>
    <cellStyle name="Millares [0] 5 3 3 2 2 2" xfId="17540" xr:uid="{206D2743-0BC9-4840-8AE1-77968AC191F4}"/>
    <cellStyle name="Millares [0] 5 3 3 2 3" xfId="6834" xr:uid="{00000000-0005-0000-0000-000036100000}"/>
    <cellStyle name="Millares [0] 5 3 3 2 3 2" xfId="17541" xr:uid="{C4C6D301-98AB-494D-ACA0-E5964EB11CE0}"/>
    <cellStyle name="Millares [0] 5 3 3 2 4" xfId="17539" xr:uid="{2E6D3F35-A37D-406C-87DC-77E6C808491D}"/>
    <cellStyle name="Millares [0] 5 3 3 3" xfId="6835" xr:uid="{00000000-0005-0000-0000-000037100000}"/>
    <cellStyle name="Millares [0] 5 3 3 3 2" xfId="17542" xr:uid="{F3FC7C48-2A60-4722-928D-69C187A20FEF}"/>
    <cellStyle name="Millares [0] 5 3 3 4" xfId="6836" xr:uid="{00000000-0005-0000-0000-000038100000}"/>
    <cellStyle name="Millares [0] 5 3 3 4 2" xfId="17543" xr:uid="{39124A1B-2A5A-4BF2-BD96-AA1FDFF21D8E}"/>
    <cellStyle name="Millares [0] 5 3 3 5" xfId="17538" xr:uid="{905CD0C7-3866-43F0-BF2B-B9C5B6ECB1B2}"/>
    <cellStyle name="Millares [0] 5 3 4" xfId="6837" xr:uid="{00000000-0005-0000-0000-000039100000}"/>
    <cellStyle name="Millares [0] 5 3 4 2" xfId="6838" xr:uid="{00000000-0005-0000-0000-00003A100000}"/>
    <cellStyle name="Millares [0] 5 3 4 2 2" xfId="6839" xr:uid="{00000000-0005-0000-0000-00003B100000}"/>
    <cellStyle name="Millares [0] 5 3 4 2 2 2" xfId="17546" xr:uid="{E4B26326-030F-479B-B468-389A76D8573D}"/>
    <cellStyle name="Millares [0] 5 3 4 2 3" xfId="6840" xr:uid="{00000000-0005-0000-0000-00003C100000}"/>
    <cellStyle name="Millares [0] 5 3 4 2 3 2" xfId="17547" xr:uid="{FD9EFF11-7EE0-4A42-AC22-F892ADA23671}"/>
    <cellStyle name="Millares [0] 5 3 4 2 4" xfId="17545" xr:uid="{A1981F64-9907-441D-B858-EE72B1A2C0F6}"/>
    <cellStyle name="Millares [0] 5 3 4 3" xfId="6841" xr:uid="{00000000-0005-0000-0000-00003D100000}"/>
    <cellStyle name="Millares [0] 5 3 4 3 2" xfId="17548" xr:uid="{D95A81DC-C328-45F3-9A1E-41B53A9CE7AA}"/>
    <cellStyle name="Millares [0] 5 3 4 4" xfId="6842" xr:uid="{00000000-0005-0000-0000-00003E100000}"/>
    <cellStyle name="Millares [0] 5 3 4 4 2" xfId="17549" xr:uid="{3E89D0C2-D8CA-4B5E-BC62-F0C1BDC3C00A}"/>
    <cellStyle name="Millares [0] 5 3 4 5" xfId="17544" xr:uid="{F233B098-99C8-45CF-BC05-E385683D38A5}"/>
    <cellStyle name="Millares [0] 5 3 5" xfId="6843" xr:uid="{00000000-0005-0000-0000-00003F100000}"/>
    <cellStyle name="Millares [0] 5 3 5 2" xfId="6844" xr:uid="{00000000-0005-0000-0000-000040100000}"/>
    <cellStyle name="Millares [0] 5 3 5 2 2" xfId="6845" xr:uid="{00000000-0005-0000-0000-000041100000}"/>
    <cellStyle name="Millares [0] 5 3 5 2 2 2" xfId="17552" xr:uid="{31119B90-BC29-41B1-B6A7-71B0C63DB52D}"/>
    <cellStyle name="Millares [0] 5 3 5 2 3" xfId="6846" xr:uid="{00000000-0005-0000-0000-000042100000}"/>
    <cellStyle name="Millares [0] 5 3 5 2 3 2" xfId="17553" xr:uid="{10EDB221-CC3E-4CC4-B79B-321CDF02D2EB}"/>
    <cellStyle name="Millares [0] 5 3 5 2 4" xfId="17551" xr:uid="{B4852057-8E45-4D58-A841-7553F008C7D2}"/>
    <cellStyle name="Millares [0] 5 3 5 3" xfId="6847" xr:uid="{00000000-0005-0000-0000-000043100000}"/>
    <cellStyle name="Millares [0] 5 3 5 3 2" xfId="17554" xr:uid="{4837E27E-E9D9-453D-88D5-ADB83292C57E}"/>
    <cellStyle name="Millares [0] 5 3 5 4" xfId="6848" xr:uid="{00000000-0005-0000-0000-000044100000}"/>
    <cellStyle name="Millares [0] 5 3 5 4 2" xfId="17555" xr:uid="{8592E4D4-F2DB-490F-85D6-42AB6EC4E7EC}"/>
    <cellStyle name="Millares [0] 5 3 5 5" xfId="17550" xr:uid="{9F474127-F9CB-463E-90EC-EE691EBEE8A0}"/>
    <cellStyle name="Millares [0] 5 3 6" xfId="6849" xr:uid="{00000000-0005-0000-0000-000045100000}"/>
    <cellStyle name="Millares [0] 5 3 6 2" xfId="6850" xr:uid="{00000000-0005-0000-0000-000046100000}"/>
    <cellStyle name="Millares [0] 5 3 6 2 2" xfId="17557" xr:uid="{DC68213F-70CD-45B5-83D5-738D2E376354}"/>
    <cellStyle name="Millares [0] 5 3 6 3" xfId="6851" xr:uid="{00000000-0005-0000-0000-000047100000}"/>
    <cellStyle name="Millares [0] 5 3 6 3 2" xfId="17558" xr:uid="{E5E7760A-FBD2-47C7-A43D-9F5AD07143DF}"/>
    <cellStyle name="Millares [0] 5 3 6 4" xfId="17556" xr:uid="{1F23FD65-B8E6-4FFF-8D78-82756399EA40}"/>
    <cellStyle name="Millares [0] 5 3 7" xfId="6852" xr:uid="{00000000-0005-0000-0000-000048100000}"/>
    <cellStyle name="Millares [0] 5 3 7 2" xfId="17559" xr:uid="{A0F043FA-AEFA-4BBB-8BDA-2C5E7F5A7119}"/>
    <cellStyle name="Millares [0] 5 3 8" xfId="6853" xr:uid="{00000000-0005-0000-0000-000049100000}"/>
    <cellStyle name="Millares [0] 5 3 8 2" xfId="17560" xr:uid="{13DFBC0C-4A12-4E3E-BAE4-C77A20DCADA7}"/>
    <cellStyle name="Millares [0] 5 3 9" xfId="17525" xr:uid="{1C3FC218-0D2B-47A4-B548-EAA5C59A2ACF}"/>
    <cellStyle name="Millares [0] 5 4" xfId="6854" xr:uid="{00000000-0005-0000-0000-00004A100000}"/>
    <cellStyle name="Millares [0] 5 4 2" xfId="6855" xr:uid="{00000000-0005-0000-0000-00004B100000}"/>
    <cellStyle name="Millares [0] 5 4 2 2" xfId="6856" xr:uid="{00000000-0005-0000-0000-00004C100000}"/>
    <cellStyle name="Millares [0] 5 4 2 2 2" xfId="17563" xr:uid="{4895E16C-9953-4733-9022-4E7E60379115}"/>
    <cellStyle name="Millares [0] 5 4 2 3" xfId="6857" xr:uid="{00000000-0005-0000-0000-00004D100000}"/>
    <cellStyle name="Millares [0] 5 4 2 3 2" xfId="17564" xr:uid="{2FDD0918-B6A7-4232-AFCC-A477FEFF8A05}"/>
    <cellStyle name="Millares [0] 5 4 2 4" xfId="17562" xr:uid="{2F10BF99-02C7-4E16-B295-59790D35C22C}"/>
    <cellStyle name="Millares [0] 5 4 3" xfId="6858" xr:uid="{00000000-0005-0000-0000-00004E100000}"/>
    <cellStyle name="Millares [0] 5 4 3 2" xfId="17565" xr:uid="{87E13AB5-E8D8-44B5-8720-02082BD0B8C5}"/>
    <cellStyle name="Millares [0] 5 4 4" xfId="6859" xr:uid="{00000000-0005-0000-0000-00004F100000}"/>
    <cellStyle name="Millares [0] 5 4 4 2" xfId="17566" xr:uid="{989FFE33-A541-4DE5-B86A-CD3FB11D2A9A}"/>
    <cellStyle name="Millares [0] 5 4 5" xfId="17561" xr:uid="{A783CE05-0CE3-4572-B36E-38FCE4F27843}"/>
    <cellStyle name="Millares [0] 5 5" xfId="6860" xr:uid="{00000000-0005-0000-0000-000050100000}"/>
    <cellStyle name="Millares [0] 5 5 2" xfId="17567" xr:uid="{273BD292-D761-4B0D-AAE9-89821F873672}"/>
    <cellStyle name="Millares [0] 5 6" xfId="17452" xr:uid="{FAF276CD-5EFC-47E0-8F6F-8FDDA9233F21}"/>
    <cellStyle name="Millares [0] 6" xfId="6861" xr:uid="{00000000-0005-0000-0000-000051100000}"/>
    <cellStyle name="Millares [0] 6 2" xfId="6862" xr:uid="{00000000-0005-0000-0000-000052100000}"/>
    <cellStyle name="Millares [0] 6 2 2" xfId="6863" xr:uid="{00000000-0005-0000-0000-000053100000}"/>
    <cellStyle name="Millares [0] 6 2 2 2" xfId="17570" xr:uid="{65132837-FFAB-4936-8FE7-F29F6B742844}"/>
    <cellStyle name="Millares [0] 6 2 3" xfId="6864" xr:uid="{00000000-0005-0000-0000-000054100000}"/>
    <cellStyle name="Millares [0] 6 2 3 2" xfId="17571" xr:uid="{B98A2C7E-B17B-4B9F-8D42-A1FA0908086D}"/>
    <cellStyle name="Millares [0] 6 2 4" xfId="17569" xr:uid="{89A480A0-9668-4698-9D8C-5696B4FC6CA1}"/>
    <cellStyle name="Millares [0] 6 3" xfId="6865" xr:uid="{00000000-0005-0000-0000-000055100000}"/>
    <cellStyle name="Millares [0] 6 3 2" xfId="17572" xr:uid="{690385C2-77DD-4EDB-97B3-08665E6AFEDC}"/>
    <cellStyle name="Millares [0] 6 4" xfId="6866" xr:uid="{00000000-0005-0000-0000-000056100000}"/>
    <cellStyle name="Millares [0] 6 4 2" xfId="17573" xr:uid="{06608640-A11B-4168-A248-A43AC5C39561}"/>
    <cellStyle name="Millares [0] 6 5" xfId="17568" xr:uid="{45307F63-F663-487E-ADEE-AE18614ACB64}"/>
    <cellStyle name="Millares [0] 7" xfId="6867" xr:uid="{00000000-0005-0000-0000-000057100000}"/>
    <cellStyle name="Millares [0] 7 2" xfId="6868" xr:uid="{00000000-0005-0000-0000-000058100000}"/>
    <cellStyle name="Millares [0] 7 2 2" xfId="6869" xr:uid="{00000000-0005-0000-0000-000059100000}"/>
    <cellStyle name="Millares [0] 7 2 2 2" xfId="17576" xr:uid="{BAFAF58B-0695-45C1-A3BA-382008B10126}"/>
    <cellStyle name="Millares [0] 7 2 3" xfId="6870" xr:uid="{00000000-0005-0000-0000-00005A100000}"/>
    <cellStyle name="Millares [0] 7 2 3 2" xfId="17577" xr:uid="{7857FCB2-5F08-47A8-8891-052CB8599CC9}"/>
    <cellStyle name="Millares [0] 7 2 4" xfId="17575" xr:uid="{D4A2FEFC-AB4E-4159-A8D4-1BFD847B2B45}"/>
    <cellStyle name="Millares [0] 7 3" xfId="6871" xr:uid="{00000000-0005-0000-0000-00005B100000}"/>
    <cellStyle name="Millares [0] 7 3 2" xfId="17578" xr:uid="{ED3F57B8-F93E-4140-8ADE-345A26357527}"/>
    <cellStyle name="Millares [0] 7 4" xfId="6872" xr:uid="{00000000-0005-0000-0000-00005C100000}"/>
    <cellStyle name="Millares [0] 7 4 2" xfId="17579" xr:uid="{6FA8D004-B680-4793-9E88-BC6C237BD43F}"/>
    <cellStyle name="Millares [0] 7 5" xfId="17574" xr:uid="{949EF63D-D724-4685-BC3F-7CF6B1DB46BF}"/>
    <cellStyle name="Millares [0] 8" xfId="6873" xr:uid="{00000000-0005-0000-0000-00005D100000}"/>
    <cellStyle name="Millares [0] 8 2" xfId="6874" xr:uid="{00000000-0005-0000-0000-00005E100000}"/>
    <cellStyle name="Millares [0] 8 2 2" xfId="17581" xr:uid="{7BE69099-DAF6-4C53-BC5C-D119C7E0EE36}"/>
    <cellStyle name="Millares [0] 8 3" xfId="6875" xr:uid="{00000000-0005-0000-0000-00005F100000}"/>
    <cellStyle name="Millares [0] 8 3 2" xfId="17582" xr:uid="{26F21DDF-A678-4B84-950D-641120B26896}"/>
    <cellStyle name="Millares [0] 8 4" xfId="6876" xr:uid="{00000000-0005-0000-0000-000060100000}"/>
    <cellStyle name="Millares [0] 8 4 2" xfId="17583" xr:uid="{2688BDE7-9534-4DFE-BBB2-A98A91C52B1F}"/>
    <cellStyle name="Millares [0] 8 5" xfId="17580" xr:uid="{B9C73B1E-C3B2-458E-BBF2-C9994520B5A8}"/>
    <cellStyle name="Millares [0] 9" xfId="6877" xr:uid="{00000000-0005-0000-0000-000061100000}"/>
    <cellStyle name="Millares [0] 9 2" xfId="6878" xr:uid="{00000000-0005-0000-0000-000062100000}"/>
    <cellStyle name="Millares [0] 9 2 2" xfId="17585" xr:uid="{55E06EB0-B4DB-4231-A16A-E084DE4F61ED}"/>
    <cellStyle name="Millares [0] 9 3" xfId="6879" xr:uid="{00000000-0005-0000-0000-000063100000}"/>
    <cellStyle name="Millares [0] 9 3 2" xfId="17586" xr:uid="{DB05E3A1-2D68-4896-8761-2B8BEA7D61B2}"/>
    <cellStyle name="Millares [0] 9 4" xfId="17584" xr:uid="{DAF008CB-B6A4-4BA4-B47A-67423D2F06FC}"/>
    <cellStyle name="Millares 10" xfId="210" xr:uid="{00000000-0005-0000-0000-000064100000}"/>
    <cellStyle name="Millares 10 2" xfId="211" xr:uid="{00000000-0005-0000-0000-000065100000}"/>
    <cellStyle name="Millares 10 2 2" xfId="13524" xr:uid="{1BE877D4-1DB2-4860-86E3-46EC18E0F8B7}"/>
    <cellStyle name="Millares 10 2 3" xfId="13613" xr:uid="{DE749EC8-147C-4289-97D6-35E78BDDAFC8}"/>
    <cellStyle name="Millares 10 3" xfId="13464" xr:uid="{1953CE5B-5CBA-4F97-9FE6-CB4DB1C23DC8}"/>
    <cellStyle name="Millares 10 4" xfId="13523" xr:uid="{4BD87617-A4DE-453D-A9A0-4B6B55B4E8D2}"/>
    <cellStyle name="Millares 10 5" xfId="13612" xr:uid="{3E5004B3-4148-4702-AF9C-964CE994542E}"/>
    <cellStyle name="Millares 100" xfId="6880" xr:uid="{00000000-0005-0000-0000-000066100000}"/>
    <cellStyle name="Millares 101" xfId="6881" xr:uid="{00000000-0005-0000-0000-000067100000}"/>
    <cellStyle name="Millares 102" xfId="6882" xr:uid="{00000000-0005-0000-0000-000068100000}"/>
    <cellStyle name="Millares 103" xfId="6883" xr:uid="{00000000-0005-0000-0000-000069100000}"/>
    <cellStyle name="Millares 104" xfId="6884" xr:uid="{00000000-0005-0000-0000-00006A100000}"/>
    <cellStyle name="Millares 105" xfId="6885" xr:uid="{00000000-0005-0000-0000-00006B100000}"/>
    <cellStyle name="Millares 106" xfId="6886" xr:uid="{00000000-0005-0000-0000-00006C100000}"/>
    <cellStyle name="Millares 107" xfId="6887" xr:uid="{00000000-0005-0000-0000-00006D100000}"/>
    <cellStyle name="Millares 108" xfId="6888" xr:uid="{00000000-0005-0000-0000-00006E100000}"/>
    <cellStyle name="Millares 109" xfId="6889" xr:uid="{00000000-0005-0000-0000-00006F100000}"/>
    <cellStyle name="Millares 11" xfId="6890" xr:uid="{00000000-0005-0000-0000-000070100000}"/>
    <cellStyle name="Millares 11 2" xfId="13465" xr:uid="{D70970C5-6B36-4EB1-ACD9-D2271352F751}"/>
    <cellStyle name="Millares 110" xfId="6891" xr:uid="{00000000-0005-0000-0000-000071100000}"/>
    <cellStyle name="Millares 111" xfId="6892" xr:uid="{00000000-0005-0000-0000-000072100000}"/>
    <cellStyle name="Millares 112" xfId="6893" xr:uid="{00000000-0005-0000-0000-000073100000}"/>
    <cellStyle name="Millares 113" xfId="6894" xr:uid="{00000000-0005-0000-0000-000074100000}"/>
    <cellStyle name="Millares 114" xfId="6895" xr:uid="{00000000-0005-0000-0000-000075100000}"/>
    <cellStyle name="Millares 115" xfId="6896" xr:uid="{00000000-0005-0000-0000-000076100000}"/>
    <cellStyle name="Millares 116" xfId="6897" xr:uid="{00000000-0005-0000-0000-000077100000}"/>
    <cellStyle name="Millares 117" xfId="6898" xr:uid="{00000000-0005-0000-0000-000078100000}"/>
    <cellStyle name="Millares 118" xfId="6899" xr:uid="{00000000-0005-0000-0000-000079100000}"/>
    <cellStyle name="Millares 119" xfId="6900" xr:uid="{00000000-0005-0000-0000-00007A100000}"/>
    <cellStyle name="Millares 12" xfId="6901" xr:uid="{00000000-0005-0000-0000-00007B100000}"/>
    <cellStyle name="Millares 12 2" xfId="13466" xr:uid="{A473FEE9-0B27-4C56-B058-F3A70F1FEB6E}"/>
    <cellStyle name="Millares 120" xfId="6902" xr:uid="{00000000-0005-0000-0000-00007C100000}"/>
    <cellStyle name="Millares 121" xfId="6903" xr:uid="{00000000-0005-0000-0000-00007D100000}"/>
    <cellStyle name="Millares 122" xfId="6904" xr:uid="{00000000-0005-0000-0000-00007E100000}"/>
    <cellStyle name="Millares 123" xfId="6905" xr:uid="{00000000-0005-0000-0000-00007F100000}"/>
    <cellStyle name="Millares 124" xfId="6906" xr:uid="{00000000-0005-0000-0000-000080100000}"/>
    <cellStyle name="Millares 125" xfId="6907" xr:uid="{00000000-0005-0000-0000-000081100000}"/>
    <cellStyle name="Millares 126" xfId="6908" xr:uid="{00000000-0005-0000-0000-000082100000}"/>
    <cellStyle name="Millares 127" xfId="6909" xr:uid="{00000000-0005-0000-0000-000083100000}"/>
    <cellStyle name="Millares 128" xfId="6910" xr:uid="{00000000-0005-0000-0000-000084100000}"/>
    <cellStyle name="Millares 129" xfId="6911" xr:uid="{00000000-0005-0000-0000-000085100000}"/>
    <cellStyle name="Millares 13" xfId="6912" xr:uid="{00000000-0005-0000-0000-000086100000}"/>
    <cellStyle name="Millares 13 2" xfId="13467" xr:uid="{D77C254A-A53A-42BB-8A38-DFF887AE8BCD}"/>
    <cellStyle name="Millares 130" xfId="6913" xr:uid="{00000000-0005-0000-0000-000087100000}"/>
    <cellStyle name="Millares 131" xfId="6914" xr:uid="{00000000-0005-0000-0000-000088100000}"/>
    <cellStyle name="Millares 132" xfId="6915" xr:uid="{00000000-0005-0000-0000-000089100000}"/>
    <cellStyle name="Millares 133" xfId="6916" xr:uid="{00000000-0005-0000-0000-00008A100000}"/>
    <cellStyle name="Millares 134" xfId="6917" xr:uid="{00000000-0005-0000-0000-00008B100000}"/>
    <cellStyle name="Millares 135" xfId="6918" xr:uid="{00000000-0005-0000-0000-00008C100000}"/>
    <cellStyle name="Millares 136" xfId="6919" xr:uid="{00000000-0005-0000-0000-00008D100000}"/>
    <cellStyle name="Millares 137" xfId="6920" xr:uid="{00000000-0005-0000-0000-00008E100000}"/>
    <cellStyle name="Millares 138" xfId="6921" xr:uid="{00000000-0005-0000-0000-00008F100000}"/>
    <cellStyle name="Millares 139" xfId="6922" xr:uid="{00000000-0005-0000-0000-000090100000}"/>
    <cellStyle name="Millares 14" xfId="6923" xr:uid="{00000000-0005-0000-0000-000091100000}"/>
    <cellStyle name="Millares 14 2" xfId="13486" xr:uid="{6C31D4BB-68A5-4D09-A3E0-98D2C7799E71}"/>
    <cellStyle name="Millares 140" xfId="6924" xr:uid="{00000000-0005-0000-0000-000092100000}"/>
    <cellStyle name="Millares 141" xfId="6925" xr:uid="{00000000-0005-0000-0000-000093100000}"/>
    <cellStyle name="Millares 142" xfId="6926" xr:uid="{00000000-0005-0000-0000-000094100000}"/>
    <cellStyle name="Millares 143" xfId="6927" xr:uid="{00000000-0005-0000-0000-000095100000}"/>
    <cellStyle name="Millares 144" xfId="6928" xr:uid="{00000000-0005-0000-0000-000096100000}"/>
    <cellStyle name="Millares 145" xfId="6929" xr:uid="{00000000-0005-0000-0000-000097100000}"/>
    <cellStyle name="Millares 146" xfId="6930" xr:uid="{00000000-0005-0000-0000-000098100000}"/>
    <cellStyle name="Millares 147" xfId="6931" xr:uid="{00000000-0005-0000-0000-000099100000}"/>
    <cellStyle name="Millares 147 2" xfId="6932" xr:uid="{00000000-0005-0000-0000-00009A100000}"/>
    <cellStyle name="Millares 147 2 2" xfId="6933" xr:uid="{00000000-0005-0000-0000-00009B100000}"/>
    <cellStyle name="Millares 147 2 2 2" xfId="17589" xr:uid="{D2F06D5D-C05A-413D-BC2C-418513C84E58}"/>
    <cellStyle name="Millares 147 2 3" xfId="6934" xr:uid="{00000000-0005-0000-0000-00009C100000}"/>
    <cellStyle name="Millares 147 2 3 2" xfId="17590" xr:uid="{0889D55B-F2E3-48CF-A3A5-6E457B83F052}"/>
    <cellStyle name="Millares 147 2 4" xfId="17588" xr:uid="{1E2A6D12-4253-4C5C-B6B8-2E876880A076}"/>
    <cellStyle name="Millares 147 3" xfId="6935" xr:uid="{00000000-0005-0000-0000-00009D100000}"/>
    <cellStyle name="Millares 147 3 2" xfId="17591" xr:uid="{F6FBD35F-F48C-4661-AE9F-E503AE8AE7B8}"/>
    <cellStyle name="Millares 147 4" xfId="6936" xr:uid="{00000000-0005-0000-0000-00009E100000}"/>
    <cellStyle name="Millares 147 4 2" xfId="17592" xr:uid="{7B1BE2B5-AE53-411C-A091-F2FB4D633B92}"/>
    <cellStyle name="Millares 147 5" xfId="17587" xr:uid="{DFF0C9B2-F737-4066-B35D-8AB2EA0BE977}"/>
    <cellStyle name="Millares 148" xfId="6937" xr:uid="{00000000-0005-0000-0000-00009F100000}"/>
    <cellStyle name="Millares 148 2" xfId="6938" xr:uid="{00000000-0005-0000-0000-0000A0100000}"/>
    <cellStyle name="Millares 148 2 2" xfId="6939" xr:uid="{00000000-0005-0000-0000-0000A1100000}"/>
    <cellStyle name="Millares 148 2 2 2" xfId="17595" xr:uid="{51BC9A00-3880-4FA9-982F-08589E4127D9}"/>
    <cellStyle name="Millares 148 2 3" xfId="6940" xr:uid="{00000000-0005-0000-0000-0000A2100000}"/>
    <cellStyle name="Millares 148 2 3 2" xfId="17596" xr:uid="{A679859D-5FB9-4E12-9368-76C358DCD66A}"/>
    <cellStyle name="Millares 148 2 4" xfId="17594" xr:uid="{1A9114BF-6CDD-4012-B0DB-9BF74603B934}"/>
    <cellStyle name="Millares 148 3" xfId="6941" xr:uid="{00000000-0005-0000-0000-0000A3100000}"/>
    <cellStyle name="Millares 148 3 2" xfId="17597" xr:uid="{00C201ED-016A-4439-9F65-52055076AD39}"/>
    <cellStyle name="Millares 148 4" xfId="6942" xr:uid="{00000000-0005-0000-0000-0000A4100000}"/>
    <cellStyle name="Millares 148 4 2" xfId="17598" xr:uid="{570D1858-4B8F-40D4-8AEC-B274B90C9EB8}"/>
    <cellStyle name="Millares 148 5" xfId="17593" xr:uid="{86FC9D5E-D872-4B72-B179-A172014350E7}"/>
    <cellStyle name="Millares 149" xfId="6943" xr:uid="{00000000-0005-0000-0000-0000A5100000}"/>
    <cellStyle name="Millares 149 2" xfId="6944" xr:uid="{00000000-0005-0000-0000-0000A6100000}"/>
    <cellStyle name="Millares 149 2 2" xfId="6945" xr:uid="{00000000-0005-0000-0000-0000A7100000}"/>
    <cellStyle name="Millares 149 2 2 2" xfId="17601" xr:uid="{01CCBB30-D3BA-4877-A16F-0B1899565017}"/>
    <cellStyle name="Millares 149 2 3" xfId="6946" xr:uid="{00000000-0005-0000-0000-0000A8100000}"/>
    <cellStyle name="Millares 149 2 3 2" xfId="17602" xr:uid="{933305E8-98F4-4849-8EA0-85D3228A10DB}"/>
    <cellStyle name="Millares 149 2 4" xfId="17600" xr:uid="{FBB36E43-C477-4ECB-A39B-8D92B6EADF58}"/>
    <cellStyle name="Millares 149 3" xfId="6947" xr:uid="{00000000-0005-0000-0000-0000A9100000}"/>
    <cellStyle name="Millares 149 3 2" xfId="17603" xr:uid="{FA42112F-D3C9-4C8F-82BB-262A1DF48B6F}"/>
    <cellStyle name="Millares 149 4" xfId="6948" xr:uid="{00000000-0005-0000-0000-0000AA100000}"/>
    <cellStyle name="Millares 149 4 2" xfId="17604" xr:uid="{64AD5CEC-DA97-475E-9727-0A3A440B35F0}"/>
    <cellStyle name="Millares 149 5" xfId="17599" xr:uid="{67B9FDB5-041A-4B2F-8ABB-D5657B1B3876}"/>
    <cellStyle name="Millares 15" xfId="6949" xr:uid="{00000000-0005-0000-0000-0000AB100000}"/>
    <cellStyle name="Millares 150" xfId="6950" xr:uid="{00000000-0005-0000-0000-0000AC100000}"/>
    <cellStyle name="Millares 150 2" xfId="6951" xr:uid="{00000000-0005-0000-0000-0000AD100000}"/>
    <cellStyle name="Millares 150 2 2" xfId="6952" xr:uid="{00000000-0005-0000-0000-0000AE100000}"/>
    <cellStyle name="Millares 150 2 2 2" xfId="17607" xr:uid="{2EA94B0E-A7D1-4C40-B804-8AE9A473F052}"/>
    <cellStyle name="Millares 150 2 3" xfId="6953" xr:uid="{00000000-0005-0000-0000-0000AF100000}"/>
    <cellStyle name="Millares 150 2 3 2" xfId="17608" xr:uid="{5F95BFD0-9885-40A4-BF9A-6C193F647866}"/>
    <cellStyle name="Millares 150 2 4" xfId="17606" xr:uid="{D6B04873-6C17-467F-9EE4-E5C1FA4645BD}"/>
    <cellStyle name="Millares 150 3" xfId="6954" xr:uid="{00000000-0005-0000-0000-0000B0100000}"/>
    <cellStyle name="Millares 150 3 2" xfId="17609" xr:uid="{C10489A2-3C35-4ABF-BF6E-E3157251C73A}"/>
    <cellStyle name="Millares 150 4" xfId="6955" xr:uid="{00000000-0005-0000-0000-0000B1100000}"/>
    <cellStyle name="Millares 150 4 2" xfId="17610" xr:uid="{8EACECF9-6436-466D-BAA9-38CB6024E90B}"/>
    <cellStyle name="Millares 150 5" xfId="17605" xr:uid="{AE657760-05AF-4EF8-8943-3E29CEE1003D}"/>
    <cellStyle name="Millares 151" xfId="6956" xr:uid="{00000000-0005-0000-0000-0000B2100000}"/>
    <cellStyle name="Millares 151 2" xfId="6957" xr:uid="{00000000-0005-0000-0000-0000B3100000}"/>
    <cellStyle name="Millares 151 2 2" xfId="6958" xr:uid="{00000000-0005-0000-0000-0000B4100000}"/>
    <cellStyle name="Millares 151 2 2 2" xfId="17613" xr:uid="{DECA6AB7-09A0-4765-BBFB-1FC081D76851}"/>
    <cellStyle name="Millares 151 2 3" xfId="6959" xr:uid="{00000000-0005-0000-0000-0000B5100000}"/>
    <cellStyle name="Millares 151 2 3 2" xfId="17614" xr:uid="{6755AF75-80E9-48DD-A278-148DC5235769}"/>
    <cellStyle name="Millares 151 2 4" xfId="17612" xr:uid="{095C2C7B-8187-4AF6-BC8C-8FA38382E1C0}"/>
    <cellStyle name="Millares 151 3" xfId="6960" xr:uid="{00000000-0005-0000-0000-0000B6100000}"/>
    <cellStyle name="Millares 151 3 2" xfId="17615" xr:uid="{FA9F31BB-69B0-426D-BA94-96283A9C2B34}"/>
    <cellStyle name="Millares 151 4" xfId="6961" xr:uid="{00000000-0005-0000-0000-0000B7100000}"/>
    <cellStyle name="Millares 151 4 2" xfId="17616" xr:uid="{C714F7A8-31CC-4F86-90D3-B8A132F69150}"/>
    <cellStyle name="Millares 151 5" xfId="2866" xr:uid="{00000000-0005-0000-0000-0000B8100000}"/>
    <cellStyle name="Millares 151 5 2" xfId="13647" xr:uid="{F398C734-0CD9-406E-B1E8-020212995F70}"/>
    <cellStyle name="Millares 151 6" xfId="17611" xr:uid="{7FC2B739-2B69-4C76-90D3-C6F8EAD00315}"/>
    <cellStyle name="Millares 152" xfId="6962" xr:uid="{00000000-0005-0000-0000-0000B9100000}"/>
    <cellStyle name="Millares 152 2" xfId="6963" xr:uid="{00000000-0005-0000-0000-0000BA100000}"/>
    <cellStyle name="Millares 152 2 2" xfId="17618" xr:uid="{8BE008A8-422C-4505-98EE-D630B24393FE}"/>
    <cellStyle name="Millares 152 3" xfId="6964" xr:uid="{00000000-0005-0000-0000-0000BB100000}"/>
    <cellStyle name="Millares 152 3 2" xfId="17619" xr:uid="{5E9EF474-D21C-4D02-B45A-A5CA765EF8D8}"/>
    <cellStyle name="Millares 152 4" xfId="17617" xr:uid="{A4B38448-B6DE-466D-A97D-64E84B3E73C9}"/>
    <cellStyle name="Millares 153" xfId="6965" xr:uid="{00000000-0005-0000-0000-0000BC100000}"/>
    <cellStyle name="Millares 153 2" xfId="6966" xr:uid="{00000000-0005-0000-0000-0000BD100000}"/>
    <cellStyle name="Millares 153 2 2" xfId="17621" xr:uid="{D845CFAB-0C66-44DB-9551-6D0B09F07095}"/>
    <cellStyle name="Millares 153 3" xfId="6967" xr:uid="{00000000-0005-0000-0000-0000BE100000}"/>
    <cellStyle name="Millares 153 3 2" xfId="17622" xr:uid="{9437894C-1C74-4AF6-86C5-26D441B69563}"/>
    <cellStyle name="Millares 153 4" xfId="17620" xr:uid="{6FB314F1-3C3B-4FB3-B876-F613178404FF}"/>
    <cellStyle name="Millares 154" xfId="6968" xr:uid="{00000000-0005-0000-0000-0000BF100000}"/>
    <cellStyle name="Millares 154 2" xfId="6969" xr:uid="{00000000-0005-0000-0000-0000C0100000}"/>
    <cellStyle name="Millares 154 2 2" xfId="17624" xr:uid="{6C0F4DE5-A8CC-4A11-85C7-F6C0B34495A2}"/>
    <cellStyle name="Millares 154 3" xfId="6970" xr:uid="{00000000-0005-0000-0000-0000C1100000}"/>
    <cellStyle name="Millares 154 3 2" xfId="17625" xr:uid="{213FE033-9DBA-4B4A-BA15-098C39D070BE}"/>
    <cellStyle name="Millares 154 4" xfId="17623" xr:uid="{D30F17EC-AEE4-4D93-8796-3989FCDEBFCB}"/>
    <cellStyle name="Millares 155" xfId="6971" xr:uid="{00000000-0005-0000-0000-0000C2100000}"/>
    <cellStyle name="Millares 155 2" xfId="6972" xr:uid="{00000000-0005-0000-0000-0000C3100000}"/>
    <cellStyle name="Millares 155 2 2" xfId="17627" xr:uid="{CBCC28B1-260F-48B2-8894-24E739A65D9E}"/>
    <cellStyle name="Millares 155 3" xfId="6973" xr:uid="{00000000-0005-0000-0000-0000C4100000}"/>
    <cellStyle name="Millares 155 3 2" xfId="17628" xr:uid="{E1FACC84-EFA2-469D-9E6F-C2D649987639}"/>
    <cellStyle name="Millares 155 4" xfId="17626" xr:uid="{27ADDCF3-86F6-4C7F-BB7C-0242F3223C41}"/>
    <cellStyle name="Millares 156" xfId="6974" xr:uid="{00000000-0005-0000-0000-0000C5100000}"/>
    <cellStyle name="Millares 156 2" xfId="6975" xr:uid="{00000000-0005-0000-0000-0000C6100000}"/>
    <cellStyle name="Millares 156 2 2" xfId="17630" xr:uid="{70155E6C-5006-40D1-9FBE-704AF5E67411}"/>
    <cellStyle name="Millares 156 3" xfId="6976" xr:uid="{00000000-0005-0000-0000-0000C7100000}"/>
    <cellStyle name="Millares 156 3 2" xfId="17631" xr:uid="{74BC6148-EE4C-4D55-957E-DC3914F4A067}"/>
    <cellStyle name="Millares 156 4" xfId="17629" xr:uid="{ED07532D-1EC0-41C2-AD62-63A4FAA09ACB}"/>
    <cellStyle name="Millares 157" xfId="6977" xr:uid="{00000000-0005-0000-0000-0000C8100000}"/>
    <cellStyle name="Millares 157 2" xfId="6978" xr:uid="{00000000-0005-0000-0000-0000C9100000}"/>
    <cellStyle name="Millares 157 2 2" xfId="17633" xr:uid="{F2CB6489-DF4D-4B7F-953F-C9ECF3020741}"/>
    <cellStyle name="Millares 157 3" xfId="6979" xr:uid="{00000000-0005-0000-0000-0000CA100000}"/>
    <cellStyle name="Millares 157 3 2" xfId="17634" xr:uid="{655723D5-020C-49FC-BEF5-67486203E678}"/>
    <cellStyle name="Millares 157 4" xfId="17632" xr:uid="{4AFE0155-B916-4CBF-9911-9EE80582991E}"/>
    <cellStyle name="Millares 158" xfId="6980" xr:uid="{00000000-0005-0000-0000-0000CB100000}"/>
    <cellStyle name="Millares 158 2" xfId="6981" xr:uid="{00000000-0005-0000-0000-0000CC100000}"/>
    <cellStyle name="Millares 158 2 2" xfId="17636" xr:uid="{2F67AF22-6F19-484B-BD03-8D4BF5A59EB7}"/>
    <cellStyle name="Millares 158 3" xfId="6982" xr:uid="{00000000-0005-0000-0000-0000CD100000}"/>
    <cellStyle name="Millares 158 3 2" xfId="17637" xr:uid="{5B12677F-3494-417F-A32A-E0D65A0F4509}"/>
    <cellStyle name="Millares 158 4" xfId="17635" xr:uid="{3789B7C0-87F6-431B-83C5-9D2C6EBE9D60}"/>
    <cellStyle name="Millares 159" xfId="6983" xr:uid="{00000000-0005-0000-0000-0000CE100000}"/>
    <cellStyle name="Millares 159 2" xfId="6984" xr:uid="{00000000-0005-0000-0000-0000CF100000}"/>
    <cellStyle name="Millares 159 2 2" xfId="17639" xr:uid="{A3270FFE-80A9-456A-A1EB-DDF5B21F0735}"/>
    <cellStyle name="Millares 159 3" xfId="6985" xr:uid="{00000000-0005-0000-0000-0000D0100000}"/>
    <cellStyle name="Millares 159 3 2" xfId="17640" xr:uid="{7723FC45-B7AE-4CD1-A9D3-CA2E31CE6E8E}"/>
    <cellStyle name="Millares 159 4" xfId="17638" xr:uid="{61F1815D-DA06-404E-ABAC-6D2D84F4B0AC}"/>
    <cellStyle name="Millares 16" xfId="6986" xr:uid="{00000000-0005-0000-0000-0000D1100000}"/>
    <cellStyle name="Millares 160" xfId="6987" xr:uid="{00000000-0005-0000-0000-0000D2100000}"/>
    <cellStyle name="Millares 160 2" xfId="6988" xr:uid="{00000000-0005-0000-0000-0000D3100000}"/>
    <cellStyle name="Millares 160 2 2" xfId="17642" xr:uid="{7DD52EDC-E27C-44D0-9002-E850A596E71A}"/>
    <cellStyle name="Millares 160 3" xfId="6989" xr:uid="{00000000-0005-0000-0000-0000D4100000}"/>
    <cellStyle name="Millares 160 3 2" xfId="17643" xr:uid="{9A549075-DECA-4C55-AED6-5EF2D30E1561}"/>
    <cellStyle name="Millares 160 4" xfId="17641" xr:uid="{2907D601-4564-4AF3-B7F8-3F297BB8BBB1}"/>
    <cellStyle name="Millares 161" xfId="6990" xr:uid="{00000000-0005-0000-0000-0000D5100000}"/>
    <cellStyle name="Millares 161 2" xfId="6991" xr:uid="{00000000-0005-0000-0000-0000D6100000}"/>
    <cellStyle name="Millares 161 2 2" xfId="17645" xr:uid="{2F48F522-23F5-462E-B0E8-6914240452E3}"/>
    <cellStyle name="Millares 161 3" xfId="6992" xr:uid="{00000000-0005-0000-0000-0000D7100000}"/>
    <cellStyle name="Millares 161 3 2" xfId="17646" xr:uid="{A75CBE40-605B-48EA-AC93-FED7C4A818D1}"/>
    <cellStyle name="Millares 161 4" xfId="17644" xr:uid="{FD578BC8-BE30-4F66-BA39-08DBA25923A6}"/>
    <cellStyle name="Millares 162" xfId="6993" xr:uid="{00000000-0005-0000-0000-0000D8100000}"/>
    <cellStyle name="Millares 162 2" xfId="17647" xr:uid="{CE6F23D2-9CDF-4E02-9830-8AB3142DD81D}"/>
    <cellStyle name="Millares 163" xfId="6994" xr:uid="{00000000-0005-0000-0000-0000D9100000}"/>
    <cellStyle name="Millares 163 2" xfId="17648" xr:uid="{56E48C6F-ED4E-4A0C-A436-E59BF4BA1CEB}"/>
    <cellStyle name="Millares 164" xfId="6995" xr:uid="{00000000-0005-0000-0000-0000DA100000}"/>
    <cellStyle name="Millares 164 2" xfId="17649" xr:uid="{B5FEB39A-113E-4757-A5E8-C407A1BA4DDB}"/>
    <cellStyle name="Millares 165" xfId="6996" xr:uid="{00000000-0005-0000-0000-0000DB100000}"/>
    <cellStyle name="Millares 165 2" xfId="17650" xr:uid="{4E7C183D-B132-437E-B2C4-41A559BB407A}"/>
    <cellStyle name="Millares 166" xfId="6997" xr:uid="{00000000-0005-0000-0000-0000DC100000}"/>
    <cellStyle name="Millares 166 2" xfId="17651" xr:uid="{BA0E5738-F448-4376-991A-5E521675EE04}"/>
    <cellStyle name="Millares 167" xfId="6998" xr:uid="{00000000-0005-0000-0000-0000DD100000}"/>
    <cellStyle name="Millares 167 2" xfId="17652" xr:uid="{BD1BC1A3-2510-4FAB-A175-DFF54DFCDD1A}"/>
    <cellStyle name="Millares 168" xfId="6999" xr:uid="{00000000-0005-0000-0000-0000DE100000}"/>
    <cellStyle name="Millares 168 2" xfId="17653" xr:uid="{ADECE0F9-0826-4389-ADBC-FF1D77CC2ED8}"/>
    <cellStyle name="Millares 169" xfId="7000" xr:uid="{00000000-0005-0000-0000-0000DF100000}"/>
    <cellStyle name="Millares 169 2" xfId="17654" xr:uid="{F2CC9616-137F-4B8B-8BC5-0FB575FA52D9}"/>
    <cellStyle name="Millares 17" xfId="7001" xr:uid="{00000000-0005-0000-0000-0000E0100000}"/>
    <cellStyle name="Millares 170" xfId="7002" xr:uid="{00000000-0005-0000-0000-0000E1100000}"/>
    <cellStyle name="Millares 170 2" xfId="17655" xr:uid="{2656D745-F567-41DE-9313-97B8B7C2B0C8}"/>
    <cellStyle name="Millares 171" xfId="7003" xr:uid="{00000000-0005-0000-0000-0000E2100000}"/>
    <cellStyle name="Millares 171 2" xfId="17656" xr:uid="{FB49EC23-AE84-47C5-A158-BBABF5ADCB76}"/>
    <cellStyle name="Millares 172" xfId="7004" xr:uid="{00000000-0005-0000-0000-0000E3100000}"/>
    <cellStyle name="Millares 172 2" xfId="17657" xr:uid="{08F479D4-686F-422B-80A3-B3A9D8C5A244}"/>
    <cellStyle name="Millares 173" xfId="7005" xr:uid="{00000000-0005-0000-0000-0000E4100000}"/>
    <cellStyle name="Millares 173 2" xfId="17658" xr:uid="{F806D50F-C43D-47BE-B619-34361B0B376B}"/>
    <cellStyle name="Millares 174" xfId="7006" xr:uid="{00000000-0005-0000-0000-0000E5100000}"/>
    <cellStyle name="Millares 174 2" xfId="17659" xr:uid="{8331D356-2836-4AED-85C7-23E93BEB818E}"/>
    <cellStyle name="Millares 175" xfId="13458" xr:uid="{56FF92B0-7B9B-4AA9-9E99-90F13ADC79B3}"/>
    <cellStyle name="Millares 175 2" xfId="23831" xr:uid="{94DB3BE7-F1BB-4485-9CEF-39EED5A0532E}"/>
    <cellStyle name="Millares 176" xfId="13457" xr:uid="{EBACD451-15FC-4155-8F5B-4D44C7BDB00B}"/>
    <cellStyle name="Millares 176 2" xfId="23830" xr:uid="{6E89231B-BCD4-493A-B3FE-F0F48DB49F06}"/>
    <cellStyle name="Millares 177" xfId="13491" xr:uid="{E023449A-2C5E-44F6-A25B-B934EB8C0D1F}"/>
    <cellStyle name="Millares 178" xfId="13573" xr:uid="{461EDDFA-3D91-4853-80EE-1D73B0B67C2D}"/>
    <cellStyle name="Millares 179" xfId="13578" xr:uid="{641FC822-2775-42B7-A157-C8C642D00D72}"/>
    <cellStyle name="Millares 18" xfId="7007" xr:uid="{00000000-0005-0000-0000-0000E6100000}"/>
    <cellStyle name="Millares 180" xfId="13570" xr:uid="{C0F32E89-9CB4-4C9C-A51A-3F54F3503E6E}"/>
    <cellStyle name="Millares 181" xfId="13583" xr:uid="{98B8BAD9-53A2-4C37-9175-89CA84696EBD}"/>
    <cellStyle name="Millares 182" xfId="13569" xr:uid="{921491BD-779A-44B3-A55D-C75B35F30936}"/>
    <cellStyle name="Millares 183" xfId="13585" xr:uid="{5289C1A7-9941-431F-9B88-5F4CCEE83FA2}"/>
    <cellStyle name="Millares 184" xfId="13580" xr:uid="{00B9DB1D-D05A-4425-A2F0-531247CE1D4D}"/>
    <cellStyle name="Millares 185" xfId="13575" xr:uid="{A58ACE08-3E13-4B36-9956-FA3CFA53BEB0}"/>
    <cellStyle name="Millares 186" xfId="13587" xr:uid="{268371AE-41B8-47CF-9926-F20886981F5E}"/>
    <cellStyle name="Millares 187" xfId="13555" xr:uid="{AE7A14E6-974D-4021-A2CB-4E5331863A8A}"/>
    <cellStyle name="Millares 188" xfId="13577" xr:uid="{79690EC2-5A68-46C6-87C5-238D859CAC85}"/>
    <cellStyle name="Millares 189" xfId="13496" xr:uid="{39A46B9B-8C51-4A18-B687-E4946A90665B}"/>
    <cellStyle name="Millares 19" xfId="7008" xr:uid="{00000000-0005-0000-0000-0000E7100000}"/>
    <cellStyle name="Millares 19 2" xfId="7009" xr:uid="{00000000-0005-0000-0000-0000E8100000}"/>
    <cellStyle name="Millares 19 2 2" xfId="7010" xr:uid="{00000000-0005-0000-0000-0000E9100000}"/>
    <cellStyle name="Millares 19 2 2 2" xfId="7011" xr:uid="{00000000-0005-0000-0000-0000EA100000}"/>
    <cellStyle name="Millares 19 2 2 2 2" xfId="17662" xr:uid="{34686498-0006-4375-9255-5D215EBCBC74}"/>
    <cellStyle name="Millares 19 2 2 3" xfId="7012" xr:uid="{00000000-0005-0000-0000-0000EB100000}"/>
    <cellStyle name="Millares 19 2 2 3 2" xfId="17663" xr:uid="{D9EF5C66-3298-4C94-B136-3892C05FA3C2}"/>
    <cellStyle name="Millares 19 2 2 4" xfId="17661" xr:uid="{391B6B73-D366-4165-A84A-CA56943F0492}"/>
    <cellStyle name="Millares 19 2 3" xfId="7013" xr:uid="{00000000-0005-0000-0000-0000EC100000}"/>
    <cellStyle name="Millares 19 2 3 2" xfId="17664" xr:uid="{7D408132-06A7-4F24-A671-4B53B8A4C498}"/>
    <cellStyle name="Millares 19 2 4" xfId="7014" xr:uid="{00000000-0005-0000-0000-0000ED100000}"/>
    <cellStyle name="Millares 19 2 4 2" xfId="17665" xr:uid="{C1178978-421D-4D5E-8EFB-BC1DC736957B}"/>
    <cellStyle name="Millares 19 2 5" xfId="17660" xr:uid="{8B200CAD-F0A6-4C61-A240-88EF3C9B769A}"/>
    <cellStyle name="Millares 190" xfId="13593" xr:uid="{ECF58DB0-DBDE-4E0F-BEA8-2AC096619B45}"/>
    <cellStyle name="Millares 191" xfId="13500" xr:uid="{9F0B1C98-4170-4621-8B19-0350A21D24A6}"/>
    <cellStyle name="Millares 192" xfId="13590" xr:uid="{ACEFA9B0-639F-4EBF-A3EA-47BBFC6F2AAD}"/>
    <cellStyle name="Millares 193" xfId="13595" xr:uid="{298C1709-6263-442E-8465-E7CDDAC9B764}"/>
    <cellStyle name="Millares 194" xfId="13518" xr:uid="{419B27E6-3B0C-4091-B2CC-014A2CAF35C8}"/>
    <cellStyle name="Millares 195" xfId="13597" xr:uid="{573F7CDC-81AA-4A75-96F6-24C1DDDE1695}"/>
    <cellStyle name="Millares 196" xfId="23835" xr:uid="{9C75A65E-BEC4-48F1-A045-BD58119DAF4A}"/>
    <cellStyle name="Millares 197" xfId="13588" xr:uid="{27EBC2C0-C7C9-48D0-BEBB-33ED15746964}"/>
    <cellStyle name="Millares 198" xfId="23829" xr:uid="{49860377-1C8F-44D5-995E-F42A9BFD6ADF}"/>
    <cellStyle name="Millares 199" xfId="23838" xr:uid="{87634ED7-428E-436F-B6CE-D629B18AEB5A}"/>
    <cellStyle name="Millares 2" xfId="4" xr:uid="{00000000-0005-0000-0000-0000EE100000}"/>
    <cellStyle name="Millares 2 10" xfId="7015" xr:uid="{00000000-0005-0000-0000-0000EF100000}"/>
    <cellStyle name="Millares 2 10 2" xfId="7016" xr:uid="{00000000-0005-0000-0000-0000F0100000}"/>
    <cellStyle name="Millares 2 10 2 2" xfId="7017" xr:uid="{00000000-0005-0000-0000-0000F1100000}"/>
    <cellStyle name="Millares 2 10 2 2 2" xfId="17668" xr:uid="{605A6506-8EC3-4883-98BA-8ABCC8A68233}"/>
    <cellStyle name="Millares 2 10 2 3" xfId="17667" xr:uid="{D61EE968-7C62-4093-96CC-99AA10AFE6CB}"/>
    <cellStyle name="Millares 2 10 3" xfId="7018" xr:uid="{00000000-0005-0000-0000-0000F2100000}"/>
    <cellStyle name="Millares 2 10 3 2" xfId="17669" xr:uid="{B9B09A6E-C17D-49B9-B3A4-3BCC2AE64C3D}"/>
    <cellStyle name="Millares 2 10 4" xfId="7019" xr:uid="{00000000-0005-0000-0000-0000F3100000}"/>
    <cellStyle name="Millares 2 10 4 2" xfId="17670" xr:uid="{E438D5F1-D2BF-4655-97A4-487FACD2A8DE}"/>
    <cellStyle name="Millares 2 10 5" xfId="17666" xr:uid="{69815079-21DF-472F-945C-171FDCCD3C76}"/>
    <cellStyle name="Millares 2 11" xfId="7020" xr:uid="{00000000-0005-0000-0000-0000F4100000}"/>
    <cellStyle name="Millares 2 11 2" xfId="7021" xr:uid="{00000000-0005-0000-0000-0000F5100000}"/>
    <cellStyle name="Millares 2 11 2 2" xfId="17672" xr:uid="{94D16E48-119B-4B06-9AEE-7A91234BCDCE}"/>
    <cellStyle name="Millares 2 11 3" xfId="17671" xr:uid="{75B10C2D-9030-416B-9EEB-9386FDCED7F5}"/>
    <cellStyle name="Millares 2 12" xfId="7022" xr:uid="{00000000-0005-0000-0000-0000F6100000}"/>
    <cellStyle name="Millares 2 12 2" xfId="17673" xr:uid="{87CF19EA-7E50-4B55-AB2F-45DEAB8F2F05}"/>
    <cellStyle name="Millares 2 13" xfId="7023" xr:uid="{00000000-0005-0000-0000-0000F7100000}"/>
    <cellStyle name="Millares 2 13 2" xfId="17674" xr:uid="{54752C77-C5B4-44E8-85BE-2E586C9D09EF}"/>
    <cellStyle name="Millares 2 14" xfId="13468" xr:uid="{081146D5-54F7-48F7-8C1D-1301CFC776E9}"/>
    <cellStyle name="Millares 2 14 2" xfId="23832" xr:uid="{58F1AA24-885B-4C37-BB5D-721ACCAFE668}"/>
    <cellStyle name="Millares 2 2" xfId="5" xr:uid="{00000000-0005-0000-0000-0000F8100000}"/>
    <cellStyle name="Millares 2 2 2" xfId="212" xr:uid="{00000000-0005-0000-0000-0000F9100000}"/>
    <cellStyle name="Millares 2 2 3" xfId="7024" xr:uid="{00000000-0005-0000-0000-0000FA100000}"/>
    <cellStyle name="Millares 2 2 3 10" xfId="7025" xr:uid="{00000000-0005-0000-0000-0000FB100000}"/>
    <cellStyle name="Millares 2 2 3 10 2" xfId="7026" xr:uid="{00000000-0005-0000-0000-0000FC100000}"/>
    <cellStyle name="Millares 2 2 3 10 2 2" xfId="7027" xr:uid="{00000000-0005-0000-0000-0000FD100000}"/>
    <cellStyle name="Millares 2 2 3 10 2 2 2" xfId="17678" xr:uid="{AAF7C916-0971-43F3-AF77-88E5318F1D04}"/>
    <cellStyle name="Millares 2 2 3 10 2 3" xfId="7028" xr:uid="{00000000-0005-0000-0000-0000FE100000}"/>
    <cellStyle name="Millares 2 2 3 10 2 3 2" xfId="17679" xr:uid="{24CA0880-7DC3-44D3-B491-23A1A3AE9AD0}"/>
    <cellStyle name="Millares 2 2 3 10 2 4" xfId="17677" xr:uid="{414594C1-C3BC-4597-8C82-F29272B6B42E}"/>
    <cellStyle name="Millares 2 2 3 10 3" xfId="7029" xr:uid="{00000000-0005-0000-0000-0000FF100000}"/>
    <cellStyle name="Millares 2 2 3 10 3 2" xfId="17680" xr:uid="{3C481F3C-867D-4E84-9BD5-8A4BA2E4FCD3}"/>
    <cellStyle name="Millares 2 2 3 10 4" xfId="7030" xr:uid="{00000000-0005-0000-0000-000000110000}"/>
    <cellStyle name="Millares 2 2 3 10 4 2" xfId="17681" xr:uid="{F8F470D7-898A-4740-A341-9E91AB4469B7}"/>
    <cellStyle name="Millares 2 2 3 10 5" xfId="17676" xr:uid="{2C422810-2B35-40A4-9A60-3E95E9991E18}"/>
    <cellStyle name="Millares 2 2 3 11" xfId="7031" xr:uid="{00000000-0005-0000-0000-000001110000}"/>
    <cellStyle name="Millares 2 2 3 11 2" xfId="7032" xr:uid="{00000000-0005-0000-0000-000002110000}"/>
    <cellStyle name="Millares 2 2 3 11 2 2" xfId="17683" xr:uid="{E189D454-6989-4111-A2FC-450FF482E2BF}"/>
    <cellStyle name="Millares 2 2 3 11 3" xfId="7033" xr:uid="{00000000-0005-0000-0000-000003110000}"/>
    <cellStyle name="Millares 2 2 3 11 3 2" xfId="17684" xr:uid="{F1BFA881-2F75-4F3C-BAF3-FEE1CE17CB14}"/>
    <cellStyle name="Millares 2 2 3 11 4" xfId="17682" xr:uid="{2D8DF5A0-FCDF-446C-9FAD-1599392A2E55}"/>
    <cellStyle name="Millares 2 2 3 12" xfId="7034" xr:uid="{00000000-0005-0000-0000-000004110000}"/>
    <cellStyle name="Millares 2 2 3 12 2" xfId="17685" xr:uid="{167B2FA3-7796-474F-A3BF-5036F8B643C4}"/>
    <cellStyle name="Millares 2 2 3 13" xfId="7035" xr:uid="{00000000-0005-0000-0000-000005110000}"/>
    <cellStyle name="Millares 2 2 3 13 2" xfId="17686" xr:uid="{86CB78BD-116A-462E-8F1E-91DEF9FCFBAB}"/>
    <cellStyle name="Millares 2 2 3 14" xfId="17675" xr:uid="{D4900FBC-38A0-4686-82F7-DD2D0E98CA6A}"/>
    <cellStyle name="Millares 2 2 3 2" xfId="7036" xr:uid="{00000000-0005-0000-0000-000006110000}"/>
    <cellStyle name="Millares 2 2 3 2 10" xfId="7037" xr:uid="{00000000-0005-0000-0000-000007110000}"/>
    <cellStyle name="Millares 2 2 3 2 10 2" xfId="7038" xr:uid="{00000000-0005-0000-0000-000008110000}"/>
    <cellStyle name="Millares 2 2 3 2 10 2 2" xfId="17689" xr:uid="{64AB8CBD-24DF-433C-8367-4F19EC416493}"/>
    <cellStyle name="Millares 2 2 3 2 10 3" xfId="7039" xr:uid="{00000000-0005-0000-0000-000009110000}"/>
    <cellStyle name="Millares 2 2 3 2 10 3 2" xfId="17690" xr:uid="{6B994723-95DD-49EA-8CC5-6AA79D5BE46A}"/>
    <cellStyle name="Millares 2 2 3 2 10 4" xfId="17688" xr:uid="{DE6E6BBA-C7B0-47D9-BB6E-38B755E27A45}"/>
    <cellStyle name="Millares 2 2 3 2 11" xfId="7040" xr:uid="{00000000-0005-0000-0000-00000A110000}"/>
    <cellStyle name="Millares 2 2 3 2 11 2" xfId="17691" xr:uid="{E60EF85E-23F1-4135-80CC-1FC9C9577CB1}"/>
    <cellStyle name="Millares 2 2 3 2 12" xfId="7041" xr:uid="{00000000-0005-0000-0000-00000B110000}"/>
    <cellStyle name="Millares 2 2 3 2 12 2" xfId="17692" xr:uid="{DB9F2D53-2C97-40D9-B964-47F851C81E6E}"/>
    <cellStyle name="Millares 2 2 3 2 13" xfId="17687" xr:uid="{6F45ABF4-F0FC-4004-BBCF-FC689324D2FA}"/>
    <cellStyle name="Millares 2 2 3 2 2" xfId="7042" xr:uid="{00000000-0005-0000-0000-00000C110000}"/>
    <cellStyle name="Millares 2 2 3 2 2 10" xfId="17693" xr:uid="{BC18B8BB-1B7E-44E4-A3FB-A4AD3F100859}"/>
    <cellStyle name="Millares 2 2 3 2 2 2" xfId="7043" xr:uid="{00000000-0005-0000-0000-00000D110000}"/>
    <cellStyle name="Millares 2 2 3 2 2 2 2" xfId="7044" xr:uid="{00000000-0005-0000-0000-00000E110000}"/>
    <cellStyle name="Millares 2 2 3 2 2 2 2 2" xfId="7045" xr:uid="{00000000-0005-0000-0000-00000F110000}"/>
    <cellStyle name="Millares 2 2 3 2 2 2 2 2 2" xfId="7046" xr:uid="{00000000-0005-0000-0000-000010110000}"/>
    <cellStyle name="Millares 2 2 3 2 2 2 2 2 2 2" xfId="7047" xr:uid="{00000000-0005-0000-0000-000011110000}"/>
    <cellStyle name="Millares 2 2 3 2 2 2 2 2 2 2 2" xfId="17698" xr:uid="{93D77EFC-5CEA-4AC5-ABDD-621D78EF58B3}"/>
    <cellStyle name="Millares 2 2 3 2 2 2 2 2 2 3" xfId="7048" xr:uid="{00000000-0005-0000-0000-000012110000}"/>
    <cellStyle name="Millares 2 2 3 2 2 2 2 2 2 3 2" xfId="17699" xr:uid="{FA0C63EA-0F76-4445-B634-02CA0949A9F1}"/>
    <cellStyle name="Millares 2 2 3 2 2 2 2 2 2 4" xfId="17697" xr:uid="{4B1E537F-0CA4-4528-8593-48E883DC8614}"/>
    <cellStyle name="Millares 2 2 3 2 2 2 2 2 3" xfId="7049" xr:uid="{00000000-0005-0000-0000-000013110000}"/>
    <cellStyle name="Millares 2 2 3 2 2 2 2 2 3 2" xfId="17700" xr:uid="{0F11ACD9-4E5F-4BE1-8CA1-9FDB200CB4B6}"/>
    <cellStyle name="Millares 2 2 3 2 2 2 2 2 4" xfId="7050" xr:uid="{00000000-0005-0000-0000-000014110000}"/>
    <cellStyle name="Millares 2 2 3 2 2 2 2 2 4 2" xfId="17701" xr:uid="{F570D62C-80C8-42F1-8104-96801E1FADEA}"/>
    <cellStyle name="Millares 2 2 3 2 2 2 2 2 5" xfId="17696" xr:uid="{DCE7A493-08DE-41AC-885A-CB63D6BAC1FA}"/>
    <cellStyle name="Millares 2 2 3 2 2 2 2 3" xfId="7051" xr:uid="{00000000-0005-0000-0000-000015110000}"/>
    <cellStyle name="Millares 2 2 3 2 2 2 2 3 2" xfId="7052" xr:uid="{00000000-0005-0000-0000-000016110000}"/>
    <cellStyle name="Millares 2 2 3 2 2 2 2 3 2 2" xfId="17703" xr:uid="{A70D2260-8D9E-4B30-ABF6-C082F2FEA83A}"/>
    <cellStyle name="Millares 2 2 3 2 2 2 2 3 3" xfId="7053" xr:uid="{00000000-0005-0000-0000-000017110000}"/>
    <cellStyle name="Millares 2 2 3 2 2 2 2 3 3 2" xfId="17704" xr:uid="{DE8F8324-069A-44C0-8AE3-1B4C25490A1C}"/>
    <cellStyle name="Millares 2 2 3 2 2 2 2 3 4" xfId="17702" xr:uid="{AC2B0B21-80A7-474D-941C-F45E1EB21319}"/>
    <cellStyle name="Millares 2 2 3 2 2 2 2 4" xfId="7054" xr:uid="{00000000-0005-0000-0000-000018110000}"/>
    <cellStyle name="Millares 2 2 3 2 2 2 2 4 2" xfId="17705" xr:uid="{80FDC7CC-E3D9-4832-8F95-72C0C48B9427}"/>
    <cellStyle name="Millares 2 2 3 2 2 2 2 5" xfId="7055" xr:uid="{00000000-0005-0000-0000-000019110000}"/>
    <cellStyle name="Millares 2 2 3 2 2 2 2 5 2" xfId="17706" xr:uid="{DF684523-0F3E-431E-B814-F3854154E1AE}"/>
    <cellStyle name="Millares 2 2 3 2 2 2 2 6" xfId="17695" xr:uid="{041F98BC-ABBB-48FC-AEE9-60880F87E786}"/>
    <cellStyle name="Millares 2 2 3 2 2 2 3" xfId="7056" xr:uid="{00000000-0005-0000-0000-00001A110000}"/>
    <cellStyle name="Millares 2 2 3 2 2 2 3 2" xfId="7057" xr:uid="{00000000-0005-0000-0000-00001B110000}"/>
    <cellStyle name="Millares 2 2 3 2 2 2 3 2 2" xfId="7058" xr:uid="{00000000-0005-0000-0000-00001C110000}"/>
    <cellStyle name="Millares 2 2 3 2 2 2 3 2 2 2" xfId="17709" xr:uid="{CA2BD9B2-86FC-4C9B-943C-669CFDB2FB45}"/>
    <cellStyle name="Millares 2 2 3 2 2 2 3 2 3" xfId="7059" xr:uid="{00000000-0005-0000-0000-00001D110000}"/>
    <cellStyle name="Millares 2 2 3 2 2 2 3 2 3 2" xfId="17710" xr:uid="{CA9519FE-6848-412C-B058-F392992E755B}"/>
    <cellStyle name="Millares 2 2 3 2 2 2 3 2 4" xfId="17708" xr:uid="{D98639C3-76EF-4B0C-8CDB-74454D2A214B}"/>
    <cellStyle name="Millares 2 2 3 2 2 2 3 3" xfId="7060" xr:uid="{00000000-0005-0000-0000-00001E110000}"/>
    <cellStyle name="Millares 2 2 3 2 2 2 3 3 2" xfId="17711" xr:uid="{B19C6035-95B6-44B5-AAAF-85E65161F6E5}"/>
    <cellStyle name="Millares 2 2 3 2 2 2 3 4" xfId="7061" xr:uid="{00000000-0005-0000-0000-00001F110000}"/>
    <cellStyle name="Millares 2 2 3 2 2 2 3 4 2" xfId="17712" xr:uid="{7C1E1DF0-17D7-49B5-ABA1-3FBF0D308BDB}"/>
    <cellStyle name="Millares 2 2 3 2 2 2 3 5" xfId="17707" xr:uid="{EB71F07C-AAA1-427F-9B8D-65538F2CCA7E}"/>
    <cellStyle name="Millares 2 2 3 2 2 2 4" xfId="7062" xr:uid="{00000000-0005-0000-0000-000020110000}"/>
    <cellStyle name="Millares 2 2 3 2 2 2 4 2" xfId="7063" xr:uid="{00000000-0005-0000-0000-000021110000}"/>
    <cellStyle name="Millares 2 2 3 2 2 2 4 2 2" xfId="7064" xr:uid="{00000000-0005-0000-0000-000022110000}"/>
    <cellStyle name="Millares 2 2 3 2 2 2 4 2 2 2" xfId="17715" xr:uid="{93E2757C-9A85-483B-8BC4-BB92ECEACDB3}"/>
    <cellStyle name="Millares 2 2 3 2 2 2 4 2 3" xfId="7065" xr:uid="{00000000-0005-0000-0000-000023110000}"/>
    <cellStyle name="Millares 2 2 3 2 2 2 4 2 3 2" xfId="17716" xr:uid="{10F5330C-70A4-474C-8C14-DB274BA9D5CC}"/>
    <cellStyle name="Millares 2 2 3 2 2 2 4 2 4" xfId="17714" xr:uid="{F8278F20-DB73-4B38-BEBA-4DFF71A64361}"/>
    <cellStyle name="Millares 2 2 3 2 2 2 4 3" xfId="7066" xr:uid="{00000000-0005-0000-0000-000024110000}"/>
    <cellStyle name="Millares 2 2 3 2 2 2 4 3 2" xfId="17717" xr:uid="{B32B4024-2C76-4A41-8B5D-409D7ED4AA0A}"/>
    <cellStyle name="Millares 2 2 3 2 2 2 4 4" xfId="7067" xr:uid="{00000000-0005-0000-0000-000025110000}"/>
    <cellStyle name="Millares 2 2 3 2 2 2 4 4 2" xfId="17718" xr:uid="{E75A930F-21A9-4AAB-AF5B-80810315B8AE}"/>
    <cellStyle name="Millares 2 2 3 2 2 2 4 5" xfId="17713" xr:uid="{A803CF34-CFE9-4A47-8F40-50A6D373BA8A}"/>
    <cellStyle name="Millares 2 2 3 2 2 2 5" xfId="7068" xr:uid="{00000000-0005-0000-0000-000026110000}"/>
    <cellStyle name="Millares 2 2 3 2 2 2 5 2" xfId="7069" xr:uid="{00000000-0005-0000-0000-000027110000}"/>
    <cellStyle name="Millares 2 2 3 2 2 2 5 2 2" xfId="7070" xr:uid="{00000000-0005-0000-0000-000028110000}"/>
    <cellStyle name="Millares 2 2 3 2 2 2 5 2 2 2" xfId="17721" xr:uid="{5DD99B62-0ED2-4505-BF5F-84F8FD90F88D}"/>
    <cellStyle name="Millares 2 2 3 2 2 2 5 2 3" xfId="7071" xr:uid="{00000000-0005-0000-0000-000029110000}"/>
    <cellStyle name="Millares 2 2 3 2 2 2 5 2 3 2" xfId="17722" xr:uid="{FD3BC985-5BE8-4012-B145-F47D84F76329}"/>
    <cellStyle name="Millares 2 2 3 2 2 2 5 2 4" xfId="17720" xr:uid="{84FE0A31-DCD4-4541-9B34-632B5277DCC5}"/>
    <cellStyle name="Millares 2 2 3 2 2 2 5 3" xfId="7072" xr:uid="{00000000-0005-0000-0000-00002A110000}"/>
    <cellStyle name="Millares 2 2 3 2 2 2 5 3 2" xfId="17723" xr:uid="{99BE553C-3D5E-450B-8479-8920C2EFD831}"/>
    <cellStyle name="Millares 2 2 3 2 2 2 5 4" xfId="7073" xr:uid="{00000000-0005-0000-0000-00002B110000}"/>
    <cellStyle name="Millares 2 2 3 2 2 2 5 4 2" xfId="17724" xr:uid="{A3739EFC-9AFC-48E2-BC5B-079A6BAC972C}"/>
    <cellStyle name="Millares 2 2 3 2 2 2 5 5" xfId="17719" xr:uid="{0F54394A-829B-4242-83B1-A89116C80872}"/>
    <cellStyle name="Millares 2 2 3 2 2 2 6" xfId="7074" xr:uid="{00000000-0005-0000-0000-00002C110000}"/>
    <cellStyle name="Millares 2 2 3 2 2 2 6 2" xfId="7075" xr:uid="{00000000-0005-0000-0000-00002D110000}"/>
    <cellStyle name="Millares 2 2 3 2 2 2 6 2 2" xfId="17726" xr:uid="{DC47D4A6-61DE-4105-B6F7-6B52B871DA78}"/>
    <cellStyle name="Millares 2 2 3 2 2 2 6 3" xfId="7076" xr:uid="{00000000-0005-0000-0000-00002E110000}"/>
    <cellStyle name="Millares 2 2 3 2 2 2 6 3 2" xfId="17727" xr:uid="{6F48839C-9CFA-455E-BB54-924F118D33BE}"/>
    <cellStyle name="Millares 2 2 3 2 2 2 6 4" xfId="17725" xr:uid="{460873BB-1B78-4BE3-99AB-4794E83F404D}"/>
    <cellStyle name="Millares 2 2 3 2 2 2 7" xfId="7077" xr:uid="{00000000-0005-0000-0000-00002F110000}"/>
    <cellStyle name="Millares 2 2 3 2 2 2 7 2" xfId="17728" xr:uid="{4B167A7C-4AA6-480E-A243-BC869A6ED9D8}"/>
    <cellStyle name="Millares 2 2 3 2 2 2 8" xfId="7078" xr:uid="{00000000-0005-0000-0000-000030110000}"/>
    <cellStyle name="Millares 2 2 3 2 2 2 8 2" xfId="17729" xr:uid="{63F8EA51-CFCF-487F-B61A-099DF73C815C}"/>
    <cellStyle name="Millares 2 2 3 2 2 2 9" xfId="17694" xr:uid="{8A0089BC-B716-4EF2-9B73-AA89E470988D}"/>
    <cellStyle name="Millares 2 2 3 2 2 3" xfId="7079" xr:uid="{00000000-0005-0000-0000-000031110000}"/>
    <cellStyle name="Millares 2 2 3 2 2 3 2" xfId="7080" xr:uid="{00000000-0005-0000-0000-000032110000}"/>
    <cellStyle name="Millares 2 2 3 2 2 3 2 2" xfId="7081" xr:uid="{00000000-0005-0000-0000-000033110000}"/>
    <cellStyle name="Millares 2 2 3 2 2 3 2 2 2" xfId="7082" xr:uid="{00000000-0005-0000-0000-000034110000}"/>
    <cellStyle name="Millares 2 2 3 2 2 3 2 2 2 2" xfId="17733" xr:uid="{9E28220F-4EB1-4188-8FAD-D5CD0994940B}"/>
    <cellStyle name="Millares 2 2 3 2 2 3 2 2 3" xfId="7083" xr:uid="{00000000-0005-0000-0000-000035110000}"/>
    <cellStyle name="Millares 2 2 3 2 2 3 2 2 3 2" xfId="17734" xr:uid="{66F64838-AF9C-410B-8FB5-933858ACEB08}"/>
    <cellStyle name="Millares 2 2 3 2 2 3 2 2 4" xfId="17732" xr:uid="{49D30F9B-7752-43F4-B79A-5A2C132A0CF0}"/>
    <cellStyle name="Millares 2 2 3 2 2 3 2 3" xfId="7084" xr:uid="{00000000-0005-0000-0000-000036110000}"/>
    <cellStyle name="Millares 2 2 3 2 2 3 2 3 2" xfId="17735" xr:uid="{4CCD796B-DFDD-4520-94BF-34FEA65BB92A}"/>
    <cellStyle name="Millares 2 2 3 2 2 3 2 4" xfId="7085" xr:uid="{00000000-0005-0000-0000-000037110000}"/>
    <cellStyle name="Millares 2 2 3 2 2 3 2 4 2" xfId="17736" xr:uid="{9672EF6C-F9C5-4BBE-9056-38BCD28A22A1}"/>
    <cellStyle name="Millares 2 2 3 2 2 3 2 5" xfId="17731" xr:uid="{585335B9-96C2-4BDC-92A8-F21EF77B1089}"/>
    <cellStyle name="Millares 2 2 3 2 2 3 3" xfId="7086" xr:uid="{00000000-0005-0000-0000-000038110000}"/>
    <cellStyle name="Millares 2 2 3 2 2 3 3 2" xfId="7087" xr:uid="{00000000-0005-0000-0000-000039110000}"/>
    <cellStyle name="Millares 2 2 3 2 2 3 3 2 2" xfId="17738" xr:uid="{5E31A314-C2C9-4DB4-AD39-6C2550440256}"/>
    <cellStyle name="Millares 2 2 3 2 2 3 3 3" xfId="7088" xr:uid="{00000000-0005-0000-0000-00003A110000}"/>
    <cellStyle name="Millares 2 2 3 2 2 3 3 3 2" xfId="17739" xr:uid="{A8D29647-41F1-4C6C-B6C4-5DA71145FBB7}"/>
    <cellStyle name="Millares 2 2 3 2 2 3 3 4" xfId="17737" xr:uid="{C393E1B3-6F19-48EC-9DB2-3C7AC878E05F}"/>
    <cellStyle name="Millares 2 2 3 2 2 3 4" xfId="7089" xr:uid="{00000000-0005-0000-0000-00003B110000}"/>
    <cellStyle name="Millares 2 2 3 2 2 3 4 2" xfId="17740" xr:uid="{59672AF0-4138-46C9-B231-375A2ABE0826}"/>
    <cellStyle name="Millares 2 2 3 2 2 3 5" xfId="7090" xr:uid="{00000000-0005-0000-0000-00003C110000}"/>
    <cellStyle name="Millares 2 2 3 2 2 3 5 2" xfId="17741" xr:uid="{284DB551-D35B-4002-820F-1A57D153BF27}"/>
    <cellStyle name="Millares 2 2 3 2 2 3 6" xfId="17730" xr:uid="{22D924C2-95D2-47D1-899E-C01CDFDAD095}"/>
    <cellStyle name="Millares 2 2 3 2 2 4" xfId="7091" xr:uid="{00000000-0005-0000-0000-00003D110000}"/>
    <cellStyle name="Millares 2 2 3 2 2 4 2" xfId="7092" xr:uid="{00000000-0005-0000-0000-00003E110000}"/>
    <cellStyle name="Millares 2 2 3 2 2 4 2 2" xfId="7093" xr:uid="{00000000-0005-0000-0000-00003F110000}"/>
    <cellStyle name="Millares 2 2 3 2 2 4 2 2 2" xfId="17744" xr:uid="{8A487A85-9723-4B8F-B9F5-75E5A26B6545}"/>
    <cellStyle name="Millares 2 2 3 2 2 4 2 3" xfId="7094" xr:uid="{00000000-0005-0000-0000-000040110000}"/>
    <cellStyle name="Millares 2 2 3 2 2 4 2 3 2" xfId="17745" xr:uid="{4899A3BF-3617-47C5-B2BB-9F4E310E19F1}"/>
    <cellStyle name="Millares 2 2 3 2 2 4 2 4" xfId="17743" xr:uid="{2E994614-AB5C-4960-880F-C1B75B18CA5D}"/>
    <cellStyle name="Millares 2 2 3 2 2 4 3" xfId="7095" xr:uid="{00000000-0005-0000-0000-000041110000}"/>
    <cellStyle name="Millares 2 2 3 2 2 4 3 2" xfId="17746" xr:uid="{E34E2CF3-53A9-4C53-B089-40F08A1E680D}"/>
    <cellStyle name="Millares 2 2 3 2 2 4 4" xfId="7096" xr:uid="{00000000-0005-0000-0000-000042110000}"/>
    <cellStyle name="Millares 2 2 3 2 2 4 4 2" xfId="17747" xr:uid="{EC2D3E0F-C291-42F1-9033-C6E453756EEE}"/>
    <cellStyle name="Millares 2 2 3 2 2 4 5" xfId="17742" xr:uid="{BE858F16-2030-48E2-AA29-B13616F21AE7}"/>
    <cellStyle name="Millares 2 2 3 2 2 5" xfId="7097" xr:uid="{00000000-0005-0000-0000-000043110000}"/>
    <cellStyle name="Millares 2 2 3 2 2 5 2" xfId="7098" xr:uid="{00000000-0005-0000-0000-000044110000}"/>
    <cellStyle name="Millares 2 2 3 2 2 5 2 2" xfId="7099" xr:uid="{00000000-0005-0000-0000-000045110000}"/>
    <cellStyle name="Millares 2 2 3 2 2 5 2 2 2" xfId="17750" xr:uid="{FCEA9435-5AAE-4A34-AA70-F29BC766A188}"/>
    <cellStyle name="Millares 2 2 3 2 2 5 2 3" xfId="7100" xr:uid="{00000000-0005-0000-0000-000046110000}"/>
    <cellStyle name="Millares 2 2 3 2 2 5 2 3 2" xfId="17751" xr:uid="{40A72301-74A1-430E-886C-7447B1DEA277}"/>
    <cellStyle name="Millares 2 2 3 2 2 5 2 4" xfId="17749" xr:uid="{8976F18A-02BF-43F0-9D87-F0590D52EA8B}"/>
    <cellStyle name="Millares 2 2 3 2 2 5 3" xfId="7101" xr:uid="{00000000-0005-0000-0000-000047110000}"/>
    <cellStyle name="Millares 2 2 3 2 2 5 3 2" xfId="17752" xr:uid="{C0A33B7A-66A7-4CD1-BAB2-498394C48393}"/>
    <cellStyle name="Millares 2 2 3 2 2 5 4" xfId="7102" xr:uid="{00000000-0005-0000-0000-000048110000}"/>
    <cellStyle name="Millares 2 2 3 2 2 5 4 2" xfId="17753" xr:uid="{12E44D4B-235E-45D1-BE14-192F434FEA75}"/>
    <cellStyle name="Millares 2 2 3 2 2 5 5" xfId="17748" xr:uid="{681BC25B-5F80-4A92-9382-6E6B961CFE2C}"/>
    <cellStyle name="Millares 2 2 3 2 2 6" xfId="7103" xr:uid="{00000000-0005-0000-0000-000049110000}"/>
    <cellStyle name="Millares 2 2 3 2 2 6 2" xfId="7104" xr:uid="{00000000-0005-0000-0000-00004A110000}"/>
    <cellStyle name="Millares 2 2 3 2 2 6 2 2" xfId="7105" xr:uid="{00000000-0005-0000-0000-00004B110000}"/>
    <cellStyle name="Millares 2 2 3 2 2 6 2 2 2" xfId="17756" xr:uid="{ACD519D8-A444-480C-9530-D5140017F577}"/>
    <cellStyle name="Millares 2 2 3 2 2 6 2 3" xfId="7106" xr:uid="{00000000-0005-0000-0000-00004C110000}"/>
    <cellStyle name="Millares 2 2 3 2 2 6 2 3 2" xfId="17757" xr:uid="{3568D70A-D4BE-4673-9AA4-5F5808F725D6}"/>
    <cellStyle name="Millares 2 2 3 2 2 6 2 4" xfId="17755" xr:uid="{AF4FC13A-A6AC-40EE-A523-89B596434541}"/>
    <cellStyle name="Millares 2 2 3 2 2 6 3" xfId="7107" xr:uid="{00000000-0005-0000-0000-00004D110000}"/>
    <cellStyle name="Millares 2 2 3 2 2 6 3 2" xfId="17758" xr:uid="{F707F709-D807-4257-BB2F-59136EBBA330}"/>
    <cellStyle name="Millares 2 2 3 2 2 6 4" xfId="7108" xr:uid="{00000000-0005-0000-0000-00004E110000}"/>
    <cellStyle name="Millares 2 2 3 2 2 6 4 2" xfId="17759" xr:uid="{0BF24677-48ED-40AC-90CA-EE7312DE09D4}"/>
    <cellStyle name="Millares 2 2 3 2 2 6 5" xfId="17754" xr:uid="{7DC8216A-72EB-461C-A19F-ECE6A1909B9C}"/>
    <cellStyle name="Millares 2 2 3 2 2 7" xfId="7109" xr:uid="{00000000-0005-0000-0000-00004F110000}"/>
    <cellStyle name="Millares 2 2 3 2 2 7 2" xfId="7110" xr:uid="{00000000-0005-0000-0000-000050110000}"/>
    <cellStyle name="Millares 2 2 3 2 2 7 2 2" xfId="17761" xr:uid="{C148F308-0455-4FC3-85B5-CAF9F7B2DA7D}"/>
    <cellStyle name="Millares 2 2 3 2 2 7 3" xfId="7111" xr:uid="{00000000-0005-0000-0000-000051110000}"/>
    <cellStyle name="Millares 2 2 3 2 2 7 3 2" xfId="17762" xr:uid="{C70F540D-ED59-4DD6-874D-287D4DA74F56}"/>
    <cellStyle name="Millares 2 2 3 2 2 7 4" xfId="17760" xr:uid="{44F2B08B-6E16-4A45-8765-77EA1652A5B8}"/>
    <cellStyle name="Millares 2 2 3 2 2 8" xfId="7112" xr:uid="{00000000-0005-0000-0000-000052110000}"/>
    <cellStyle name="Millares 2 2 3 2 2 8 2" xfId="17763" xr:uid="{21621FF0-5A6D-4B79-8E61-DE3C157BB83D}"/>
    <cellStyle name="Millares 2 2 3 2 2 9" xfId="7113" xr:uid="{00000000-0005-0000-0000-000053110000}"/>
    <cellStyle name="Millares 2 2 3 2 2 9 2" xfId="17764" xr:uid="{7B424D7C-9548-4505-A3B4-07744775D20A}"/>
    <cellStyle name="Millares 2 2 3 2 3" xfId="7114" xr:uid="{00000000-0005-0000-0000-000054110000}"/>
    <cellStyle name="Millares 2 2 3 2 3 2" xfId="7115" xr:uid="{00000000-0005-0000-0000-000055110000}"/>
    <cellStyle name="Millares 2 2 3 2 3 2 2" xfId="7116" xr:uid="{00000000-0005-0000-0000-000056110000}"/>
    <cellStyle name="Millares 2 2 3 2 3 2 2 2" xfId="7117" xr:uid="{00000000-0005-0000-0000-000057110000}"/>
    <cellStyle name="Millares 2 2 3 2 3 2 2 2 2" xfId="7118" xr:uid="{00000000-0005-0000-0000-000058110000}"/>
    <cellStyle name="Millares 2 2 3 2 3 2 2 2 2 2" xfId="17769" xr:uid="{6ED1DEF5-47D1-4765-A3C8-6AB046BED535}"/>
    <cellStyle name="Millares 2 2 3 2 3 2 2 2 3" xfId="7119" xr:uid="{00000000-0005-0000-0000-000059110000}"/>
    <cellStyle name="Millares 2 2 3 2 3 2 2 2 3 2" xfId="17770" xr:uid="{F7B321E5-9CE9-4025-870D-7295C237DA32}"/>
    <cellStyle name="Millares 2 2 3 2 3 2 2 2 4" xfId="17768" xr:uid="{F95FBD17-FC95-4D26-9143-5010E55FFF78}"/>
    <cellStyle name="Millares 2 2 3 2 3 2 2 3" xfId="7120" xr:uid="{00000000-0005-0000-0000-00005A110000}"/>
    <cellStyle name="Millares 2 2 3 2 3 2 2 3 2" xfId="17771" xr:uid="{7584C537-D4EE-46F5-AC48-A8F49144B854}"/>
    <cellStyle name="Millares 2 2 3 2 3 2 2 4" xfId="7121" xr:uid="{00000000-0005-0000-0000-00005B110000}"/>
    <cellStyle name="Millares 2 2 3 2 3 2 2 4 2" xfId="17772" xr:uid="{CAA89C5C-4822-4DEF-98A6-072A693973CC}"/>
    <cellStyle name="Millares 2 2 3 2 3 2 2 5" xfId="17767" xr:uid="{3C813A87-4665-480F-828D-1152B55DC5B5}"/>
    <cellStyle name="Millares 2 2 3 2 3 2 3" xfId="7122" xr:uid="{00000000-0005-0000-0000-00005C110000}"/>
    <cellStyle name="Millares 2 2 3 2 3 2 3 2" xfId="7123" xr:uid="{00000000-0005-0000-0000-00005D110000}"/>
    <cellStyle name="Millares 2 2 3 2 3 2 3 2 2" xfId="17774" xr:uid="{881FE338-73EF-46D5-B19D-000A1C88013F}"/>
    <cellStyle name="Millares 2 2 3 2 3 2 3 3" xfId="7124" xr:uid="{00000000-0005-0000-0000-00005E110000}"/>
    <cellStyle name="Millares 2 2 3 2 3 2 3 3 2" xfId="17775" xr:uid="{D22AB4BA-06FE-4321-B322-690F538A16B8}"/>
    <cellStyle name="Millares 2 2 3 2 3 2 3 4" xfId="17773" xr:uid="{65AFCEED-0783-4D17-B1AF-2AFE1CD04F5C}"/>
    <cellStyle name="Millares 2 2 3 2 3 2 4" xfId="7125" xr:uid="{00000000-0005-0000-0000-00005F110000}"/>
    <cellStyle name="Millares 2 2 3 2 3 2 4 2" xfId="17776" xr:uid="{0950FB58-1F01-4396-ABD6-8CD2B3B6632A}"/>
    <cellStyle name="Millares 2 2 3 2 3 2 5" xfId="7126" xr:uid="{00000000-0005-0000-0000-000060110000}"/>
    <cellStyle name="Millares 2 2 3 2 3 2 5 2" xfId="17777" xr:uid="{CFA9F35A-7D1E-4ED9-953A-33BD9ADD1478}"/>
    <cellStyle name="Millares 2 2 3 2 3 2 6" xfId="17766" xr:uid="{5DEC645C-C320-4736-A9D4-B064B3EE09BB}"/>
    <cellStyle name="Millares 2 2 3 2 3 3" xfId="7127" xr:uid="{00000000-0005-0000-0000-000061110000}"/>
    <cellStyle name="Millares 2 2 3 2 3 3 2" xfId="7128" xr:uid="{00000000-0005-0000-0000-000062110000}"/>
    <cellStyle name="Millares 2 2 3 2 3 3 2 2" xfId="7129" xr:uid="{00000000-0005-0000-0000-000063110000}"/>
    <cellStyle name="Millares 2 2 3 2 3 3 2 2 2" xfId="17780" xr:uid="{FC2E0A0C-241E-4B28-8671-9A45A5044BA3}"/>
    <cellStyle name="Millares 2 2 3 2 3 3 2 3" xfId="7130" xr:uid="{00000000-0005-0000-0000-000064110000}"/>
    <cellStyle name="Millares 2 2 3 2 3 3 2 3 2" xfId="17781" xr:uid="{55DC121C-AEEF-4A70-B605-E9326C63A6FC}"/>
    <cellStyle name="Millares 2 2 3 2 3 3 2 4" xfId="17779" xr:uid="{19E75D58-3E21-4144-AC8A-4FCE9B8A40DC}"/>
    <cellStyle name="Millares 2 2 3 2 3 3 3" xfId="7131" xr:uid="{00000000-0005-0000-0000-000065110000}"/>
    <cellStyle name="Millares 2 2 3 2 3 3 3 2" xfId="17782" xr:uid="{E8B85E0B-3386-4C0C-AD70-BD83956438FB}"/>
    <cellStyle name="Millares 2 2 3 2 3 3 4" xfId="7132" xr:uid="{00000000-0005-0000-0000-000066110000}"/>
    <cellStyle name="Millares 2 2 3 2 3 3 4 2" xfId="17783" xr:uid="{5B8E5E91-3DB4-49BB-9AE5-FC854B4F8148}"/>
    <cellStyle name="Millares 2 2 3 2 3 3 5" xfId="17778" xr:uid="{136453EF-0560-47CA-9DA7-9376E261C185}"/>
    <cellStyle name="Millares 2 2 3 2 3 4" xfId="7133" xr:uid="{00000000-0005-0000-0000-000067110000}"/>
    <cellStyle name="Millares 2 2 3 2 3 4 2" xfId="7134" xr:uid="{00000000-0005-0000-0000-000068110000}"/>
    <cellStyle name="Millares 2 2 3 2 3 4 2 2" xfId="7135" xr:uid="{00000000-0005-0000-0000-000069110000}"/>
    <cellStyle name="Millares 2 2 3 2 3 4 2 2 2" xfId="17786" xr:uid="{2B931E3C-4464-479C-A81A-69C778A22B9B}"/>
    <cellStyle name="Millares 2 2 3 2 3 4 2 3" xfId="7136" xr:uid="{00000000-0005-0000-0000-00006A110000}"/>
    <cellStyle name="Millares 2 2 3 2 3 4 2 3 2" xfId="17787" xr:uid="{6983E7C1-2BCC-4AC9-8CDE-094BFB7FA7BB}"/>
    <cellStyle name="Millares 2 2 3 2 3 4 2 4" xfId="17785" xr:uid="{ABAA6157-FAC6-4AF3-9E76-ED4420FA321B}"/>
    <cellStyle name="Millares 2 2 3 2 3 4 3" xfId="7137" xr:uid="{00000000-0005-0000-0000-00006B110000}"/>
    <cellStyle name="Millares 2 2 3 2 3 4 3 2" xfId="17788" xr:uid="{A5E6C69C-D1EC-4922-8716-41A8B5A3A929}"/>
    <cellStyle name="Millares 2 2 3 2 3 4 4" xfId="7138" xr:uid="{00000000-0005-0000-0000-00006C110000}"/>
    <cellStyle name="Millares 2 2 3 2 3 4 4 2" xfId="17789" xr:uid="{9EC5DB70-57BD-490B-89DD-7A0E4406C76A}"/>
    <cellStyle name="Millares 2 2 3 2 3 4 5" xfId="17784" xr:uid="{5379AFD3-7515-4DA1-B751-C75BC3E6AC5F}"/>
    <cellStyle name="Millares 2 2 3 2 3 5" xfId="7139" xr:uid="{00000000-0005-0000-0000-00006D110000}"/>
    <cellStyle name="Millares 2 2 3 2 3 5 2" xfId="7140" xr:uid="{00000000-0005-0000-0000-00006E110000}"/>
    <cellStyle name="Millares 2 2 3 2 3 5 2 2" xfId="7141" xr:uid="{00000000-0005-0000-0000-00006F110000}"/>
    <cellStyle name="Millares 2 2 3 2 3 5 2 2 2" xfId="17792" xr:uid="{15A7A089-C344-4770-88DC-0A4109150C8B}"/>
    <cellStyle name="Millares 2 2 3 2 3 5 2 3" xfId="7142" xr:uid="{00000000-0005-0000-0000-000070110000}"/>
    <cellStyle name="Millares 2 2 3 2 3 5 2 3 2" xfId="17793" xr:uid="{DE45F33C-C092-44FE-B06A-001370D57FB1}"/>
    <cellStyle name="Millares 2 2 3 2 3 5 2 4" xfId="17791" xr:uid="{2BD17DDC-6F84-4B44-91F1-BC4A4556BC25}"/>
    <cellStyle name="Millares 2 2 3 2 3 5 3" xfId="7143" xr:uid="{00000000-0005-0000-0000-000071110000}"/>
    <cellStyle name="Millares 2 2 3 2 3 5 3 2" xfId="17794" xr:uid="{F0772420-854C-4109-9BAF-90DD08898940}"/>
    <cellStyle name="Millares 2 2 3 2 3 5 4" xfId="7144" xr:uid="{00000000-0005-0000-0000-000072110000}"/>
    <cellStyle name="Millares 2 2 3 2 3 5 4 2" xfId="17795" xr:uid="{6B5B90E7-3B6A-4F47-9DB9-54354904620D}"/>
    <cellStyle name="Millares 2 2 3 2 3 5 5" xfId="17790" xr:uid="{76A55E31-7BFE-4A44-887B-C5DE11519299}"/>
    <cellStyle name="Millares 2 2 3 2 3 6" xfId="7145" xr:uid="{00000000-0005-0000-0000-000073110000}"/>
    <cellStyle name="Millares 2 2 3 2 3 6 2" xfId="7146" xr:uid="{00000000-0005-0000-0000-000074110000}"/>
    <cellStyle name="Millares 2 2 3 2 3 6 2 2" xfId="17797" xr:uid="{40D4C5CD-FFEE-4454-819B-43ADFD1A3E8A}"/>
    <cellStyle name="Millares 2 2 3 2 3 6 3" xfId="7147" xr:uid="{00000000-0005-0000-0000-000075110000}"/>
    <cellStyle name="Millares 2 2 3 2 3 6 3 2" xfId="17798" xr:uid="{EB7625EE-4034-47B0-AF71-39F7CBD19292}"/>
    <cellStyle name="Millares 2 2 3 2 3 6 4" xfId="17796" xr:uid="{66083AE6-0DF7-41E8-806B-6EBBE416A453}"/>
    <cellStyle name="Millares 2 2 3 2 3 7" xfId="7148" xr:uid="{00000000-0005-0000-0000-000076110000}"/>
    <cellStyle name="Millares 2 2 3 2 3 7 2" xfId="17799" xr:uid="{4C689174-36E3-457E-83C4-32B6EB21B0EB}"/>
    <cellStyle name="Millares 2 2 3 2 3 8" xfId="7149" xr:uid="{00000000-0005-0000-0000-000077110000}"/>
    <cellStyle name="Millares 2 2 3 2 3 8 2" xfId="17800" xr:uid="{FEAAAEF3-FC66-4263-B426-586D9D0F2017}"/>
    <cellStyle name="Millares 2 2 3 2 3 9" xfId="17765" xr:uid="{3966D46D-49AF-4E00-BA80-2A266D279517}"/>
    <cellStyle name="Millares 2 2 3 2 4" xfId="7150" xr:uid="{00000000-0005-0000-0000-000078110000}"/>
    <cellStyle name="Millares 2 2 3 2 4 2" xfId="7151" xr:uid="{00000000-0005-0000-0000-000079110000}"/>
    <cellStyle name="Millares 2 2 3 2 4 2 2" xfId="7152" xr:uid="{00000000-0005-0000-0000-00007A110000}"/>
    <cellStyle name="Millares 2 2 3 2 4 2 2 2" xfId="7153" xr:uid="{00000000-0005-0000-0000-00007B110000}"/>
    <cellStyle name="Millares 2 2 3 2 4 2 2 2 2" xfId="17804" xr:uid="{59515045-7108-4DB5-82AD-1B733ED31907}"/>
    <cellStyle name="Millares 2 2 3 2 4 2 2 3" xfId="7154" xr:uid="{00000000-0005-0000-0000-00007C110000}"/>
    <cellStyle name="Millares 2 2 3 2 4 2 2 3 2" xfId="17805" xr:uid="{DC6B40BD-308D-4B47-87D9-F15B81CC8D3D}"/>
    <cellStyle name="Millares 2 2 3 2 4 2 2 4" xfId="17803" xr:uid="{725BF5ED-4D16-45B2-BD9F-5B411D078B1B}"/>
    <cellStyle name="Millares 2 2 3 2 4 2 3" xfId="7155" xr:uid="{00000000-0005-0000-0000-00007D110000}"/>
    <cellStyle name="Millares 2 2 3 2 4 2 3 2" xfId="17806" xr:uid="{F47D1597-B3C4-4658-9E9B-7B505109D28C}"/>
    <cellStyle name="Millares 2 2 3 2 4 2 4" xfId="7156" xr:uid="{00000000-0005-0000-0000-00007E110000}"/>
    <cellStyle name="Millares 2 2 3 2 4 2 4 2" xfId="17807" xr:uid="{C2E6AFD9-39E5-42DD-8C25-C0BB1D5A8D00}"/>
    <cellStyle name="Millares 2 2 3 2 4 2 5" xfId="17802" xr:uid="{25C857E8-3E95-40B5-A693-5E2EB688E6BA}"/>
    <cellStyle name="Millares 2 2 3 2 4 3" xfId="7157" xr:uid="{00000000-0005-0000-0000-00007F110000}"/>
    <cellStyle name="Millares 2 2 3 2 4 3 2" xfId="7158" xr:uid="{00000000-0005-0000-0000-000080110000}"/>
    <cellStyle name="Millares 2 2 3 2 4 3 2 2" xfId="7159" xr:uid="{00000000-0005-0000-0000-000081110000}"/>
    <cellStyle name="Millares 2 2 3 2 4 3 2 2 2" xfId="17810" xr:uid="{21BBA733-F3B5-4CDD-9D31-2EB1154326D4}"/>
    <cellStyle name="Millares 2 2 3 2 4 3 2 3" xfId="7160" xr:uid="{00000000-0005-0000-0000-000082110000}"/>
    <cellStyle name="Millares 2 2 3 2 4 3 2 3 2" xfId="17811" xr:uid="{9828ACB1-4BD3-49EB-8402-ECA45C4AFB27}"/>
    <cellStyle name="Millares 2 2 3 2 4 3 2 4" xfId="17809" xr:uid="{0C735A88-F0A6-4A4F-A094-FDF30956BB1D}"/>
    <cellStyle name="Millares 2 2 3 2 4 3 3" xfId="7161" xr:uid="{00000000-0005-0000-0000-000083110000}"/>
    <cellStyle name="Millares 2 2 3 2 4 3 3 2" xfId="17812" xr:uid="{9967A3C5-5EDC-4742-AE5F-1600D614B967}"/>
    <cellStyle name="Millares 2 2 3 2 4 3 4" xfId="7162" xr:uid="{00000000-0005-0000-0000-000084110000}"/>
    <cellStyle name="Millares 2 2 3 2 4 3 4 2" xfId="17813" xr:uid="{6327048C-2629-4A1C-B2D9-E732D76C5DA2}"/>
    <cellStyle name="Millares 2 2 3 2 4 3 5" xfId="17808" xr:uid="{94F173D1-EBC7-441B-A053-D4572EC645F4}"/>
    <cellStyle name="Millares 2 2 3 2 4 4" xfId="7163" xr:uid="{00000000-0005-0000-0000-000085110000}"/>
    <cellStyle name="Millares 2 2 3 2 4 4 2" xfId="7164" xr:uid="{00000000-0005-0000-0000-000086110000}"/>
    <cellStyle name="Millares 2 2 3 2 4 4 2 2" xfId="17815" xr:uid="{AC85C106-60A1-4694-BE09-D8E1E174E816}"/>
    <cellStyle name="Millares 2 2 3 2 4 4 3" xfId="7165" xr:uid="{00000000-0005-0000-0000-000087110000}"/>
    <cellStyle name="Millares 2 2 3 2 4 4 3 2" xfId="17816" xr:uid="{63D22E9A-B63F-47C1-876E-F347ABBE73E7}"/>
    <cellStyle name="Millares 2 2 3 2 4 4 4" xfId="17814" xr:uid="{FE6E6AD3-0255-4D31-9CFE-8B46B89E3F1D}"/>
    <cellStyle name="Millares 2 2 3 2 4 5" xfId="7166" xr:uid="{00000000-0005-0000-0000-000088110000}"/>
    <cellStyle name="Millares 2 2 3 2 4 5 2" xfId="17817" xr:uid="{13AABF6C-4055-4970-96CC-FBB70A5341E7}"/>
    <cellStyle name="Millares 2 2 3 2 4 6" xfId="7167" xr:uid="{00000000-0005-0000-0000-000089110000}"/>
    <cellStyle name="Millares 2 2 3 2 4 6 2" xfId="17818" xr:uid="{E959084D-2390-44BF-A2AF-949BF21BED13}"/>
    <cellStyle name="Millares 2 2 3 2 4 7" xfId="17801" xr:uid="{6C2EF23D-503C-4918-9957-C52E68BB54F8}"/>
    <cellStyle name="Millares 2 2 3 2 5" xfId="7168" xr:uid="{00000000-0005-0000-0000-00008A110000}"/>
    <cellStyle name="Millares 2 2 3 2 5 2" xfId="7169" xr:uid="{00000000-0005-0000-0000-00008B110000}"/>
    <cellStyle name="Millares 2 2 3 2 5 2 2" xfId="7170" xr:uid="{00000000-0005-0000-0000-00008C110000}"/>
    <cellStyle name="Millares 2 2 3 2 5 2 2 2" xfId="17821" xr:uid="{FA3DB228-1FFC-406A-90CD-2E7C13E1073D}"/>
    <cellStyle name="Millares 2 2 3 2 5 2 3" xfId="7171" xr:uid="{00000000-0005-0000-0000-00008D110000}"/>
    <cellStyle name="Millares 2 2 3 2 5 2 3 2" xfId="17822" xr:uid="{52DF1DA5-2E48-49BD-8D1E-3AE166F5EE86}"/>
    <cellStyle name="Millares 2 2 3 2 5 2 4" xfId="17820" xr:uid="{41B73CA5-8D21-4597-8567-F35CEBAB9D55}"/>
    <cellStyle name="Millares 2 2 3 2 5 3" xfId="7172" xr:uid="{00000000-0005-0000-0000-00008E110000}"/>
    <cellStyle name="Millares 2 2 3 2 5 3 2" xfId="17823" xr:uid="{ACD1C427-7280-4454-8DCF-CFF0C15837C1}"/>
    <cellStyle name="Millares 2 2 3 2 5 4" xfId="7173" xr:uid="{00000000-0005-0000-0000-00008F110000}"/>
    <cellStyle name="Millares 2 2 3 2 5 4 2" xfId="17824" xr:uid="{991A66FD-33BF-43AF-9559-F2AE9FEB7084}"/>
    <cellStyle name="Millares 2 2 3 2 5 5" xfId="17819" xr:uid="{5588E749-3CC5-4DAF-A283-5B880509C92F}"/>
    <cellStyle name="Millares 2 2 3 2 6" xfId="7174" xr:uid="{00000000-0005-0000-0000-000090110000}"/>
    <cellStyle name="Millares 2 2 3 2 6 2" xfId="7175" xr:uid="{00000000-0005-0000-0000-000091110000}"/>
    <cellStyle name="Millares 2 2 3 2 6 2 2" xfId="7176" xr:uid="{00000000-0005-0000-0000-000092110000}"/>
    <cellStyle name="Millares 2 2 3 2 6 2 2 2" xfId="17827" xr:uid="{EEA0AC74-E20B-4C60-9D12-E8F14BF74C93}"/>
    <cellStyle name="Millares 2 2 3 2 6 2 3" xfId="7177" xr:uid="{00000000-0005-0000-0000-000093110000}"/>
    <cellStyle name="Millares 2 2 3 2 6 2 3 2" xfId="17828" xr:uid="{3E948A23-B7C5-49D1-AEEF-9EE7F435ED93}"/>
    <cellStyle name="Millares 2 2 3 2 6 2 4" xfId="17826" xr:uid="{F3F5651B-206E-4C82-AD46-EA3C3C5DBBE5}"/>
    <cellStyle name="Millares 2 2 3 2 6 3" xfId="7178" xr:uid="{00000000-0005-0000-0000-000094110000}"/>
    <cellStyle name="Millares 2 2 3 2 6 3 2" xfId="17829" xr:uid="{38C03D33-0CFC-49DF-A5F9-182D80F8B8F9}"/>
    <cellStyle name="Millares 2 2 3 2 6 4" xfId="7179" xr:uid="{00000000-0005-0000-0000-000095110000}"/>
    <cellStyle name="Millares 2 2 3 2 6 4 2" xfId="17830" xr:uid="{2760652E-1144-4568-90E2-569B850F65AC}"/>
    <cellStyle name="Millares 2 2 3 2 6 5" xfId="17825" xr:uid="{0B11E777-43D1-4112-9589-3321D885BE30}"/>
    <cellStyle name="Millares 2 2 3 2 7" xfId="7180" xr:uid="{00000000-0005-0000-0000-000096110000}"/>
    <cellStyle name="Millares 2 2 3 2 7 2" xfId="7181" xr:uid="{00000000-0005-0000-0000-000097110000}"/>
    <cellStyle name="Millares 2 2 3 2 7 2 2" xfId="7182" xr:uid="{00000000-0005-0000-0000-000098110000}"/>
    <cellStyle name="Millares 2 2 3 2 7 2 2 2" xfId="17833" xr:uid="{2330F820-B9D7-492F-A702-6DCFF2F6B0C1}"/>
    <cellStyle name="Millares 2 2 3 2 7 2 3" xfId="7183" xr:uid="{00000000-0005-0000-0000-000099110000}"/>
    <cellStyle name="Millares 2 2 3 2 7 2 3 2" xfId="17834" xr:uid="{241AC042-11B1-4CEF-8EB1-0EDA4B323CF8}"/>
    <cellStyle name="Millares 2 2 3 2 7 2 4" xfId="17832" xr:uid="{CB153F61-7E12-429E-BBD2-05B4F435793E}"/>
    <cellStyle name="Millares 2 2 3 2 7 3" xfId="7184" xr:uid="{00000000-0005-0000-0000-00009A110000}"/>
    <cellStyle name="Millares 2 2 3 2 7 3 2" xfId="17835" xr:uid="{60B60C96-8A5D-4B5C-9171-A6CE694ECB39}"/>
    <cellStyle name="Millares 2 2 3 2 7 4" xfId="7185" xr:uid="{00000000-0005-0000-0000-00009B110000}"/>
    <cellStyle name="Millares 2 2 3 2 7 4 2" xfId="17836" xr:uid="{47F14FED-24E7-4226-A95A-E0657B720D05}"/>
    <cellStyle name="Millares 2 2 3 2 7 5" xfId="17831" xr:uid="{CAF72247-8981-49C5-8566-22051B442C5B}"/>
    <cellStyle name="Millares 2 2 3 2 8" xfId="7186" xr:uid="{00000000-0005-0000-0000-00009C110000}"/>
    <cellStyle name="Millares 2 2 3 2 8 2" xfId="7187" xr:uid="{00000000-0005-0000-0000-00009D110000}"/>
    <cellStyle name="Millares 2 2 3 2 8 2 2" xfId="7188" xr:uid="{00000000-0005-0000-0000-00009E110000}"/>
    <cellStyle name="Millares 2 2 3 2 8 2 2 2" xfId="17839" xr:uid="{B2209805-87A7-4DF8-A91C-143AC3996C7B}"/>
    <cellStyle name="Millares 2 2 3 2 8 2 3" xfId="7189" xr:uid="{00000000-0005-0000-0000-00009F110000}"/>
    <cellStyle name="Millares 2 2 3 2 8 2 3 2" xfId="17840" xr:uid="{CA7077E3-899E-4F35-8E4E-F5BA09D4FF10}"/>
    <cellStyle name="Millares 2 2 3 2 8 2 4" xfId="17838" xr:uid="{588E73FE-5C9D-4B9A-B3EF-7DBF3932F40F}"/>
    <cellStyle name="Millares 2 2 3 2 8 3" xfId="7190" xr:uid="{00000000-0005-0000-0000-0000A0110000}"/>
    <cellStyle name="Millares 2 2 3 2 8 3 2" xfId="17841" xr:uid="{DFFDAD23-B010-4A9A-BBC4-4B53E07AF087}"/>
    <cellStyle name="Millares 2 2 3 2 8 4" xfId="7191" xr:uid="{00000000-0005-0000-0000-0000A1110000}"/>
    <cellStyle name="Millares 2 2 3 2 8 4 2" xfId="17842" xr:uid="{CFE72FB9-7204-4827-B915-9F0B696E5BBE}"/>
    <cellStyle name="Millares 2 2 3 2 8 5" xfId="17837" xr:uid="{99BD18E8-F931-4756-98A9-98CA7122B838}"/>
    <cellStyle name="Millares 2 2 3 2 9" xfId="7192" xr:uid="{00000000-0005-0000-0000-0000A2110000}"/>
    <cellStyle name="Millares 2 2 3 2 9 2" xfId="7193" xr:uid="{00000000-0005-0000-0000-0000A3110000}"/>
    <cellStyle name="Millares 2 2 3 2 9 2 2" xfId="7194" xr:uid="{00000000-0005-0000-0000-0000A4110000}"/>
    <cellStyle name="Millares 2 2 3 2 9 2 2 2" xfId="17845" xr:uid="{CD1C624A-F282-4280-91A3-F83C7AB3855A}"/>
    <cellStyle name="Millares 2 2 3 2 9 2 3" xfId="7195" xr:uid="{00000000-0005-0000-0000-0000A5110000}"/>
    <cellStyle name="Millares 2 2 3 2 9 2 3 2" xfId="17846" xr:uid="{A80F625C-4530-49BB-9D56-0109B2D2E817}"/>
    <cellStyle name="Millares 2 2 3 2 9 2 4" xfId="17844" xr:uid="{8D9AE576-3B03-46CC-B8E7-55DE3C521292}"/>
    <cellStyle name="Millares 2 2 3 2 9 3" xfId="7196" xr:uid="{00000000-0005-0000-0000-0000A6110000}"/>
    <cellStyle name="Millares 2 2 3 2 9 3 2" xfId="17847" xr:uid="{F5D42030-AC54-407A-8380-F65150A6EEBE}"/>
    <cellStyle name="Millares 2 2 3 2 9 4" xfId="7197" xr:uid="{00000000-0005-0000-0000-0000A7110000}"/>
    <cellStyle name="Millares 2 2 3 2 9 4 2" xfId="17848" xr:uid="{01B2C838-694C-4EAB-A4FB-519B0DDB297F}"/>
    <cellStyle name="Millares 2 2 3 2 9 5" xfId="17843" xr:uid="{23A37BA9-ABC5-49DB-BAEB-9ABDDABB5FA7}"/>
    <cellStyle name="Millares 2 2 3 3" xfId="7198" xr:uid="{00000000-0005-0000-0000-0000A8110000}"/>
    <cellStyle name="Millares 2 2 3 3 10" xfId="17849" xr:uid="{C88C2759-7FD7-44A8-BA08-3BB04A49869B}"/>
    <cellStyle name="Millares 2 2 3 3 2" xfId="7199" xr:uid="{00000000-0005-0000-0000-0000A9110000}"/>
    <cellStyle name="Millares 2 2 3 3 2 2" xfId="7200" xr:uid="{00000000-0005-0000-0000-0000AA110000}"/>
    <cellStyle name="Millares 2 2 3 3 2 2 2" xfId="7201" xr:uid="{00000000-0005-0000-0000-0000AB110000}"/>
    <cellStyle name="Millares 2 2 3 3 2 2 2 2" xfId="7202" xr:uid="{00000000-0005-0000-0000-0000AC110000}"/>
    <cellStyle name="Millares 2 2 3 3 2 2 2 2 2" xfId="7203" xr:uid="{00000000-0005-0000-0000-0000AD110000}"/>
    <cellStyle name="Millares 2 2 3 3 2 2 2 2 2 2" xfId="17854" xr:uid="{E3226A4C-FE98-4570-8BC6-E5BB94B6C1DA}"/>
    <cellStyle name="Millares 2 2 3 3 2 2 2 2 3" xfId="7204" xr:uid="{00000000-0005-0000-0000-0000AE110000}"/>
    <cellStyle name="Millares 2 2 3 3 2 2 2 2 3 2" xfId="17855" xr:uid="{6863271E-B048-45F8-8494-1443D56A8AEF}"/>
    <cellStyle name="Millares 2 2 3 3 2 2 2 2 4" xfId="17853" xr:uid="{B02BA3DE-BC2D-43A0-8F7A-257302D75215}"/>
    <cellStyle name="Millares 2 2 3 3 2 2 2 3" xfId="7205" xr:uid="{00000000-0005-0000-0000-0000AF110000}"/>
    <cellStyle name="Millares 2 2 3 3 2 2 2 3 2" xfId="17856" xr:uid="{B7A05B08-1A19-4127-B4DC-5E69679BC9A7}"/>
    <cellStyle name="Millares 2 2 3 3 2 2 2 4" xfId="7206" xr:uid="{00000000-0005-0000-0000-0000B0110000}"/>
    <cellStyle name="Millares 2 2 3 3 2 2 2 4 2" xfId="17857" xr:uid="{26182B2F-ED71-41EB-9EBC-7DB9E54E9AB1}"/>
    <cellStyle name="Millares 2 2 3 3 2 2 2 5" xfId="17852" xr:uid="{847C32CA-166F-49E0-8EE5-C2C46B5131BA}"/>
    <cellStyle name="Millares 2 2 3 3 2 2 3" xfId="7207" xr:uid="{00000000-0005-0000-0000-0000B1110000}"/>
    <cellStyle name="Millares 2 2 3 3 2 2 3 2" xfId="7208" xr:uid="{00000000-0005-0000-0000-0000B2110000}"/>
    <cellStyle name="Millares 2 2 3 3 2 2 3 2 2" xfId="17859" xr:uid="{66EC5E41-A4C6-4235-9B55-E039A27C4302}"/>
    <cellStyle name="Millares 2 2 3 3 2 2 3 3" xfId="7209" xr:uid="{00000000-0005-0000-0000-0000B3110000}"/>
    <cellStyle name="Millares 2 2 3 3 2 2 3 3 2" xfId="17860" xr:uid="{29CAB864-E9CD-4588-91D8-1657CC0E43D8}"/>
    <cellStyle name="Millares 2 2 3 3 2 2 3 4" xfId="17858" xr:uid="{1230BEA2-2E0B-4BCE-887E-038C7A789356}"/>
    <cellStyle name="Millares 2 2 3 3 2 2 4" xfId="7210" xr:uid="{00000000-0005-0000-0000-0000B4110000}"/>
    <cellStyle name="Millares 2 2 3 3 2 2 4 2" xfId="17861" xr:uid="{C6CDF69C-198C-4F82-83A0-B6A7E5F70CE1}"/>
    <cellStyle name="Millares 2 2 3 3 2 2 5" xfId="7211" xr:uid="{00000000-0005-0000-0000-0000B5110000}"/>
    <cellStyle name="Millares 2 2 3 3 2 2 5 2" xfId="17862" xr:uid="{5955344D-593C-4BED-A660-793E9DBA1137}"/>
    <cellStyle name="Millares 2 2 3 3 2 2 6" xfId="17851" xr:uid="{D6638A74-B971-421C-9599-4DCF6777ECE1}"/>
    <cellStyle name="Millares 2 2 3 3 2 3" xfId="7212" xr:uid="{00000000-0005-0000-0000-0000B6110000}"/>
    <cellStyle name="Millares 2 2 3 3 2 3 2" xfId="7213" xr:uid="{00000000-0005-0000-0000-0000B7110000}"/>
    <cellStyle name="Millares 2 2 3 3 2 3 2 2" xfId="7214" xr:uid="{00000000-0005-0000-0000-0000B8110000}"/>
    <cellStyle name="Millares 2 2 3 3 2 3 2 2 2" xfId="17865" xr:uid="{5DFABC28-EABA-49E2-9D49-3DF120CF0B1C}"/>
    <cellStyle name="Millares 2 2 3 3 2 3 2 3" xfId="7215" xr:uid="{00000000-0005-0000-0000-0000B9110000}"/>
    <cellStyle name="Millares 2 2 3 3 2 3 2 3 2" xfId="17866" xr:uid="{9F931654-9C97-4DC8-A86B-76C36D8A9E9A}"/>
    <cellStyle name="Millares 2 2 3 3 2 3 2 4" xfId="17864" xr:uid="{9C8702E8-78E3-4580-AE64-3E42F8EBE73F}"/>
    <cellStyle name="Millares 2 2 3 3 2 3 3" xfId="7216" xr:uid="{00000000-0005-0000-0000-0000BA110000}"/>
    <cellStyle name="Millares 2 2 3 3 2 3 3 2" xfId="17867" xr:uid="{AFE0B81A-F86E-4FFB-8505-0C3334695A81}"/>
    <cellStyle name="Millares 2 2 3 3 2 3 4" xfId="7217" xr:uid="{00000000-0005-0000-0000-0000BB110000}"/>
    <cellStyle name="Millares 2 2 3 3 2 3 4 2" xfId="17868" xr:uid="{F3A330E5-BC98-4714-9CF7-8D5B0F79360D}"/>
    <cellStyle name="Millares 2 2 3 3 2 3 5" xfId="17863" xr:uid="{94B7B96A-6F0C-45C3-B4BF-318BC03EAE6E}"/>
    <cellStyle name="Millares 2 2 3 3 2 4" xfId="7218" xr:uid="{00000000-0005-0000-0000-0000BC110000}"/>
    <cellStyle name="Millares 2 2 3 3 2 4 2" xfId="7219" xr:uid="{00000000-0005-0000-0000-0000BD110000}"/>
    <cellStyle name="Millares 2 2 3 3 2 4 2 2" xfId="7220" xr:uid="{00000000-0005-0000-0000-0000BE110000}"/>
    <cellStyle name="Millares 2 2 3 3 2 4 2 2 2" xfId="17871" xr:uid="{3B821445-F920-46F2-9590-A361EF767FB0}"/>
    <cellStyle name="Millares 2 2 3 3 2 4 2 3" xfId="7221" xr:uid="{00000000-0005-0000-0000-0000BF110000}"/>
    <cellStyle name="Millares 2 2 3 3 2 4 2 3 2" xfId="17872" xr:uid="{78E31A7F-333D-4992-9E81-7C753176AA25}"/>
    <cellStyle name="Millares 2 2 3 3 2 4 2 4" xfId="17870" xr:uid="{A6403169-6E3F-452E-BD47-336CC575D595}"/>
    <cellStyle name="Millares 2 2 3 3 2 4 3" xfId="7222" xr:uid="{00000000-0005-0000-0000-0000C0110000}"/>
    <cellStyle name="Millares 2 2 3 3 2 4 3 2" xfId="17873" xr:uid="{40086E38-D970-4732-B9DA-F5B5BC1BECDC}"/>
    <cellStyle name="Millares 2 2 3 3 2 4 4" xfId="7223" xr:uid="{00000000-0005-0000-0000-0000C1110000}"/>
    <cellStyle name="Millares 2 2 3 3 2 4 4 2" xfId="17874" xr:uid="{9B0F43F9-85FA-44AD-AA0A-C7BDA7861883}"/>
    <cellStyle name="Millares 2 2 3 3 2 4 5" xfId="17869" xr:uid="{56FA9525-7C47-447A-A105-5AB600789FD9}"/>
    <cellStyle name="Millares 2 2 3 3 2 5" xfId="7224" xr:uid="{00000000-0005-0000-0000-0000C2110000}"/>
    <cellStyle name="Millares 2 2 3 3 2 5 2" xfId="7225" xr:uid="{00000000-0005-0000-0000-0000C3110000}"/>
    <cellStyle name="Millares 2 2 3 3 2 5 2 2" xfId="7226" xr:uid="{00000000-0005-0000-0000-0000C4110000}"/>
    <cellStyle name="Millares 2 2 3 3 2 5 2 2 2" xfId="17877" xr:uid="{1FC01584-38CD-419B-B852-61D2BA2E4AA9}"/>
    <cellStyle name="Millares 2 2 3 3 2 5 2 3" xfId="7227" xr:uid="{00000000-0005-0000-0000-0000C5110000}"/>
    <cellStyle name="Millares 2 2 3 3 2 5 2 3 2" xfId="17878" xr:uid="{2F145B7D-7A81-483E-B477-A2F2B72696DA}"/>
    <cellStyle name="Millares 2 2 3 3 2 5 2 4" xfId="17876" xr:uid="{8D7EF615-952B-420C-9D86-9CA354616B81}"/>
    <cellStyle name="Millares 2 2 3 3 2 5 3" xfId="7228" xr:uid="{00000000-0005-0000-0000-0000C6110000}"/>
    <cellStyle name="Millares 2 2 3 3 2 5 3 2" xfId="17879" xr:uid="{1A6A718B-E6C2-4AF3-BECA-AD7E934E6DFB}"/>
    <cellStyle name="Millares 2 2 3 3 2 5 4" xfId="7229" xr:uid="{00000000-0005-0000-0000-0000C7110000}"/>
    <cellStyle name="Millares 2 2 3 3 2 5 4 2" xfId="17880" xr:uid="{71674A6E-D478-4099-B0E0-B6EF7DABC2B9}"/>
    <cellStyle name="Millares 2 2 3 3 2 5 5" xfId="17875" xr:uid="{9978308B-43E4-453B-BBED-9132A763D423}"/>
    <cellStyle name="Millares 2 2 3 3 2 6" xfId="7230" xr:uid="{00000000-0005-0000-0000-0000C8110000}"/>
    <cellStyle name="Millares 2 2 3 3 2 6 2" xfId="7231" xr:uid="{00000000-0005-0000-0000-0000C9110000}"/>
    <cellStyle name="Millares 2 2 3 3 2 6 2 2" xfId="17882" xr:uid="{B8213CBE-1547-4BB2-9A77-F7A202AB783E}"/>
    <cellStyle name="Millares 2 2 3 3 2 6 3" xfId="7232" xr:uid="{00000000-0005-0000-0000-0000CA110000}"/>
    <cellStyle name="Millares 2 2 3 3 2 6 3 2" xfId="17883" xr:uid="{61CE7787-1DB3-4C67-8D8A-CC6DBEB5EE06}"/>
    <cellStyle name="Millares 2 2 3 3 2 6 4" xfId="17881" xr:uid="{AFBE8191-829D-4B66-85D6-E1BD6E7A2CB2}"/>
    <cellStyle name="Millares 2 2 3 3 2 7" xfId="7233" xr:uid="{00000000-0005-0000-0000-0000CB110000}"/>
    <cellStyle name="Millares 2 2 3 3 2 7 2" xfId="17884" xr:uid="{4FB3190B-D588-4475-8098-05E594ECD2EE}"/>
    <cellStyle name="Millares 2 2 3 3 2 8" xfId="7234" xr:uid="{00000000-0005-0000-0000-0000CC110000}"/>
    <cellStyle name="Millares 2 2 3 3 2 8 2" xfId="17885" xr:uid="{0FA33E84-0220-4B3E-AC22-B93D0278B583}"/>
    <cellStyle name="Millares 2 2 3 3 2 9" xfId="17850" xr:uid="{3AE1C948-D1A3-4429-B8A0-5294950CC034}"/>
    <cellStyle name="Millares 2 2 3 3 3" xfId="7235" xr:uid="{00000000-0005-0000-0000-0000CD110000}"/>
    <cellStyle name="Millares 2 2 3 3 3 2" xfId="7236" xr:uid="{00000000-0005-0000-0000-0000CE110000}"/>
    <cellStyle name="Millares 2 2 3 3 3 2 2" xfId="7237" xr:uid="{00000000-0005-0000-0000-0000CF110000}"/>
    <cellStyle name="Millares 2 2 3 3 3 2 2 2" xfId="7238" xr:uid="{00000000-0005-0000-0000-0000D0110000}"/>
    <cellStyle name="Millares 2 2 3 3 3 2 2 2 2" xfId="17889" xr:uid="{18696189-EDA8-4A23-A989-4D5ABE334FDA}"/>
    <cellStyle name="Millares 2 2 3 3 3 2 2 3" xfId="7239" xr:uid="{00000000-0005-0000-0000-0000D1110000}"/>
    <cellStyle name="Millares 2 2 3 3 3 2 2 3 2" xfId="17890" xr:uid="{7E64DA1D-6491-4D8F-AEB1-514315181603}"/>
    <cellStyle name="Millares 2 2 3 3 3 2 2 4" xfId="17888" xr:uid="{2E55C83A-03E3-43A9-8D1B-C3BF51616254}"/>
    <cellStyle name="Millares 2 2 3 3 3 2 3" xfId="7240" xr:uid="{00000000-0005-0000-0000-0000D2110000}"/>
    <cellStyle name="Millares 2 2 3 3 3 2 3 2" xfId="17891" xr:uid="{BFE24F97-4F62-49B4-B36F-502EDD6D0960}"/>
    <cellStyle name="Millares 2 2 3 3 3 2 4" xfId="7241" xr:uid="{00000000-0005-0000-0000-0000D3110000}"/>
    <cellStyle name="Millares 2 2 3 3 3 2 4 2" xfId="17892" xr:uid="{E98DAEC6-69A3-4954-A6B1-38AEA1AAAFA4}"/>
    <cellStyle name="Millares 2 2 3 3 3 2 5" xfId="17887" xr:uid="{2858C033-CA0E-4D61-B96F-BE6C6B6238AE}"/>
    <cellStyle name="Millares 2 2 3 3 3 3" xfId="7242" xr:uid="{00000000-0005-0000-0000-0000D4110000}"/>
    <cellStyle name="Millares 2 2 3 3 3 3 2" xfId="7243" xr:uid="{00000000-0005-0000-0000-0000D5110000}"/>
    <cellStyle name="Millares 2 2 3 3 3 3 2 2" xfId="17894" xr:uid="{63DCBD41-5512-4AA9-AE8C-D07B3E30035C}"/>
    <cellStyle name="Millares 2 2 3 3 3 3 3" xfId="7244" xr:uid="{00000000-0005-0000-0000-0000D6110000}"/>
    <cellStyle name="Millares 2 2 3 3 3 3 3 2" xfId="17895" xr:uid="{77C65BC3-307F-4457-B287-8DAEA57E0CB3}"/>
    <cellStyle name="Millares 2 2 3 3 3 3 4" xfId="17893" xr:uid="{762C52DE-CB2F-48A4-BF0F-9715CE4CFA68}"/>
    <cellStyle name="Millares 2 2 3 3 3 4" xfId="7245" xr:uid="{00000000-0005-0000-0000-0000D7110000}"/>
    <cellStyle name="Millares 2 2 3 3 3 4 2" xfId="17896" xr:uid="{0F4303E0-2DC3-430F-9AF6-6D8F38C5B173}"/>
    <cellStyle name="Millares 2 2 3 3 3 5" xfId="7246" xr:uid="{00000000-0005-0000-0000-0000D8110000}"/>
    <cellStyle name="Millares 2 2 3 3 3 5 2" xfId="17897" xr:uid="{9C8C5D19-BCAA-4E51-922B-45EACDE8DF2B}"/>
    <cellStyle name="Millares 2 2 3 3 3 6" xfId="17886" xr:uid="{3B36497F-41B5-41A8-ADA5-DD882C27733A}"/>
    <cellStyle name="Millares 2 2 3 3 4" xfId="7247" xr:uid="{00000000-0005-0000-0000-0000D9110000}"/>
    <cellStyle name="Millares 2 2 3 3 4 2" xfId="7248" xr:uid="{00000000-0005-0000-0000-0000DA110000}"/>
    <cellStyle name="Millares 2 2 3 3 4 2 2" xfId="7249" xr:uid="{00000000-0005-0000-0000-0000DB110000}"/>
    <cellStyle name="Millares 2 2 3 3 4 2 2 2" xfId="17900" xr:uid="{8AE26093-0029-4EFB-8752-75323F415EFC}"/>
    <cellStyle name="Millares 2 2 3 3 4 2 3" xfId="7250" xr:uid="{00000000-0005-0000-0000-0000DC110000}"/>
    <cellStyle name="Millares 2 2 3 3 4 2 3 2" xfId="17901" xr:uid="{2F9F1962-684E-4D5F-BDAF-AB101B0CC8C9}"/>
    <cellStyle name="Millares 2 2 3 3 4 2 4" xfId="17899" xr:uid="{A4E829AA-0235-4D01-A444-A92C184ECD01}"/>
    <cellStyle name="Millares 2 2 3 3 4 3" xfId="7251" xr:uid="{00000000-0005-0000-0000-0000DD110000}"/>
    <cellStyle name="Millares 2 2 3 3 4 3 2" xfId="17902" xr:uid="{0DB35F56-B979-459D-9B7A-D3BAE9CFEEB2}"/>
    <cellStyle name="Millares 2 2 3 3 4 4" xfId="7252" xr:uid="{00000000-0005-0000-0000-0000DE110000}"/>
    <cellStyle name="Millares 2 2 3 3 4 4 2" xfId="17903" xr:uid="{B62105E1-183D-449F-AB1D-6893AF9F1A0E}"/>
    <cellStyle name="Millares 2 2 3 3 4 5" xfId="17898" xr:uid="{9A3375A9-2747-4DE8-B400-58354CA41EAD}"/>
    <cellStyle name="Millares 2 2 3 3 5" xfId="7253" xr:uid="{00000000-0005-0000-0000-0000DF110000}"/>
    <cellStyle name="Millares 2 2 3 3 5 2" xfId="7254" xr:uid="{00000000-0005-0000-0000-0000E0110000}"/>
    <cellStyle name="Millares 2 2 3 3 5 2 2" xfId="7255" xr:uid="{00000000-0005-0000-0000-0000E1110000}"/>
    <cellStyle name="Millares 2 2 3 3 5 2 2 2" xfId="17906" xr:uid="{D2B62A86-85A6-49FA-B343-6D03F4960C8A}"/>
    <cellStyle name="Millares 2 2 3 3 5 2 3" xfId="7256" xr:uid="{00000000-0005-0000-0000-0000E2110000}"/>
    <cellStyle name="Millares 2 2 3 3 5 2 3 2" xfId="17907" xr:uid="{B7A9F624-3B13-482C-83C5-73D538E8A030}"/>
    <cellStyle name="Millares 2 2 3 3 5 2 4" xfId="17905" xr:uid="{9CEB5B83-41C9-49F5-91B6-BA629D524D89}"/>
    <cellStyle name="Millares 2 2 3 3 5 3" xfId="7257" xr:uid="{00000000-0005-0000-0000-0000E3110000}"/>
    <cellStyle name="Millares 2 2 3 3 5 3 2" xfId="17908" xr:uid="{1B23DD70-2E74-436F-B076-170228107B67}"/>
    <cellStyle name="Millares 2 2 3 3 5 4" xfId="7258" xr:uid="{00000000-0005-0000-0000-0000E4110000}"/>
    <cellStyle name="Millares 2 2 3 3 5 4 2" xfId="17909" xr:uid="{DDC83720-2F11-406E-83F5-D1128ADAA8C7}"/>
    <cellStyle name="Millares 2 2 3 3 5 5" xfId="17904" xr:uid="{56FA39B1-54D9-4809-8CD4-C5FFE4091743}"/>
    <cellStyle name="Millares 2 2 3 3 6" xfId="7259" xr:uid="{00000000-0005-0000-0000-0000E5110000}"/>
    <cellStyle name="Millares 2 2 3 3 6 2" xfId="7260" xr:uid="{00000000-0005-0000-0000-0000E6110000}"/>
    <cellStyle name="Millares 2 2 3 3 6 2 2" xfId="7261" xr:uid="{00000000-0005-0000-0000-0000E7110000}"/>
    <cellStyle name="Millares 2 2 3 3 6 2 2 2" xfId="17912" xr:uid="{D77CD9D4-B0D3-4D25-85EB-DB67F42CCA30}"/>
    <cellStyle name="Millares 2 2 3 3 6 2 3" xfId="7262" xr:uid="{00000000-0005-0000-0000-0000E8110000}"/>
    <cellStyle name="Millares 2 2 3 3 6 2 3 2" xfId="17913" xr:uid="{215CB5B1-CE5B-495C-A1CE-B431D5B3982D}"/>
    <cellStyle name="Millares 2 2 3 3 6 2 4" xfId="17911" xr:uid="{6DEDCD88-FB5B-4889-80A6-3347BC4C26CE}"/>
    <cellStyle name="Millares 2 2 3 3 6 3" xfId="7263" xr:uid="{00000000-0005-0000-0000-0000E9110000}"/>
    <cellStyle name="Millares 2 2 3 3 6 3 2" xfId="17914" xr:uid="{0DF348F2-AD78-4B11-B258-7885565D366E}"/>
    <cellStyle name="Millares 2 2 3 3 6 4" xfId="7264" xr:uid="{00000000-0005-0000-0000-0000EA110000}"/>
    <cellStyle name="Millares 2 2 3 3 6 4 2" xfId="17915" xr:uid="{3661858A-C41D-412E-A725-7A4F653D6A03}"/>
    <cellStyle name="Millares 2 2 3 3 6 5" xfId="17910" xr:uid="{9405E62B-3514-4196-B073-B2AC3225ADEE}"/>
    <cellStyle name="Millares 2 2 3 3 7" xfId="7265" xr:uid="{00000000-0005-0000-0000-0000EB110000}"/>
    <cellStyle name="Millares 2 2 3 3 7 2" xfId="7266" xr:uid="{00000000-0005-0000-0000-0000EC110000}"/>
    <cellStyle name="Millares 2 2 3 3 7 2 2" xfId="17917" xr:uid="{96479AC5-F9EF-4054-B00C-C0462D441093}"/>
    <cellStyle name="Millares 2 2 3 3 7 3" xfId="7267" xr:uid="{00000000-0005-0000-0000-0000ED110000}"/>
    <cellStyle name="Millares 2 2 3 3 7 3 2" xfId="17918" xr:uid="{70F6B2AA-D669-433F-AEE4-0C2C7EE9F2DF}"/>
    <cellStyle name="Millares 2 2 3 3 7 4" xfId="17916" xr:uid="{2B0BB76B-EE9C-4A51-B2F2-4B1BE6F2B665}"/>
    <cellStyle name="Millares 2 2 3 3 8" xfId="7268" xr:uid="{00000000-0005-0000-0000-0000EE110000}"/>
    <cellStyle name="Millares 2 2 3 3 8 2" xfId="17919" xr:uid="{EA1FC517-5DCA-4E39-A32F-0410DC0ED9DE}"/>
    <cellStyle name="Millares 2 2 3 3 9" xfId="7269" xr:uid="{00000000-0005-0000-0000-0000EF110000}"/>
    <cellStyle name="Millares 2 2 3 3 9 2" xfId="17920" xr:uid="{FCD0C09B-D070-466A-969A-44882B59F727}"/>
    <cellStyle name="Millares 2 2 3 4" xfId="7270" xr:uid="{00000000-0005-0000-0000-0000F0110000}"/>
    <cellStyle name="Millares 2 2 3 4 2" xfId="7271" xr:uid="{00000000-0005-0000-0000-0000F1110000}"/>
    <cellStyle name="Millares 2 2 3 4 2 2" xfId="7272" xr:uid="{00000000-0005-0000-0000-0000F2110000}"/>
    <cellStyle name="Millares 2 2 3 4 2 2 2" xfId="7273" xr:uid="{00000000-0005-0000-0000-0000F3110000}"/>
    <cellStyle name="Millares 2 2 3 4 2 2 2 2" xfId="7274" xr:uid="{00000000-0005-0000-0000-0000F4110000}"/>
    <cellStyle name="Millares 2 2 3 4 2 2 2 2 2" xfId="17925" xr:uid="{E7ECFF57-D0F1-40BC-BC4A-540FBAA465C9}"/>
    <cellStyle name="Millares 2 2 3 4 2 2 2 3" xfId="7275" xr:uid="{00000000-0005-0000-0000-0000F5110000}"/>
    <cellStyle name="Millares 2 2 3 4 2 2 2 3 2" xfId="17926" xr:uid="{EFFA9D54-CF95-448C-BB12-028E8DCD28BE}"/>
    <cellStyle name="Millares 2 2 3 4 2 2 2 4" xfId="17924" xr:uid="{D2D3B3CC-F1DC-4BAB-846B-E826F2A04164}"/>
    <cellStyle name="Millares 2 2 3 4 2 2 3" xfId="7276" xr:uid="{00000000-0005-0000-0000-0000F6110000}"/>
    <cellStyle name="Millares 2 2 3 4 2 2 3 2" xfId="17927" xr:uid="{B9EB37E3-680C-4802-9FDC-B697591D6D7C}"/>
    <cellStyle name="Millares 2 2 3 4 2 2 4" xfId="7277" xr:uid="{00000000-0005-0000-0000-0000F7110000}"/>
    <cellStyle name="Millares 2 2 3 4 2 2 4 2" xfId="17928" xr:uid="{874D6400-5C58-4379-AA19-F8392A4B0A7F}"/>
    <cellStyle name="Millares 2 2 3 4 2 2 5" xfId="17923" xr:uid="{513631A1-D4B7-480E-BEEA-A525BCBED485}"/>
    <cellStyle name="Millares 2 2 3 4 2 3" xfId="7278" xr:uid="{00000000-0005-0000-0000-0000F8110000}"/>
    <cellStyle name="Millares 2 2 3 4 2 3 2" xfId="7279" xr:uid="{00000000-0005-0000-0000-0000F9110000}"/>
    <cellStyle name="Millares 2 2 3 4 2 3 2 2" xfId="17930" xr:uid="{0A9043E4-C7DD-4F3B-BAE0-79A7498DD7B6}"/>
    <cellStyle name="Millares 2 2 3 4 2 3 3" xfId="7280" xr:uid="{00000000-0005-0000-0000-0000FA110000}"/>
    <cellStyle name="Millares 2 2 3 4 2 3 3 2" xfId="17931" xr:uid="{01A65742-455E-4755-9A7C-F01EC7A9250D}"/>
    <cellStyle name="Millares 2 2 3 4 2 3 4" xfId="17929" xr:uid="{15CA751F-209A-4698-B577-C9A3BB05B518}"/>
    <cellStyle name="Millares 2 2 3 4 2 4" xfId="7281" xr:uid="{00000000-0005-0000-0000-0000FB110000}"/>
    <cellStyle name="Millares 2 2 3 4 2 4 2" xfId="17932" xr:uid="{EC230EEF-B188-4026-B254-A792AE4A2D05}"/>
    <cellStyle name="Millares 2 2 3 4 2 5" xfId="7282" xr:uid="{00000000-0005-0000-0000-0000FC110000}"/>
    <cellStyle name="Millares 2 2 3 4 2 5 2" xfId="17933" xr:uid="{9C559784-DC8B-4EF7-BF91-A659CB720157}"/>
    <cellStyle name="Millares 2 2 3 4 2 6" xfId="17922" xr:uid="{89E3C13D-5AE0-4423-A836-CE8CDADA5F26}"/>
    <cellStyle name="Millares 2 2 3 4 3" xfId="7283" xr:uid="{00000000-0005-0000-0000-0000FD110000}"/>
    <cellStyle name="Millares 2 2 3 4 3 2" xfId="7284" xr:uid="{00000000-0005-0000-0000-0000FE110000}"/>
    <cellStyle name="Millares 2 2 3 4 3 2 2" xfId="7285" xr:uid="{00000000-0005-0000-0000-0000FF110000}"/>
    <cellStyle name="Millares 2 2 3 4 3 2 2 2" xfId="17936" xr:uid="{CD1CF81B-68D9-41A3-AA12-30C47F027662}"/>
    <cellStyle name="Millares 2 2 3 4 3 2 3" xfId="7286" xr:uid="{00000000-0005-0000-0000-000000120000}"/>
    <cellStyle name="Millares 2 2 3 4 3 2 3 2" xfId="17937" xr:uid="{B1B093C1-DE49-485D-836E-EA3E80AC525C}"/>
    <cellStyle name="Millares 2 2 3 4 3 2 4" xfId="17935" xr:uid="{9970FEE3-97AD-46B5-96E9-BAB3F0A66892}"/>
    <cellStyle name="Millares 2 2 3 4 3 3" xfId="7287" xr:uid="{00000000-0005-0000-0000-000001120000}"/>
    <cellStyle name="Millares 2 2 3 4 3 3 2" xfId="17938" xr:uid="{5030AF06-F958-4C4B-A6AB-B4AACB53C820}"/>
    <cellStyle name="Millares 2 2 3 4 3 4" xfId="7288" xr:uid="{00000000-0005-0000-0000-000002120000}"/>
    <cellStyle name="Millares 2 2 3 4 3 4 2" xfId="17939" xr:uid="{A2F6034F-A8DA-4C7A-A12E-EFD1E0EA2A6F}"/>
    <cellStyle name="Millares 2 2 3 4 3 5" xfId="17934" xr:uid="{8C855122-7F78-473E-A50F-DF2B4434FD98}"/>
    <cellStyle name="Millares 2 2 3 4 4" xfId="7289" xr:uid="{00000000-0005-0000-0000-000003120000}"/>
    <cellStyle name="Millares 2 2 3 4 4 2" xfId="7290" xr:uid="{00000000-0005-0000-0000-000004120000}"/>
    <cellStyle name="Millares 2 2 3 4 4 2 2" xfId="7291" xr:uid="{00000000-0005-0000-0000-000005120000}"/>
    <cellStyle name="Millares 2 2 3 4 4 2 2 2" xfId="17942" xr:uid="{7BDB7E07-452E-4772-BC7D-62858712024A}"/>
    <cellStyle name="Millares 2 2 3 4 4 2 3" xfId="7292" xr:uid="{00000000-0005-0000-0000-000006120000}"/>
    <cellStyle name="Millares 2 2 3 4 4 2 3 2" xfId="17943" xr:uid="{0EE4CA3F-839C-471D-821E-889ED03182B9}"/>
    <cellStyle name="Millares 2 2 3 4 4 2 4" xfId="17941" xr:uid="{6617F243-A734-4BFA-A607-21C7D966F788}"/>
    <cellStyle name="Millares 2 2 3 4 4 3" xfId="7293" xr:uid="{00000000-0005-0000-0000-000007120000}"/>
    <cellStyle name="Millares 2 2 3 4 4 3 2" xfId="17944" xr:uid="{75415504-4BA4-49BF-BE63-E96AC114B7ED}"/>
    <cellStyle name="Millares 2 2 3 4 4 4" xfId="7294" xr:uid="{00000000-0005-0000-0000-000008120000}"/>
    <cellStyle name="Millares 2 2 3 4 4 4 2" xfId="17945" xr:uid="{7D59354E-C318-4BF6-A079-03996B9510E0}"/>
    <cellStyle name="Millares 2 2 3 4 4 5" xfId="17940" xr:uid="{E2E9B090-8816-43E9-86E5-D13A32AD73C7}"/>
    <cellStyle name="Millares 2 2 3 4 5" xfId="7295" xr:uid="{00000000-0005-0000-0000-000009120000}"/>
    <cellStyle name="Millares 2 2 3 4 5 2" xfId="7296" xr:uid="{00000000-0005-0000-0000-00000A120000}"/>
    <cellStyle name="Millares 2 2 3 4 5 2 2" xfId="7297" xr:uid="{00000000-0005-0000-0000-00000B120000}"/>
    <cellStyle name="Millares 2 2 3 4 5 2 2 2" xfId="17948" xr:uid="{90CA703C-CD6F-4919-B8D1-7E1D2E88F959}"/>
    <cellStyle name="Millares 2 2 3 4 5 2 3" xfId="7298" xr:uid="{00000000-0005-0000-0000-00000C120000}"/>
    <cellStyle name="Millares 2 2 3 4 5 2 3 2" xfId="17949" xr:uid="{CA818FDE-7BD0-4844-98AC-5FFC3DA849ED}"/>
    <cellStyle name="Millares 2 2 3 4 5 2 4" xfId="17947" xr:uid="{2099908E-6062-4C2F-A1FF-76A503527261}"/>
    <cellStyle name="Millares 2 2 3 4 5 3" xfId="7299" xr:uid="{00000000-0005-0000-0000-00000D120000}"/>
    <cellStyle name="Millares 2 2 3 4 5 3 2" xfId="17950" xr:uid="{85333F8C-2D3E-4140-A4C8-212B0C748AA8}"/>
    <cellStyle name="Millares 2 2 3 4 5 4" xfId="7300" xr:uid="{00000000-0005-0000-0000-00000E120000}"/>
    <cellStyle name="Millares 2 2 3 4 5 4 2" xfId="17951" xr:uid="{3E066E7D-DE9B-48AD-9843-8EAE5E62BED5}"/>
    <cellStyle name="Millares 2 2 3 4 5 5" xfId="17946" xr:uid="{F39174F9-1FB8-46DD-A610-0EC7DA9C431F}"/>
    <cellStyle name="Millares 2 2 3 4 6" xfId="7301" xr:uid="{00000000-0005-0000-0000-00000F120000}"/>
    <cellStyle name="Millares 2 2 3 4 6 2" xfId="7302" xr:uid="{00000000-0005-0000-0000-000010120000}"/>
    <cellStyle name="Millares 2 2 3 4 6 2 2" xfId="17953" xr:uid="{A56DCB26-C608-468D-8B85-664BE73516EA}"/>
    <cellStyle name="Millares 2 2 3 4 6 3" xfId="7303" xr:uid="{00000000-0005-0000-0000-000011120000}"/>
    <cellStyle name="Millares 2 2 3 4 6 3 2" xfId="17954" xr:uid="{C74E5439-D9B5-49E4-A388-3BC10EB0E74E}"/>
    <cellStyle name="Millares 2 2 3 4 6 4" xfId="17952" xr:uid="{499DF0B7-4208-435F-A31E-43DB1D827CE2}"/>
    <cellStyle name="Millares 2 2 3 4 7" xfId="7304" xr:uid="{00000000-0005-0000-0000-000012120000}"/>
    <cellStyle name="Millares 2 2 3 4 7 2" xfId="17955" xr:uid="{088C5CE5-02B2-498D-8F20-BD07F94FBD40}"/>
    <cellStyle name="Millares 2 2 3 4 8" xfId="7305" xr:uid="{00000000-0005-0000-0000-000013120000}"/>
    <cellStyle name="Millares 2 2 3 4 8 2" xfId="17956" xr:uid="{879BF091-3669-4C94-89E9-CE468406EF07}"/>
    <cellStyle name="Millares 2 2 3 4 9" xfId="17921" xr:uid="{E1D4A54A-AD00-40FF-9B61-52D428351EC5}"/>
    <cellStyle name="Millares 2 2 3 5" xfId="7306" xr:uid="{00000000-0005-0000-0000-000014120000}"/>
    <cellStyle name="Millares 2 2 3 5 2" xfId="7307" xr:uid="{00000000-0005-0000-0000-000015120000}"/>
    <cellStyle name="Millares 2 2 3 5 2 2" xfId="7308" xr:uid="{00000000-0005-0000-0000-000016120000}"/>
    <cellStyle name="Millares 2 2 3 5 2 2 2" xfId="7309" xr:uid="{00000000-0005-0000-0000-000017120000}"/>
    <cellStyle name="Millares 2 2 3 5 2 2 2 2" xfId="17960" xr:uid="{D2AE98F3-1C39-4E63-88BD-7603C3FD5FDC}"/>
    <cellStyle name="Millares 2 2 3 5 2 2 3" xfId="7310" xr:uid="{00000000-0005-0000-0000-000018120000}"/>
    <cellStyle name="Millares 2 2 3 5 2 2 3 2" xfId="17961" xr:uid="{F7AD93B8-4C1A-44CE-8E70-C92AA7332070}"/>
    <cellStyle name="Millares 2 2 3 5 2 2 4" xfId="17959" xr:uid="{8531AC9B-30ED-4801-97F4-D1A5486DC672}"/>
    <cellStyle name="Millares 2 2 3 5 2 3" xfId="7311" xr:uid="{00000000-0005-0000-0000-000019120000}"/>
    <cellStyle name="Millares 2 2 3 5 2 3 2" xfId="17962" xr:uid="{30436AD9-B68E-448E-A8FC-BD63F190AA85}"/>
    <cellStyle name="Millares 2 2 3 5 2 4" xfId="7312" xr:uid="{00000000-0005-0000-0000-00001A120000}"/>
    <cellStyle name="Millares 2 2 3 5 2 4 2" xfId="17963" xr:uid="{12C20146-37B1-4176-9303-432A30A68BA3}"/>
    <cellStyle name="Millares 2 2 3 5 2 5" xfId="17958" xr:uid="{435E2AC2-3128-4947-8F52-3E8E39729DA0}"/>
    <cellStyle name="Millares 2 2 3 5 3" xfId="7313" xr:uid="{00000000-0005-0000-0000-00001B120000}"/>
    <cellStyle name="Millares 2 2 3 5 3 2" xfId="7314" xr:uid="{00000000-0005-0000-0000-00001C120000}"/>
    <cellStyle name="Millares 2 2 3 5 3 2 2" xfId="7315" xr:uid="{00000000-0005-0000-0000-00001D120000}"/>
    <cellStyle name="Millares 2 2 3 5 3 2 2 2" xfId="17966" xr:uid="{A57419F4-28BE-40D5-B41B-5422EB7B19F1}"/>
    <cellStyle name="Millares 2 2 3 5 3 2 3" xfId="7316" xr:uid="{00000000-0005-0000-0000-00001E120000}"/>
    <cellStyle name="Millares 2 2 3 5 3 2 3 2" xfId="17967" xr:uid="{42417B40-9226-40A7-8DB6-B10845583331}"/>
    <cellStyle name="Millares 2 2 3 5 3 2 4" xfId="17965" xr:uid="{5173E47D-C4D4-4AD5-9A01-C9DED48FC694}"/>
    <cellStyle name="Millares 2 2 3 5 3 3" xfId="7317" xr:uid="{00000000-0005-0000-0000-00001F120000}"/>
    <cellStyle name="Millares 2 2 3 5 3 3 2" xfId="17968" xr:uid="{B88F7AA7-4E94-4792-88FA-785527EB29B6}"/>
    <cellStyle name="Millares 2 2 3 5 3 4" xfId="7318" xr:uid="{00000000-0005-0000-0000-000020120000}"/>
    <cellStyle name="Millares 2 2 3 5 3 4 2" xfId="17969" xr:uid="{2613867F-FB93-453A-8791-1B806577C1E4}"/>
    <cellStyle name="Millares 2 2 3 5 3 5" xfId="17964" xr:uid="{A41B1429-5AEA-4667-B4E5-AA31A9F2D1EA}"/>
    <cellStyle name="Millares 2 2 3 5 4" xfId="7319" xr:uid="{00000000-0005-0000-0000-000021120000}"/>
    <cellStyle name="Millares 2 2 3 5 4 2" xfId="7320" xr:uid="{00000000-0005-0000-0000-000022120000}"/>
    <cellStyle name="Millares 2 2 3 5 4 2 2" xfId="17971" xr:uid="{C6E71245-4729-4427-A6D4-620620E801BC}"/>
    <cellStyle name="Millares 2 2 3 5 4 3" xfId="7321" xr:uid="{00000000-0005-0000-0000-000023120000}"/>
    <cellStyle name="Millares 2 2 3 5 4 3 2" xfId="17972" xr:uid="{6A2D55C3-1E4F-4EE8-A555-4E256A0B6112}"/>
    <cellStyle name="Millares 2 2 3 5 4 4" xfId="17970" xr:uid="{21C9A6AB-192D-4979-B8DE-4CFF2F105949}"/>
    <cellStyle name="Millares 2 2 3 5 5" xfId="7322" xr:uid="{00000000-0005-0000-0000-000024120000}"/>
    <cellStyle name="Millares 2 2 3 5 5 2" xfId="17973" xr:uid="{1B37034E-F595-4ADD-8C27-8F2858E536C7}"/>
    <cellStyle name="Millares 2 2 3 5 6" xfId="7323" xr:uid="{00000000-0005-0000-0000-000025120000}"/>
    <cellStyle name="Millares 2 2 3 5 6 2" xfId="17974" xr:uid="{6A4D7EEC-225F-4D36-A435-15DFA40B6EAA}"/>
    <cellStyle name="Millares 2 2 3 5 7" xfId="17957" xr:uid="{99D1B58C-E47B-4254-A9FE-C9FEF0E60DAA}"/>
    <cellStyle name="Millares 2 2 3 6" xfId="7324" xr:uid="{00000000-0005-0000-0000-000026120000}"/>
    <cellStyle name="Millares 2 2 3 6 2" xfId="7325" xr:uid="{00000000-0005-0000-0000-000027120000}"/>
    <cellStyle name="Millares 2 2 3 6 2 2" xfId="7326" xr:uid="{00000000-0005-0000-0000-000028120000}"/>
    <cellStyle name="Millares 2 2 3 6 2 2 2" xfId="17977" xr:uid="{C6E6259C-E656-4C65-9E16-B743E15F0EF2}"/>
    <cellStyle name="Millares 2 2 3 6 2 3" xfId="7327" xr:uid="{00000000-0005-0000-0000-000029120000}"/>
    <cellStyle name="Millares 2 2 3 6 2 3 2" xfId="17978" xr:uid="{DB5847BC-BA11-4D0E-B84F-1ED8E1503FF9}"/>
    <cellStyle name="Millares 2 2 3 6 2 4" xfId="17976" xr:uid="{EF803A80-BD24-4962-A6BE-79CAF083166E}"/>
    <cellStyle name="Millares 2 2 3 6 3" xfId="7328" xr:uid="{00000000-0005-0000-0000-00002A120000}"/>
    <cellStyle name="Millares 2 2 3 6 3 2" xfId="17979" xr:uid="{B01813A0-8EEC-4C32-8118-89EE468C79CE}"/>
    <cellStyle name="Millares 2 2 3 6 4" xfId="7329" xr:uid="{00000000-0005-0000-0000-00002B120000}"/>
    <cellStyle name="Millares 2 2 3 6 4 2" xfId="17980" xr:uid="{2DAFED88-39F0-44BE-B81D-608D1A0B1A88}"/>
    <cellStyle name="Millares 2 2 3 6 5" xfId="17975" xr:uid="{13880C8E-01D9-4455-98D0-12A644161D89}"/>
    <cellStyle name="Millares 2 2 3 7" xfId="7330" xr:uid="{00000000-0005-0000-0000-00002C120000}"/>
    <cellStyle name="Millares 2 2 3 7 2" xfId="7331" xr:uid="{00000000-0005-0000-0000-00002D120000}"/>
    <cellStyle name="Millares 2 2 3 7 2 2" xfId="7332" xr:uid="{00000000-0005-0000-0000-00002E120000}"/>
    <cellStyle name="Millares 2 2 3 7 2 2 2" xfId="17983" xr:uid="{8ECBC01E-10A9-4A86-AB2C-79983403A8DC}"/>
    <cellStyle name="Millares 2 2 3 7 2 3" xfId="7333" xr:uid="{00000000-0005-0000-0000-00002F120000}"/>
    <cellStyle name="Millares 2 2 3 7 2 3 2" xfId="17984" xr:uid="{CC07220C-12B0-4F7B-BEE9-10495682B828}"/>
    <cellStyle name="Millares 2 2 3 7 2 4" xfId="17982" xr:uid="{9BBB5A72-8B73-4C06-AFF1-A34DCF6C6F2D}"/>
    <cellStyle name="Millares 2 2 3 7 3" xfId="7334" xr:uid="{00000000-0005-0000-0000-000030120000}"/>
    <cellStyle name="Millares 2 2 3 7 3 2" xfId="17985" xr:uid="{E0A2778D-0160-49F0-94C2-9EA6D4EDF392}"/>
    <cellStyle name="Millares 2 2 3 7 4" xfId="7335" xr:uid="{00000000-0005-0000-0000-000031120000}"/>
    <cellStyle name="Millares 2 2 3 7 4 2" xfId="17986" xr:uid="{904F170B-9016-4F66-946B-897ED83B0355}"/>
    <cellStyle name="Millares 2 2 3 7 5" xfId="17981" xr:uid="{ED3CECBB-9D89-4F7D-8892-03FED1BF5A9F}"/>
    <cellStyle name="Millares 2 2 3 8" xfId="7336" xr:uid="{00000000-0005-0000-0000-000032120000}"/>
    <cellStyle name="Millares 2 2 3 8 2" xfId="7337" xr:uid="{00000000-0005-0000-0000-000033120000}"/>
    <cellStyle name="Millares 2 2 3 8 2 2" xfId="7338" xr:uid="{00000000-0005-0000-0000-000034120000}"/>
    <cellStyle name="Millares 2 2 3 8 2 2 2" xfId="17989" xr:uid="{86F5B824-C231-4206-B970-BDD8F7E3CF4D}"/>
    <cellStyle name="Millares 2 2 3 8 2 3" xfId="7339" xr:uid="{00000000-0005-0000-0000-000035120000}"/>
    <cellStyle name="Millares 2 2 3 8 2 3 2" xfId="17990" xr:uid="{A8BF82E2-690F-4094-9FA2-F77C1A4221EF}"/>
    <cellStyle name="Millares 2 2 3 8 2 4" xfId="17988" xr:uid="{5C9A2055-34B3-4EEB-AD79-BB0BD44A2ABE}"/>
    <cellStyle name="Millares 2 2 3 8 3" xfId="7340" xr:uid="{00000000-0005-0000-0000-000036120000}"/>
    <cellStyle name="Millares 2 2 3 8 3 2" xfId="17991" xr:uid="{70967C6A-F954-44D2-9653-060411DC67D8}"/>
    <cellStyle name="Millares 2 2 3 8 4" xfId="7341" xr:uid="{00000000-0005-0000-0000-000037120000}"/>
    <cellStyle name="Millares 2 2 3 8 4 2" xfId="17992" xr:uid="{5963464E-4408-4E7E-9116-6E97A1F98B43}"/>
    <cellStyle name="Millares 2 2 3 8 5" xfId="17987" xr:uid="{3488B110-5ABA-40C9-A7E7-5902CB703B93}"/>
    <cellStyle name="Millares 2 2 3 9" xfId="7342" xr:uid="{00000000-0005-0000-0000-000038120000}"/>
    <cellStyle name="Millares 2 2 3 9 2" xfId="7343" xr:uid="{00000000-0005-0000-0000-000039120000}"/>
    <cellStyle name="Millares 2 2 3 9 2 2" xfId="7344" xr:uid="{00000000-0005-0000-0000-00003A120000}"/>
    <cellStyle name="Millares 2 2 3 9 2 2 2" xfId="17995" xr:uid="{B9356B47-F0EE-4378-9B0F-7A98C49CA5C9}"/>
    <cellStyle name="Millares 2 2 3 9 2 3" xfId="7345" xr:uid="{00000000-0005-0000-0000-00003B120000}"/>
    <cellStyle name="Millares 2 2 3 9 2 3 2" xfId="17996" xr:uid="{39E6A095-3159-4B60-B4B5-43B524B49379}"/>
    <cellStyle name="Millares 2 2 3 9 2 4" xfId="17994" xr:uid="{BB34E66F-7D02-42C7-9243-435108BE739F}"/>
    <cellStyle name="Millares 2 2 3 9 3" xfId="7346" xr:uid="{00000000-0005-0000-0000-00003C120000}"/>
    <cellStyle name="Millares 2 2 3 9 3 2" xfId="17997" xr:uid="{5DD894B8-D1BC-488A-BBDF-26F6B7B5085F}"/>
    <cellStyle name="Millares 2 2 3 9 4" xfId="7347" xr:uid="{00000000-0005-0000-0000-00003D120000}"/>
    <cellStyle name="Millares 2 2 3 9 4 2" xfId="17998" xr:uid="{0710A365-4E68-4821-9B37-327BDD7E0C65}"/>
    <cellStyle name="Millares 2 2 3 9 5" xfId="17993" xr:uid="{D06D4C12-BB86-4E88-AB7C-9F8EF7F0E663}"/>
    <cellStyle name="Millares 2 3" xfId="213" xr:uid="{00000000-0005-0000-0000-00003E120000}"/>
    <cellStyle name="Millares 2 3 10" xfId="7348" xr:uid="{00000000-0005-0000-0000-00003F120000}"/>
    <cellStyle name="Millares 2 3 10 2" xfId="7349" xr:uid="{00000000-0005-0000-0000-000040120000}"/>
    <cellStyle name="Millares 2 3 10 2 2" xfId="7350" xr:uid="{00000000-0005-0000-0000-000041120000}"/>
    <cellStyle name="Millares 2 3 10 2 2 2" xfId="18001" xr:uid="{88C6093D-B895-435F-9BEC-0528D1BE4B89}"/>
    <cellStyle name="Millares 2 3 10 2 3" xfId="7351" xr:uid="{00000000-0005-0000-0000-000042120000}"/>
    <cellStyle name="Millares 2 3 10 2 3 2" xfId="18002" xr:uid="{979C4571-DB12-4499-909D-2190E66A4885}"/>
    <cellStyle name="Millares 2 3 10 2 4" xfId="18000" xr:uid="{AD24C17A-0C22-4E17-8C63-0070C0856493}"/>
    <cellStyle name="Millares 2 3 10 3" xfId="7352" xr:uid="{00000000-0005-0000-0000-000043120000}"/>
    <cellStyle name="Millares 2 3 10 3 2" xfId="18003" xr:uid="{11A289C1-3411-4A6E-A5DB-37D3F27E4AA1}"/>
    <cellStyle name="Millares 2 3 10 4" xfId="7353" xr:uid="{00000000-0005-0000-0000-000044120000}"/>
    <cellStyle name="Millares 2 3 10 4 2" xfId="18004" xr:uid="{7499F70F-485A-49CA-9179-34E1A00D77CE}"/>
    <cellStyle name="Millares 2 3 10 5" xfId="17999" xr:uid="{F4BF834B-2079-486B-A23C-2B8BE5F58B85}"/>
    <cellStyle name="Millares 2 3 11" xfId="7354" xr:uid="{00000000-0005-0000-0000-000045120000}"/>
    <cellStyle name="Millares 2 3 11 2" xfId="7355" xr:uid="{00000000-0005-0000-0000-000046120000}"/>
    <cellStyle name="Millares 2 3 11 2 2" xfId="7356" xr:uid="{00000000-0005-0000-0000-000047120000}"/>
    <cellStyle name="Millares 2 3 11 2 2 2" xfId="18007" xr:uid="{CDDD5D28-5BCC-4307-A3CC-958D4CE2CE19}"/>
    <cellStyle name="Millares 2 3 11 2 3" xfId="7357" xr:uid="{00000000-0005-0000-0000-000048120000}"/>
    <cellStyle name="Millares 2 3 11 2 3 2" xfId="18008" xr:uid="{01F17529-BCA6-43EE-B01E-A6799AF9C899}"/>
    <cellStyle name="Millares 2 3 11 2 4" xfId="18006" xr:uid="{4014AB11-F475-4AEE-9C60-E3F5A39654D7}"/>
    <cellStyle name="Millares 2 3 11 3" xfId="7358" xr:uid="{00000000-0005-0000-0000-000049120000}"/>
    <cellStyle name="Millares 2 3 11 3 2" xfId="18009" xr:uid="{CC64F85F-8167-4BF3-A6C7-36E8FC144A18}"/>
    <cellStyle name="Millares 2 3 11 4" xfId="7359" xr:uid="{00000000-0005-0000-0000-00004A120000}"/>
    <cellStyle name="Millares 2 3 11 4 2" xfId="18010" xr:uid="{5E5E8EEA-1724-4C33-8104-FE2731267E53}"/>
    <cellStyle name="Millares 2 3 11 5" xfId="18005" xr:uid="{C525CFC6-5010-4048-92CA-CF371B505A79}"/>
    <cellStyle name="Millares 2 3 12" xfId="7360" xr:uid="{00000000-0005-0000-0000-00004B120000}"/>
    <cellStyle name="Millares 2 3 12 2" xfId="7361" xr:uid="{00000000-0005-0000-0000-00004C120000}"/>
    <cellStyle name="Millares 2 3 12 2 2" xfId="7362" xr:uid="{00000000-0005-0000-0000-00004D120000}"/>
    <cellStyle name="Millares 2 3 12 2 2 2" xfId="18013" xr:uid="{F28042CF-FD32-41BB-90DD-B227585EF535}"/>
    <cellStyle name="Millares 2 3 12 2 3" xfId="7363" xr:uid="{00000000-0005-0000-0000-00004E120000}"/>
    <cellStyle name="Millares 2 3 12 2 3 2" xfId="18014" xr:uid="{8FB6616C-418A-450C-976A-E26617F3917C}"/>
    <cellStyle name="Millares 2 3 12 2 4" xfId="18012" xr:uid="{FDEE5A5C-ACDA-41FD-AF00-E0FC7E0936EB}"/>
    <cellStyle name="Millares 2 3 12 3" xfId="7364" xr:uid="{00000000-0005-0000-0000-00004F120000}"/>
    <cellStyle name="Millares 2 3 12 3 2" xfId="18015" xr:uid="{5CEB28E8-AA85-49F6-8666-21C68A927C86}"/>
    <cellStyle name="Millares 2 3 12 4" xfId="7365" xr:uid="{00000000-0005-0000-0000-000050120000}"/>
    <cellStyle name="Millares 2 3 12 4 2" xfId="18016" xr:uid="{808A1F8C-0140-4808-9977-F6CF4F830382}"/>
    <cellStyle name="Millares 2 3 12 5" xfId="18011" xr:uid="{26BAE6B9-9251-4DE7-8D46-10E60BEE0EE2}"/>
    <cellStyle name="Millares 2 3 13" xfId="7366" xr:uid="{00000000-0005-0000-0000-000051120000}"/>
    <cellStyle name="Millares 2 3 13 2" xfId="7367" xr:uid="{00000000-0005-0000-0000-000052120000}"/>
    <cellStyle name="Millares 2 3 13 2 2" xfId="18018" xr:uid="{CE45FB6F-5FAD-4F97-8638-95646EA51311}"/>
    <cellStyle name="Millares 2 3 13 3" xfId="7368" xr:uid="{00000000-0005-0000-0000-000053120000}"/>
    <cellStyle name="Millares 2 3 13 3 2" xfId="18019" xr:uid="{9D3576CD-2E5A-4B9C-A49F-82C7F5FD25C7}"/>
    <cellStyle name="Millares 2 3 13 4" xfId="18017" xr:uid="{BCB82E26-2263-418D-80BA-C4398AC8591A}"/>
    <cellStyle name="Millares 2 3 14" xfId="7369" xr:uid="{00000000-0005-0000-0000-000054120000}"/>
    <cellStyle name="Millares 2 3 14 2" xfId="18020" xr:uid="{E4B814E0-E0F8-49A7-83E7-69AAF6C477AE}"/>
    <cellStyle name="Millares 2 3 15" xfId="7370" xr:uid="{00000000-0005-0000-0000-000055120000}"/>
    <cellStyle name="Millares 2 3 15 2" xfId="18021" xr:uid="{B8A9E75B-C3BB-4358-8533-F9FEE73C7B2D}"/>
    <cellStyle name="Millares 2 3 16" xfId="13525" xr:uid="{3F3654E8-544C-4CB5-8013-FC59F2928F73}"/>
    <cellStyle name="Millares 2 3 17" xfId="13614" xr:uid="{6A1EEF0C-A17B-49F4-BBAC-8A87CE7C0C52}"/>
    <cellStyle name="Millares 2 3 2" xfId="214" xr:uid="{00000000-0005-0000-0000-000056120000}"/>
    <cellStyle name="Millares 2 3 2 10" xfId="7371" xr:uid="{00000000-0005-0000-0000-000057120000}"/>
    <cellStyle name="Millares 2 3 2 10 2" xfId="7372" xr:uid="{00000000-0005-0000-0000-000058120000}"/>
    <cellStyle name="Millares 2 3 2 10 2 2" xfId="7373" xr:uid="{00000000-0005-0000-0000-000059120000}"/>
    <cellStyle name="Millares 2 3 2 10 2 2 2" xfId="18024" xr:uid="{9D1BC794-1F35-4F19-9E7C-F887D1A6C15F}"/>
    <cellStyle name="Millares 2 3 2 10 2 3" xfId="7374" xr:uid="{00000000-0005-0000-0000-00005A120000}"/>
    <cellStyle name="Millares 2 3 2 10 2 3 2" xfId="18025" xr:uid="{0877B3B9-58AB-4C96-B0F2-376FB7335134}"/>
    <cellStyle name="Millares 2 3 2 10 2 4" xfId="18023" xr:uid="{8B0F83E7-9352-455C-87DC-9F99D4382A8D}"/>
    <cellStyle name="Millares 2 3 2 10 3" xfId="7375" xr:uid="{00000000-0005-0000-0000-00005B120000}"/>
    <cellStyle name="Millares 2 3 2 10 3 2" xfId="18026" xr:uid="{F9501B88-2DE0-4CD0-A616-1F96D7F6FBF8}"/>
    <cellStyle name="Millares 2 3 2 10 4" xfId="7376" xr:uid="{00000000-0005-0000-0000-00005C120000}"/>
    <cellStyle name="Millares 2 3 2 10 4 2" xfId="18027" xr:uid="{D1CAA281-414E-42B5-9DB4-7B1F9D484126}"/>
    <cellStyle name="Millares 2 3 2 10 5" xfId="18022" xr:uid="{A01B339A-09D4-49BC-9F93-7A35A8576BA3}"/>
    <cellStyle name="Millares 2 3 2 11" xfId="7377" xr:uid="{00000000-0005-0000-0000-00005D120000}"/>
    <cellStyle name="Millares 2 3 2 11 2" xfId="7378" xr:uid="{00000000-0005-0000-0000-00005E120000}"/>
    <cellStyle name="Millares 2 3 2 11 2 2" xfId="7379" xr:uid="{00000000-0005-0000-0000-00005F120000}"/>
    <cellStyle name="Millares 2 3 2 11 2 2 2" xfId="18030" xr:uid="{04DBE167-8DAB-4E3C-97DA-26A7D336B011}"/>
    <cellStyle name="Millares 2 3 2 11 2 3" xfId="7380" xr:uid="{00000000-0005-0000-0000-000060120000}"/>
    <cellStyle name="Millares 2 3 2 11 2 3 2" xfId="18031" xr:uid="{F1D6152F-A42F-4657-96E5-5CF39E61FAAE}"/>
    <cellStyle name="Millares 2 3 2 11 2 4" xfId="18029" xr:uid="{00A41157-0A42-4DBE-8D2D-5CDD73AA7F24}"/>
    <cellStyle name="Millares 2 3 2 11 3" xfId="7381" xr:uid="{00000000-0005-0000-0000-000061120000}"/>
    <cellStyle name="Millares 2 3 2 11 3 2" xfId="18032" xr:uid="{AFC8F793-5215-4683-A7CB-F992899F77FE}"/>
    <cellStyle name="Millares 2 3 2 11 4" xfId="7382" xr:uid="{00000000-0005-0000-0000-000062120000}"/>
    <cellStyle name="Millares 2 3 2 11 4 2" xfId="18033" xr:uid="{E3892338-7303-4CE6-93F5-17CE6650933D}"/>
    <cellStyle name="Millares 2 3 2 11 5" xfId="18028" xr:uid="{69C765F3-4E3D-4AD8-BEED-E5C3207A2E81}"/>
    <cellStyle name="Millares 2 3 2 12" xfId="7383" xr:uid="{00000000-0005-0000-0000-000063120000}"/>
    <cellStyle name="Millares 2 3 2 12 2" xfId="7384" xr:uid="{00000000-0005-0000-0000-000064120000}"/>
    <cellStyle name="Millares 2 3 2 12 2 2" xfId="7385" xr:uid="{00000000-0005-0000-0000-000065120000}"/>
    <cellStyle name="Millares 2 3 2 12 2 2 2" xfId="18036" xr:uid="{9EF2AFB1-875F-4BA1-8244-350A25518A60}"/>
    <cellStyle name="Millares 2 3 2 12 2 3" xfId="7386" xr:uid="{00000000-0005-0000-0000-000066120000}"/>
    <cellStyle name="Millares 2 3 2 12 2 3 2" xfId="18037" xr:uid="{4B54B127-135C-4E50-B329-A2B475DDED16}"/>
    <cellStyle name="Millares 2 3 2 12 2 4" xfId="18035" xr:uid="{04820956-B430-4A5B-8FB6-B81493236AFE}"/>
    <cellStyle name="Millares 2 3 2 12 3" xfId="7387" xr:uid="{00000000-0005-0000-0000-000067120000}"/>
    <cellStyle name="Millares 2 3 2 12 3 2" xfId="18038" xr:uid="{07A0C90E-A84D-435B-B639-9F0B6C756413}"/>
    <cellStyle name="Millares 2 3 2 12 4" xfId="7388" xr:uid="{00000000-0005-0000-0000-000068120000}"/>
    <cellStyle name="Millares 2 3 2 12 4 2" xfId="18039" xr:uid="{F3E776A9-1EC7-41E4-A7EF-17F37FF54542}"/>
    <cellStyle name="Millares 2 3 2 12 5" xfId="18034" xr:uid="{0CA447B5-4593-48A1-BF97-2B7AB03CDCB1}"/>
    <cellStyle name="Millares 2 3 2 13" xfId="7389" xr:uid="{00000000-0005-0000-0000-000069120000}"/>
    <cellStyle name="Millares 2 3 2 13 2" xfId="7390" xr:uid="{00000000-0005-0000-0000-00006A120000}"/>
    <cellStyle name="Millares 2 3 2 13 2 2" xfId="7391" xr:uid="{00000000-0005-0000-0000-00006B120000}"/>
    <cellStyle name="Millares 2 3 2 13 2 2 2" xfId="18042" xr:uid="{05E1DB0E-DB06-489F-8DAA-260746C274A1}"/>
    <cellStyle name="Millares 2 3 2 13 2 3" xfId="7392" xr:uid="{00000000-0005-0000-0000-00006C120000}"/>
    <cellStyle name="Millares 2 3 2 13 2 3 2" xfId="18043" xr:uid="{DB2BDBE3-F152-4485-889C-D65B17E0CDA8}"/>
    <cellStyle name="Millares 2 3 2 13 2 4" xfId="18041" xr:uid="{8A2B89FC-242C-4AAA-ACA5-DA147C8BC978}"/>
    <cellStyle name="Millares 2 3 2 13 3" xfId="7393" xr:uid="{00000000-0005-0000-0000-00006D120000}"/>
    <cellStyle name="Millares 2 3 2 13 3 2" xfId="18044" xr:uid="{FE0262EE-B1B5-4388-BC1A-B035D5F834B6}"/>
    <cellStyle name="Millares 2 3 2 13 4" xfId="7394" xr:uid="{00000000-0005-0000-0000-00006E120000}"/>
    <cellStyle name="Millares 2 3 2 13 4 2" xfId="18045" xr:uid="{6A63C7CD-0E2E-4536-856D-477C6D274337}"/>
    <cellStyle name="Millares 2 3 2 13 5" xfId="18040" xr:uid="{C92D1656-4E00-4C60-B2F1-6FDF394AA938}"/>
    <cellStyle name="Millares 2 3 2 14" xfId="7395" xr:uid="{00000000-0005-0000-0000-00006F120000}"/>
    <cellStyle name="Millares 2 3 2 14 2" xfId="7396" xr:uid="{00000000-0005-0000-0000-000070120000}"/>
    <cellStyle name="Millares 2 3 2 14 2 2" xfId="7397" xr:uid="{00000000-0005-0000-0000-000071120000}"/>
    <cellStyle name="Millares 2 3 2 14 2 2 2" xfId="18048" xr:uid="{4AB68848-27BF-42D4-9699-0A25F9B443E0}"/>
    <cellStyle name="Millares 2 3 2 14 2 3" xfId="7398" xr:uid="{00000000-0005-0000-0000-000072120000}"/>
    <cellStyle name="Millares 2 3 2 14 2 3 2" xfId="18049" xr:uid="{E9E10C70-3915-4565-8EF9-6755AB8FDEC8}"/>
    <cellStyle name="Millares 2 3 2 14 2 4" xfId="18047" xr:uid="{4A532613-00D6-42C6-868C-A2ABFA9FE5C1}"/>
    <cellStyle name="Millares 2 3 2 14 3" xfId="7399" xr:uid="{00000000-0005-0000-0000-000073120000}"/>
    <cellStyle name="Millares 2 3 2 14 3 2" xfId="18050" xr:uid="{CE64EE20-83F3-474D-BD27-F76CADFA884F}"/>
    <cellStyle name="Millares 2 3 2 14 4" xfId="7400" xr:uid="{00000000-0005-0000-0000-000074120000}"/>
    <cellStyle name="Millares 2 3 2 14 4 2" xfId="18051" xr:uid="{F49F9FC9-74A8-4910-A4C4-AFF14F2E172B}"/>
    <cellStyle name="Millares 2 3 2 14 5" xfId="18046" xr:uid="{B5B61C22-DFA5-47BD-BD03-8F1BF1378C7E}"/>
    <cellStyle name="Millares 2 3 2 15" xfId="7401" xr:uid="{00000000-0005-0000-0000-000075120000}"/>
    <cellStyle name="Millares 2 3 2 15 2" xfId="7402" xr:uid="{00000000-0005-0000-0000-000076120000}"/>
    <cellStyle name="Millares 2 3 2 15 2 2" xfId="18053" xr:uid="{B07F74F4-598C-4822-8583-2E2C5FA5B41B}"/>
    <cellStyle name="Millares 2 3 2 15 3" xfId="7403" xr:uid="{00000000-0005-0000-0000-000077120000}"/>
    <cellStyle name="Millares 2 3 2 15 3 2" xfId="18054" xr:uid="{AAEDF7CF-7B87-41D3-9B44-11A6F594434D}"/>
    <cellStyle name="Millares 2 3 2 15 4" xfId="18052" xr:uid="{E97559AB-1220-4036-9BE4-9D8F2D3EAAC0}"/>
    <cellStyle name="Millares 2 3 2 16" xfId="7404" xr:uid="{00000000-0005-0000-0000-000078120000}"/>
    <cellStyle name="Millares 2 3 2 16 2" xfId="18055" xr:uid="{8DF7915F-1640-4AB3-8139-58FEF5449EF2}"/>
    <cellStyle name="Millares 2 3 2 17" xfId="7405" xr:uid="{00000000-0005-0000-0000-000079120000}"/>
    <cellStyle name="Millares 2 3 2 17 2" xfId="18056" xr:uid="{70E5C374-8160-4897-94F2-4E3893E78930}"/>
    <cellStyle name="Millares 2 3 2 18" xfId="13526" xr:uid="{3E3F9784-00D3-4862-A8AD-DC8F84C758A9}"/>
    <cellStyle name="Millares 2 3 2 19" xfId="13615" xr:uid="{DF3E45C7-7037-4DA7-B2C0-EE6838580ED7}"/>
    <cellStyle name="Millares 2 3 2 2" xfId="215" xr:uid="{00000000-0005-0000-0000-00007A120000}"/>
    <cellStyle name="Millares 2 3 2 2 10" xfId="7406" xr:uid="{00000000-0005-0000-0000-00007B120000}"/>
    <cellStyle name="Millares 2 3 2 2 10 2" xfId="7407" xr:uid="{00000000-0005-0000-0000-00007C120000}"/>
    <cellStyle name="Millares 2 3 2 2 10 2 2" xfId="7408" xr:uid="{00000000-0005-0000-0000-00007D120000}"/>
    <cellStyle name="Millares 2 3 2 2 10 2 2 2" xfId="18059" xr:uid="{837E7908-C191-4C3D-B61E-DEC27FCB638B}"/>
    <cellStyle name="Millares 2 3 2 2 10 2 3" xfId="7409" xr:uid="{00000000-0005-0000-0000-00007E120000}"/>
    <cellStyle name="Millares 2 3 2 2 10 2 3 2" xfId="18060" xr:uid="{1B13DA22-94C6-4E70-B75D-04CDB7DE5425}"/>
    <cellStyle name="Millares 2 3 2 2 10 2 4" xfId="18058" xr:uid="{9646DE77-24A8-4CD1-A57B-4D8ABA243089}"/>
    <cellStyle name="Millares 2 3 2 2 10 3" xfId="7410" xr:uid="{00000000-0005-0000-0000-00007F120000}"/>
    <cellStyle name="Millares 2 3 2 2 10 3 2" xfId="18061" xr:uid="{7755D51C-E6DC-48AB-8165-B30EE06D4A00}"/>
    <cellStyle name="Millares 2 3 2 2 10 4" xfId="7411" xr:uid="{00000000-0005-0000-0000-000080120000}"/>
    <cellStyle name="Millares 2 3 2 2 10 4 2" xfId="18062" xr:uid="{06D79C69-F50F-48DD-B8D6-6F3E02C00E97}"/>
    <cellStyle name="Millares 2 3 2 2 10 5" xfId="18057" xr:uid="{EE520A68-19B8-4C48-BA1C-069B5CB1D498}"/>
    <cellStyle name="Millares 2 3 2 2 11" xfId="7412" xr:uid="{00000000-0005-0000-0000-000081120000}"/>
    <cellStyle name="Millares 2 3 2 2 11 2" xfId="7413" xr:uid="{00000000-0005-0000-0000-000082120000}"/>
    <cellStyle name="Millares 2 3 2 2 11 2 2" xfId="7414" xr:uid="{00000000-0005-0000-0000-000083120000}"/>
    <cellStyle name="Millares 2 3 2 2 11 2 2 2" xfId="18065" xr:uid="{10AB8F9D-E7A5-4D4C-A218-F4F287CB0ACE}"/>
    <cellStyle name="Millares 2 3 2 2 11 2 3" xfId="7415" xr:uid="{00000000-0005-0000-0000-000084120000}"/>
    <cellStyle name="Millares 2 3 2 2 11 2 3 2" xfId="18066" xr:uid="{FC1454AB-8AD7-4950-8AB4-B3FB29CF01D8}"/>
    <cellStyle name="Millares 2 3 2 2 11 2 4" xfId="18064" xr:uid="{69560F31-9519-4D9C-9457-FFB67DFF703D}"/>
    <cellStyle name="Millares 2 3 2 2 11 3" xfId="7416" xr:uid="{00000000-0005-0000-0000-000085120000}"/>
    <cellStyle name="Millares 2 3 2 2 11 3 2" xfId="18067" xr:uid="{853463A9-E7F4-41CF-8A48-9CE6E88B5628}"/>
    <cellStyle name="Millares 2 3 2 2 11 4" xfId="7417" xr:uid="{00000000-0005-0000-0000-000086120000}"/>
    <cellStyle name="Millares 2 3 2 2 11 4 2" xfId="18068" xr:uid="{21529297-9A97-40FA-99F8-AE4DC7117040}"/>
    <cellStyle name="Millares 2 3 2 2 11 5" xfId="18063" xr:uid="{84E3C5F4-7C89-4078-8C0E-534F67C46607}"/>
    <cellStyle name="Millares 2 3 2 2 12" xfId="7418" xr:uid="{00000000-0005-0000-0000-000087120000}"/>
    <cellStyle name="Millares 2 3 2 2 12 2" xfId="7419" xr:uid="{00000000-0005-0000-0000-000088120000}"/>
    <cellStyle name="Millares 2 3 2 2 12 2 2" xfId="7420" xr:uid="{00000000-0005-0000-0000-000089120000}"/>
    <cellStyle name="Millares 2 3 2 2 12 2 2 2" xfId="18071" xr:uid="{17CA14D1-BF70-4DB2-A28E-A3519DAC1399}"/>
    <cellStyle name="Millares 2 3 2 2 12 2 3" xfId="7421" xr:uid="{00000000-0005-0000-0000-00008A120000}"/>
    <cellStyle name="Millares 2 3 2 2 12 2 3 2" xfId="18072" xr:uid="{66F34A27-6958-4A56-8239-A85EC93EF5DA}"/>
    <cellStyle name="Millares 2 3 2 2 12 2 4" xfId="18070" xr:uid="{84C95D2A-2641-4B41-9EE1-8DE0EF6D3228}"/>
    <cellStyle name="Millares 2 3 2 2 12 3" xfId="7422" xr:uid="{00000000-0005-0000-0000-00008B120000}"/>
    <cellStyle name="Millares 2 3 2 2 12 3 2" xfId="18073" xr:uid="{D0CA2C8D-2E22-46EA-B49D-A5AB3489224A}"/>
    <cellStyle name="Millares 2 3 2 2 12 4" xfId="7423" xr:uid="{00000000-0005-0000-0000-00008C120000}"/>
    <cellStyle name="Millares 2 3 2 2 12 4 2" xfId="18074" xr:uid="{9434D254-4337-4130-8F4B-0F9DB2774161}"/>
    <cellStyle name="Millares 2 3 2 2 12 5" xfId="18069" xr:uid="{7B07793A-4BBB-49A3-8EA5-0229C677BDE2}"/>
    <cellStyle name="Millares 2 3 2 2 13" xfId="7424" xr:uid="{00000000-0005-0000-0000-00008D120000}"/>
    <cellStyle name="Millares 2 3 2 2 13 2" xfId="7425" xr:uid="{00000000-0005-0000-0000-00008E120000}"/>
    <cellStyle name="Millares 2 3 2 2 13 2 2" xfId="18076" xr:uid="{6F78A477-56BA-4F81-B847-E82A111DF82D}"/>
    <cellStyle name="Millares 2 3 2 2 13 3" xfId="7426" xr:uid="{00000000-0005-0000-0000-00008F120000}"/>
    <cellStyle name="Millares 2 3 2 2 13 3 2" xfId="18077" xr:uid="{2BB28843-CC90-48C5-B28B-D9E6DFE14CB3}"/>
    <cellStyle name="Millares 2 3 2 2 13 4" xfId="18075" xr:uid="{10DFFE80-27DB-49FF-8864-C90AB6A65256}"/>
    <cellStyle name="Millares 2 3 2 2 14" xfId="7427" xr:uid="{00000000-0005-0000-0000-000090120000}"/>
    <cellStyle name="Millares 2 3 2 2 14 2" xfId="18078" xr:uid="{8C755C92-D15D-4CD4-99A3-B8F4695F81F5}"/>
    <cellStyle name="Millares 2 3 2 2 15" xfId="7428" xr:uid="{00000000-0005-0000-0000-000091120000}"/>
    <cellStyle name="Millares 2 3 2 2 15 2" xfId="18079" xr:uid="{81AD5836-1368-47D7-B29B-0C3F6EF4FD81}"/>
    <cellStyle name="Millares 2 3 2 2 16" xfId="13527" xr:uid="{0F485331-0573-4084-946C-98D41B722064}"/>
    <cellStyle name="Millares 2 3 2 2 17" xfId="13616" xr:uid="{F712B0E0-3783-490C-9353-73F9BE3DFBBA}"/>
    <cellStyle name="Millares 2 3 2 2 2" xfId="7429" xr:uid="{00000000-0005-0000-0000-000092120000}"/>
    <cellStyle name="Millares 2 3 2 2 2 10" xfId="7430" xr:uid="{00000000-0005-0000-0000-000093120000}"/>
    <cellStyle name="Millares 2 3 2 2 2 10 2" xfId="18081" xr:uid="{A75EF81D-B474-4296-A6B7-EBC6322FEB46}"/>
    <cellStyle name="Millares 2 3 2 2 2 11" xfId="18080" xr:uid="{04384850-33E2-4F8F-8CD9-D1DC65D4D1B7}"/>
    <cellStyle name="Millares 2 3 2 2 2 2" xfId="7431" xr:uid="{00000000-0005-0000-0000-000094120000}"/>
    <cellStyle name="Millares 2 3 2 2 2 2 10" xfId="18082" xr:uid="{A4EF6486-E54F-47E5-B539-D2B1833372F1}"/>
    <cellStyle name="Millares 2 3 2 2 2 2 2" xfId="7432" xr:uid="{00000000-0005-0000-0000-000095120000}"/>
    <cellStyle name="Millares 2 3 2 2 2 2 2 2" xfId="7433" xr:uid="{00000000-0005-0000-0000-000096120000}"/>
    <cellStyle name="Millares 2 3 2 2 2 2 2 2 2" xfId="7434" xr:uid="{00000000-0005-0000-0000-000097120000}"/>
    <cellStyle name="Millares 2 3 2 2 2 2 2 2 2 2" xfId="7435" xr:uid="{00000000-0005-0000-0000-000098120000}"/>
    <cellStyle name="Millares 2 3 2 2 2 2 2 2 2 2 2" xfId="7436" xr:uid="{00000000-0005-0000-0000-000099120000}"/>
    <cellStyle name="Millares 2 3 2 2 2 2 2 2 2 2 2 2" xfId="18087" xr:uid="{EDA0199F-33F4-42FA-B67B-D532FBD2B66C}"/>
    <cellStyle name="Millares 2 3 2 2 2 2 2 2 2 2 3" xfId="7437" xr:uid="{00000000-0005-0000-0000-00009A120000}"/>
    <cellStyle name="Millares 2 3 2 2 2 2 2 2 2 2 3 2" xfId="18088" xr:uid="{301DD8DE-4D3B-4ADA-B6FA-5BC39E7E2B42}"/>
    <cellStyle name="Millares 2 3 2 2 2 2 2 2 2 2 4" xfId="18086" xr:uid="{AD42C038-0499-42B9-AC1E-AA138F24364C}"/>
    <cellStyle name="Millares 2 3 2 2 2 2 2 2 2 3" xfId="7438" xr:uid="{00000000-0005-0000-0000-00009B120000}"/>
    <cellStyle name="Millares 2 3 2 2 2 2 2 2 2 3 2" xfId="18089" xr:uid="{08563D47-8D4B-4BA4-BD51-8FE23F447EDF}"/>
    <cellStyle name="Millares 2 3 2 2 2 2 2 2 2 4" xfId="7439" xr:uid="{00000000-0005-0000-0000-00009C120000}"/>
    <cellStyle name="Millares 2 3 2 2 2 2 2 2 2 4 2" xfId="18090" xr:uid="{233AE28E-0AE0-4271-892A-41A7AF3398C9}"/>
    <cellStyle name="Millares 2 3 2 2 2 2 2 2 2 5" xfId="18085" xr:uid="{B076D86B-E7BF-460C-BE4A-1AC26EFD235C}"/>
    <cellStyle name="Millares 2 3 2 2 2 2 2 2 3" xfId="7440" xr:uid="{00000000-0005-0000-0000-00009D120000}"/>
    <cellStyle name="Millares 2 3 2 2 2 2 2 2 3 2" xfId="7441" xr:uid="{00000000-0005-0000-0000-00009E120000}"/>
    <cellStyle name="Millares 2 3 2 2 2 2 2 2 3 2 2" xfId="18092" xr:uid="{3FF29679-C418-4E8A-B15A-71E7273AE5D5}"/>
    <cellStyle name="Millares 2 3 2 2 2 2 2 2 3 3" xfId="7442" xr:uid="{00000000-0005-0000-0000-00009F120000}"/>
    <cellStyle name="Millares 2 3 2 2 2 2 2 2 3 3 2" xfId="18093" xr:uid="{5536A82B-C3E4-4338-A06A-7573F609D4D1}"/>
    <cellStyle name="Millares 2 3 2 2 2 2 2 2 3 4" xfId="18091" xr:uid="{2D650444-A6C6-4724-92E5-11E9CA82A9B4}"/>
    <cellStyle name="Millares 2 3 2 2 2 2 2 2 4" xfId="7443" xr:uid="{00000000-0005-0000-0000-0000A0120000}"/>
    <cellStyle name="Millares 2 3 2 2 2 2 2 2 4 2" xfId="18094" xr:uid="{A30D345E-B8F3-4C34-9561-11ADE5EC0406}"/>
    <cellStyle name="Millares 2 3 2 2 2 2 2 2 5" xfId="7444" xr:uid="{00000000-0005-0000-0000-0000A1120000}"/>
    <cellStyle name="Millares 2 3 2 2 2 2 2 2 5 2" xfId="18095" xr:uid="{A94FBCEC-F6CF-4114-95A7-C6284526AAA4}"/>
    <cellStyle name="Millares 2 3 2 2 2 2 2 2 6" xfId="18084" xr:uid="{44ECDF30-8D81-4FA3-BD70-F084E6911FD3}"/>
    <cellStyle name="Millares 2 3 2 2 2 2 2 3" xfId="7445" xr:uid="{00000000-0005-0000-0000-0000A2120000}"/>
    <cellStyle name="Millares 2 3 2 2 2 2 2 3 2" xfId="7446" xr:uid="{00000000-0005-0000-0000-0000A3120000}"/>
    <cellStyle name="Millares 2 3 2 2 2 2 2 3 2 2" xfId="7447" xr:uid="{00000000-0005-0000-0000-0000A4120000}"/>
    <cellStyle name="Millares 2 3 2 2 2 2 2 3 2 2 2" xfId="18098" xr:uid="{F3CEFC2A-9F6A-4A37-A3FC-70C82ED12AEB}"/>
    <cellStyle name="Millares 2 3 2 2 2 2 2 3 2 3" xfId="7448" xr:uid="{00000000-0005-0000-0000-0000A5120000}"/>
    <cellStyle name="Millares 2 3 2 2 2 2 2 3 2 3 2" xfId="18099" xr:uid="{5BE8B3DF-D24A-4166-B960-5825C9E0B300}"/>
    <cellStyle name="Millares 2 3 2 2 2 2 2 3 2 4" xfId="18097" xr:uid="{4824F1CC-65DB-412E-B255-F87764FCC00D}"/>
    <cellStyle name="Millares 2 3 2 2 2 2 2 3 3" xfId="7449" xr:uid="{00000000-0005-0000-0000-0000A6120000}"/>
    <cellStyle name="Millares 2 3 2 2 2 2 2 3 3 2" xfId="18100" xr:uid="{26A57340-6779-4B44-B696-8AB1D4EBFBC2}"/>
    <cellStyle name="Millares 2 3 2 2 2 2 2 3 4" xfId="7450" xr:uid="{00000000-0005-0000-0000-0000A7120000}"/>
    <cellStyle name="Millares 2 3 2 2 2 2 2 3 4 2" xfId="18101" xr:uid="{2110426B-A9D7-46FF-96C8-2A5B05F009DC}"/>
    <cellStyle name="Millares 2 3 2 2 2 2 2 3 5" xfId="18096" xr:uid="{0F3487E5-190F-4679-A23A-C791612D0D1D}"/>
    <cellStyle name="Millares 2 3 2 2 2 2 2 4" xfId="7451" xr:uid="{00000000-0005-0000-0000-0000A8120000}"/>
    <cellStyle name="Millares 2 3 2 2 2 2 2 4 2" xfId="7452" xr:uid="{00000000-0005-0000-0000-0000A9120000}"/>
    <cellStyle name="Millares 2 3 2 2 2 2 2 4 2 2" xfId="7453" xr:uid="{00000000-0005-0000-0000-0000AA120000}"/>
    <cellStyle name="Millares 2 3 2 2 2 2 2 4 2 2 2" xfId="18104" xr:uid="{C92EA36F-1C5F-4DD7-BA0A-533EEC9B55C7}"/>
    <cellStyle name="Millares 2 3 2 2 2 2 2 4 2 3" xfId="7454" xr:uid="{00000000-0005-0000-0000-0000AB120000}"/>
    <cellStyle name="Millares 2 3 2 2 2 2 2 4 2 3 2" xfId="18105" xr:uid="{FA1650A4-C56D-4AEA-A8BB-5693B21A9275}"/>
    <cellStyle name="Millares 2 3 2 2 2 2 2 4 2 4" xfId="18103" xr:uid="{6204B86C-83B2-469B-B4A5-305023E65453}"/>
    <cellStyle name="Millares 2 3 2 2 2 2 2 4 3" xfId="7455" xr:uid="{00000000-0005-0000-0000-0000AC120000}"/>
    <cellStyle name="Millares 2 3 2 2 2 2 2 4 3 2" xfId="18106" xr:uid="{EAEF055E-B8EA-480B-B009-FEA26FF985B5}"/>
    <cellStyle name="Millares 2 3 2 2 2 2 2 4 4" xfId="7456" xr:uid="{00000000-0005-0000-0000-0000AD120000}"/>
    <cellStyle name="Millares 2 3 2 2 2 2 2 4 4 2" xfId="18107" xr:uid="{7C0BBF14-F0F0-4E2E-997A-EFFAA1A16267}"/>
    <cellStyle name="Millares 2 3 2 2 2 2 2 4 5" xfId="18102" xr:uid="{3B204F9A-AE1C-481A-A597-A634981F0E21}"/>
    <cellStyle name="Millares 2 3 2 2 2 2 2 5" xfId="7457" xr:uid="{00000000-0005-0000-0000-0000AE120000}"/>
    <cellStyle name="Millares 2 3 2 2 2 2 2 5 2" xfId="7458" xr:uid="{00000000-0005-0000-0000-0000AF120000}"/>
    <cellStyle name="Millares 2 3 2 2 2 2 2 5 2 2" xfId="7459" xr:uid="{00000000-0005-0000-0000-0000B0120000}"/>
    <cellStyle name="Millares 2 3 2 2 2 2 2 5 2 2 2" xfId="18110" xr:uid="{00FA8BC9-1B4A-41E4-95E9-032DE04775DC}"/>
    <cellStyle name="Millares 2 3 2 2 2 2 2 5 2 3" xfId="7460" xr:uid="{00000000-0005-0000-0000-0000B1120000}"/>
    <cellStyle name="Millares 2 3 2 2 2 2 2 5 2 3 2" xfId="18111" xr:uid="{1FBACAE2-D4EC-4484-B0C3-6BAD715DE85E}"/>
    <cellStyle name="Millares 2 3 2 2 2 2 2 5 2 4" xfId="18109" xr:uid="{38D8BE8C-85F9-4042-90F8-324C499DD216}"/>
    <cellStyle name="Millares 2 3 2 2 2 2 2 5 3" xfId="7461" xr:uid="{00000000-0005-0000-0000-0000B2120000}"/>
    <cellStyle name="Millares 2 3 2 2 2 2 2 5 3 2" xfId="18112" xr:uid="{570D09E7-BB9A-45F9-B5CE-92E17F6AFFCE}"/>
    <cellStyle name="Millares 2 3 2 2 2 2 2 5 4" xfId="7462" xr:uid="{00000000-0005-0000-0000-0000B3120000}"/>
    <cellStyle name="Millares 2 3 2 2 2 2 2 5 4 2" xfId="18113" xr:uid="{E9D6E5E2-3BD5-4C78-B562-5A0FEE37E59F}"/>
    <cellStyle name="Millares 2 3 2 2 2 2 2 5 5" xfId="18108" xr:uid="{99B116E6-E5C9-4D21-A42C-76F94E2CB2E2}"/>
    <cellStyle name="Millares 2 3 2 2 2 2 2 6" xfId="7463" xr:uid="{00000000-0005-0000-0000-0000B4120000}"/>
    <cellStyle name="Millares 2 3 2 2 2 2 2 6 2" xfId="7464" xr:uid="{00000000-0005-0000-0000-0000B5120000}"/>
    <cellStyle name="Millares 2 3 2 2 2 2 2 6 2 2" xfId="18115" xr:uid="{6A1FEF4F-A6B0-44F5-892E-70B5486BF326}"/>
    <cellStyle name="Millares 2 3 2 2 2 2 2 6 3" xfId="7465" xr:uid="{00000000-0005-0000-0000-0000B6120000}"/>
    <cellStyle name="Millares 2 3 2 2 2 2 2 6 3 2" xfId="18116" xr:uid="{BEFD4F3F-57D0-410D-B9E4-3026E1282559}"/>
    <cellStyle name="Millares 2 3 2 2 2 2 2 6 4" xfId="18114" xr:uid="{2B56D75B-47F9-4946-B71C-25F965022DEC}"/>
    <cellStyle name="Millares 2 3 2 2 2 2 2 7" xfId="7466" xr:uid="{00000000-0005-0000-0000-0000B7120000}"/>
    <cellStyle name="Millares 2 3 2 2 2 2 2 7 2" xfId="18117" xr:uid="{64F9E82D-9D8A-4887-AB27-A5604063D7D7}"/>
    <cellStyle name="Millares 2 3 2 2 2 2 2 8" xfId="7467" xr:uid="{00000000-0005-0000-0000-0000B8120000}"/>
    <cellStyle name="Millares 2 3 2 2 2 2 2 8 2" xfId="18118" xr:uid="{3B90061C-2BE8-4C6F-8924-ECF164B1B09B}"/>
    <cellStyle name="Millares 2 3 2 2 2 2 2 9" xfId="18083" xr:uid="{66002E3E-39D4-4E53-98C9-FD409A02E571}"/>
    <cellStyle name="Millares 2 3 2 2 2 2 3" xfId="7468" xr:uid="{00000000-0005-0000-0000-0000B9120000}"/>
    <cellStyle name="Millares 2 3 2 2 2 2 3 2" xfId="7469" xr:uid="{00000000-0005-0000-0000-0000BA120000}"/>
    <cellStyle name="Millares 2 3 2 2 2 2 3 2 2" xfId="7470" xr:uid="{00000000-0005-0000-0000-0000BB120000}"/>
    <cellStyle name="Millares 2 3 2 2 2 2 3 2 2 2" xfId="7471" xr:uid="{00000000-0005-0000-0000-0000BC120000}"/>
    <cellStyle name="Millares 2 3 2 2 2 2 3 2 2 2 2" xfId="18122" xr:uid="{1BBD33CE-B72E-45AD-A361-E4429AF7AD5E}"/>
    <cellStyle name="Millares 2 3 2 2 2 2 3 2 2 3" xfId="7472" xr:uid="{00000000-0005-0000-0000-0000BD120000}"/>
    <cellStyle name="Millares 2 3 2 2 2 2 3 2 2 3 2" xfId="18123" xr:uid="{382FED02-B227-4962-B280-5250BB908DD3}"/>
    <cellStyle name="Millares 2 3 2 2 2 2 3 2 2 4" xfId="18121" xr:uid="{77AC7470-6982-4A4C-81AE-B39F643E56D8}"/>
    <cellStyle name="Millares 2 3 2 2 2 2 3 2 3" xfId="7473" xr:uid="{00000000-0005-0000-0000-0000BE120000}"/>
    <cellStyle name="Millares 2 3 2 2 2 2 3 2 3 2" xfId="18124" xr:uid="{27F48344-C516-40CF-875C-DB9895AB0C22}"/>
    <cellStyle name="Millares 2 3 2 2 2 2 3 2 4" xfId="7474" xr:uid="{00000000-0005-0000-0000-0000BF120000}"/>
    <cellStyle name="Millares 2 3 2 2 2 2 3 2 4 2" xfId="18125" xr:uid="{FCAF4F0B-E1AD-496B-81F1-7CCF057AF4EA}"/>
    <cellStyle name="Millares 2 3 2 2 2 2 3 2 5" xfId="18120" xr:uid="{0DD300C8-3FDD-406C-9DA0-6416AE567C67}"/>
    <cellStyle name="Millares 2 3 2 2 2 2 3 3" xfId="7475" xr:uid="{00000000-0005-0000-0000-0000C0120000}"/>
    <cellStyle name="Millares 2 3 2 2 2 2 3 3 2" xfId="7476" xr:uid="{00000000-0005-0000-0000-0000C1120000}"/>
    <cellStyle name="Millares 2 3 2 2 2 2 3 3 2 2" xfId="18127" xr:uid="{2F3A94B6-1307-4F28-A334-97069CA860D6}"/>
    <cellStyle name="Millares 2 3 2 2 2 2 3 3 3" xfId="7477" xr:uid="{00000000-0005-0000-0000-0000C2120000}"/>
    <cellStyle name="Millares 2 3 2 2 2 2 3 3 3 2" xfId="18128" xr:uid="{32B5DCCD-0176-41C8-9432-B598863DBB06}"/>
    <cellStyle name="Millares 2 3 2 2 2 2 3 3 4" xfId="18126" xr:uid="{157CA2DD-C8D2-4ADE-90CC-DEACE1CD4137}"/>
    <cellStyle name="Millares 2 3 2 2 2 2 3 4" xfId="7478" xr:uid="{00000000-0005-0000-0000-0000C3120000}"/>
    <cellStyle name="Millares 2 3 2 2 2 2 3 4 2" xfId="18129" xr:uid="{4919B758-A2AE-481D-93C8-0FC285F74FF8}"/>
    <cellStyle name="Millares 2 3 2 2 2 2 3 5" xfId="7479" xr:uid="{00000000-0005-0000-0000-0000C4120000}"/>
    <cellStyle name="Millares 2 3 2 2 2 2 3 5 2" xfId="18130" xr:uid="{AC0B96BF-69D4-4BF3-8202-765D00579A11}"/>
    <cellStyle name="Millares 2 3 2 2 2 2 3 6" xfId="18119" xr:uid="{94B73757-7B82-407F-9A4F-0AA1DF716EEA}"/>
    <cellStyle name="Millares 2 3 2 2 2 2 4" xfId="7480" xr:uid="{00000000-0005-0000-0000-0000C5120000}"/>
    <cellStyle name="Millares 2 3 2 2 2 2 4 2" xfId="7481" xr:uid="{00000000-0005-0000-0000-0000C6120000}"/>
    <cellStyle name="Millares 2 3 2 2 2 2 4 2 2" xfId="7482" xr:uid="{00000000-0005-0000-0000-0000C7120000}"/>
    <cellStyle name="Millares 2 3 2 2 2 2 4 2 2 2" xfId="18133" xr:uid="{C0E2797A-251E-49EC-94B4-FE46C5E04631}"/>
    <cellStyle name="Millares 2 3 2 2 2 2 4 2 3" xfId="7483" xr:uid="{00000000-0005-0000-0000-0000C8120000}"/>
    <cellStyle name="Millares 2 3 2 2 2 2 4 2 3 2" xfId="18134" xr:uid="{C60C4D98-44F7-4E5B-BEC8-FABDA8BCC1BE}"/>
    <cellStyle name="Millares 2 3 2 2 2 2 4 2 4" xfId="18132" xr:uid="{639CD103-1E42-4FDE-B902-386DE87FEAAA}"/>
    <cellStyle name="Millares 2 3 2 2 2 2 4 3" xfId="7484" xr:uid="{00000000-0005-0000-0000-0000C9120000}"/>
    <cellStyle name="Millares 2 3 2 2 2 2 4 3 2" xfId="18135" xr:uid="{CF9E39B9-E2DA-40B2-AE72-E6145321F7EF}"/>
    <cellStyle name="Millares 2 3 2 2 2 2 4 4" xfId="7485" xr:uid="{00000000-0005-0000-0000-0000CA120000}"/>
    <cellStyle name="Millares 2 3 2 2 2 2 4 4 2" xfId="18136" xr:uid="{128BCFA9-2292-4226-BC68-35A9F03BCB32}"/>
    <cellStyle name="Millares 2 3 2 2 2 2 4 5" xfId="18131" xr:uid="{380E6F13-1688-4BAA-8986-A3EC418734DE}"/>
    <cellStyle name="Millares 2 3 2 2 2 2 5" xfId="7486" xr:uid="{00000000-0005-0000-0000-0000CB120000}"/>
    <cellStyle name="Millares 2 3 2 2 2 2 5 2" xfId="7487" xr:uid="{00000000-0005-0000-0000-0000CC120000}"/>
    <cellStyle name="Millares 2 3 2 2 2 2 5 2 2" xfId="7488" xr:uid="{00000000-0005-0000-0000-0000CD120000}"/>
    <cellStyle name="Millares 2 3 2 2 2 2 5 2 2 2" xfId="18139" xr:uid="{34606B7D-837A-4715-AB78-4C509883FB89}"/>
    <cellStyle name="Millares 2 3 2 2 2 2 5 2 3" xfId="7489" xr:uid="{00000000-0005-0000-0000-0000CE120000}"/>
    <cellStyle name="Millares 2 3 2 2 2 2 5 2 3 2" xfId="18140" xr:uid="{798C8065-02EF-4C48-9E56-140591110AE9}"/>
    <cellStyle name="Millares 2 3 2 2 2 2 5 2 4" xfId="18138" xr:uid="{D5E04804-3D49-469D-B6DD-2762B8C40AD1}"/>
    <cellStyle name="Millares 2 3 2 2 2 2 5 3" xfId="7490" xr:uid="{00000000-0005-0000-0000-0000CF120000}"/>
    <cellStyle name="Millares 2 3 2 2 2 2 5 3 2" xfId="18141" xr:uid="{06BFC494-187D-4E0E-8C34-1A127D38C2E2}"/>
    <cellStyle name="Millares 2 3 2 2 2 2 5 4" xfId="7491" xr:uid="{00000000-0005-0000-0000-0000D0120000}"/>
    <cellStyle name="Millares 2 3 2 2 2 2 5 4 2" xfId="18142" xr:uid="{FCD3EAE6-A762-4E74-B592-898EED32F8D9}"/>
    <cellStyle name="Millares 2 3 2 2 2 2 5 5" xfId="18137" xr:uid="{A99304C0-04DD-4A16-9CF7-42C416D98FEE}"/>
    <cellStyle name="Millares 2 3 2 2 2 2 6" xfId="7492" xr:uid="{00000000-0005-0000-0000-0000D1120000}"/>
    <cellStyle name="Millares 2 3 2 2 2 2 6 2" xfId="7493" xr:uid="{00000000-0005-0000-0000-0000D2120000}"/>
    <cellStyle name="Millares 2 3 2 2 2 2 6 2 2" xfId="7494" xr:uid="{00000000-0005-0000-0000-0000D3120000}"/>
    <cellStyle name="Millares 2 3 2 2 2 2 6 2 2 2" xfId="18145" xr:uid="{121B4F2E-BA2D-4869-9878-151F06614808}"/>
    <cellStyle name="Millares 2 3 2 2 2 2 6 2 3" xfId="7495" xr:uid="{00000000-0005-0000-0000-0000D4120000}"/>
    <cellStyle name="Millares 2 3 2 2 2 2 6 2 3 2" xfId="18146" xr:uid="{F59EFCAF-D5E0-408E-93BE-78B9C84C9F34}"/>
    <cellStyle name="Millares 2 3 2 2 2 2 6 2 4" xfId="18144" xr:uid="{B575AC4A-6F7E-4E2C-9BF3-CD163B59B0ED}"/>
    <cellStyle name="Millares 2 3 2 2 2 2 6 3" xfId="7496" xr:uid="{00000000-0005-0000-0000-0000D5120000}"/>
    <cellStyle name="Millares 2 3 2 2 2 2 6 3 2" xfId="18147" xr:uid="{827302AF-17B0-44AF-9983-1ED1A493D5AD}"/>
    <cellStyle name="Millares 2 3 2 2 2 2 6 4" xfId="7497" xr:uid="{00000000-0005-0000-0000-0000D6120000}"/>
    <cellStyle name="Millares 2 3 2 2 2 2 6 4 2" xfId="18148" xr:uid="{3A6E84B3-779D-420D-BADB-5D6BB58F50D2}"/>
    <cellStyle name="Millares 2 3 2 2 2 2 6 5" xfId="18143" xr:uid="{839F959C-6142-45AF-BE1F-64ADFB8BFC87}"/>
    <cellStyle name="Millares 2 3 2 2 2 2 7" xfId="7498" xr:uid="{00000000-0005-0000-0000-0000D7120000}"/>
    <cellStyle name="Millares 2 3 2 2 2 2 7 2" xfId="7499" xr:uid="{00000000-0005-0000-0000-0000D8120000}"/>
    <cellStyle name="Millares 2 3 2 2 2 2 7 2 2" xfId="18150" xr:uid="{B7B19EF6-4956-4ECF-84CB-12C4CD8CB5F8}"/>
    <cellStyle name="Millares 2 3 2 2 2 2 7 3" xfId="7500" xr:uid="{00000000-0005-0000-0000-0000D9120000}"/>
    <cellStyle name="Millares 2 3 2 2 2 2 7 3 2" xfId="18151" xr:uid="{C2BB9EC4-0186-4E2E-A71F-D0825784F4A4}"/>
    <cellStyle name="Millares 2 3 2 2 2 2 7 4" xfId="18149" xr:uid="{8DEA9D83-C5DB-4F8D-9E28-49F98DBF10A1}"/>
    <cellStyle name="Millares 2 3 2 2 2 2 8" xfId="7501" xr:uid="{00000000-0005-0000-0000-0000DA120000}"/>
    <cellStyle name="Millares 2 3 2 2 2 2 8 2" xfId="18152" xr:uid="{C439C3B3-DDD9-40FF-820E-F37552BDC13B}"/>
    <cellStyle name="Millares 2 3 2 2 2 2 9" xfId="7502" xr:uid="{00000000-0005-0000-0000-0000DB120000}"/>
    <cellStyle name="Millares 2 3 2 2 2 2 9 2" xfId="18153" xr:uid="{12B913AE-5479-4107-AF33-41727C99A79C}"/>
    <cellStyle name="Millares 2 3 2 2 2 3" xfId="7503" xr:uid="{00000000-0005-0000-0000-0000DC120000}"/>
    <cellStyle name="Millares 2 3 2 2 2 3 2" xfId="7504" xr:uid="{00000000-0005-0000-0000-0000DD120000}"/>
    <cellStyle name="Millares 2 3 2 2 2 3 2 2" xfId="7505" xr:uid="{00000000-0005-0000-0000-0000DE120000}"/>
    <cellStyle name="Millares 2 3 2 2 2 3 2 2 2" xfId="7506" xr:uid="{00000000-0005-0000-0000-0000DF120000}"/>
    <cellStyle name="Millares 2 3 2 2 2 3 2 2 2 2" xfId="7507" xr:uid="{00000000-0005-0000-0000-0000E0120000}"/>
    <cellStyle name="Millares 2 3 2 2 2 3 2 2 2 2 2" xfId="18158" xr:uid="{18BCE807-4443-4E0E-AE9F-902CEC92FE1D}"/>
    <cellStyle name="Millares 2 3 2 2 2 3 2 2 2 3" xfId="7508" xr:uid="{00000000-0005-0000-0000-0000E1120000}"/>
    <cellStyle name="Millares 2 3 2 2 2 3 2 2 2 3 2" xfId="18159" xr:uid="{9171ABEE-3A72-4DCB-9E69-6A4C7E2B3D80}"/>
    <cellStyle name="Millares 2 3 2 2 2 3 2 2 2 4" xfId="18157" xr:uid="{8EFA13EA-8381-4019-B529-8006E9FD43FF}"/>
    <cellStyle name="Millares 2 3 2 2 2 3 2 2 3" xfId="7509" xr:uid="{00000000-0005-0000-0000-0000E2120000}"/>
    <cellStyle name="Millares 2 3 2 2 2 3 2 2 3 2" xfId="18160" xr:uid="{049877B9-1D93-455E-82CC-B1FF2D115849}"/>
    <cellStyle name="Millares 2 3 2 2 2 3 2 2 4" xfId="7510" xr:uid="{00000000-0005-0000-0000-0000E3120000}"/>
    <cellStyle name="Millares 2 3 2 2 2 3 2 2 4 2" xfId="18161" xr:uid="{94F20D7B-A616-404A-B409-9669E925A946}"/>
    <cellStyle name="Millares 2 3 2 2 2 3 2 2 5" xfId="18156" xr:uid="{F8F2FB44-37BE-41F8-AAB6-4D4729F9CB1D}"/>
    <cellStyle name="Millares 2 3 2 2 2 3 2 3" xfId="7511" xr:uid="{00000000-0005-0000-0000-0000E4120000}"/>
    <cellStyle name="Millares 2 3 2 2 2 3 2 3 2" xfId="7512" xr:uid="{00000000-0005-0000-0000-0000E5120000}"/>
    <cellStyle name="Millares 2 3 2 2 2 3 2 3 2 2" xfId="18163" xr:uid="{7876C406-88E8-4CDA-8532-458160D52CD9}"/>
    <cellStyle name="Millares 2 3 2 2 2 3 2 3 3" xfId="7513" xr:uid="{00000000-0005-0000-0000-0000E6120000}"/>
    <cellStyle name="Millares 2 3 2 2 2 3 2 3 3 2" xfId="18164" xr:uid="{37AF1C4A-A9D8-4677-B0FF-DF33D54C2A29}"/>
    <cellStyle name="Millares 2 3 2 2 2 3 2 3 4" xfId="18162" xr:uid="{201CF5F5-0C87-4300-AC20-45417AB4938E}"/>
    <cellStyle name="Millares 2 3 2 2 2 3 2 4" xfId="7514" xr:uid="{00000000-0005-0000-0000-0000E7120000}"/>
    <cellStyle name="Millares 2 3 2 2 2 3 2 4 2" xfId="18165" xr:uid="{BFBCE6B0-557B-4E44-962C-AF5C1552FA36}"/>
    <cellStyle name="Millares 2 3 2 2 2 3 2 5" xfId="7515" xr:uid="{00000000-0005-0000-0000-0000E8120000}"/>
    <cellStyle name="Millares 2 3 2 2 2 3 2 5 2" xfId="18166" xr:uid="{A275F150-AC9C-4531-8F71-9DC7224F6AD5}"/>
    <cellStyle name="Millares 2 3 2 2 2 3 2 6" xfId="18155" xr:uid="{CA81C512-EF3D-4286-8857-A454457D62A6}"/>
    <cellStyle name="Millares 2 3 2 2 2 3 3" xfId="7516" xr:uid="{00000000-0005-0000-0000-0000E9120000}"/>
    <cellStyle name="Millares 2 3 2 2 2 3 3 2" xfId="7517" xr:uid="{00000000-0005-0000-0000-0000EA120000}"/>
    <cellStyle name="Millares 2 3 2 2 2 3 3 2 2" xfId="7518" xr:uid="{00000000-0005-0000-0000-0000EB120000}"/>
    <cellStyle name="Millares 2 3 2 2 2 3 3 2 2 2" xfId="18169" xr:uid="{404DD066-0087-4A79-B577-EAD755F3CFD1}"/>
    <cellStyle name="Millares 2 3 2 2 2 3 3 2 3" xfId="7519" xr:uid="{00000000-0005-0000-0000-0000EC120000}"/>
    <cellStyle name="Millares 2 3 2 2 2 3 3 2 3 2" xfId="18170" xr:uid="{10002777-662D-4464-B829-D516F2D99A9F}"/>
    <cellStyle name="Millares 2 3 2 2 2 3 3 2 4" xfId="18168" xr:uid="{B751829E-30E7-4F98-ADAA-719C13FF396A}"/>
    <cellStyle name="Millares 2 3 2 2 2 3 3 3" xfId="7520" xr:uid="{00000000-0005-0000-0000-0000ED120000}"/>
    <cellStyle name="Millares 2 3 2 2 2 3 3 3 2" xfId="18171" xr:uid="{37A06268-A7DD-40BB-858E-E14C62AEB029}"/>
    <cellStyle name="Millares 2 3 2 2 2 3 3 4" xfId="7521" xr:uid="{00000000-0005-0000-0000-0000EE120000}"/>
    <cellStyle name="Millares 2 3 2 2 2 3 3 4 2" xfId="18172" xr:uid="{459106C6-F573-4EC1-8778-C85968375C16}"/>
    <cellStyle name="Millares 2 3 2 2 2 3 3 5" xfId="18167" xr:uid="{4F5BC030-5954-4E62-908F-3B5D3887D577}"/>
    <cellStyle name="Millares 2 3 2 2 2 3 4" xfId="7522" xr:uid="{00000000-0005-0000-0000-0000EF120000}"/>
    <cellStyle name="Millares 2 3 2 2 2 3 4 2" xfId="7523" xr:uid="{00000000-0005-0000-0000-0000F0120000}"/>
    <cellStyle name="Millares 2 3 2 2 2 3 4 2 2" xfId="7524" xr:uid="{00000000-0005-0000-0000-0000F1120000}"/>
    <cellStyle name="Millares 2 3 2 2 2 3 4 2 2 2" xfId="18175" xr:uid="{42108154-1F69-444D-8D7F-E9E2AED371A3}"/>
    <cellStyle name="Millares 2 3 2 2 2 3 4 2 3" xfId="7525" xr:uid="{00000000-0005-0000-0000-0000F2120000}"/>
    <cellStyle name="Millares 2 3 2 2 2 3 4 2 3 2" xfId="18176" xr:uid="{AC8B6548-A401-43D2-AD44-F2CA154AA7A9}"/>
    <cellStyle name="Millares 2 3 2 2 2 3 4 2 4" xfId="18174" xr:uid="{836CB812-D590-4C09-85DA-E9D295A00B63}"/>
    <cellStyle name="Millares 2 3 2 2 2 3 4 3" xfId="7526" xr:uid="{00000000-0005-0000-0000-0000F3120000}"/>
    <cellStyle name="Millares 2 3 2 2 2 3 4 3 2" xfId="18177" xr:uid="{3A5F699D-6710-4256-99B2-E45E58C07339}"/>
    <cellStyle name="Millares 2 3 2 2 2 3 4 4" xfId="7527" xr:uid="{00000000-0005-0000-0000-0000F4120000}"/>
    <cellStyle name="Millares 2 3 2 2 2 3 4 4 2" xfId="18178" xr:uid="{8D0F9677-4926-4E62-B3B0-922060383F12}"/>
    <cellStyle name="Millares 2 3 2 2 2 3 4 5" xfId="18173" xr:uid="{5C3C63B2-411F-485A-9AC2-8E4D71F839BE}"/>
    <cellStyle name="Millares 2 3 2 2 2 3 5" xfId="7528" xr:uid="{00000000-0005-0000-0000-0000F5120000}"/>
    <cellStyle name="Millares 2 3 2 2 2 3 5 2" xfId="7529" xr:uid="{00000000-0005-0000-0000-0000F6120000}"/>
    <cellStyle name="Millares 2 3 2 2 2 3 5 2 2" xfId="7530" xr:uid="{00000000-0005-0000-0000-0000F7120000}"/>
    <cellStyle name="Millares 2 3 2 2 2 3 5 2 2 2" xfId="18181" xr:uid="{E5D26FA8-DCED-444D-9A1E-77AA11533890}"/>
    <cellStyle name="Millares 2 3 2 2 2 3 5 2 3" xfId="7531" xr:uid="{00000000-0005-0000-0000-0000F8120000}"/>
    <cellStyle name="Millares 2 3 2 2 2 3 5 2 3 2" xfId="18182" xr:uid="{8B133B99-C04A-4569-955E-FD52BE4033B0}"/>
    <cellStyle name="Millares 2 3 2 2 2 3 5 2 4" xfId="18180" xr:uid="{9D28CC3F-EDAF-4B0E-B341-6C809BE566BE}"/>
    <cellStyle name="Millares 2 3 2 2 2 3 5 3" xfId="7532" xr:uid="{00000000-0005-0000-0000-0000F9120000}"/>
    <cellStyle name="Millares 2 3 2 2 2 3 5 3 2" xfId="18183" xr:uid="{4E42D996-CE90-4F7F-8D66-10824F4DB496}"/>
    <cellStyle name="Millares 2 3 2 2 2 3 5 4" xfId="7533" xr:uid="{00000000-0005-0000-0000-0000FA120000}"/>
    <cellStyle name="Millares 2 3 2 2 2 3 5 4 2" xfId="18184" xr:uid="{24159CBE-361D-4B0C-8630-5374741F95FD}"/>
    <cellStyle name="Millares 2 3 2 2 2 3 5 5" xfId="18179" xr:uid="{3C50D2CD-24B2-4D36-AE84-B68C620DBB17}"/>
    <cellStyle name="Millares 2 3 2 2 2 3 6" xfId="7534" xr:uid="{00000000-0005-0000-0000-0000FB120000}"/>
    <cellStyle name="Millares 2 3 2 2 2 3 6 2" xfId="7535" xr:uid="{00000000-0005-0000-0000-0000FC120000}"/>
    <cellStyle name="Millares 2 3 2 2 2 3 6 2 2" xfId="18186" xr:uid="{D33CE710-770F-4B76-B997-A09AF5E085A9}"/>
    <cellStyle name="Millares 2 3 2 2 2 3 6 3" xfId="7536" xr:uid="{00000000-0005-0000-0000-0000FD120000}"/>
    <cellStyle name="Millares 2 3 2 2 2 3 6 3 2" xfId="18187" xr:uid="{CD44407F-1E70-4B32-A60F-476B5CB47731}"/>
    <cellStyle name="Millares 2 3 2 2 2 3 6 4" xfId="18185" xr:uid="{4C65E93C-E390-424A-8CD5-4E2157F2BA2C}"/>
    <cellStyle name="Millares 2 3 2 2 2 3 7" xfId="7537" xr:uid="{00000000-0005-0000-0000-0000FE120000}"/>
    <cellStyle name="Millares 2 3 2 2 2 3 7 2" xfId="18188" xr:uid="{6A9E5491-118E-41A5-8F9C-95B1B195EB3C}"/>
    <cellStyle name="Millares 2 3 2 2 2 3 8" xfId="7538" xr:uid="{00000000-0005-0000-0000-0000FF120000}"/>
    <cellStyle name="Millares 2 3 2 2 2 3 8 2" xfId="18189" xr:uid="{F36B5502-48F0-49F0-88B0-6DA94D5EB26C}"/>
    <cellStyle name="Millares 2 3 2 2 2 3 9" xfId="18154" xr:uid="{1E6641CE-8C9D-4220-8436-02DC6E742E08}"/>
    <cellStyle name="Millares 2 3 2 2 2 4" xfId="7539" xr:uid="{00000000-0005-0000-0000-000000130000}"/>
    <cellStyle name="Millares 2 3 2 2 2 4 2" xfId="7540" xr:uid="{00000000-0005-0000-0000-000001130000}"/>
    <cellStyle name="Millares 2 3 2 2 2 4 2 2" xfId="7541" xr:uid="{00000000-0005-0000-0000-000002130000}"/>
    <cellStyle name="Millares 2 3 2 2 2 4 2 2 2" xfId="7542" xr:uid="{00000000-0005-0000-0000-000003130000}"/>
    <cellStyle name="Millares 2 3 2 2 2 4 2 2 2 2" xfId="18193" xr:uid="{0FCB9599-9F41-4DF5-B863-3860BAA929EB}"/>
    <cellStyle name="Millares 2 3 2 2 2 4 2 2 3" xfId="7543" xr:uid="{00000000-0005-0000-0000-000004130000}"/>
    <cellStyle name="Millares 2 3 2 2 2 4 2 2 3 2" xfId="18194" xr:uid="{97B90DE4-D3B5-4CC0-A3E0-A860BB6F2DF1}"/>
    <cellStyle name="Millares 2 3 2 2 2 4 2 2 4" xfId="18192" xr:uid="{78665A1C-50DD-432A-836C-E48E15487E53}"/>
    <cellStyle name="Millares 2 3 2 2 2 4 2 3" xfId="7544" xr:uid="{00000000-0005-0000-0000-000005130000}"/>
    <cellStyle name="Millares 2 3 2 2 2 4 2 3 2" xfId="18195" xr:uid="{50E70B8D-11E4-4530-B276-D6560635115C}"/>
    <cellStyle name="Millares 2 3 2 2 2 4 2 4" xfId="7545" xr:uid="{00000000-0005-0000-0000-000006130000}"/>
    <cellStyle name="Millares 2 3 2 2 2 4 2 4 2" xfId="18196" xr:uid="{63BD6FC4-72E6-4452-81D3-0703D42F6285}"/>
    <cellStyle name="Millares 2 3 2 2 2 4 2 5" xfId="18191" xr:uid="{B25173D6-17E2-4F4F-9FE3-509334CF8059}"/>
    <cellStyle name="Millares 2 3 2 2 2 4 3" xfId="7546" xr:uid="{00000000-0005-0000-0000-000007130000}"/>
    <cellStyle name="Millares 2 3 2 2 2 4 3 2" xfId="7547" xr:uid="{00000000-0005-0000-0000-000008130000}"/>
    <cellStyle name="Millares 2 3 2 2 2 4 3 2 2" xfId="18198" xr:uid="{1B97F092-7513-4EAF-8302-3A19B0D00BE0}"/>
    <cellStyle name="Millares 2 3 2 2 2 4 3 3" xfId="7548" xr:uid="{00000000-0005-0000-0000-000009130000}"/>
    <cellStyle name="Millares 2 3 2 2 2 4 3 3 2" xfId="18199" xr:uid="{05D9C9C0-92CF-43FB-A433-903DB5938825}"/>
    <cellStyle name="Millares 2 3 2 2 2 4 3 4" xfId="18197" xr:uid="{B97C3F09-12D5-4ED8-BC6D-0099D3D00992}"/>
    <cellStyle name="Millares 2 3 2 2 2 4 4" xfId="7549" xr:uid="{00000000-0005-0000-0000-00000A130000}"/>
    <cellStyle name="Millares 2 3 2 2 2 4 4 2" xfId="18200" xr:uid="{579ED801-379A-43F4-9BA9-74C0D9527435}"/>
    <cellStyle name="Millares 2 3 2 2 2 4 5" xfId="7550" xr:uid="{00000000-0005-0000-0000-00000B130000}"/>
    <cellStyle name="Millares 2 3 2 2 2 4 5 2" xfId="18201" xr:uid="{D456B100-CB4D-4497-B138-422FA272C8FD}"/>
    <cellStyle name="Millares 2 3 2 2 2 4 6" xfId="18190" xr:uid="{717019F3-9968-4666-AB02-3FBFC88C6F3F}"/>
    <cellStyle name="Millares 2 3 2 2 2 5" xfId="7551" xr:uid="{00000000-0005-0000-0000-00000C130000}"/>
    <cellStyle name="Millares 2 3 2 2 2 5 2" xfId="7552" xr:uid="{00000000-0005-0000-0000-00000D130000}"/>
    <cellStyle name="Millares 2 3 2 2 2 5 2 2" xfId="7553" xr:uid="{00000000-0005-0000-0000-00000E130000}"/>
    <cellStyle name="Millares 2 3 2 2 2 5 2 2 2" xfId="18204" xr:uid="{C6C7B8A5-6470-4255-899D-1D3AAAEF4F56}"/>
    <cellStyle name="Millares 2 3 2 2 2 5 2 3" xfId="7554" xr:uid="{00000000-0005-0000-0000-00000F130000}"/>
    <cellStyle name="Millares 2 3 2 2 2 5 2 3 2" xfId="18205" xr:uid="{6020884B-FC28-4A7D-919B-A6CB199B5687}"/>
    <cellStyle name="Millares 2 3 2 2 2 5 2 4" xfId="18203" xr:uid="{BBC05F46-F9E5-4097-9589-00C433725D3F}"/>
    <cellStyle name="Millares 2 3 2 2 2 5 3" xfId="7555" xr:uid="{00000000-0005-0000-0000-000010130000}"/>
    <cellStyle name="Millares 2 3 2 2 2 5 3 2" xfId="18206" xr:uid="{3D4B237B-E667-4962-B473-351D83BD69A6}"/>
    <cellStyle name="Millares 2 3 2 2 2 5 4" xfId="7556" xr:uid="{00000000-0005-0000-0000-000011130000}"/>
    <cellStyle name="Millares 2 3 2 2 2 5 4 2" xfId="18207" xr:uid="{224B707D-1CE9-4D18-8680-6890DC931B7F}"/>
    <cellStyle name="Millares 2 3 2 2 2 5 5" xfId="18202" xr:uid="{53A2203F-6F3E-4428-A57F-9D257B0E5BDD}"/>
    <cellStyle name="Millares 2 3 2 2 2 6" xfId="7557" xr:uid="{00000000-0005-0000-0000-000012130000}"/>
    <cellStyle name="Millares 2 3 2 2 2 6 2" xfId="7558" xr:uid="{00000000-0005-0000-0000-000013130000}"/>
    <cellStyle name="Millares 2 3 2 2 2 6 2 2" xfId="7559" xr:uid="{00000000-0005-0000-0000-000014130000}"/>
    <cellStyle name="Millares 2 3 2 2 2 6 2 2 2" xfId="18210" xr:uid="{C54804AF-43BF-4289-BDEA-256EB9F1E793}"/>
    <cellStyle name="Millares 2 3 2 2 2 6 2 3" xfId="7560" xr:uid="{00000000-0005-0000-0000-000015130000}"/>
    <cellStyle name="Millares 2 3 2 2 2 6 2 3 2" xfId="18211" xr:uid="{588D6427-677E-4FB0-82D8-FF9DABF0C38C}"/>
    <cellStyle name="Millares 2 3 2 2 2 6 2 4" xfId="18209" xr:uid="{8373B3D6-8D4B-4158-BA69-ED3648B4C62A}"/>
    <cellStyle name="Millares 2 3 2 2 2 6 3" xfId="7561" xr:uid="{00000000-0005-0000-0000-000016130000}"/>
    <cellStyle name="Millares 2 3 2 2 2 6 3 2" xfId="18212" xr:uid="{C1F1F074-3D7E-48BA-B5EF-ECFDB14C6BC9}"/>
    <cellStyle name="Millares 2 3 2 2 2 6 4" xfId="7562" xr:uid="{00000000-0005-0000-0000-000017130000}"/>
    <cellStyle name="Millares 2 3 2 2 2 6 4 2" xfId="18213" xr:uid="{D6DC88A9-AAC1-4E2D-A143-55D989C51508}"/>
    <cellStyle name="Millares 2 3 2 2 2 6 5" xfId="18208" xr:uid="{18DF06B1-C305-40D9-A03B-A3BFE66E28B8}"/>
    <cellStyle name="Millares 2 3 2 2 2 7" xfId="7563" xr:uid="{00000000-0005-0000-0000-000018130000}"/>
    <cellStyle name="Millares 2 3 2 2 2 7 2" xfId="7564" xr:uid="{00000000-0005-0000-0000-000019130000}"/>
    <cellStyle name="Millares 2 3 2 2 2 7 2 2" xfId="7565" xr:uid="{00000000-0005-0000-0000-00001A130000}"/>
    <cellStyle name="Millares 2 3 2 2 2 7 2 2 2" xfId="18216" xr:uid="{311EFEC5-667D-4131-AEE6-9A9ED0AD3E20}"/>
    <cellStyle name="Millares 2 3 2 2 2 7 2 3" xfId="7566" xr:uid="{00000000-0005-0000-0000-00001B130000}"/>
    <cellStyle name="Millares 2 3 2 2 2 7 2 3 2" xfId="18217" xr:uid="{8C45F331-8089-4FBA-B53E-E28EF53A45AC}"/>
    <cellStyle name="Millares 2 3 2 2 2 7 2 4" xfId="18215" xr:uid="{B7FF0DFB-7FD7-4ADC-9D68-09B5E9857306}"/>
    <cellStyle name="Millares 2 3 2 2 2 7 3" xfId="7567" xr:uid="{00000000-0005-0000-0000-00001C130000}"/>
    <cellStyle name="Millares 2 3 2 2 2 7 3 2" xfId="18218" xr:uid="{15407F60-0C9C-4552-AD15-6C9AAF0B0363}"/>
    <cellStyle name="Millares 2 3 2 2 2 7 4" xfId="7568" xr:uid="{00000000-0005-0000-0000-00001D130000}"/>
    <cellStyle name="Millares 2 3 2 2 2 7 4 2" xfId="18219" xr:uid="{3D697208-45D3-4AF9-8020-D63FEF64DEB3}"/>
    <cellStyle name="Millares 2 3 2 2 2 7 5" xfId="18214" xr:uid="{F06286AF-3B85-4BC0-9845-EFC609BF36E3}"/>
    <cellStyle name="Millares 2 3 2 2 2 8" xfId="7569" xr:uid="{00000000-0005-0000-0000-00001E130000}"/>
    <cellStyle name="Millares 2 3 2 2 2 8 2" xfId="7570" xr:uid="{00000000-0005-0000-0000-00001F130000}"/>
    <cellStyle name="Millares 2 3 2 2 2 8 2 2" xfId="18221" xr:uid="{F8F48003-C9C8-431C-9B0E-D93256CD46F4}"/>
    <cellStyle name="Millares 2 3 2 2 2 8 3" xfId="7571" xr:uid="{00000000-0005-0000-0000-000020130000}"/>
    <cellStyle name="Millares 2 3 2 2 2 8 3 2" xfId="18222" xr:uid="{FDA07421-173F-4AA7-A6BB-93F7C2B52260}"/>
    <cellStyle name="Millares 2 3 2 2 2 8 4" xfId="18220" xr:uid="{9F662D29-3155-44EB-BAAC-4E31D7875A15}"/>
    <cellStyle name="Millares 2 3 2 2 2 9" xfId="7572" xr:uid="{00000000-0005-0000-0000-000021130000}"/>
    <cellStyle name="Millares 2 3 2 2 2 9 2" xfId="18223" xr:uid="{BFB5C045-6120-4238-BA0F-7C4FC398998A}"/>
    <cellStyle name="Millares 2 3 2 2 3" xfId="7573" xr:uid="{00000000-0005-0000-0000-000022130000}"/>
    <cellStyle name="Millares 2 3 2 2 3 10" xfId="7574" xr:uid="{00000000-0005-0000-0000-000023130000}"/>
    <cellStyle name="Millares 2 3 2 2 3 10 2" xfId="18225" xr:uid="{C9602072-388F-452F-8A5F-61EE97CA3D2A}"/>
    <cellStyle name="Millares 2 3 2 2 3 11" xfId="18224" xr:uid="{1E025EED-F8C7-4271-9E8D-2D71E4609759}"/>
    <cellStyle name="Millares 2 3 2 2 3 2" xfId="7575" xr:uid="{00000000-0005-0000-0000-000024130000}"/>
    <cellStyle name="Millares 2 3 2 2 3 2 10" xfId="18226" xr:uid="{827AB425-00F0-4CE4-9F78-05E40088E8A7}"/>
    <cellStyle name="Millares 2 3 2 2 3 2 2" xfId="7576" xr:uid="{00000000-0005-0000-0000-000025130000}"/>
    <cellStyle name="Millares 2 3 2 2 3 2 2 2" xfId="7577" xr:uid="{00000000-0005-0000-0000-000026130000}"/>
    <cellStyle name="Millares 2 3 2 2 3 2 2 2 2" xfId="7578" xr:uid="{00000000-0005-0000-0000-000027130000}"/>
    <cellStyle name="Millares 2 3 2 2 3 2 2 2 2 2" xfId="7579" xr:uid="{00000000-0005-0000-0000-000028130000}"/>
    <cellStyle name="Millares 2 3 2 2 3 2 2 2 2 2 2" xfId="7580" xr:uid="{00000000-0005-0000-0000-000029130000}"/>
    <cellStyle name="Millares 2 3 2 2 3 2 2 2 2 2 2 2" xfId="18231" xr:uid="{E4DA3CFD-CD3C-4FE0-813A-4A2C47C98399}"/>
    <cellStyle name="Millares 2 3 2 2 3 2 2 2 2 2 3" xfId="7581" xr:uid="{00000000-0005-0000-0000-00002A130000}"/>
    <cellStyle name="Millares 2 3 2 2 3 2 2 2 2 2 3 2" xfId="18232" xr:uid="{5C130F97-F1E6-495C-BDD6-D8D33B42CDF7}"/>
    <cellStyle name="Millares 2 3 2 2 3 2 2 2 2 2 4" xfId="18230" xr:uid="{18134E59-798D-4652-839D-BD566E209BAB}"/>
    <cellStyle name="Millares 2 3 2 2 3 2 2 2 2 3" xfId="7582" xr:uid="{00000000-0005-0000-0000-00002B130000}"/>
    <cellStyle name="Millares 2 3 2 2 3 2 2 2 2 3 2" xfId="18233" xr:uid="{90BF9D66-C5E8-4CC2-8F52-5C72E875BED4}"/>
    <cellStyle name="Millares 2 3 2 2 3 2 2 2 2 4" xfId="7583" xr:uid="{00000000-0005-0000-0000-00002C130000}"/>
    <cellStyle name="Millares 2 3 2 2 3 2 2 2 2 4 2" xfId="18234" xr:uid="{518B06D8-1C83-4C17-882D-22649AFE7DA5}"/>
    <cellStyle name="Millares 2 3 2 2 3 2 2 2 2 5" xfId="18229" xr:uid="{39C9DA8D-A698-446D-BBFE-EFEC450BE9A5}"/>
    <cellStyle name="Millares 2 3 2 2 3 2 2 2 3" xfId="7584" xr:uid="{00000000-0005-0000-0000-00002D130000}"/>
    <cellStyle name="Millares 2 3 2 2 3 2 2 2 3 2" xfId="7585" xr:uid="{00000000-0005-0000-0000-00002E130000}"/>
    <cellStyle name="Millares 2 3 2 2 3 2 2 2 3 2 2" xfId="18236" xr:uid="{30FF858F-A915-4C24-92E1-49807CBEDCE6}"/>
    <cellStyle name="Millares 2 3 2 2 3 2 2 2 3 3" xfId="7586" xr:uid="{00000000-0005-0000-0000-00002F130000}"/>
    <cellStyle name="Millares 2 3 2 2 3 2 2 2 3 3 2" xfId="18237" xr:uid="{523D5BE6-9449-4472-A9B8-BEFE41C71A90}"/>
    <cellStyle name="Millares 2 3 2 2 3 2 2 2 3 4" xfId="18235" xr:uid="{E66153EF-A11E-4680-9C75-870C3F5A89F9}"/>
    <cellStyle name="Millares 2 3 2 2 3 2 2 2 4" xfId="7587" xr:uid="{00000000-0005-0000-0000-000030130000}"/>
    <cellStyle name="Millares 2 3 2 2 3 2 2 2 4 2" xfId="18238" xr:uid="{9CB8D44F-3743-4174-BDF8-6D94FA90E4FE}"/>
    <cellStyle name="Millares 2 3 2 2 3 2 2 2 5" xfId="7588" xr:uid="{00000000-0005-0000-0000-000031130000}"/>
    <cellStyle name="Millares 2 3 2 2 3 2 2 2 5 2" xfId="18239" xr:uid="{DA4481C3-C067-49F7-84E2-1BB3C9D15F98}"/>
    <cellStyle name="Millares 2 3 2 2 3 2 2 2 6" xfId="18228" xr:uid="{94EE68CE-FF79-4866-83BF-63DCA9338E94}"/>
    <cellStyle name="Millares 2 3 2 2 3 2 2 3" xfId="7589" xr:uid="{00000000-0005-0000-0000-000032130000}"/>
    <cellStyle name="Millares 2 3 2 2 3 2 2 3 2" xfId="7590" xr:uid="{00000000-0005-0000-0000-000033130000}"/>
    <cellStyle name="Millares 2 3 2 2 3 2 2 3 2 2" xfId="7591" xr:uid="{00000000-0005-0000-0000-000034130000}"/>
    <cellStyle name="Millares 2 3 2 2 3 2 2 3 2 2 2" xfId="18242" xr:uid="{7E8CA882-C611-4183-8045-0E4C3CDD6839}"/>
    <cellStyle name="Millares 2 3 2 2 3 2 2 3 2 3" xfId="7592" xr:uid="{00000000-0005-0000-0000-000035130000}"/>
    <cellStyle name="Millares 2 3 2 2 3 2 2 3 2 3 2" xfId="18243" xr:uid="{267CEC5E-E2A4-49F5-8F72-4B4C05B54161}"/>
    <cellStyle name="Millares 2 3 2 2 3 2 2 3 2 4" xfId="18241" xr:uid="{AD71B718-E212-47CC-8E6D-7F2034C87839}"/>
    <cellStyle name="Millares 2 3 2 2 3 2 2 3 3" xfId="7593" xr:uid="{00000000-0005-0000-0000-000036130000}"/>
    <cellStyle name="Millares 2 3 2 2 3 2 2 3 3 2" xfId="18244" xr:uid="{84831415-150B-4C85-84FC-E72DEBF5524E}"/>
    <cellStyle name="Millares 2 3 2 2 3 2 2 3 4" xfId="7594" xr:uid="{00000000-0005-0000-0000-000037130000}"/>
    <cellStyle name="Millares 2 3 2 2 3 2 2 3 4 2" xfId="18245" xr:uid="{B7EA14B4-7B7A-4C64-B13C-B636BDB7A233}"/>
    <cellStyle name="Millares 2 3 2 2 3 2 2 3 5" xfId="18240" xr:uid="{D39E9B71-6850-40B9-A5D4-B74A7E9AD084}"/>
    <cellStyle name="Millares 2 3 2 2 3 2 2 4" xfId="7595" xr:uid="{00000000-0005-0000-0000-000038130000}"/>
    <cellStyle name="Millares 2 3 2 2 3 2 2 4 2" xfId="7596" xr:uid="{00000000-0005-0000-0000-000039130000}"/>
    <cellStyle name="Millares 2 3 2 2 3 2 2 4 2 2" xfId="7597" xr:uid="{00000000-0005-0000-0000-00003A130000}"/>
    <cellStyle name="Millares 2 3 2 2 3 2 2 4 2 2 2" xfId="18248" xr:uid="{997F1BA9-807C-41F1-9E31-CD9977A77F94}"/>
    <cellStyle name="Millares 2 3 2 2 3 2 2 4 2 3" xfId="7598" xr:uid="{00000000-0005-0000-0000-00003B130000}"/>
    <cellStyle name="Millares 2 3 2 2 3 2 2 4 2 3 2" xfId="18249" xr:uid="{E1A5B176-DA8F-4F69-AB8E-589594A7BDBA}"/>
    <cellStyle name="Millares 2 3 2 2 3 2 2 4 2 4" xfId="18247" xr:uid="{682EB54D-76D4-4E4D-AFD0-733EFCA0D405}"/>
    <cellStyle name="Millares 2 3 2 2 3 2 2 4 3" xfId="7599" xr:uid="{00000000-0005-0000-0000-00003C130000}"/>
    <cellStyle name="Millares 2 3 2 2 3 2 2 4 3 2" xfId="18250" xr:uid="{719AA485-A45E-449C-9312-1A784D7B1D20}"/>
    <cellStyle name="Millares 2 3 2 2 3 2 2 4 4" xfId="7600" xr:uid="{00000000-0005-0000-0000-00003D130000}"/>
    <cellStyle name="Millares 2 3 2 2 3 2 2 4 4 2" xfId="18251" xr:uid="{39984DA9-2896-489E-B35A-AE010AA2985D}"/>
    <cellStyle name="Millares 2 3 2 2 3 2 2 4 5" xfId="18246" xr:uid="{BD4BFE49-30C7-4348-A929-AB2D0B22CAF5}"/>
    <cellStyle name="Millares 2 3 2 2 3 2 2 5" xfId="7601" xr:uid="{00000000-0005-0000-0000-00003E130000}"/>
    <cellStyle name="Millares 2 3 2 2 3 2 2 5 2" xfId="7602" xr:uid="{00000000-0005-0000-0000-00003F130000}"/>
    <cellStyle name="Millares 2 3 2 2 3 2 2 5 2 2" xfId="7603" xr:uid="{00000000-0005-0000-0000-000040130000}"/>
    <cellStyle name="Millares 2 3 2 2 3 2 2 5 2 2 2" xfId="18254" xr:uid="{A451B4C3-24CD-4642-8405-0AF1CD74C228}"/>
    <cellStyle name="Millares 2 3 2 2 3 2 2 5 2 3" xfId="7604" xr:uid="{00000000-0005-0000-0000-000041130000}"/>
    <cellStyle name="Millares 2 3 2 2 3 2 2 5 2 3 2" xfId="18255" xr:uid="{9A09A1A5-46ED-4E20-A80C-5099996A0E67}"/>
    <cellStyle name="Millares 2 3 2 2 3 2 2 5 2 4" xfId="18253" xr:uid="{81A10081-5346-466C-AF48-696154B15B59}"/>
    <cellStyle name="Millares 2 3 2 2 3 2 2 5 3" xfId="7605" xr:uid="{00000000-0005-0000-0000-000042130000}"/>
    <cellStyle name="Millares 2 3 2 2 3 2 2 5 3 2" xfId="18256" xr:uid="{E42A292E-294F-4D2A-BB78-D10474AC91E4}"/>
    <cellStyle name="Millares 2 3 2 2 3 2 2 5 4" xfId="7606" xr:uid="{00000000-0005-0000-0000-000043130000}"/>
    <cellStyle name="Millares 2 3 2 2 3 2 2 5 4 2" xfId="18257" xr:uid="{6BB9894D-C9ED-4D8C-BB68-9582DA485FD5}"/>
    <cellStyle name="Millares 2 3 2 2 3 2 2 5 5" xfId="18252" xr:uid="{32CD7CC5-0C8D-4751-8185-243D63828A71}"/>
    <cellStyle name="Millares 2 3 2 2 3 2 2 6" xfId="7607" xr:uid="{00000000-0005-0000-0000-000044130000}"/>
    <cellStyle name="Millares 2 3 2 2 3 2 2 6 2" xfId="7608" xr:uid="{00000000-0005-0000-0000-000045130000}"/>
    <cellStyle name="Millares 2 3 2 2 3 2 2 6 2 2" xfId="18259" xr:uid="{C87E2482-DF14-4724-B3FD-C3445C846162}"/>
    <cellStyle name="Millares 2 3 2 2 3 2 2 6 3" xfId="7609" xr:uid="{00000000-0005-0000-0000-000046130000}"/>
    <cellStyle name="Millares 2 3 2 2 3 2 2 6 3 2" xfId="18260" xr:uid="{1C852A14-8455-4F4E-9E83-9CA98C1DC4DE}"/>
    <cellStyle name="Millares 2 3 2 2 3 2 2 6 4" xfId="18258" xr:uid="{90255167-4796-43E0-B965-D061E8663620}"/>
    <cellStyle name="Millares 2 3 2 2 3 2 2 7" xfId="7610" xr:uid="{00000000-0005-0000-0000-000047130000}"/>
    <cellStyle name="Millares 2 3 2 2 3 2 2 7 2" xfId="18261" xr:uid="{BA2BD2A3-6F22-4109-BFEF-BE394F7077DE}"/>
    <cellStyle name="Millares 2 3 2 2 3 2 2 8" xfId="7611" xr:uid="{00000000-0005-0000-0000-000048130000}"/>
    <cellStyle name="Millares 2 3 2 2 3 2 2 8 2" xfId="18262" xr:uid="{D6865949-5C6B-437B-A1C1-58BD03D523FF}"/>
    <cellStyle name="Millares 2 3 2 2 3 2 2 9" xfId="18227" xr:uid="{70DEA83D-F02B-437A-A62B-87021DB671D9}"/>
    <cellStyle name="Millares 2 3 2 2 3 2 3" xfId="7612" xr:uid="{00000000-0005-0000-0000-000049130000}"/>
    <cellStyle name="Millares 2 3 2 2 3 2 3 2" xfId="7613" xr:uid="{00000000-0005-0000-0000-00004A130000}"/>
    <cellStyle name="Millares 2 3 2 2 3 2 3 2 2" xfId="7614" xr:uid="{00000000-0005-0000-0000-00004B130000}"/>
    <cellStyle name="Millares 2 3 2 2 3 2 3 2 2 2" xfId="7615" xr:uid="{00000000-0005-0000-0000-00004C130000}"/>
    <cellStyle name="Millares 2 3 2 2 3 2 3 2 2 2 2" xfId="18266" xr:uid="{4EE942C2-7A2F-4149-8357-14882BE84E23}"/>
    <cellStyle name="Millares 2 3 2 2 3 2 3 2 2 3" xfId="7616" xr:uid="{00000000-0005-0000-0000-00004D130000}"/>
    <cellStyle name="Millares 2 3 2 2 3 2 3 2 2 3 2" xfId="18267" xr:uid="{09025483-90B6-4C83-B842-50DE9C36B0F2}"/>
    <cellStyle name="Millares 2 3 2 2 3 2 3 2 2 4" xfId="18265" xr:uid="{5FC1ECFB-E528-4D47-9CD5-D86A15C86823}"/>
    <cellStyle name="Millares 2 3 2 2 3 2 3 2 3" xfId="7617" xr:uid="{00000000-0005-0000-0000-00004E130000}"/>
    <cellStyle name="Millares 2 3 2 2 3 2 3 2 3 2" xfId="18268" xr:uid="{B2DCBF03-B665-4483-B8F3-0595D2175BDB}"/>
    <cellStyle name="Millares 2 3 2 2 3 2 3 2 4" xfId="7618" xr:uid="{00000000-0005-0000-0000-00004F130000}"/>
    <cellStyle name="Millares 2 3 2 2 3 2 3 2 4 2" xfId="18269" xr:uid="{7C5E0B88-A5DF-4237-B414-8FD6610B045A}"/>
    <cellStyle name="Millares 2 3 2 2 3 2 3 2 5" xfId="18264" xr:uid="{EF5DE2E4-BBF4-4CEC-BA2C-4FAFCDFC2E62}"/>
    <cellStyle name="Millares 2 3 2 2 3 2 3 3" xfId="7619" xr:uid="{00000000-0005-0000-0000-000050130000}"/>
    <cellStyle name="Millares 2 3 2 2 3 2 3 3 2" xfId="7620" xr:uid="{00000000-0005-0000-0000-000051130000}"/>
    <cellStyle name="Millares 2 3 2 2 3 2 3 3 2 2" xfId="18271" xr:uid="{9F622A57-A0B9-4695-A45B-C9E5EDAE3FFD}"/>
    <cellStyle name="Millares 2 3 2 2 3 2 3 3 3" xfId="7621" xr:uid="{00000000-0005-0000-0000-000052130000}"/>
    <cellStyle name="Millares 2 3 2 2 3 2 3 3 3 2" xfId="18272" xr:uid="{B675250D-5155-43FE-BA0D-7ED028646EB7}"/>
    <cellStyle name="Millares 2 3 2 2 3 2 3 3 4" xfId="18270" xr:uid="{04A81E01-0B10-4A9A-8E7D-A2D7B31E3315}"/>
    <cellStyle name="Millares 2 3 2 2 3 2 3 4" xfId="7622" xr:uid="{00000000-0005-0000-0000-000053130000}"/>
    <cellStyle name="Millares 2 3 2 2 3 2 3 4 2" xfId="18273" xr:uid="{03A89FE1-D6C0-4C11-84B6-03EFA0EC574A}"/>
    <cellStyle name="Millares 2 3 2 2 3 2 3 5" xfId="7623" xr:uid="{00000000-0005-0000-0000-000054130000}"/>
    <cellStyle name="Millares 2 3 2 2 3 2 3 5 2" xfId="18274" xr:uid="{142B95D5-4E96-473C-85C5-7A08D463BB06}"/>
    <cellStyle name="Millares 2 3 2 2 3 2 3 6" xfId="18263" xr:uid="{896786AB-79A2-4576-BCCB-8CA77B29B0AA}"/>
    <cellStyle name="Millares 2 3 2 2 3 2 4" xfId="7624" xr:uid="{00000000-0005-0000-0000-000055130000}"/>
    <cellStyle name="Millares 2 3 2 2 3 2 4 2" xfId="7625" xr:uid="{00000000-0005-0000-0000-000056130000}"/>
    <cellStyle name="Millares 2 3 2 2 3 2 4 2 2" xfId="7626" xr:uid="{00000000-0005-0000-0000-000057130000}"/>
    <cellStyle name="Millares 2 3 2 2 3 2 4 2 2 2" xfId="18277" xr:uid="{146DF512-08A0-46A1-B45C-1406E0310852}"/>
    <cellStyle name="Millares 2 3 2 2 3 2 4 2 3" xfId="7627" xr:uid="{00000000-0005-0000-0000-000058130000}"/>
    <cellStyle name="Millares 2 3 2 2 3 2 4 2 3 2" xfId="18278" xr:uid="{BFA04385-8523-4B99-A17B-8A214E003CA4}"/>
    <cellStyle name="Millares 2 3 2 2 3 2 4 2 4" xfId="18276" xr:uid="{646549C5-0A20-4AED-92DF-1F2FB358EABB}"/>
    <cellStyle name="Millares 2 3 2 2 3 2 4 3" xfId="7628" xr:uid="{00000000-0005-0000-0000-000059130000}"/>
    <cellStyle name="Millares 2 3 2 2 3 2 4 3 2" xfId="18279" xr:uid="{DFE4AF8F-E133-491F-9CD5-98EEAF6F1F30}"/>
    <cellStyle name="Millares 2 3 2 2 3 2 4 4" xfId="7629" xr:uid="{00000000-0005-0000-0000-00005A130000}"/>
    <cellStyle name="Millares 2 3 2 2 3 2 4 4 2" xfId="18280" xr:uid="{1CE7D417-C0F2-4D40-8CCF-585440AA3590}"/>
    <cellStyle name="Millares 2 3 2 2 3 2 4 5" xfId="18275" xr:uid="{AB228EDB-35F8-4DDC-9047-DE157FB858EB}"/>
    <cellStyle name="Millares 2 3 2 2 3 2 5" xfId="7630" xr:uid="{00000000-0005-0000-0000-00005B130000}"/>
    <cellStyle name="Millares 2 3 2 2 3 2 5 2" xfId="7631" xr:uid="{00000000-0005-0000-0000-00005C130000}"/>
    <cellStyle name="Millares 2 3 2 2 3 2 5 2 2" xfId="7632" xr:uid="{00000000-0005-0000-0000-00005D130000}"/>
    <cellStyle name="Millares 2 3 2 2 3 2 5 2 2 2" xfId="18283" xr:uid="{4FBE3749-B7FA-45AB-818D-8180E91657D1}"/>
    <cellStyle name="Millares 2 3 2 2 3 2 5 2 3" xfId="7633" xr:uid="{00000000-0005-0000-0000-00005E130000}"/>
    <cellStyle name="Millares 2 3 2 2 3 2 5 2 3 2" xfId="18284" xr:uid="{949001CE-6694-49AB-9B2C-EC077B942771}"/>
    <cellStyle name="Millares 2 3 2 2 3 2 5 2 4" xfId="18282" xr:uid="{0B10FC37-8524-4327-9EB9-865D021C1CF2}"/>
    <cellStyle name="Millares 2 3 2 2 3 2 5 3" xfId="7634" xr:uid="{00000000-0005-0000-0000-00005F130000}"/>
    <cellStyle name="Millares 2 3 2 2 3 2 5 3 2" xfId="18285" xr:uid="{4025DB95-8E37-45A3-A7AB-81F149C9F91D}"/>
    <cellStyle name="Millares 2 3 2 2 3 2 5 4" xfId="7635" xr:uid="{00000000-0005-0000-0000-000060130000}"/>
    <cellStyle name="Millares 2 3 2 2 3 2 5 4 2" xfId="18286" xr:uid="{06D9E59D-BED2-4AFC-92AD-9B242C04B61A}"/>
    <cellStyle name="Millares 2 3 2 2 3 2 5 5" xfId="18281" xr:uid="{D1B19590-A28C-4D31-BCDC-1812FE936649}"/>
    <cellStyle name="Millares 2 3 2 2 3 2 6" xfId="7636" xr:uid="{00000000-0005-0000-0000-000061130000}"/>
    <cellStyle name="Millares 2 3 2 2 3 2 6 2" xfId="7637" xr:uid="{00000000-0005-0000-0000-000062130000}"/>
    <cellStyle name="Millares 2 3 2 2 3 2 6 2 2" xfId="7638" xr:uid="{00000000-0005-0000-0000-000063130000}"/>
    <cellStyle name="Millares 2 3 2 2 3 2 6 2 2 2" xfId="18289" xr:uid="{A4C96519-4936-4956-95AF-CFB6832DA075}"/>
    <cellStyle name="Millares 2 3 2 2 3 2 6 2 3" xfId="7639" xr:uid="{00000000-0005-0000-0000-000064130000}"/>
    <cellStyle name="Millares 2 3 2 2 3 2 6 2 3 2" xfId="18290" xr:uid="{3148052A-BEF6-4819-AA71-868489EC502D}"/>
    <cellStyle name="Millares 2 3 2 2 3 2 6 2 4" xfId="18288" xr:uid="{42111FD1-5F66-477F-AF28-550043218612}"/>
    <cellStyle name="Millares 2 3 2 2 3 2 6 3" xfId="7640" xr:uid="{00000000-0005-0000-0000-000065130000}"/>
    <cellStyle name="Millares 2 3 2 2 3 2 6 3 2" xfId="18291" xr:uid="{C201003C-B2B9-495B-B1B1-E7DB9F038334}"/>
    <cellStyle name="Millares 2 3 2 2 3 2 6 4" xfId="7641" xr:uid="{00000000-0005-0000-0000-000066130000}"/>
    <cellStyle name="Millares 2 3 2 2 3 2 6 4 2" xfId="18292" xr:uid="{F044C15A-3B19-4685-A67F-E2948DCA0DB4}"/>
    <cellStyle name="Millares 2 3 2 2 3 2 6 5" xfId="18287" xr:uid="{30380D96-DD2E-4279-ACFB-2C8799AC3FE3}"/>
    <cellStyle name="Millares 2 3 2 2 3 2 7" xfId="7642" xr:uid="{00000000-0005-0000-0000-000067130000}"/>
    <cellStyle name="Millares 2 3 2 2 3 2 7 2" xfId="7643" xr:uid="{00000000-0005-0000-0000-000068130000}"/>
    <cellStyle name="Millares 2 3 2 2 3 2 7 2 2" xfId="18294" xr:uid="{655EFAF4-5615-4B63-A9A0-206FED48653A}"/>
    <cellStyle name="Millares 2 3 2 2 3 2 7 3" xfId="7644" xr:uid="{00000000-0005-0000-0000-000069130000}"/>
    <cellStyle name="Millares 2 3 2 2 3 2 7 3 2" xfId="18295" xr:uid="{F8BB1B13-6793-4C3C-ACFE-E41BBBF0ECB2}"/>
    <cellStyle name="Millares 2 3 2 2 3 2 7 4" xfId="18293" xr:uid="{7EB5D857-3D8D-4736-B20F-FD5D82A3E72E}"/>
    <cellStyle name="Millares 2 3 2 2 3 2 8" xfId="7645" xr:uid="{00000000-0005-0000-0000-00006A130000}"/>
    <cellStyle name="Millares 2 3 2 2 3 2 8 2" xfId="18296" xr:uid="{6B7CF77D-5084-4C2E-8C4E-F92305B7D9B9}"/>
    <cellStyle name="Millares 2 3 2 2 3 2 9" xfId="7646" xr:uid="{00000000-0005-0000-0000-00006B130000}"/>
    <cellStyle name="Millares 2 3 2 2 3 2 9 2" xfId="18297" xr:uid="{C4FF9F50-9357-4F39-B9D4-919539D8CB28}"/>
    <cellStyle name="Millares 2 3 2 2 3 3" xfId="7647" xr:uid="{00000000-0005-0000-0000-00006C130000}"/>
    <cellStyle name="Millares 2 3 2 2 3 3 2" xfId="7648" xr:uid="{00000000-0005-0000-0000-00006D130000}"/>
    <cellStyle name="Millares 2 3 2 2 3 3 2 2" xfId="7649" xr:uid="{00000000-0005-0000-0000-00006E130000}"/>
    <cellStyle name="Millares 2 3 2 2 3 3 2 2 2" xfId="7650" xr:uid="{00000000-0005-0000-0000-00006F130000}"/>
    <cellStyle name="Millares 2 3 2 2 3 3 2 2 2 2" xfId="7651" xr:uid="{00000000-0005-0000-0000-000070130000}"/>
    <cellStyle name="Millares 2 3 2 2 3 3 2 2 2 2 2" xfId="18302" xr:uid="{38E3B0D8-73C7-45DE-BE25-98ACE5676618}"/>
    <cellStyle name="Millares 2 3 2 2 3 3 2 2 2 3" xfId="7652" xr:uid="{00000000-0005-0000-0000-000071130000}"/>
    <cellStyle name="Millares 2 3 2 2 3 3 2 2 2 3 2" xfId="18303" xr:uid="{EF41FA3A-9AA1-4FD1-ABE7-6AE1869FF6AC}"/>
    <cellStyle name="Millares 2 3 2 2 3 3 2 2 2 4" xfId="18301" xr:uid="{4A0207B1-B17B-4781-9715-6406E0604736}"/>
    <cellStyle name="Millares 2 3 2 2 3 3 2 2 3" xfId="7653" xr:uid="{00000000-0005-0000-0000-000072130000}"/>
    <cellStyle name="Millares 2 3 2 2 3 3 2 2 3 2" xfId="18304" xr:uid="{363CB5B9-05B4-4FA9-8070-A4E443181642}"/>
    <cellStyle name="Millares 2 3 2 2 3 3 2 2 4" xfId="7654" xr:uid="{00000000-0005-0000-0000-000073130000}"/>
    <cellStyle name="Millares 2 3 2 2 3 3 2 2 4 2" xfId="18305" xr:uid="{E8F29ADD-CB01-45A0-8C07-CCEE029AC171}"/>
    <cellStyle name="Millares 2 3 2 2 3 3 2 2 5" xfId="18300" xr:uid="{7A1FF76C-43EC-47DE-849D-97B9515C4669}"/>
    <cellStyle name="Millares 2 3 2 2 3 3 2 3" xfId="7655" xr:uid="{00000000-0005-0000-0000-000074130000}"/>
    <cellStyle name="Millares 2 3 2 2 3 3 2 3 2" xfId="7656" xr:uid="{00000000-0005-0000-0000-000075130000}"/>
    <cellStyle name="Millares 2 3 2 2 3 3 2 3 2 2" xfId="18307" xr:uid="{D4C4135E-3C8B-4493-8F01-309D9529990D}"/>
    <cellStyle name="Millares 2 3 2 2 3 3 2 3 3" xfId="7657" xr:uid="{00000000-0005-0000-0000-000076130000}"/>
    <cellStyle name="Millares 2 3 2 2 3 3 2 3 3 2" xfId="18308" xr:uid="{15E7A3D6-435D-4B7E-87AE-3F80F52AE560}"/>
    <cellStyle name="Millares 2 3 2 2 3 3 2 3 4" xfId="18306" xr:uid="{A37490AB-ED15-4C28-9C92-7A4795266A88}"/>
    <cellStyle name="Millares 2 3 2 2 3 3 2 4" xfId="7658" xr:uid="{00000000-0005-0000-0000-000077130000}"/>
    <cellStyle name="Millares 2 3 2 2 3 3 2 4 2" xfId="18309" xr:uid="{3B75088A-670A-4C88-8600-58F585A626E1}"/>
    <cellStyle name="Millares 2 3 2 2 3 3 2 5" xfId="7659" xr:uid="{00000000-0005-0000-0000-000078130000}"/>
    <cellStyle name="Millares 2 3 2 2 3 3 2 5 2" xfId="18310" xr:uid="{DF6839E9-B06C-451A-B835-C2692567A6A8}"/>
    <cellStyle name="Millares 2 3 2 2 3 3 2 6" xfId="18299" xr:uid="{B6B86ACC-3406-4A41-AF13-D30E561C2C55}"/>
    <cellStyle name="Millares 2 3 2 2 3 3 3" xfId="7660" xr:uid="{00000000-0005-0000-0000-000079130000}"/>
    <cellStyle name="Millares 2 3 2 2 3 3 3 2" xfId="7661" xr:uid="{00000000-0005-0000-0000-00007A130000}"/>
    <cellStyle name="Millares 2 3 2 2 3 3 3 2 2" xfId="7662" xr:uid="{00000000-0005-0000-0000-00007B130000}"/>
    <cellStyle name="Millares 2 3 2 2 3 3 3 2 2 2" xfId="18313" xr:uid="{B6FAF685-D6E0-4613-BC5B-DC6F8C8C9899}"/>
    <cellStyle name="Millares 2 3 2 2 3 3 3 2 3" xfId="7663" xr:uid="{00000000-0005-0000-0000-00007C130000}"/>
    <cellStyle name="Millares 2 3 2 2 3 3 3 2 3 2" xfId="18314" xr:uid="{35A0D741-CBE4-4B84-BEBC-14C6669B789F}"/>
    <cellStyle name="Millares 2 3 2 2 3 3 3 2 4" xfId="18312" xr:uid="{4EDA74CF-99B5-4FD7-A023-7A7DB5BA3DB4}"/>
    <cellStyle name="Millares 2 3 2 2 3 3 3 3" xfId="7664" xr:uid="{00000000-0005-0000-0000-00007D130000}"/>
    <cellStyle name="Millares 2 3 2 2 3 3 3 3 2" xfId="18315" xr:uid="{5D50FE33-4BDD-48DE-BB0A-DD57F4654667}"/>
    <cellStyle name="Millares 2 3 2 2 3 3 3 4" xfId="7665" xr:uid="{00000000-0005-0000-0000-00007E130000}"/>
    <cellStyle name="Millares 2 3 2 2 3 3 3 4 2" xfId="18316" xr:uid="{F84BA66A-F1A8-44CA-80F8-A67485956FE8}"/>
    <cellStyle name="Millares 2 3 2 2 3 3 3 5" xfId="18311" xr:uid="{C49D93F3-A639-4F62-95BD-84E30DFE7279}"/>
    <cellStyle name="Millares 2 3 2 2 3 3 4" xfId="7666" xr:uid="{00000000-0005-0000-0000-00007F130000}"/>
    <cellStyle name="Millares 2 3 2 2 3 3 4 2" xfId="7667" xr:uid="{00000000-0005-0000-0000-000080130000}"/>
    <cellStyle name="Millares 2 3 2 2 3 3 4 2 2" xfId="7668" xr:uid="{00000000-0005-0000-0000-000081130000}"/>
    <cellStyle name="Millares 2 3 2 2 3 3 4 2 2 2" xfId="18319" xr:uid="{48CB7C5F-EA56-4722-898C-C79675A0EAC1}"/>
    <cellStyle name="Millares 2 3 2 2 3 3 4 2 3" xfId="7669" xr:uid="{00000000-0005-0000-0000-000082130000}"/>
    <cellStyle name="Millares 2 3 2 2 3 3 4 2 3 2" xfId="18320" xr:uid="{733DF070-CCBA-412C-AF5A-B15EB6F06B90}"/>
    <cellStyle name="Millares 2 3 2 2 3 3 4 2 4" xfId="18318" xr:uid="{8EB2BDF8-7252-45A4-8BB2-43BFF5E1ECCD}"/>
    <cellStyle name="Millares 2 3 2 2 3 3 4 3" xfId="7670" xr:uid="{00000000-0005-0000-0000-000083130000}"/>
    <cellStyle name="Millares 2 3 2 2 3 3 4 3 2" xfId="18321" xr:uid="{B45D874E-874F-4D23-869A-20695FB610F1}"/>
    <cellStyle name="Millares 2 3 2 2 3 3 4 4" xfId="7671" xr:uid="{00000000-0005-0000-0000-000084130000}"/>
    <cellStyle name="Millares 2 3 2 2 3 3 4 4 2" xfId="18322" xr:uid="{522EC3F0-8F98-4CF0-B970-EF5161533E52}"/>
    <cellStyle name="Millares 2 3 2 2 3 3 4 5" xfId="18317" xr:uid="{77BDDE06-8F5F-4683-8009-2E1B0227D600}"/>
    <cellStyle name="Millares 2 3 2 2 3 3 5" xfId="7672" xr:uid="{00000000-0005-0000-0000-000085130000}"/>
    <cellStyle name="Millares 2 3 2 2 3 3 5 2" xfId="7673" xr:uid="{00000000-0005-0000-0000-000086130000}"/>
    <cellStyle name="Millares 2 3 2 2 3 3 5 2 2" xfId="7674" xr:uid="{00000000-0005-0000-0000-000087130000}"/>
    <cellStyle name="Millares 2 3 2 2 3 3 5 2 2 2" xfId="18325" xr:uid="{14C112D8-802C-47DD-9D51-E24B278A5DE0}"/>
    <cellStyle name="Millares 2 3 2 2 3 3 5 2 3" xfId="7675" xr:uid="{00000000-0005-0000-0000-000088130000}"/>
    <cellStyle name="Millares 2 3 2 2 3 3 5 2 3 2" xfId="18326" xr:uid="{53B44B0C-9BE5-49CA-AEA9-229FC4224796}"/>
    <cellStyle name="Millares 2 3 2 2 3 3 5 2 4" xfId="18324" xr:uid="{A2867F19-0D42-4ACE-9A4B-D4AF7B15035F}"/>
    <cellStyle name="Millares 2 3 2 2 3 3 5 3" xfId="7676" xr:uid="{00000000-0005-0000-0000-000089130000}"/>
    <cellStyle name="Millares 2 3 2 2 3 3 5 3 2" xfId="18327" xr:uid="{E610DC91-AF72-44FF-9893-85EFCF31F320}"/>
    <cellStyle name="Millares 2 3 2 2 3 3 5 4" xfId="7677" xr:uid="{00000000-0005-0000-0000-00008A130000}"/>
    <cellStyle name="Millares 2 3 2 2 3 3 5 4 2" xfId="18328" xr:uid="{2E38A9ED-97A7-413B-A109-7C221BAE50C8}"/>
    <cellStyle name="Millares 2 3 2 2 3 3 5 5" xfId="18323" xr:uid="{568ACF5C-2072-4A77-9B86-076FC4B4A043}"/>
    <cellStyle name="Millares 2 3 2 2 3 3 6" xfId="7678" xr:uid="{00000000-0005-0000-0000-00008B130000}"/>
    <cellStyle name="Millares 2 3 2 2 3 3 6 2" xfId="7679" xr:uid="{00000000-0005-0000-0000-00008C130000}"/>
    <cellStyle name="Millares 2 3 2 2 3 3 6 2 2" xfId="18330" xr:uid="{353666E1-C7F5-4C0A-94A7-E19AACBB3166}"/>
    <cellStyle name="Millares 2 3 2 2 3 3 6 3" xfId="7680" xr:uid="{00000000-0005-0000-0000-00008D130000}"/>
    <cellStyle name="Millares 2 3 2 2 3 3 6 3 2" xfId="18331" xr:uid="{25B52A39-9111-4CA3-B7C8-E648D2AD02B8}"/>
    <cellStyle name="Millares 2 3 2 2 3 3 6 4" xfId="18329" xr:uid="{3B0CA186-59E6-44F5-B9AE-26923A381DCA}"/>
    <cellStyle name="Millares 2 3 2 2 3 3 7" xfId="7681" xr:uid="{00000000-0005-0000-0000-00008E130000}"/>
    <cellStyle name="Millares 2 3 2 2 3 3 7 2" xfId="18332" xr:uid="{45096960-1A3F-4D7C-ADFC-1B8B881BEBE6}"/>
    <cellStyle name="Millares 2 3 2 2 3 3 8" xfId="7682" xr:uid="{00000000-0005-0000-0000-00008F130000}"/>
    <cellStyle name="Millares 2 3 2 2 3 3 8 2" xfId="18333" xr:uid="{89166734-8873-4285-90E9-9FDDAE03F426}"/>
    <cellStyle name="Millares 2 3 2 2 3 3 9" xfId="18298" xr:uid="{5E0F3775-EEE8-4F32-A4C6-98A04852BB00}"/>
    <cellStyle name="Millares 2 3 2 2 3 4" xfId="7683" xr:uid="{00000000-0005-0000-0000-000090130000}"/>
    <cellStyle name="Millares 2 3 2 2 3 4 2" xfId="7684" xr:uid="{00000000-0005-0000-0000-000091130000}"/>
    <cellStyle name="Millares 2 3 2 2 3 4 2 2" xfId="7685" xr:uid="{00000000-0005-0000-0000-000092130000}"/>
    <cellStyle name="Millares 2 3 2 2 3 4 2 2 2" xfId="7686" xr:uid="{00000000-0005-0000-0000-000093130000}"/>
    <cellStyle name="Millares 2 3 2 2 3 4 2 2 2 2" xfId="18337" xr:uid="{94CA7A45-386D-4CFF-B89E-33216E02768E}"/>
    <cellStyle name="Millares 2 3 2 2 3 4 2 2 3" xfId="7687" xr:uid="{00000000-0005-0000-0000-000094130000}"/>
    <cellStyle name="Millares 2 3 2 2 3 4 2 2 3 2" xfId="18338" xr:uid="{7BD91333-E6EF-4BAB-A21E-81D22ACC3E60}"/>
    <cellStyle name="Millares 2 3 2 2 3 4 2 2 4" xfId="18336" xr:uid="{92B907E9-F36A-434A-BD52-2286B31E85BD}"/>
    <cellStyle name="Millares 2 3 2 2 3 4 2 3" xfId="7688" xr:uid="{00000000-0005-0000-0000-000095130000}"/>
    <cellStyle name="Millares 2 3 2 2 3 4 2 3 2" xfId="18339" xr:uid="{CDE612EC-CE0D-487E-BD73-1E8F544940CE}"/>
    <cellStyle name="Millares 2 3 2 2 3 4 2 4" xfId="7689" xr:uid="{00000000-0005-0000-0000-000096130000}"/>
    <cellStyle name="Millares 2 3 2 2 3 4 2 4 2" xfId="18340" xr:uid="{55BF35E9-D4B9-4EC7-A749-46B851BF0FDF}"/>
    <cellStyle name="Millares 2 3 2 2 3 4 2 5" xfId="18335" xr:uid="{26268D28-F5F5-4FE8-AAF1-60A1127E16F3}"/>
    <cellStyle name="Millares 2 3 2 2 3 4 3" xfId="7690" xr:uid="{00000000-0005-0000-0000-000097130000}"/>
    <cellStyle name="Millares 2 3 2 2 3 4 3 2" xfId="7691" xr:uid="{00000000-0005-0000-0000-000098130000}"/>
    <cellStyle name="Millares 2 3 2 2 3 4 3 2 2" xfId="18342" xr:uid="{23BC068D-E5F4-40D7-8E8F-34384E0E8C34}"/>
    <cellStyle name="Millares 2 3 2 2 3 4 3 3" xfId="7692" xr:uid="{00000000-0005-0000-0000-000099130000}"/>
    <cellStyle name="Millares 2 3 2 2 3 4 3 3 2" xfId="18343" xr:uid="{FA5E3610-B9BC-4BDE-8EE6-C6C160063B9D}"/>
    <cellStyle name="Millares 2 3 2 2 3 4 3 4" xfId="18341" xr:uid="{C81943B1-88BF-4327-AF75-EF8424CE3A98}"/>
    <cellStyle name="Millares 2 3 2 2 3 4 4" xfId="7693" xr:uid="{00000000-0005-0000-0000-00009A130000}"/>
    <cellStyle name="Millares 2 3 2 2 3 4 4 2" xfId="18344" xr:uid="{1B014D52-50B0-4879-9FB1-62915941DBCF}"/>
    <cellStyle name="Millares 2 3 2 2 3 4 5" xfId="7694" xr:uid="{00000000-0005-0000-0000-00009B130000}"/>
    <cellStyle name="Millares 2 3 2 2 3 4 5 2" xfId="18345" xr:uid="{6648585A-5BF3-4AA1-8009-DC197D70D144}"/>
    <cellStyle name="Millares 2 3 2 2 3 4 6" xfId="18334" xr:uid="{CD688354-2355-4BA5-8B57-FD8A3014A522}"/>
    <cellStyle name="Millares 2 3 2 2 3 5" xfId="7695" xr:uid="{00000000-0005-0000-0000-00009C130000}"/>
    <cellStyle name="Millares 2 3 2 2 3 5 2" xfId="7696" xr:uid="{00000000-0005-0000-0000-00009D130000}"/>
    <cellStyle name="Millares 2 3 2 2 3 5 2 2" xfId="7697" xr:uid="{00000000-0005-0000-0000-00009E130000}"/>
    <cellStyle name="Millares 2 3 2 2 3 5 2 2 2" xfId="18348" xr:uid="{65DA7F64-F409-4A97-9E3B-3C9809B3AAAB}"/>
    <cellStyle name="Millares 2 3 2 2 3 5 2 3" xfId="7698" xr:uid="{00000000-0005-0000-0000-00009F130000}"/>
    <cellStyle name="Millares 2 3 2 2 3 5 2 3 2" xfId="18349" xr:uid="{8958195F-9C17-416A-AE77-EF1838D6BEA6}"/>
    <cellStyle name="Millares 2 3 2 2 3 5 2 4" xfId="18347" xr:uid="{50E61613-7D4B-4A3F-B848-53D1935CA9F4}"/>
    <cellStyle name="Millares 2 3 2 2 3 5 3" xfId="7699" xr:uid="{00000000-0005-0000-0000-0000A0130000}"/>
    <cellStyle name="Millares 2 3 2 2 3 5 3 2" xfId="18350" xr:uid="{5915BC68-2500-49E4-A508-A00B3ACE7963}"/>
    <cellStyle name="Millares 2 3 2 2 3 5 4" xfId="7700" xr:uid="{00000000-0005-0000-0000-0000A1130000}"/>
    <cellStyle name="Millares 2 3 2 2 3 5 4 2" xfId="18351" xr:uid="{2FF38389-3205-43EC-872C-0699F3129DA2}"/>
    <cellStyle name="Millares 2 3 2 2 3 5 5" xfId="18346" xr:uid="{A656D2B0-A0D9-4F3B-AD3D-7E18E8C9FC9D}"/>
    <cellStyle name="Millares 2 3 2 2 3 6" xfId="7701" xr:uid="{00000000-0005-0000-0000-0000A2130000}"/>
    <cellStyle name="Millares 2 3 2 2 3 6 2" xfId="7702" xr:uid="{00000000-0005-0000-0000-0000A3130000}"/>
    <cellStyle name="Millares 2 3 2 2 3 6 2 2" xfId="7703" xr:uid="{00000000-0005-0000-0000-0000A4130000}"/>
    <cellStyle name="Millares 2 3 2 2 3 6 2 2 2" xfId="18354" xr:uid="{33D22D56-D3A4-4529-877D-2CA4C082AB31}"/>
    <cellStyle name="Millares 2 3 2 2 3 6 2 3" xfId="7704" xr:uid="{00000000-0005-0000-0000-0000A5130000}"/>
    <cellStyle name="Millares 2 3 2 2 3 6 2 3 2" xfId="18355" xr:uid="{3DE2E99E-CE56-413B-A6AB-D0DD831044A7}"/>
    <cellStyle name="Millares 2 3 2 2 3 6 2 4" xfId="18353" xr:uid="{3C980D73-3BB7-4FB0-A762-D4A5B50C8BC1}"/>
    <cellStyle name="Millares 2 3 2 2 3 6 3" xfId="7705" xr:uid="{00000000-0005-0000-0000-0000A6130000}"/>
    <cellStyle name="Millares 2 3 2 2 3 6 3 2" xfId="18356" xr:uid="{91CC095B-4627-4F38-A458-656B580B8A2C}"/>
    <cellStyle name="Millares 2 3 2 2 3 6 4" xfId="7706" xr:uid="{00000000-0005-0000-0000-0000A7130000}"/>
    <cellStyle name="Millares 2 3 2 2 3 6 4 2" xfId="18357" xr:uid="{3D6F2836-CE6D-446F-B107-20C811CE5874}"/>
    <cellStyle name="Millares 2 3 2 2 3 6 5" xfId="18352" xr:uid="{3AE0147B-FDD7-4FDE-A9FD-A1E0C2D0D746}"/>
    <cellStyle name="Millares 2 3 2 2 3 7" xfId="7707" xr:uid="{00000000-0005-0000-0000-0000A8130000}"/>
    <cellStyle name="Millares 2 3 2 2 3 7 2" xfId="7708" xr:uid="{00000000-0005-0000-0000-0000A9130000}"/>
    <cellStyle name="Millares 2 3 2 2 3 7 2 2" xfId="7709" xr:uid="{00000000-0005-0000-0000-0000AA130000}"/>
    <cellStyle name="Millares 2 3 2 2 3 7 2 2 2" xfId="18360" xr:uid="{50ED725D-E3A3-4F7B-88AE-FBFF27998ADC}"/>
    <cellStyle name="Millares 2 3 2 2 3 7 2 3" xfId="7710" xr:uid="{00000000-0005-0000-0000-0000AB130000}"/>
    <cellStyle name="Millares 2 3 2 2 3 7 2 3 2" xfId="18361" xr:uid="{5FE8C2F6-0EBC-4DA1-AF18-D3C79AB3B9F3}"/>
    <cellStyle name="Millares 2 3 2 2 3 7 2 4" xfId="18359" xr:uid="{A659E2C6-C1C0-4B2A-900C-688674D8CF6A}"/>
    <cellStyle name="Millares 2 3 2 2 3 7 3" xfId="7711" xr:uid="{00000000-0005-0000-0000-0000AC130000}"/>
    <cellStyle name="Millares 2 3 2 2 3 7 3 2" xfId="18362" xr:uid="{4C9AC503-F8FF-4ED0-85C6-89FC0535C694}"/>
    <cellStyle name="Millares 2 3 2 2 3 7 4" xfId="7712" xr:uid="{00000000-0005-0000-0000-0000AD130000}"/>
    <cellStyle name="Millares 2 3 2 2 3 7 4 2" xfId="18363" xr:uid="{B2C161E3-1EA0-444C-A66B-FACE3F7371CA}"/>
    <cellStyle name="Millares 2 3 2 2 3 7 5" xfId="18358" xr:uid="{1B0165A5-B33A-4229-8FC7-FBD227066DD1}"/>
    <cellStyle name="Millares 2 3 2 2 3 8" xfId="7713" xr:uid="{00000000-0005-0000-0000-0000AE130000}"/>
    <cellStyle name="Millares 2 3 2 2 3 8 2" xfId="7714" xr:uid="{00000000-0005-0000-0000-0000AF130000}"/>
    <cellStyle name="Millares 2 3 2 2 3 8 2 2" xfId="18365" xr:uid="{2CE3F7F9-DB8D-4215-8E70-1AA981B85A1C}"/>
    <cellStyle name="Millares 2 3 2 2 3 8 3" xfId="7715" xr:uid="{00000000-0005-0000-0000-0000B0130000}"/>
    <cellStyle name="Millares 2 3 2 2 3 8 3 2" xfId="18366" xr:uid="{08227C57-B639-4EB4-8EC8-564776BB48DE}"/>
    <cellStyle name="Millares 2 3 2 2 3 8 4" xfId="18364" xr:uid="{4C3F9458-CCE6-40FC-A9DB-852ABC741871}"/>
    <cellStyle name="Millares 2 3 2 2 3 9" xfId="7716" xr:uid="{00000000-0005-0000-0000-0000B1130000}"/>
    <cellStyle name="Millares 2 3 2 2 3 9 2" xfId="18367" xr:uid="{ED9C6652-17E7-4295-A893-897D4AD90C78}"/>
    <cellStyle name="Millares 2 3 2 2 4" xfId="7717" xr:uid="{00000000-0005-0000-0000-0000B2130000}"/>
    <cellStyle name="Millares 2 3 2 2 4 10" xfId="18368" xr:uid="{2F3C2CAC-D5AD-4589-ABF4-95DCCFF4884C}"/>
    <cellStyle name="Millares 2 3 2 2 4 2" xfId="7718" xr:uid="{00000000-0005-0000-0000-0000B3130000}"/>
    <cellStyle name="Millares 2 3 2 2 4 2 2" xfId="7719" xr:uid="{00000000-0005-0000-0000-0000B4130000}"/>
    <cellStyle name="Millares 2 3 2 2 4 2 2 2" xfId="7720" xr:uid="{00000000-0005-0000-0000-0000B5130000}"/>
    <cellStyle name="Millares 2 3 2 2 4 2 2 2 2" xfId="7721" xr:uid="{00000000-0005-0000-0000-0000B6130000}"/>
    <cellStyle name="Millares 2 3 2 2 4 2 2 2 2 2" xfId="7722" xr:uid="{00000000-0005-0000-0000-0000B7130000}"/>
    <cellStyle name="Millares 2 3 2 2 4 2 2 2 2 2 2" xfId="18373" xr:uid="{B1B40664-BD6E-409E-8343-5515BE5A6EED}"/>
    <cellStyle name="Millares 2 3 2 2 4 2 2 2 2 3" xfId="7723" xr:uid="{00000000-0005-0000-0000-0000B8130000}"/>
    <cellStyle name="Millares 2 3 2 2 4 2 2 2 2 3 2" xfId="18374" xr:uid="{CF210443-04FC-4663-AF82-9183ECA040F9}"/>
    <cellStyle name="Millares 2 3 2 2 4 2 2 2 2 4" xfId="18372" xr:uid="{FC209AB8-2F49-4A03-8DDA-1452BEA7786E}"/>
    <cellStyle name="Millares 2 3 2 2 4 2 2 2 3" xfId="7724" xr:uid="{00000000-0005-0000-0000-0000B9130000}"/>
    <cellStyle name="Millares 2 3 2 2 4 2 2 2 3 2" xfId="18375" xr:uid="{2538BD13-BC36-44FD-B75D-E0B50F3ECBCE}"/>
    <cellStyle name="Millares 2 3 2 2 4 2 2 2 4" xfId="7725" xr:uid="{00000000-0005-0000-0000-0000BA130000}"/>
    <cellStyle name="Millares 2 3 2 2 4 2 2 2 4 2" xfId="18376" xr:uid="{9B5D7C28-9C63-4E09-B408-ED26C26AD4AD}"/>
    <cellStyle name="Millares 2 3 2 2 4 2 2 2 5" xfId="18371" xr:uid="{6994854B-F084-4D93-A289-520CFB146EAA}"/>
    <cellStyle name="Millares 2 3 2 2 4 2 2 3" xfId="7726" xr:uid="{00000000-0005-0000-0000-0000BB130000}"/>
    <cellStyle name="Millares 2 3 2 2 4 2 2 3 2" xfId="7727" xr:uid="{00000000-0005-0000-0000-0000BC130000}"/>
    <cellStyle name="Millares 2 3 2 2 4 2 2 3 2 2" xfId="18378" xr:uid="{4F354E91-C778-49DA-9BBF-4182F011732A}"/>
    <cellStyle name="Millares 2 3 2 2 4 2 2 3 3" xfId="7728" xr:uid="{00000000-0005-0000-0000-0000BD130000}"/>
    <cellStyle name="Millares 2 3 2 2 4 2 2 3 3 2" xfId="18379" xr:uid="{5B2C9BF5-15D9-4E26-95C3-7AFF4771708F}"/>
    <cellStyle name="Millares 2 3 2 2 4 2 2 3 4" xfId="18377" xr:uid="{D5B69594-26C4-4096-B63E-343321340F06}"/>
    <cellStyle name="Millares 2 3 2 2 4 2 2 4" xfId="7729" xr:uid="{00000000-0005-0000-0000-0000BE130000}"/>
    <cellStyle name="Millares 2 3 2 2 4 2 2 4 2" xfId="18380" xr:uid="{33A9F40B-4E10-4D00-A27A-AA2DB359F172}"/>
    <cellStyle name="Millares 2 3 2 2 4 2 2 5" xfId="7730" xr:uid="{00000000-0005-0000-0000-0000BF130000}"/>
    <cellStyle name="Millares 2 3 2 2 4 2 2 5 2" xfId="18381" xr:uid="{ED9E37D6-47E8-4422-B191-E4869A3BAFE7}"/>
    <cellStyle name="Millares 2 3 2 2 4 2 2 6" xfId="18370" xr:uid="{4061F3D0-DFE3-4378-ACB9-868A4CEA73D3}"/>
    <cellStyle name="Millares 2 3 2 2 4 2 3" xfId="7731" xr:uid="{00000000-0005-0000-0000-0000C0130000}"/>
    <cellStyle name="Millares 2 3 2 2 4 2 3 2" xfId="7732" xr:uid="{00000000-0005-0000-0000-0000C1130000}"/>
    <cellStyle name="Millares 2 3 2 2 4 2 3 2 2" xfId="7733" xr:uid="{00000000-0005-0000-0000-0000C2130000}"/>
    <cellStyle name="Millares 2 3 2 2 4 2 3 2 2 2" xfId="18384" xr:uid="{BBD23D1B-7A85-40C9-8DFC-DF137EED84AA}"/>
    <cellStyle name="Millares 2 3 2 2 4 2 3 2 3" xfId="7734" xr:uid="{00000000-0005-0000-0000-0000C3130000}"/>
    <cellStyle name="Millares 2 3 2 2 4 2 3 2 3 2" xfId="18385" xr:uid="{C111F58C-C495-4242-837C-2B50FCF70772}"/>
    <cellStyle name="Millares 2 3 2 2 4 2 3 2 4" xfId="18383" xr:uid="{7EE0042D-F8B2-4F9B-A56C-3A053A774C61}"/>
    <cellStyle name="Millares 2 3 2 2 4 2 3 3" xfId="7735" xr:uid="{00000000-0005-0000-0000-0000C4130000}"/>
    <cellStyle name="Millares 2 3 2 2 4 2 3 3 2" xfId="18386" xr:uid="{3FCB4FF7-BABD-415C-8F15-FAFF02591F84}"/>
    <cellStyle name="Millares 2 3 2 2 4 2 3 4" xfId="7736" xr:uid="{00000000-0005-0000-0000-0000C5130000}"/>
    <cellStyle name="Millares 2 3 2 2 4 2 3 4 2" xfId="18387" xr:uid="{4DEDEC4D-D5E8-4582-B198-419085305673}"/>
    <cellStyle name="Millares 2 3 2 2 4 2 3 5" xfId="18382" xr:uid="{CA3FDF3F-1FCF-49E6-9DDB-0796F9D9820D}"/>
    <cellStyle name="Millares 2 3 2 2 4 2 4" xfId="7737" xr:uid="{00000000-0005-0000-0000-0000C6130000}"/>
    <cellStyle name="Millares 2 3 2 2 4 2 4 2" xfId="7738" xr:uid="{00000000-0005-0000-0000-0000C7130000}"/>
    <cellStyle name="Millares 2 3 2 2 4 2 4 2 2" xfId="7739" xr:uid="{00000000-0005-0000-0000-0000C8130000}"/>
    <cellStyle name="Millares 2 3 2 2 4 2 4 2 2 2" xfId="18390" xr:uid="{E057150F-4873-4F0B-8CE8-9E00B80EF98B}"/>
    <cellStyle name="Millares 2 3 2 2 4 2 4 2 3" xfId="7740" xr:uid="{00000000-0005-0000-0000-0000C9130000}"/>
    <cellStyle name="Millares 2 3 2 2 4 2 4 2 3 2" xfId="18391" xr:uid="{2EEA7576-8304-4E58-B042-B3AD43D5AD8C}"/>
    <cellStyle name="Millares 2 3 2 2 4 2 4 2 4" xfId="18389" xr:uid="{8627019A-BDDD-450F-916B-F3F5D2888AE0}"/>
    <cellStyle name="Millares 2 3 2 2 4 2 4 3" xfId="7741" xr:uid="{00000000-0005-0000-0000-0000CA130000}"/>
    <cellStyle name="Millares 2 3 2 2 4 2 4 3 2" xfId="18392" xr:uid="{93E0E6AA-3446-4982-BD8C-717206548883}"/>
    <cellStyle name="Millares 2 3 2 2 4 2 4 4" xfId="7742" xr:uid="{00000000-0005-0000-0000-0000CB130000}"/>
    <cellStyle name="Millares 2 3 2 2 4 2 4 4 2" xfId="18393" xr:uid="{9E9CA856-CA12-4E96-924A-A31CF16CFA58}"/>
    <cellStyle name="Millares 2 3 2 2 4 2 4 5" xfId="18388" xr:uid="{8A69AB27-4340-4410-B745-F53AABC81FB9}"/>
    <cellStyle name="Millares 2 3 2 2 4 2 5" xfId="7743" xr:uid="{00000000-0005-0000-0000-0000CC130000}"/>
    <cellStyle name="Millares 2 3 2 2 4 2 5 2" xfId="7744" xr:uid="{00000000-0005-0000-0000-0000CD130000}"/>
    <cellStyle name="Millares 2 3 2 2 4 2 5 2 2" xfId="7745" xr:uid="{00000000-0005-0000-0000-0000CE130000}"/>
    <cellStyle name="Millares 2 3 2 2 4 2 5 2 2 2" xfId="18396" xr:uid="{CE522E58-F00F-4D39-A1A9-4781DF500674}"/>
    <cellStyle name="Millares 2 3 2 2 4 2 5 2 3" xfId="7746" xr:uid="{00000000-0005-0000-0000-0000CF130000}"/>
    <cellStyle name="Millares 2 3 2 2 4 2 5 2 3 2" xfId="18397" xr:uid="{04EBD406-8CC8-4F42-9BBE-24C774892A42}"/>
    <cellStyle name="Millares 2 3 2 2 4 2 5 2 4" xfId="18395" xr:uid="{3931FA7B-BB04-456A-BC04-C805353A57B4}"/>
    <cellStyle name="Millares 2 3 2 2 4 2 5 3" xfId="7747" xr:uid="{00000000-0005-0000-0000-0000D0130000}"/>
    <cellStyle name="Millares 2 3 2 2 4 2 5 3 2" xfId="18398" xr:uid="{8C7C7447-BC64-4B09-B0EF-292C237A7BA4}"/>
    <cellStyle name="Millares 2 3 2 2 4 2 5 4" xfId="7748" xr:uid="{00000000-0005-0000-0000-0000D1130000}"/>
    <cellStyle name="Millares 2 3 2 2 4 2 5 4 2" xfId="18399" xr:uid="{DA876FC1-B8CB-4240-959D-7846AED1CE58}"/>
    <cellStyle name="Millares 2 3 2 2 4 2 5 5" xfId="18394" xr:uid="{F6ADD9EB-0FAC-4721-BFED-51C77C7FFE0C}"/>
    <cellStyle name="Millares 2 3 2 2 4 2 6" xfId="7749" xr:uid="{00000000-0005-0000-0000-0000D2130000}"/>
    <cellStyle name="Millares 2 3 2 2 4 2 6 2" xfId="7750" xr:uid="{00000000-0005-0000-0000-0000D3130000}"/>
    <cellStyle name="Millares 2 3 2 2 4 2 6 2 2" xfId="18401" xr:uid="{96D63DD6-2409-4F0A-AB39-76D9CD65563A}"/>
    <cellStyle name="Millares 2 3 2 2 4 2 6 3" xfId="7751" xr:uid="{00000000-0005-0000-0000-0000D4130000}"/>
    <cellStyle name="Millares 2 3 2 2 4 2 6 3 2" xfId="18402" xr:uid="{BEC98A3D-D5C4-4123-9D20-5A1F4C2B906A}"/>
    <cellStyle name="Millares 2 3 2 2 4 2 6 4" xfId="18400" xr:uid="{1CAE09BE-4C65-40B7-936D-7A42D845C745}"/>
    <cellStyle name="Millares 2 3 2 2 4 2 7" xfId="7752" xr:uid="{00000000-0005-0000-0000-0000D5130000}"/>
    <cellStyle name="Millares 2 3 2 2 4 2 7 2" xfId="18403" xr:uid="{E857AA32-D7E5-4E35-BDD8-2592F916816C}"/>
    <cellStyle name="Millares 2 3 2 2 4 2 8" xfId="7753" xr:uid="{00000000-0005-0000-0000-0000D6130000}"/>
    <cellStyle name="Millares 2 3 2 2 4 2 8 2" xfId="18404" xr:uid="{EE6150C6-AAE3-4FFD-B440-276D10B70BF5}"/>
    <cellStyle name="Millares 2 3 2 2 4 2 9" xfId="18369" xr:uid="{8BB4DA4A-8DD8-433E-814E-04FD9B6916F2}"/>
    <cellStyle name="Millares 2 3 2 2 4 3" xfId="7754" xr:uid="{00000000-0005-0000-0000-0000D7130000}"/>
    <cellStyle name="Millares 2 3 2 2 4 3 2" xfId="7755" xr:uid="{00000000-0005-0000-0000-0000D8130000}"/>
    <cellStyle name="Millares 2 3 2 2 4 3 2 2" xfId="7756" xr:uid="{00000000-0005-0000-0000-0000D9130000}"/>
    <cellStyle name="Millares 2 3 2 2 4 3 2 2 2" xfId="7757" xr:uid="{00000000-0005-0000-0000-0000DA130000}"/>
    <cellStyle name="Millares 2 3 2 2 4 3 2 2 2 2" xfId="18408" xr:uid="{94CF7989-56C6-4BC4-8C55-B77E002ABBA7}"/>
    <cellStyle name="Millares 2 3 2 2 4 3 2 2 3" xfId="7758" xr:uid="{00000000-0005-0000-0000-0000DB130000}"/>
    <cellStyle name="Millares 2 3 2 2 4 3 2 2 3 2" xfId="18409" xr:uid="{ADC1B9CC-D157-4818-9024-9885F548C68B}"/>
    <cellStyle name="Millares 2 3 2 2 4 3 2 2 4" xfId="18407" xr:uid="{4FD557F4-EA73-4615-873B-B23E453ACC25}"/>
    <cellStyle name="Millares 2 3 2 2 4 3 2 3" xfId="7759" xr:uid="{00000000-0005-0000-0000-0000DC130000}"/>
    <cellStyle name="Millares 2 3 2 2 4 3 2 3 2" xfId="18410" xr:uid="{D010B818-00E8-4F17-8B8B-8B3D32782FD1}"/>
    <cellStyle name="Millares 2 3 2 2 4 3 2 4" xfId="7760" xr:uid="{00000000-0005-0000-0000-0000DD130000}"/>
    <cellStyle name="Millares 2 3 2 2 4 3 2 4 2" xfId="18411" xr:uid="{56843EEC-3E25-4CC4-8530-6BF603747FB4}"/>
    <cellStyle name="Millares 2 3 2 2 4 3 2 5" xfId="18406" xr:uid="{2CD108F9-2508-4547-85FE-6CA033F09866}"/>
    <cellStyle name="Millares 2 3 2 2 4 3 3" xfId="7761" xr:uid="{00000000-0005-0000-0000-0000DE130000}"/>
    <cellStyle name="Millares 2 3 2 2 4 3 3 2" xfId="7762" xr:uid="{00000000-0005-0000-0000-0000DF130000}"/>
    <cellStyle name="Millares 2 3 2 2 4 3 3 2 2" xfId="18413" xr:uid="{1723BC52-BB55-44A8-A982-102B257D5FD3}"/>
    <cellStyle name="Millares 2 3 2 2 4 3 3 3" xfId="7763" xr:uid="{00000000-0005-0000-0000-0000E0130000}"/>
    <cellStyle name="Millares 2 3 2 2 4 3 3 3 2" xfId="18414" xr:uid="{ECCACED1-F111-4B48-9800-1E9236170854}"/>
    <cellStyle name="Millares 2 3 2 2 4 3 3 4" xfId="18412" xr:uid="{F9AAB8A8-56D4-470F-8E3B-57E5B8A06DA6}"/>
    <cellStyle name="Millares 2 3 2 2 4 3 4" xfId="7764" xr:uid="{00000000-0005-0000-0000-0000E1130000}"/>
    <cellStyle name="Millares 2 3 2 2 4 3 4 2" xfId="18415" xr:uid="{A6D920B3-2D07-4225-A67A-7BFBD5E39E3B}"/>
    <cellStyle name="Millares 2 3 2 2 4 3 5" xfId="7765" xr:uid="{00000000-0005-0000-0000-0000E2130000}"/>
    <cellStyle name="Millares 2 3 2 2 4 3 5 2" xfId="18416" xr:uid="{2BA187A8-E0C8-4A51-986F-03C9EED10A0F}"/>
    <cellStyle name="Millares 2 3 2 2 4 3 6" xfId="18405" xr:uid="{24FE4894-2AF6-474D-B415-63103124C6C6}"/>
    <cellStyle name="Millares 2 3 2 2 4 4" xfId="7766" xr:uid="{00000000-0005-0000-0000-0000E3130000}"/>
    <cellStyle name="Millares 2 3 2 2 4 4 2" xfId="7767" xr:uid="{00000000-0005-0000-0000-0000E4130000}"/>
    <cellStyle name="Millares 2 3 2 2 4 4 2 2" xfId="7768" xr:uid="{00000000-0005-0000-0000-0000E5130000}"/>
    <cellStyle name="Millares 2 3 2 2 4 4 2 2 2" xfId="18419" xr:uid="{235A9BFB-E769-4EA5-821C-525AC764386B}"/>
    <cellStyle name="Millares 2 3 2 2 4 4 2 3" xfId="7769" xr:uid="{00000000-0005-0000-0000-0000E6130000}"/>
    <cellStyle name="Millares 2 3 2 2 4 4 2 3 2" xfId="18420" xr:uid="{BCD5FDC7-E45E-460A-8E1E-98DE32506CFA}"/>
    <cellStyle name="Millares 2 3 2 2 4 4 2 4" xfId="18418" xr:uid="{D4C55705-E31E-4C59-AE9E-C96CA2B48AC8}"/>
    <cellStyle name="Millares 2 3 2 2 4 4 3" xfId="7770" xr:uid="{00000000-0005-0000-0000-0000E7130000}"/>
    <cellStyle name="Millares 2 3 2 2 4 4 3 2" xfId="18421" xr:uid="{5BB2FF28-DC1D-4F35-82F8-D30495ABA8F2}"/>
    <cellStyle name="Millares 2 3 2 2 4 4 4" xfId="7771" xr:uid="{00000000-0005-0000-0000-0000E8130000}"/>
    <cellStyle name="Millares 2 3 2 2 4 4 4 2" xfId="18422" xr:uid="{EEE9D913-1804-4908-833B-DE8C3AB4C836}"/>
    <cellStyle name="Millares 2 3 2 2 4 4 5" xfId="18417" xr:uid="{72E698D4-D04F-41A8-A476-E9A731AE1A8A}"/>
    <cellStyle name="Millares 2 3 2 2 4 5" xfId="7772" xr:uid="{00000000-0005-0000-0000-0000E9130000}"/>
    <cellStyle name="Millares 2 3 2 2 4 5 2" xfId="7773" xr:uid="{00000000-0005-0000-0000-0000EA130000}"/>
    <cellStyle name="Millares 2 3 2 2 4 5 2 2" xfId="7774" xr:uid="{00000000-0005-0000-0000-0000EB130000}"/>
    <cellStyle name="Millares 2 3 2 2 4 5 2 2 2" xfId="18425" xr:uid="{4437DBCE-956C-4FEF-B5C0-1AD63C8958DD}"/>
    <cellStyle name="Millares 2 3 2 2 4 5 2 3" xfId="7775" xr:uid="{00000000-0005-0000-0000-0000EC130000}"/>
    <cellStyle name="Millares 2 3 2 2 4 5 2 3 2" xfId="18426" xr:uid="{A514ECC0-6002-4413-8333-40FC08E6220E}"/>
    <cellStyle name="Millares 2 3 2 2 4 5 2 4" xfId="18424" xr:uid="{1A03D6B9-34A5-4472-AEFA-0D3C9AE8B124}"/>
    <cellStyle name="Millares 2 3 2 2 4 5 3" xfId="7776" xr:uid="{00000000-0005-0000-0000-0000ED130000}"/>
    <cellStyle name="Millares 2 3 2 2 4 5 3 2" xfId="18427" xr:uid="{204D076F-964B-4854-AC25-2C762DC8DB6E}"/>
    <cellStyle name="Millares 2 3 2 2 4 5 4" xfId="7777" xr:uid="{00000000-0005-0000-0000-0000EE130000}"/>
    <cellStyle name="Millares 2 3 2 2 4 5 4 2" xfId="18428" xr:uid="{89D245CE-47C4-448A-A636-92F3BB1E961F}"/>
    <cellStyle name="Millares 2 3 2 2 4 5 5" xfId="18423" xr:uid="{D4CD2AA4-D2F2-4E57-B8EE-9B813EED85C2}"/>
    <cellStyle name="Millares 2 3 2 2 4 6" xfId="7778" xr:uid="{00000000-0005-0000-0000-0000EF130000}"/>
    <cellStyle name="Millares 2 3 2 2 4 6 2" xfId="7779" xr:uid="{00000000-0005-0000-0000-0000F0130000}"/>
    <cellStyle name="Millares 2 3 2 2 4 6 2 2" xfId="7780" xr:uid="{00000000-0005-0000-0000-0000F1130000}"/>
    <cellStyle name="Millares 2 3 2 2 4 6 2 2 2" xfId="18431" xr:uid="{990DFE46-19B4-4EDC-A65F-C16928800EFB}"/>
    <cellStyle name="Millares 2 3 2 2 4 6 2 3" xfId="7781" xr:uid="{00000000-0005-0000-0000-0000F2130000}"/>
    <cellStyle name="Millares 2 3 2 2 4 6 2 3 2" xfId="18432" xr:uid="{62A64AAF-6EF1-4523-9A05-3C0FEAFF8BC6}"/>
    <cellStyle name="Millares 2 3 2 2 4 6 2 4" xfId="18430" xr:uid="{43802E3B-AED8-490D-B3F0-276B399D5156}"/>
    <cellStyle name="Millares 2 3 2 2 4 6 3" xfId="7782" xr:uid="{00000000-0005-0000-0000-0000F3130000}"/>
    <cellStyle name="Millares 2 3 2 2 4 6 3 2" xfId="18433" xr:uid="{2E31D298-2517-47A8-9AEB-B75326FAA897}"/>
    <cellStyle name="Millares 2 3 2 2 4 6 4" xfId="7783" xr:uid="{00000000-0005-0000-0000-0000F4130000}"/>
    <cellStyle name="Millares 2 3 2 2 4 6 4 2" xfId="18434" xr:uid="{473FFA45-6FE5-4CA3-AB3D-1A9B4DBE37B0}"/>
    <cellStyle name="Millares 2 3 2 2 4 6 5" xfId="18429" xr:uid="{2385251F-D101-423C-AE1D-F490BDC0C040}"/>
    <cellStyle name="Millares 2 3 2 2 4 7" xfId="7784" xr:uid="{00000000-0005-0000-0000-0000F5130000}"/>
    <cellStyle name="Millares 2 3 2 2 4 7 2" xfId="7785" xr:uid="{00000000-0005-0000-0000-0000F6130000}"/>
    <cellStyle name="Millares 2 3 2 2 4 7 2 2" xfId="18436" xr:uid="{1EC46A41-8492-476F-B446-B8CE9C11C8A1}"/>
    <cellStyle name="Millares 2 3 2 2 4 7 3" xfId="7786" xr:uid="{00000000-0005-0000-0000-0000F7130000}"/>
    <cellStyle name="Millares 2 3 2 2 4 7 3 2" xfId="18437" xr:uid="{8C164DF0-BA84-4D9A-A35C-1A70E8B1EBF3}"/>
    <cellStyle name="Millares 2 3 2 2 4 7 4" xfId="18435" xr:uid="{E4C71B8E-B833-4AAC-8B78-834514AD0FAA}"/>
    <cellStyle name="Millares 2 3 2 2 4 8" xfId="7787" xr:uid="{00000000-0005-0000-0000-0000F8130000}"/>
    <cellStyle name="Millares 2 3 2 2 4 8 2" xfId="18438" xr:uid="{F5B45AEA-B90D-4532-93D5-696C1AFFDE12}"/>
    <cellStyle name="Millares 2 3 2 2 4 9" xfId="7788" xr:uid="{00000000-0005-0000-0000-0000F9130000}"/>
    <cellStyle name="Millares 2 3 2 2 4 9 2" xfId="18439" xr:uid="{85D8B1D0-88DC-4F38-A893-DEC1D86DDF29}"/>
    <cellStyle name="Millares 2 3 2 2 5" xfId="7789" xr:uid="{00000000-0005-0000-0000-0000FA130000}"/>
    <cellStyle name="Millares 2 3 2 2 5 10" xfId="18440" xr:uid="{42A64B84-974D-4F8D-AA77-35948922EFF4}"/>
    <cellStyle name="Millares 2 3 2 2 5 2" xfId="7790" xr:uid="{00000000-0005-0000-0000-0000FB130000}"/>
    <cellStyle name="Millares 2 3 2 2 5 2 2" xfId="7791" xr:uid="{00000000-0005-0000-0000-0000FC130000}"/>
    <cellStyle name="Millares 2 3 2 2 5 2 2 2" xfId="7792" xr:uid="{00000000-0005-0000-0000-0000FD130000}"/>
    <cellStyle name="Millares 2 3 2 2 5 2 2 2 2" xfId="7793" xr:uid="{00000000-0005-0000-0000-0000FE130000}"/>
    <cellStyle name="Millares 2 3 2 2 5 2 2 2 2 2" xfId="7794" xr:uid="{00000000-0005-0000-0000-0000FF130000}"/>
    <cellStyle name="Millares 2 3 2 2 5 2 2 2 2 2 2" xfId="18445" xr:uid="{7BA55F10-264E-470F-B02C-E9E4EC6FB659}"/>
    <cellStyle name="Millares 2 3 2 2 5 2 2 2 2 3" xfId="7795" xr:uid="{00000000-0005-0000-0000-000000140000}"/>
    <cellStyle name="Millares 2 3 2 2 5 2 2 2 2 3 2" xfId="18446" xr:uid="{745A0AA0-0978-4336-B89F-B12B5A783183}"/>
    <cellStyle name="Millares 2 3 2 2 5 2 2 2 2 4" xfId="18444" xr:uid="{2CA582CD-3D5D-47A0-A8D8-213B98AB3177}"/>
    <cellStyle name="Millares 2 3 2 2 5 2 2 2 3" xfId="7796" xr:uid="{00000000-0005-0000-0000-000001140000}"/>
    <cellStyle name="Millares 2 3 2 2 5 2 2 2 3 2" xfId="18447" xr:uid="{53161049-B10E-431B-8E67-3CC38287EC45}"/>
    <cellStyle name="Millares 2 3 2 2 5 2 2 2 4" xfId="7797" xr:uid="{00000000-0005-0000-0000-000002140000}"/>
    <cellStyle name="Millares 2 3 2 2 5 2 2 2 4 2" xfId="18448" xr:uid="{686403C9-A713-48DB-B53D-72503DF1DB98}"/>
    <cellStyle name="Millares 2 3 2 2 5 2 2 2 5" xfId="18443" xr:uid="{6AB059CB-9AF5-4801-AA46-79C979A26E5D}"/>
    <cellStyle name="Millares 2 3 2 2 5 2 2 3" xfId="7798" xr:uid="{00000000-0005-0000-0000-000003140000}"/>
    <cellStyle name="Millares 2 3 2 2 5 2 2 3 2" xfId="7799" xr:uid="{00000000-0005-0000-0000-000004140000}"/>
    <cellStyle name="Millares 2 3 2 2 5 2 2 3 2 2" xfId="18450" xr:uid="{7016D819-CE8F-470C-9F7D-1BDA5C17C9CC}"/>
    <cellStyle name="Millares 2 3 2 2 5 2 2 3 3" xfId="7800" xr:uid="{00000000-0005-0000-0000-000005140000}"/>
    <cellStyle name="Millares 2 3 2 2 5 2 2 3 3 2" xfId="18451" xr:uid="{AC66CC81-A112-48FB-A562-B21F74CBF3E3}"/>
    <cellStyle name="Millares 2 3 2 2 5 2 2 3 4" xfId="18449" xr:uid="{6C192733-CA58-4FCA-B3C9-76ACF308BAD0}"/>
    <cellStyle name="Millares 2 3 2 2 5 2 2 4" xfId="7801" xr:uid="{00000000-0005-0000-0000-000006140000}"/>
    <cellStyle name="Millares 2 3 2 2 5 2 2 4 2" xfId="18452" xr:uid="{B691E93E-2259-44B0-B2D4-3DCCE219B6CD}"/>
    <cellStyle name="Millares 2 3 2 2 5 2 2 5" xfId="7802" xr:uid="{00000000-0005-0000-0000-000007140000}"/>
    <cellStyle name="Millares 2 3 2 2 5 2 2 5 2" xfId="18453" xr:uid="{831C2F34-B629-478B-ACF2-5CA9C3C473E0}"/>
    <cellStyle name="Millares 2 3 2 2 5 2 2 6" xfId="18442" xr:uid="{D41C69FF-C113-4C55-AAA1-5852BD428D7A}"/>
    <cellStyle name="Millares 2 3 2 2 5 2 3" xfId="7803" xr:uid="{00000000-0005-0000-0000-000008140000}"/>
    <cellStyle name="Millares 2 3 2 2 5 2 3 2" xfId="7804" xr:uid="{00000000-0005-0000-0000-000009140000}"/>
    <cellStyle name="Millares 2 3 2 2 5 2 3 2 2" xfId="7805" xr:uid="{00000000-0005-0000-0000-00000A140000}"/>
    <cellStyle name="Millares 2 3 2 2 5 2 3 2 2 2" xfId="18456" xr:uid="{47D502D7-006E-4F92-BD90-14C5F563E1E0}"/>
    <cellStyle name="Millares 2 3 2 2 5 2 3 2 3" xfId="7806" xr:uid="{00000000-0005-0000-0000-00000B140000}"/>
    <cellStyle name="Millares 2 3 2 2 5 2 3 2 3 2" xfId="18457" xr:uid="{67B8AE71-4726-45B2-A08B-7B4025F3E1BF}"/>
    <cellStyle name="Millares 2 3 2 2 5 2 3 2 4" xfId="18455" xr:uid="{995269B1-ED9A-4B39-8258-2915249E11AE}"/>
    <cellStyle name="Millares 2 3 2 2 5 2 3 3" xfId="7807" xr:uid="{00000000-0005-0000-0000-00000C140000}"/>
    <cellStyle name="Millares 2 3 2 2 5 2 3 3 2" xfId="18458" xr:uid="{A4AF325B-23CA-4EAC-B336-BB3CB5A3E5C1}"/>
    <cellStyle name="Millares 2 3 2 2 5 2 3 4" xfId="7808" xr:uid="{00000000-0005-0000-0000-00000D140000}"/>
    <cellStyle name="Millares 2 3 2 2 5 2 3 4 2" xfId="18459" xr:uid="{36F07193-5148-4562-9D64-089ABF6263DE}"/>
    <cellStyle name="Millares 2 3 2 2 5 2 3 5" xfId="18454" xr:uid="{A334424C-2D95-4C5D-99C2-DE7F4B6B58CB}"/>
    <cellStyle name="Millares 2 3 2 2 5 2 4" xfId="7809" xr:uid="{00000000-0005-0000-0000-00000E140000}"/>
    <cellStyle name="Millares 2 3 2 2 5 2 4 2" xfId="7810" xr:uid="{00000000-0005-0000-0000-00000F140000}"/>
    <cellStyle name="Millares 2 3 2 2 5 2 4 2 2" xfId="7811" xr:uid="{00000000-0005-0000-0000-000010140000}"/>
    <cellStyle name="Millares 2 3 2 2 5 2 4 2 2 2" xfId="18462" xr:uid="{1E92CFA6-CE5C-4736-B67C-EC59D10F7AFA}"/>
    <cellStyle name="Millares 2 3 2 2 5 2 4 2 3" xfId="7812" xr:uid="{00000000-0005-0000-0000-000011140000}"/>
    <cellStyle name="Millares 2 3 2 2 5 2 4 2 3 2" xfId="18463" xr:uid="{21D00212-AC20-4018-A279-D219E8ED39DD}"/>
    <cellStyle name="Millares 2 3 2 2 5 2 4 2 4" xfId="18461" xr:uid="{BE2A2B5A-F6D8-4495-AF2C-081B5AAB786D}"/>
    <cellStyle name="Millares 2 3 2 2 5 2 4 3" xfId="7813" xr:uid="{00000000-0005-0000-0000-000012140000}"/>
    <cellStyle name="Millares 2 3 2 2 5 2 4 3 2" xfId="18464" xr:uid="{65154848-BF46-423D-AE79-37CA8624F591}"/>
    <cellStyle name="Millares 2 3 2 2 5 2 4 4" xfId="7814" xr:uid="{00000000-0005-0000-0000-000013140000}"/>
    <cellStyle name="Millares 2 3 2 2 5 2 4 4 2" xfId="18465" xr:uid="{489184CD-80F5-4490-8F4C-561B7FCA307D}"/>
    <cellStyle name="Millares 2 3 2 2 5 2 4 5" xfId="18460" xr:uid="{44E45993-908C-4C8A-80B7-064B5424DF53}"/>
    <cellStyle name="Millares 2 3 2 2 5 2 5" xfId="7815" xr:uid="{00000000-0005-0000-0000-000014140000}"/>
    <cellStyle name="Millares 2 3 2 2 5 2 5 2" xfId="7816" xr:uid="{00000000-0005-0000-0000-000015140000}"/>
    <cellStyle name="Millares 2 3 2 2 5 2 5 2 2" xfId="7817" xr:uid="{00000000-0005-0000-0000-000016140000}"/>
    <cellStyle name="Millares 2 3 2 2 5 2 5 2 2 2" xfId="18468" xr:uid="{7C5FC01B-671D-4EBC-AAC3-5FFFFA1F3B67}"/>
    <cellStyle name="Millares 2 3 2 2 5 2 5 2 3" xfId="7818" xr:uid="{00000000-0005-0000-0000-000017140000}"/>
    <cellStyle name="Millares 2 3 2 2 5 2 5 2 3 2" xfId="18469" xr:uid="{ED5FAC68-5EB9-40B3-8BD7-445A0706C0AF}"/>
    <cellStyle name="Millares 2 3 2 2 5 2 5 2 4" xfId="18467" xr:uid="{6CABC481-C68E-4696-BBC5-4C8EB11AB18B}"/>
    <cellStyle name="Millares 2 3 2 2 5 2 5 3" xfId="7819" xr:uid="{00000000-0005-0000-0000-000018140000}"/>
    <cellStyle name="Millares 2 3 2 2 5 2 5 3 2" xfId="18470" xr:uid="{CB96FFC4-1EB0-41A7-BD97-F3856065339C}"/>
    <cellStyle name="Millares 2 3 2 2 5 2 5 4" xfId="7820" xr:uid="{00000000-0005-0000-0000-000019140000}"/>
    <cellStyle name="Millares 2 3 2 2 5 2 5 4 2" xfId="18471" xr:uid="{C9AD9AEA-F440-4020-A32B-99B31D8B45DA}"/>
    <cellStyle name="Millares 2 3 2 2 5 2 5 5" xfId="18466" xr:uid="{D40AFD80-7846-4754-9942-4FC0800D4694}"/>
    <cellStyle name="Millares 2 3 2 2 5 2 6" xfId="7821" xr:uid="{00000000-0005-0000-0000-00001A140000}"/>
    <cellStyle name="Millares 2 3 2 2 5 2 6 2" xfId="7822" xr:uid="{00000000-0005-0000-0000-00001B140000}"/>
    <cellStyle name="Millares 2 3 2 2 5 2 6 2 2" xfId="18473" xr:uid="{28794450-32BA-438A-841F-50D2555A5F7F}"/>
    <cellStyle name="Millares 2 3 2 2 5 2 6 3" xfId="7823" xr:uid="{00000000-0005-0000-0000-00001C140000}"/>
    <cellStyle name="Millares 2 3 2 2 5 2 6 3 2" xfId="18474" xr:uid="{289A8486-5D6C-4645-8180-64CE3B4E43FB}"/>
    <cellStyle name="Millares 2 3 2 2 5 2 6 4" xfId="18472" xr:uid="{A5B6A102-CDA7-477C-8786-4B9B3C6863D6}"/>
    <cellStyle name="Millares 2 3 2 2 5 2 7" xfId="7824" xr:uid="{00000000-0005-0000-0000-00001D140000}"/>
    <cellStyle name="Millares 2 3 2 2 5 2 7 2" xfId="18475" xr:uid="{D896DAB9-4D50-4F2E-9227-463AB771B373}"/>
    <cellStyle name="Millares 2 3 2 2 5 2 8" xfId="7825" xr:uid="{00000000-0005-0000-0000-00001E140000}"/>
    <cellStyle name="Millares 2 3 2 2 5 2 8 2" xfId="18476" xr:uid="{183C4B7A-ED52-4756-BF54-B3121C8A99B3}"/>
    <cellStyle name="Millares 2 3 2 2 5 2 9" xfId="18441" xr:uid="{67D765ED-9D1E-49C5-AC6A-73E491FAC369}"/>
    <cellStyle name="Millares 2 3 2 2 5 3" xfId="7826" xr:uid="{00000000-0005-0000-0000-00001F140000}"/>
    <cellStyle name="Millares 2 3 2 2 5 3 2" xfId="7827" xr:uid="{00000000-0005-0000-0000-000020140000}"/>
    <cellStyle name="Millares 2 3 2 2 5 3 2 2" xfId="7828" xr:uid="{00000000-0005-0000-0000-000021140000}"/>
    <cellStyle name="Millares 2 3 2 2 5 3 2 2 2" xfId="7829" xr:uid="{00000000-0005-0000-0000-000022140000}"/>
    <cellStyle name="Millares 2 3 2 2 5 3 2 2 2 2" xfId="18480" xr:uid="{36B95061-088E-4F31-86A2-C1ED85EC9842}"/>
    <cellStyle name="Millares 2 3 2 2 5 3 2 2 3" xfId="7830" xr:uid="{00000000-0005-0000-0000-000023140000}"/>
    <cellStyle name="Millares 2 3 2 2 5 3 2 2 3 2" xfId="18481" xr:uid="{EDFC1EF5-C5BD-4E5D-823A-0A193634AFBE}"/>
    <cellStyle name="Millares 2 3 2 2 5 3 2 2 4" xfId="18479" xr:uid="{364A188B-C10A-434D-AA0C-EAD806F132EE}"/>
    <cellStyle name="Millares 2 3 2 2 5 3 2 3" xfId="7831" xr:uid="{00000000-0005-0000-0000-000024140000}"/>
    <cellStyle name="Millares 2 3 2 2 5 3 2 3 2" xfId="18482" xr:uid="{2B5011DC-3797-4FCB-95B0-4E69E3EDD2B9}"/>
    <cellStyle name="Millares 2 3 2 2 5 3 2 4" xfId="7832" xr:uid="{00000000-0005-0000-0000-000025140000}"/>
    <cellStyle name="Millares 2 3 2 2 5 3 2 4 2" xfId="18483" xr:uid="{76700750-4040-4492-BFFB-439DA021EB83}"/>
    <cellStyle name="Millares 2 3 2 2 5 3 2 5" xfId="18478" xr:uid="{1A03D1EE-B276-4AA1-90CD-E166C5DF1F80}"/>
    <cellStyle name="Millares 2 3 2 2 5 3 3" xfId="7833" xr:uid="{00000000-0005-0000-0000-000026140000}"/>
    <cellStyle name="Millares 2 3 2 2 5 3 3 2" xfId="7834" xr:uid="{00000000-0005-0000-0000-000027140000}"/>
    <cellStyle name="Millares 2 3 2 2 5 3 3 2 2" xfId="18485" xr:uid="{8C19028C-B056-4EB6-AD77-B602F7590368}"/>
    <cellStyle name="Millares 2 3 2 2 5 3 3 3" xfId="7835" xr:uid="{00000000-0005-0000-0000-000028140000}"/>
    <cellStyle name="Millares 2 3 2 2 5 3 3 3 2" xfId="18486" xr:uid="{6FC9BBD1-12DB-4D36-BE06-7C4718A3D14E}"/>
    <cellStyle name="Millares 2 3 2 2 5 3 3 4" xfId="18484" xr:uid="{3316977F-008A-4C8E-99C5-13412D42C265}"/>
    <cellStyle name="Millares 2 3 2 2 5 3 4" xfId="7836" xr:uid="{00000000-0005-0000-0000-000029140000}"/>
    <cellStyle name="Millares 2 3 2 2 5 3 4 2" xfId="18487" xr:uid="{D2D60AAD-DFA3-4AD8-B8A5-E509032C8E60}"/>
    <cellStyle name="Millares 2 3 2 2 5 3 5" xfId="7837" xr:uid="{00000000-0005-0000-0000-00002A140000}"/>
    <cellStyle name="Millares 2 3 2 2 5 3 5 2" xfId="18488" xr:uid="{A9F45E58-0182-40FD-8687-12EF6FB012A5}"/>
    <cellStyle name="Millares 2 3 2 2 5 3 6" xfId="18477" xr:uid="{9ECEE1D5-F6FA-4200-B80E-9C15552B26B9}"/>
    <cellStyle name="Millares 2 3 2 2 5 4" xfId="7838" xr:uid="{00000000-0005-0000-0000-00002B140000}"/>
    <cellStyle name="Millares 2 3 2 2 5 4 2" xfId="7839" xr:uid="{00000000-0005-0000-0000-00002C140000}"/>
    <cellStyle name="Millares 2 3 2 2 5 4 2 2" xfId="7840" xr:uid="{00000000-0005-0000-0000-00002D140000}"/>
    <cellStyle name="Millares 2 3 2 2 5 4 2 2 2" xfId="18491" xr:uid="{CE78BA4B-859E-4BE9-BEB9-15D149184960}"/>
    <cellStyle name="Millares 2 3 2 2 5 4 2 3" xfId="7841" xr:uid="{00000000-0005-0000-0000-00002E140000}"/>
    <cellStyle name="Millares 2 3 2 2 5 4 2 3 2" xfId="18492" xr:uid="{D8C6A078-3B9B-4C7C-A17A-B7979635B8E9}"/>
    <cellStyle name="Millares 2 3 2 2 5 4 2 4" xfId="18490" xr:uid="{98452D08-9BB0-4A52-B7CE-80617D94D7DE}"/>
    <cellStyle name="Millares 2 3 2 2 5 4 3" xfId="7842" xr:uid="{00000000-0005-0000-0000-00002F140000}"/>
    <cellStyle name="Millares 2 3 2 2 5 4 3 2" xfId="18493" xr:uid="{993D4297-3814-46C3-B5F9-4662774F9C0E}"/>
    <cellStyle name="Millares 2 3 2 2 5 4 4" xfId="7843" xr:uid="{00000000-0005-0000-0000-000030140000}"/>
    <cellStyle name="Millares 2 3 2 2 5 4 4 2" xfId="18494" xr:uid="{5C33A5DF-06C3-47BA-B731-652238206FA6}"/>
    <cellStyle name="Millares 2 3 2 2 5 4 5" xfId="18489" xr:uid="{E7FAA9D4-50DB-4802-BD4C-9EF311EFB66C}"/>
    <cellStyle name="Millares 2 3 2 2 5 5" xfId="7844" xr:uid="{00000000-0005-0000-0000-000031140000}"/>
    <cellStyle name="Millares 2 3 2 2 5 5 2" xfId="7845" xr:uid="{00000000-0005-0000-0000-000032140000}"/>
    <cellStyle name="Millares 2 3 2 2 5 5 2 2" xfId="7846" xr:uid="{00000000-0005-0000-0000-000033140000}"/>
    <cellStyle name="Millares 2 3 2 2 5 5 2 2 2" xfId="18497" xr:uid="{6BE7D1F0-1D56-4395-9CA4-E4E6D7363FF9}"/>
    <cellStyle name="Millares 2 3 2 2 5 5 2 3" xfId="7847" xr:uid="{00000000-0005-0000-0000-000034140000}"/>
    <cellStyle name="Millares 2 3 2 2 5 5 2 3 2" xfId="18498" xr:uid="{11DB99FD-4AF5-4554-87B4-39E91ED7C537}"/>
    <cellStyle name="Millares 2 3 2 2 5 5 2 4" xfId="18496" xr:uid="{AF7E4261-9026-414D-A782-3FC2FD666779}"/>
    <cellStyle name="Millares 2 3 2 2 5 5 3" xfId="7848" xr:uid="{00000000-0005-0000-0000-000035140000}"/>
    <cellStyle name="Millares 2 3 2 2 5 5 3 2" xfId="18499" xr:uid="{EF3787DC-ED6A-40E0-8951-B335CBECC41C}"/>
    <cellStyle name="Millares 2 3 2 2 5 5 4" xfId="7849" xr:uid="{00000000-0005-0000-0000-000036140000}"/>
    <cellStyle name="Millares 2 3 2 2 5 5 4 2" xfId="18500" xr:uid="{2CF84298-DA7A-44F6-9342-35CC7A4F01A8}"/>
    <cellStyle name="Millares 2 3 2 2 5 5 5" xfId="18495" xr:uid="{2D2AB114-A82F-4B3A-9411-76D43C3F353C}"/>
    <cellStyle name="Millares 2 3 2 2 5 6" xfId="7850" xr:uid="{00000000-0005-0000-0000-000037140000}"/>
    <cellStyle name="Millares 2 3 2 2 5 6 2" xfId="7851" xr:uid="{00000000-0005-0000-0000-000038140000}"/>
    <cellStyle name="Millares 2 3 2 2 5 6 2 2" xfId="7852" xr:uid="{00000000-0005-0000-0000-000039140000}"/>
    <cellStyle name="Millares 2 3 2 2 5 6 2 2 2" xfId="18503" xr:uid="{21554EB6-C157-4E59-89E8-6FFC49A5D2A1}"/>
    <cellStyle name="Millares 2 3 2 2 5 6 2 3" xfId="7853" xr:uid="{00000000-0005-0000-0000-00003A140000}"/>
    <cellStyle name="Millares 2 3 2 2 5 6 2 3 2" xfId="18504" xr:uid="{EB64BE0C-4A11-4EA9-AF31-CE66B8B13612}"/>
    <cellStyle name="Millares 2 3 2 2 5 6 2 4" xfId="18502" xr:uid="{B0A0DF94-DBF0-483D-9F8A-BE38B0C28227}"/>
    <cellStyle name="Millares 2 3 2 2 5 6 3" xfId="7854" xr:uid="{00000000-0005-0000-0000-00003B140000}"/>
    <cellStyle name="Millares 2 3 2 2 5 6 3 2" xfId="18505" xr:uid="{7083C62D-DACA-453A-84E3-C926EA159CDE}"/>
    <cellStyle name="Millares 2 3 2 2 5 6 4" xfId="7855" xr:uid="{00000000-0005-0000-0000-00003C140000}"/>
    <cellStyle name="Millares 2 3 2 2 5 6 4 2" xfId="18506" xr:uid="{FB7CC91F-8253-4C75-B044-3C86F6D9B1DF}"/>
    <cellStyle name="Millares 2 3 2 2 5 6 5" xfId="18501" xr:uid="{1CAF2D58-37BA-4B34-A561-ABEF8B490FDF}"/>
    <cellStyle name="Millares 2 3 2 2 5 7" xfId="7856" xr:uid="{00000000-0005-0000-0000-00003D140000}"/>
    <cellStyle name="Millares 2 3 2 2 5 7 2" xfId="7857" xr:uid="{00000000-0005-0000-0000-00003E140000}"/>
    <cellStyle name="Millares 2 3 2 2 5 7 2 2" xfId="18508" xr:uid="{1BD278EE-ED7D-4E6E-941A-E7B33A77FDFE}"/>
    <cellStyle name="Millares 2 3 2 2 5 7 3" xfId="7858" xr:uid="{00000000-0005-0000-0000-00003F140000}"/>
    <cellStyle name="Millares 2 3 2 2 5 7 3 2" xfId="18509" xr:uid="{4046304A-AE8D-426D-AD26-167C710BF3C1}"/>
    <cellStyle name="Millares 2 3 2 2 5 7 4" xfId="18507" xr:uid="{62BDF033-1B8F-49AC-B51B-A3CC48DA6E92}"/>
    <cellStyle name="Millares 2 3 2 2 5 8" xfId="7859" xr:uid="{00000000-0005-0000-0000-000040140000}"/>
    <cellStyle name="Millares 2 3 2 2 5 8 2" xfId="18510" xr:uid="{D252AB0C-C67F-48DD-9A95-2A713356CD65}"/>
    <cellStyle name="Millares 2 3 2 2 5 9" xfId="7860" xr:uid="{00000000-0005-0000-0000-000041140000}"/>
    <cellStyle name="Millares 2 3 2 2 5 9 2" xfId="18511" xr:uid="{1921AF74-EE0B-4943-8B81-6FAEFBD4A070}"/>
    <cellStyle name="Millares 2 3 2 2 6" xfId="7861" xr:uid="{00000000-0005-0000-0000-000042140000}"/>
    <cellStyle name="Millares 2 3 2 2 6 2" xfId="7862" xr:uid="{00000000-0005-0000-0000-000043140000}"/>
    <cellStyle name="Millares 2 3 2 2 6 2 2" xfId="7863" xr:uid="{00000000-0005-0000-0000-000044140000}"/>
    <cellStyle name="Millares 2 3 2 2 6 2 2 2" xfId="7864" xr:uid="{00000000-0005-0000-0000-000045140000}"/>
    <cellStyle name="Millares 2 3 2 2 6 2 2 2 2" xfId="7865" xr:uid="{00000000-0005-0000-0000-000046140000}"/>
    <cellStyle name="Millares 2 3 2 2 6 2 2 2 2 2" xfId="18516" xr:uid="{64342390-E837-47AE-AAD8-D0429C1634A3}"/>
    <cellStyle name="Millares 2 3 2 2 6 2 2 2 3" xfId="7866" xr:uid="{00000000-0005-0000-0000-000047140000}"/>
    <cellStyle name="Millares 2 3 2 2 6 2 2 2 3 2" xfId="18517" xr:uid="{490CF3D3-B52E-4DDA-881C-31C897B7F7F5}"/>
    <cellStyle name="Millares 2 3 2 2 6 2 2 2 4" xfId="18515" xr:uid="{4D6B3D8A-4D4A-4A23-B94C-53E6F3331B54}"/>
    <cellStyle name="Millares 2 3 2 2 6 2 2 3" xfId="7867" xr:uid="{00000000-0005-0000-0000-000048140000}"/>
    <cellStyle name="Millares 2 3 2 2 6 2 2 3 2" xfId="18518" xr:uid="{112B4F4D-2708-4126-B940-63C61144A438}"/>
    <cellStyle name="Millares 2 3 2 2 6 2 2 4" xfId="7868" xr:uid="{00000000-0005-0000-0000-000049140000}"/>
    <cellStyle name="Millares 2 3 2 2 6 2 2 4 2" xfId="18519" xr:uid="{76FB9EFA-A776-4381-BF5A-C1CAADA6EF13}"/>
    <cellStyle name="Millares 2 3 2 2 6 2 2 5" xfId="18514" xr:uid="{EB82B387-4EFC-4704-8FB1-8CD7D156164F}"/>
    <cellStyle name="Millares 2 3 2 2 6 2 3" xfId="7869" xr:uid="{00000000-0005-0000-0000-00004A140000}"/>
    <cellStyle name="Millares 2 3 2 2 6 2 3 2" xfId="7870" xr:uid="{00000000-0005-0000-0000-00004B140000}"/>
    <cellStyle name="Millares 2 3 2 2 6 2 3 2 2" xfId="18521" xr:uid="{D73C2104-9833-4BC7-8DF0-619E6F2F1AFB}"/>
    <cellStyle name="Millares 2 3 2 2 6 2 3 3" xfId="7871" xr:uid="{00000000-0005-0000-0000-00004C140000}"/>
    <cellStyle name="Millares 2 3 2 2 6 2 3 3 2" xfId="18522" xr:uid="{DFD9C99D-3ADB-4212-BA62-24B782E350A2}"/>
    <cellStyle name="Millares 2 3 2 2 6 2 3 4" xfId="18520" xr:uid="{7A28946D-43C1-45C2-A2BC-F6CECEE6FF82}"/>
    <cellStyle name="Millares 2 3 2 2 6 2 4" xfId="7872" xr:uid="{00000000-0005-0000-0000-00004D140000}"/>
    <cellStyle name="Millares 2 3 2 2 6 2 4 2" xfId="18523" xr:uid="{D149D7F5-2167-4AE0-871E-F74AA8242B35}"/>
    <cellStyle name="Millares 2 3 2 2 6 2 5" xfId="7873" xr:uid="{00000000-0005-0000-0000-00004E140000}"/>
    <cellStyle name="Millares 2 3 2 2 6 2 5 2" xfId="18524" xr:uid="{D780815E-2D06-4E0E-AF98-9EDAAD0EB6EF}"/>
    <cellStyle name="Millares 2 3 2 2 6 2 6" xfId="18513" xr:uid="{22E6E2E2-BAC9-416D-9352-D7BC1865E285}"/>
    <cellStyle name="Millares 2 3 2 2 6 3" xfId="7874" xr:uid="{00000000-0005-0000-0000-00004F140000}"/>
    <cellStyle name="Millares 2 3 2 2 6 3 2" xfId="7875" xr:uid="{00000000-0005-0000-0000-000050140000}"/>
    <cellStyle name="Millares 2 3 2 2 6 3 2 2" xfId="7876" xr:uid="{00000000-0005-0000-0000-000051140000}"/>
    <cellStyle name="Millares 2 3 2 2 6 3 2 2 2" xfId="18527" xr:uid="{BE9C3032-F96A-4B38-A399-08458D492B26}"/>
    <cellStyle name="Millares 2 3 2 2 6 3 2 3" xfId="7877" xr:uid="{00000000-0005-0000-0000-000052140000}"/>
    <cellStyle name="Millares 2 3 2 2 6 3 2 3 2" xfId="18528" xr:uid="{B6737261-4201-4164-BF17-A4FB02B9EF32}"/>
    <cellStyle name="Millares 2 3 2 2 6 3 2 4" xfId="18526" xr:uid="{96709794-172C-4199-8857-BBB80ADAE0FD}"/>
    <cellStyle name="Millares 2 3 2 2 6 3 3" xfId="7878" xr:uid="{00000000-0005-0000-0000-000053140000}"/>
    <cellStyle name="Millares 2 3 2 2 6 3 3 2" xfId="18529" xr:uid="{746CBAB2-5A5E-4504-B401-33DD83D404A9}"/>
    <cellStyle name="Millares 2 3 2 2 6 3 4" xfId="7879" xr:uid="{00000000-0005-0000-0000-000054140000}"/>
    <cellStyle name="Millares 2 3 2 2 6 3 4 2" xfId="18530" xr:uid="{DB46E31C-1DE2-4B93-9509-A907133921CF}"/>
    <cellStyle name="Millares 2 3 2 2 6 3 5" xfId="18525" xr:uid="{F5ABDB83-A4B5-44D2-B3E2-FEBC3E470ECD}"/>
    <cellStyle name="Millares 2 3 2 2 6 4" xfId="7880" xr:uid="{00000000-0005-0000-0000-000055140000}"/>
    <cellStyle name="Millares 2 3 2 2 6 4 2" xfId="7881" xr:uid="{00000000-0005-0000-0000-000056140000}"/>
    <cellStyle name="Millares 2 3 2 2 6 4 2 2" xfId="7882" xr:uid="{00000000-0005-0000-0000-000057140000}"/>
    <cellStyle name="Millares 2 3 2 2 6 4 2 2 2" xfId="18533" xr:uid="{F6F9783B-833A-478E-A87E-63AE0745C798}"/>
    <cellStyle name="Millares 2 3 2 2 6 4 2 3" xfId="7883" xr:uid="{00000000-0005-0000-0000-000058140000}"/>
    <cellStyle name="Millares 2 3 2 2 6 4 2 3 2" xfId="18534" xr:uid="{DD2D1604-C57E-44B4-B8AF-0F0FFB86437F}"/>
    <cellStyle name="Millares 2 3 2 2 6 4 2 4" xfId="18532" xr:uid="{B1D7403F-FAB8-48F4-A111-DE947E94DBA5}"/>
    <cellStyle name="Millares 2 3 2 2 6 4 3" xfId="7884" xr:uid="{00000000-0005-0000-0000-000059140000}"/>
    <cellStyle name="Millares 2 3 2 2 6 4 3 2" xfId="18535" xr:uid="{56A6A28F-FBC3-4012-8536-B49573289A1C}"/>
    <cellStyle name="Millares 2 3 2 2 6 4 4" xfId="7885" xr:uid="{00000000-0005-0000-0000-00005A140000}"/>
    <cellStyle name="Millares 2 3 2 2 6 4 4 2" xfId="18536" xr:uid="{851AD19F-5F7F-4E66-A84D-F17998077056}"/>
    <cellStyle name="Millares 2 3 2 2 6 4 5" xfId="18531" xr:uid="{F1499E1D-2C68-4F69-8B5D-B263FC0F4363}"/>
    <cellStyle name="Millares 2 3 2 2 6 5" xfId="7886" xr:uid="{00000000-0005-0000-0000-00005B140000}"/>
    <cellStyle name="Millares 2 3 2 2 6 5 2" xfId="7887" xr:uid="{00000000-0005-0000-0000-00005C140000}"/>
    <cellStyle name="Millares 2 3 2 2 6 5 2 2" xfId="7888" xr:uid="{00000000-0005-0000-0000-00005D140000}"/>
    <cellStyle name="Millares 2 3 2 2 6 5 2 2 2" xfId="18539" xr:uid="{304BFAB3-96E3-4DD7-9B2D-93230E9F88AE}"/>
    <cellStyle name="Millares 2 3 2 2 6 5 2 3" xfId="7889" xr:uid="{00000000-0005-0000-0000-00005E140000}"/>
    <cellStyle name="Millares 2 3 2 2 6 5 2 3 2" xfId="18540" xr:uid="{CB7A64F2-4C65-46CA-84F6-0CBA1752BEC9}"/>
    <cellStyle name="Millares 2 3 2 2 6 5 2 4" xfId="18538" xr:uid="{7F275C98-DE06-4C93-B2CB-C5045CEB7359}"/>
    <cellStyle name="Millares 2 3 2 2 6 5 3" xfId="7890" xr:uid="{00000000-0005-0000-0000-00005F140000}"/>
    <cellStyle name="Millares 2 3 2 2 6 5 3 2" xfId="18541" xr:uid="{2B69F3AC-E01C-4B6A-B433-97395058F2B1}"/>
    <cellStyle name="Millares 2 3 2 2 6 5 4" xfId="7891" xr:uid="{00000000-0005-0000-0000-000060140000}"/>
    <cellStyle name="Millares 2 3 2 2 6 5 4 2" xfId="18542" xr:uid="{8D7FB2A1-40B5-40A1-9531-AA783EB8C3DE}"/>
    <cellStyle name="Millares 2 3 2 2 6 5 5" xfId="18537" xr:uid="{2A16D5AA-ECA4-41A7-ACB2-F0ADD5782249}"/>
    <cellStyle name="Millares 2 3 2 2 6 6" xfId="7892" xr:uid="{00000000-0005-0000-0000-000061140000}"/>
    <cellStyle name="Millares 2 3 2 2 6 6 2" xfId="7893" xr:uid="{00000000-0005-0000-0000-000062140000}"/>
    <cellStyle name="Millares 2 3 2 2 6 6 2 2" xfId="18544" xr:uid="{1BA732BB-2860-4DD5-BD84-27B01DAC072A}"/>
    <cellStyle name="Millares 2 3 2 2 6 6 3" xfId="7894" xr:uid="{00000000-0005-0000-0000-000063140000}"/>
    <cellStyle name="Millares 2 3 2 2 6 6 3 2" xfId="18545" xr:uid="{E97DFF7C-02E7-49F3-9D7F-D9D911AD1425}"/>
    <cellStyle name="Millares 2 3 2 2 6 6 4" xfId="18543" xr:uid="{03C31444-1354-4526-A529-DDC5A0EA4ECB}"/>
    <cellStyle name="Millares 2 3 2 2 6 7" xfId="7895" xr:uid="{00000000-0005-0000-0000-000064140000}"/>
    <cellStyle name="Millares 2 3 2 2 6 7 2" xfId="18546" xr:uid="{1605D821-B969-4B6D-A683-70F7788AB051}"/>
    <cellStyle name="Millares 2 3 2 2 6 8" xfId="7896" xr:uid="{00000000-0005-0000-0000-000065140000}"/>
    <cellStyle name="Millares 2 3 2 2 6 8 2" xfId="18547" xr:uid="{6701A7CD-EFA0-4DEF-80D4-6D62E1210F8A}"/>
    <cellStyle name="Millares 2 3 2 2 6 9" xfId="18512" xr:uid="{B1BEFCA4-DE1E-4D8F-8F52-7207650B7F60}"/>
    <cellStyle name="Millares 2 3 2 2 7" xfId="7897" xr:uid="{00000000-0005-0000-0000-000066140000}"/>
    <cellStyle name="Millares 2 3 2 2 7 2" xfId="7898" xr:uid="{00000000-0005-0000-0000-000067140000}"/>
    <cellStyle name="Millares 2 3 2 2 7 2 2" xfId="7899" xr:uid="{00000000-0005-0000-0000-000068140000}"/>
    <cellStyle name="Millares 2 3 2 2 7 2 2 2" xfId="7900" xr:uid="{00000000-0005-0000-0000-000069140000}"/>
    <cellStyle name="Millares 2 3 2 2 7 2 2 2 2" xfId="18551" xr:uid="{2076EB0F-68D0-4785-A4D2-B83441F2BD6D}"/>
    <cellStyle name="Millares 2 3 2 2 7 2 2 3" xfId="7901" xr:uid="{00000000-0005-0000-0000-00006A140000}"/>
    <cellStyle name="Millares 2 3 2 2 7 2 2 3 2" xfId="18552" xr:uid="{6213C956-C43A-46FF-8FE4-F866ADEDAF88}"/>
    <cellStyle name="Millares 2 3 2 2 7 2 2 4" xfId="18550" xr:uid="{DD21A5B3-4AD0-4B16-94CF-8BD09F81FE9C}"/>
    <cellStyle name="Millares 2 3 2 2 7 2 3" xfId="7902" xr:uid="{00000000-0005-0000-0000-00006B140000}"/>
    <cellStyle name="Millares 2 3 2 2 7 2 3 2" xfId="18553" xr:uid="{30213F95-36BD-4A49-979B-B2E749DDC617}"/>
    <cellStyle name="Millares 2 3 2 2 7 2 4" xfId="7903" xr:uid="{00000000-0005-0000-0000-00006C140000}"/>
    <cellStyle name="Millares 2 3 2 2 7 2 4 2" xfId="18554" xr:uid="{D51B2BE7-1A15-4388-A612-DDD0E4E2D87E}"/>
    <cellStyle name="Millares 2 3 2 2 7 2 5" xfId="18549" xr:uid="{982CC218-58F2-48C8-9C9A-F7E0361A9796}"/>
    <cellStyle name="Millares 2 3 2 2 7 3" xfId="7904" xr:uid="{00000000-0005-0000-0000-00006D140000}"/>
    <cellStyle name="Millares 2 3 2 2 7 3 2" xfId="7905" xr:uid="{00000000-0005-0000-0000-00006E140000}"/>
    <cellStyle name="Millares 2 3 2 2 7 3 2 2" xfId="7906" xr:uid="{00000000-0005-0000-0000-00006F140000}"/>
    <cellStyle name="Millares 2 3 2 2 7 3 2 2 2" xfId="18557" xr:uid="{B496FCA6-16AF-4C75-8664-EF0B4C7984F5}"/>
    <cellStyle name="Millares 2 3 2 2 7 3 2 3" xfId="7907" xr:uid="{00000000-0005-0000-0000-000070140000}"/>
    <cellStyle name="Millares 2 3 2 2 7 3 2 3 2" xfId="18558" xr:uid="{02BFDD5D-ECD5-438C-98EB-E91868E5ACBD}"/>
    <cellStyle name="Millares 2 3 2 2 7 3 2 4" xfId="18556" xr:uid="{55D10FA9-B072-496E-8908-3C9986AD9617}"/>
    <cellStyle name="Millares 2 3 2 2 7 3 3" xfId="7908" xr:uid="{00000000-0005-0000-0000-000071140000}"/>
    <cellStyle name="Millares 2 3 2 2 7 3 3 2" xfId="18559" xr:uid="{3EF21184-B13B-48E8-838E-1EDE1043F4B1}"/>
    <cellStyle name="Millares 2 3 2 2 7 3 4" xfId="7909" xr:uid="{00000000-0005-0000-0000-000072140000}"/>
    <cellStyle name="Millares 2 3 2 2 7 3 4 2" xfId="18560" xr:uid="{59B1676E-F492-409E-9226-6C695E874870}"/>
    <cellStyle name="Millares 2 3 2 2 7 3 5" xfId="18555" xr:uid="{F5433FD9-43B1-481B-BE88-7104D15DBAD7}"/>
    <cellStyle name="Millares 2 3 2 2 7 4" xfId="7910" xr:uid="{00000000-0005-0000-0000-000073140000}"/>
    <cellStyle name="Millares 2 3 2 2 7 4 2" xfId="7911" xr:uid="{00000000-0005-0000-0000-000074140000}"/>
    <cellStyle name="Millares 2 3 2 2 7 4 2 2" xfId="18562" xr:uid="{1478A726-4E8A-4822-B588-4721FF124074}"/>
    <cellStyle name="Millares 2 3 2 2 7 4 3" xfId="7912" xr:uid="{00000000-0005-0000-0000-000075140000}"/>
    <cellStyle name="Millares 2 3 2 2 7 4 3 2" xfId="18563" xr:uid="{49722774-D07E-4DFB-BF1E-1D34279A16D0}"/>
    <cellStyle name="Millares 2 3 2 2 7 4 4" xfId="18561" xr:uid="{66A59CB6-CFF2-48AE-9E27-66BE56B52A13}"/>
    <cellStyle name="Millares 2 3 2 2 7 5" xfId="7913" xr:uid="{00000000-0005-0000-0000-000076140000}"/>
    <cellStyle name="Millares 2 3 2 2 7 5 2" xfId="18564" xr:uid="{C2EAB87B-28A9-4F0A-AE9E-BCEF5E223437}"/>
    <cellStyle name="Millares 2 3 2 2 7 6" xfId="7914" xr:uid="{00000000-0005-0000-0000-000077140000}"/>
    <cellStyle name="Millares 2 3 2 2 7 6 2" xfId="18565" xr:uid="{3D5061A6-5A47-482B-BBDD-32DD22549ABE}"/>
    <cellStyle name="Millares 2 3 2 2 7 7" xfId="18548" xr:uid="{23046996-FDA6-4A33-8181-71E658821C6D}"/>
    <cellStyle name="Millares 2 3 2 2 8" xfId="7915" xr:uid="{00000000-0005-0000-0000-000078140000}"/>
    <cellStyle name="Millares 2 3 2 2 8 2" xfId="7916" xr:uid="{00000000-0005-0000-0000-000079140000}"/>
    <cellStyle name="Millares 2 3 2 2 8 2 2" xfId="7917" xr:uid="{00000000-0005-0000-0000-00007A140000}"/>
    <cellStyle name="Millares 2 3 2 2 8 2 2 2" xfId="18568" xr:uid="{45E20CBA-65ED-43AD-845B-D692521E19A0}"/>
    <cellStyle name="Millares 2 3 2 2 8 2 3" xfId="7918" xr:uid="{00000000-0005-0000-0000-00007B140000}"/>
    <cellStyle name="Millares 2 3 2 2 8 2 3 2" xfId="18569" xr:uid="{63D83576-725B-4FD5-B009-63ED6119D121}"/>
    <cellStyle name="Millares 2 3 2 2 8 2 4" xfId="18567" xr:uid="{2733DC3B-CCAD-42AC-84CE-B6B51077986C}"/>
    <cellStyle name="Millares 2 3 2 2 8 3" xfId="7919" xr:uid="{00000000-0005-0000-0000-00007C140000}"/>
    <cellStyle name="Millares 2 3 2 2 8 3 2" xfId="18570" xr:uid="{71BDCBD9-1E65-4A3B-A3C1-A01424936992}"/>
    <cellStyle name="Millares 2 3 2 2 8 4" xfId="7920" xr:uid="{00000000-0005-0000-0000-00007D140000}"/>
    <cellStyle name="Millares 2 3 2 2 8 4 2" xfId="18571" xr:uid="{220489B2-09A6-4DA2-ABB2-6BBED17A09E8}"/>
    <cellStyle name="Millares 2 3 2 2 8 5" xfId="18566" xr:uid="{884392E8-2382-40DC-9E56-7F2EF9FEE99F}"/>
    <cellStyle name="Millares 2 3 2 2 9" xfId="7921" xr:uid="{00000000-0005-0000-0000-00007E140000}"/>
    <cellStyle name="Millares 2 3 2 2 9 2" xfId="7922" xr:uid="{00000000-0005-0000-0000-00007F140000}"/>
    <cellStyle name="Millares 2 3 2 2 9 2 2" xfId="7923" xr:uid="{00000000-0005-0000-0000-000080140000}"/>
    <cellStyle name="Millares 2 3 2 2 9 2 2 2" xfId="18574" xr:uid="{D8D12C99-6695-4D16-8F7C-74A7B24D3D71}"/>
    <cellStyle name="Millares 2 3 2 2 9 2 3" xfId="7924" xr:uid="{00000000-0005-0000-0000-000081140000}"/>
    <cellStyle name="Millares 2 3 2 2 9 2 3 2" xfId="18575" xr:uid="{F8A71AA8-A77B-4808-8FE0-CA1DDE6215BB}"/>
    <cellStyle name="Millares 2 3 2 2 9 2 4" xfId="18573" xr:uid="{CA67C412-C097-40B2-9450-CBA10053DFA8}"/>
    <cellStyle name="Millares 2 3 2 2 9 3" xfId="7925" xr:uid="{00000000-0005-0000-0000-000082140000}"/>
    <cellStyle name="Millares 2 3 2 2 9 3 2" xfId="18576" xr:uid="{944B0ED0-9BF6-40EA-8BCA-FECF3DE7C803}"/>
    <cellStyle name="Millares 2 3 2 2 9 4" xfId="7926" xr:uid="{00000000-0005-0000-0000-000083140000}"/>
    <cellStyle name="Millares 2 3 2 2 9 4 2" xfId="18577" xr:uid="{C19F73E7-B7FB-4D63-8BE3-CC971A61D4F2}"/>
    <cellStyle name="Millares 2 3 2 2 9 5" xfId="18572" xr:uid="{1350982E-65F9-429F-8859-A300DEA3D4F2}"/>
    <cellStyle name="Millares 2 3 2 3" xfId="7927" xr:uid="{00000000-0005-0000-0000-000084140000}"/>
    <cellStyle name="Millares 2 3 2 3 10" xfId="7928" xr:uid="{00000000-0005-0000-0000-000085140000}"/>
    <cellStyle name="Millares 2 3 2 3 10 2" xfId="7929" xr:uid="{00000000-0005-0000-0000-000086140000}"/>
    <cellStyle name="Millares 2 3 2 3 10 2 2" xfId="18580" xr:uid="{0AEBF6B6-D431-48F8-8120-FE35D1EC5261}"/>
    <cellStyle name="Millares 2 3 2 3 10 3" xfId="7930" xr:uid="{00000000-0005-0000-0000-000087140000}"/>
    <cellStyle name="Millares 2 3 2 3 10 3 2" xfId="18581" xr:uid="{1D059BD4-87D4-4CFC-A004-0B0D4E91C7F7}"/>
    <cellStyle name="Millares 2 3 2 3 10 4" xfId="18579" xr:uid="{19F86364-0E75-4F1F-A19D-5495196AC551}"/>
    <cellStyle name="Millares 2 3 2 3 11" xfId="7931" xr:uid="{00000000-0005-0000-0000-000088140000}"/>
    <cellStyle name="Millares 2 3 2 3 11 2" xfId="18582" xr:uid="{6D1F1973-163F-4C72-BB58-7E7C6CEF2C41}"/>
    <cellStyle name="Millares 2 3 2 3 12" xfId="7932" xr:uid="{00000000-0005-0000-0000-000089140000}"/>
    <cellStyle name="Millares 2 3 2 3 12 2" xfId="18583" xr:uid="{D40651C7-E25B-4BF4-B48C-0843A182B4A6}"/>
    <cellStyle name="Millares 2 3 2 3 13" xfId="18578" xr:uid="{E1B4C46C-DF24-4418-A84C-CD4B2E1D2589}"/>
    <cellStyle name="Millares 2 3 2 3 2" xfId="7933" xr:uid="{00000000-0005-0000-0000-00008A140000}"/>
    <cellStyle name="Millares 2 3 2 3 2 10" xfId="7934" xr:uid="{00000000-0005-0000-0000-00008B140000}"/>
    <cellStyle name="Millares 2 3 2 3 2 10 2" xfId="18585" xr:uid="{6F879985-7DCA-402D-9513-A64CD98EAE73}"/>
    <cellStyle name="Millares 2 3 2 3 2 11" xfId="18584" xr:uid="{835E99D6-6BAA-4763-AABD-992FE5BAFD44}"/>
    <cellStyle name="Millares 2 3 2 3 2 2" xfId="7935" xr:uid="{00000000-0005-0000-0000-00008C140000}"/>
    <cellStyle name="Millares 2 3 2 3 2 2 10" xfId="18586" xr:uid="{D7E229E9-2D6E-437F-B262-4A34751D6266}"/>
    <cellStyle name="Millares 2 3 2 3 2 2 2" xfId="7936" xr:uid="{00000000-0005-0000-0000-00008D140000}"/>
    <cellStyle name="Millares 2 3 2 3 2 2 2 2" xfId="7937" xr:uid="{00000000-0005-0000-0000-00008E140000}"/>
    <cellStyle name="Millares 2 3 2 3 2 2 2 2 2" xfId="7938" xr:uid="{00000000-0005-0000-0000-00008F140000}"/>
    <cellStyle name="Millares 2 3 2 3 2 2 2 2 2 2" xfId="7939" xr:uid="{00000000-0005-0000-0000-000090140000}"/>
    <cellStyle name="Millares 2 3 2 3 2 2 2 2 2 2 2" xfId="7940" xr:uid="{00000000-0005-0000-0000-000091140000}"/>
    <cellStyle name="Millares 2 3 2 3 2 2 2 2 2 2 2 2" xfId="18591" xr:uid="{0C9EF745-87D4-443E-82CB-0C7A1BA76DAF}"/>
    <cellStyle name="Millares 2 3 2 3 2 2 2 2 2 2 3" xfId="7941" xr:uid="{00000000-0005-0000-0000-000092140000}"/>
    <cellStyle name="Millares 2 3 2 3 2 2 2 2 2 2 3 2" xfId="18592" xr:uid="{1AE12229-8AEB-4FEB-8D07-FCF4701840A2}"/>
    <cellStyle name="Millares 2 3 2 3 2 2 2 2 2 2 4" xfId="18590" xr:uid="{0C36A598-4044-4B2D-A5F0-D0F2D74994A8}"/>
    <cellStyle name="Millares 2 3 2 3 2 2 2 2 2 3" xfId="7942" xr:uid="{00000000-0005-0000-0000-000093140000}"/>
    <cellStyle name="Millares 2 3 2 3 2 2 2 2 2 3 2" xfId="18593" xr:uid="{C0B4E0DE-B498-4B89-9624-8F592DCDE292}"/>
    <cellStyle name="Millares 2 3 2 3 2 2 2 2 2 4" xfId="7943" xr:uid="{00000000-0005-0000-0000-000094140000}"/>
    <cellStyle name="Millares 2 3 2 3 2 2 2 2 2 4 2" xfId="18594" xr:uid="{08D05E20-68A1-4E64-8C64-733C6967B9A0}"/>
    <cellStyle name="Millares 2 3 2 3 2 2 2 2 2 5" xfId="18589" xr:uid="{83C8173C-3BD6-4D30-B81A-87A2AF900A36}"/>
    <cellStyle name="Millares 2 3 2 3 2 2 2 2 3" xfId="7944" xr:uid="{00000000-0005-0000-0000-000095140000}"/>
    <cellStyle name="Millares 2 3 2 3 2 2 2 2 3 2" xfId="7945" xr:uid="{00000000-0005-0000-0000-000096140000}"/>
    <cellStyle name="Millares 2 3 2 3 2 2 2 2 3 2 2" xfId="18596" xr:uid="{63B56093-24FA-4928-B70D-08213FA9B1C9}"/>
    <cellStyle name="Millares 2 3 2 3 2 2 2 2 3 3" xfId="7946" xr:uid="{00000000-0005-0000-0000-000097140000}"/>
    <cellStyle name="Millares 2 3 2 3 2 2 2 2 3 3 2" xfId="18597" xr:uid="{B0B5EE59-48CE-4156-993C-0A845C686D04}"/>
    <cellStyle name="Millares 2 3 2 3 2 2 2 2 3 4" xfId="18595" xr:uid="{1ED7321B-326E-4552-BC76-19C46C798552}"/>
    <cellStyle name="Millares 2 3 2 3 2 2 2 2 4" xfId="7947" xr:uid="{00000000-0005-0000-0000-000098140000}"/>
    <cellStyle name="Millares 2 3 2 3 2 2 2 2 4 2" xfId="18598" xr:uid="{3265EA02-721F-4915-9F6C-E2B2117FD2B2}"/>
    <cellStyle name="Millares 2 3 2 3 2 2 2 2 5" xfId="7948" xr:uid="{00000000-0005-0000-0000-000099140000}"/>
    <cellStyle name="Millares 2 3 2 3 2 2 2 2 5 2" xfId="18599" xr:uid="{1C3E0B0F-0671-4B1B-95A2-2995703583D3}"/>
    <cellStyle name="Millares 2 3 2 3 2 2 2 2 6" xfId="18588" xr:uid="{C701724B-1D66-43B0-A02F-FE28FF6515CC}"/>
    <cellStyle name="Millares 2 3 2 3 2 2 2 3" xfId="7949" xr:uid="{00000000-0005-0000-0000-00009A140000}"/>
    <cellStyle name="Millares 2 3 2 3 2 2 2 3 2" xfId="7950" xr:uid="{00000000-0005-0000-0000-00009B140000}"/>
    <cellStyle name="Millares 2 3 2 3 2 2 2 3 2 2" xfId="7951" xr:uid="{00000000-0005-0000-0000-00009C140000}"/>
    <cellStyle name="Millares 2 3 2 3 2 2 2 3 2 2 2" xfId="18602" xr:uid="{3DC5D269-1B83-43F9-8659-1D04DA96A0C2}"/>
    <cellStyle name="Millares 2 3 2 3 2 2 2 3 2 3" xfId="7952" xr:uid="{00000000-0005-0000-0000-00009D140000}"/>
    <cellStyle name="Millares 2 3 2 3 2 2 2 3 2 3 2" xfId="18603" xr:uid="{94C8B335-CB45-4F0E-9E72-C3C79A69D995}"/>
    <cellStyle name="Millares 2 3 2 3 2 2 2 3 2 4" xfId="18601" xr:uid="{338162CF-BEDE-4CB8-A64A-DFF442523BC9}"/>
    <cellStyle name="Millares 2 3 2 3 2 2 2 3 3" xfId="7953" xr:uid="{00000000-0005-0000-0000-00009E140000}"/>
    <cellStyle name="Millares 2 3 2 3 2 2 2 3 3 2" xfId="18604" xr:uid="{69DA6D12-B75B-4EF2-B859-2553E60BF78B}"/>
    <cellStyle name="Millares 2 3 2 3 2 2 2 3 4" xfId="7954" xr:uid="{00000000-0005-0000-0000-00009F140000}"/>
    <cellStyle name="Millares 2 3 2 3 2 2 2 3 4 2" xfId="18605" xr:uid="{1704E302-9035-45CB-83A9-B1F744896BC4}"/>
    <cellStyle name="Millares 2 3 2 3 2 2 2 3 5" xfId="18600" xr:uid="{FB10C316-99F3-4DE8-AFEB-4D08621ED03D}"/>
    <cellStyle name="Millares 2 3 2 3 2 2 2 4" xfId="7955" xr:uid="{00000000-0005-0000-0000-0000A0140000}"/>
    <cellStyle name="Millares 2 3 2 3 2 2 2 4 2" xfId="7956" xr:uid="{00000000-0005-0000-0000-0000A1140000}"/>
    <cellStyle name="Millares 2 3 2 3 2 2 2 4 2 2" xfId="7957" xr:uid="{00000000-0005-0000-0000-0000A2140000}"/>
    <cellStyle name="Millares 2 3 2 3 2 2 2 4 2 2 2" xfId="18608" xr:uid="{A151CD72-4315-4E5D-9769-209A66DB3E82}"/>
    <cellStyle name="Millares 2 3 2 3 2 2 2 4 2 3" xfId="7958" xr:uid="{00000000-0005-0000-0000-0000A3140000}"/>
    <cellStyle name="Millares 2 3 2 3 2 2 2 4 2 3 2" xfId="18609" xr:uid="{6835AE65-687E-4D67-A0BB-838010588EF2}"/>
    <cellStyle name="Millares 2 3 2 3 2 2 2 4 2 4" xfId="18607" xr:uid="{51ED61EF-690F-4111-970B-E33E11724A81}"/>
    <cellStyle name="Millares 2 3 2 3 2 2 2 4 3" xfId="7959" xr:uid="{00000000-0005-0000-0000-0000A4140000}"/>
    <cellStyle name="Millares 2 3 2 3 2 2 2 4 3 2" xfId="18610" xr:uid="{90DDAF64-3C99-4E3F-AAA5-DA64D56DF389}"/>
    <cellStyle name="Millares 2 3 2 3 2 2 2 4 4" xfId="7960" xr:uid="{00000000-0005-0000-0000-0000A5140000}"/>
    <cellStyle name="Millares 2 3 2 3 2 2 2 4 4 2" xfId="18611" xr:uid="{22268946-796A-495E-8A72-B0D0B45B120C}"/>
    <cellStyle name="Millares 2 3 2 3 2 2 2 4 5" xfId="18606" xr:uid="{D4A75B93-571B-41B5-A966-77B6CC911FC6}"/>
    <cellStyle name="Millares 2 3 2 3 2 2 2 5" xfId="7961" xr:uid="{00000000-0005-0000-0000-0000A6140000}"/>
    <cellStyle name="Millares 2 3 2 3 2 2 2 5 2" xfId="7962" xr:uid="{00000000-0005-0000-0000-0000A7140000}"/>
    <cellStyle name="Millares 2 3 2 3 2 2 2 5 2 2" xfId="7963" xr:uid="{00000000-0005-0000-0000-0000A8140000}"/>
    <cellStyle name="Millares 2 3 2 3 2 2 2 5 2 2 2" xfId="18614" xr:uid="{C4BF3D49-C07E-43CF-85A8-97CD021E6ABF}"/>
    <cellStyle name="Millares 2 3 2 3 2 2 2 5 2 3" xfId="7964" xr:uid="{00000000-0005-0000-0000-0000A9140000}"/>
    <cellStyle name="Millares 2 3 2 3 2 2 2 5 2 3 2" xfId="18615" xr:uid="{08FE40C2-562E-4FCD-BCA8-1C965406C3B3}"/>
    <cellStyle name="Millares 2 3 2 3 2 2 2 5 2 4" xfId="18613" xr:uid="{F352AE99-9155-4540-BC56-4E77738E6A38}"/>
    <cellStyle name="Millares 2 3 2 3 2 2 2 5 3" xfId="7965" xr:uid="{00000000-0005-0000-0000-0000AA140000}"/>
    <cellStyle name="Millares 2 3 2 3 2 2 2 5 3 2" xfId="18616" xr:uid="{1FD01EED-5970-44F7-9833-05103A54FB4B}"/>
    <cellStyle name="Millares 2 3 2 3 2 2 2 5 4" xfId="7966" xr:uid="{00000000-0005-0000-0000-0000AB140000}"/>
    <cellStyle name="Millares 2 3 2 3 2 2 2 5 4 2" xfId="18617" xr:uid="{F732C047-4264-458D-BF00-F49A80971122}"/>
    <cellStyle name="Millares 2 3 2 3 2 2 2 5 5" xfId="18612" xr:uid="{8FF0EDFF-72CD-4562-9DB6-9F54D3A8E19D}"/>
    <cellStyle name="Millares 2 3 2 3 2 2 2 6" xfId="7967" xr:uid="{00000000-0005-0000-0000-0000AC140000}"/>
    <cellStyle name="Millares 2 3 2 3 2 2 2 6 2" xfId="7968" xr:uid="{00000000-0005-0000-0000-0000AD140000}"/>
    <cellStyle name="Millares 2 3 2 3 2 2 2 6 2 2" xfId="18619" xr:uid="{B06885CD-50CF-4AF8-9C75-CA1A6302C14F}"/>
    <cellStyle name="Millares 2 3 2 3 2 2 2 6 3" xfId="7969" xr:uid="{00000000-0005-0000-0000-0000AE140000}"/>
    <cellStyle name="Millares 2 3 2 3 2 2 2 6 3 2" xfId="18620" xr:uid="{D3E0001A-E413-40C7-99EB-7D3292271F3E}"/>
    <cellStyle name="Millares 2 3 2 3 2 2 2 6 4" xfId="18618" xr:uid="{B8614926-130E-49FB-9D85-EF04A3308C14}"/>
    <cellStyle name="Millares 2 3 2 3 2 2 2 7" xfId="7970" xr:uid="{00000000-0005-0000-0000-0000AF140000}"/>
    <cellStyle name="Millares 2 3 2 3 2 2 2 7 2" xfId="18621" xr:uid="{DB9312AF-87F6-45E8-A97B-CC407E44605C}"/>
    <cellStyle name="Millares 2 3 2 3 2 2 2 8" xfId="7971" xr:uid="{00000000-0005-0000-0000-0000B0140000}"/>
    <cellStyle name="Millares 2 3 2 3 2 2 2 8 2" xfId="18622" xr:uid="{20CEA8E2-2199-4748-B63E-41E067E620BD}"/>
    <cellStyle name="Millares 2 3 2 3 2 2 2 9" xfId="18587" xr:uid="{E9737498-14A2-45B2-9E24-0EEE8F812DA3}"/>
    <cellStyle name="Millares 2 3 2 3 2 2 3" xfId="7972" xr:uid="{00000000-0005-0000-0000-0000B1140000}"/>
    <cellStyle name="Millares 2 3 2 3 2 2 3 2" xfId="7973" xr:uid="{00000000-0005-0000-0000-0000B2140000}"/>
    <cellStyle name="Millares 2 3 2 3 2 2 3 2 2" xfId="7974" xr:uid="{00000000-0005-0000-0000-0000B3140000}"/>
    <cellStyle name="Millares 2 3 2 3 2 2 3 2 2 2" xfId="7975" xr:uid="{00000000-0005-0000-0000-0000B4140000}"/>
    <cellStyle name="Millares 2 3 2 3 2 2 3 2 2 2 2" xfId="18626" xr:uid="{2F91A296-E755-4781-94D0-D261852ECD43}"/>
    <cellStyle name="Millares 2 3 2 3 2 2 3 2 2 3" xfId="7976" xr:uid="{00000000-0005-0000-0000-0000B5140000}"/>
    <cellStyle name="Millares 2 3 2 3 2 2 3 2 2 3 2" xfId="18627" xr:uid="{E84BE8AE-20B6-4CE6-A5DE-F5C61717BA00}"/>
    <cellStyle name="Millares 2 3 2 3 2 2 3 2 2 4" xfId="18625" xr:uid="{FD272B06-5FF5-42D5-964C-3297DE8BA9AB}"/>
    <cellStyle name="Millares 2 3 2 3 2 2 3 2 3" xfId="7977" xr:uid="{00000000-0005-0000-0000-0000B6140000}"/>
    <cellStyle name="Millares 2 3 2 3 2 2 3 2 3 2" xfId="18628" xr:uid="{83B77E93-7274-4052-93A9-15E56728B667}"/>
    <cellStyle name="Millares 2 3 2 3 2 2 3 2 4" xfId="7978" xr:uid="{00000000-0005-0000-0000-0000B7140000}"/>
    <cellStyle name="Millares 2 3 2 3 2 2 3 2 4 2" xfId="18629" xr:uid="{3BC6F024-7B70-4B51-BE28-4B4A39F45F5D}"/>
    <cellStyle name="Millares 2 3 2 3 2 2 3 2 5" xfId="18624" xr:uid="{21EBF8D5-6E3A-4B37-973D-FD68A0A3531D}"/>
    <cellStyle name="Millares 2 3 2 3 2 2 3 3" xfId="7979" xr:uid="{00000000-0005-0000-0000-0000B8140000}"/>
    <cellStyle name="Millares 2 3 2 3 2 2 3 3 2" xfId="7980" xr:uid="{00000000-0005-0000-0000-0000B9140000}"/>
    <cellStyle name="Millares 2 3 2 3 2 2 3 3 2 2" xfId="18631" xr:uid="{375EAE55-1DCB-49A4-AB22-ABEC2023C2FD}"/>
    <cellStyle name="Millares 2 3 2 3 2 2 3 3 3" xfId="7981" xr:uid="{00000000-0005-0000-0000-0000BA140000}"/>
    <cellStyle name="Millares 2 3 2 3 2 2 3 3 3 2" xfId="18632" xr:uid="{C1CDC4AD-24FE-473B-8067-F45F9CDF7564}"/>
    <cellStyle name="Millares 2 3 2 3 2 2 3 3 4" xfId="18630" xr:uid="{43547B14-E2B3-4DEE-97EA-F62B9899018B}"/>
    <cellStyle name="Millares 2 3 2 3 2 2 3 4" xfId="7982" xr:uid="{00000000-0005-0000-0000-0000BB140000}"/>
    <cellStyle name="Millares 2 3 2 3 2 2 3 4 2" xfId="18633" xr:uid="{1DA632B9-A6BC-4304-9376-730EEEA76050}"/>
    <cellStyle name="Millares 2 3 2 3 2 2 3 5" xfId="7983" xr:uid="{00000000-0005-0000-0000-0000BC140000}"/>
    <cellStyle name="Millares 2 3 2 3 2 2 3 5 2" xfId="18634" xr:uid="{AFC83812-61F0-4843-A5B9-AA19A3C9AAAD}"/>
    <cellStyle name="Millares 2 3 2 3 2 2 3 6" xfId="18623" xr:uid="{C947E326-7263-49F8-8F81-2C6217C1F00A}"/>
    <cellStyle name="Millares 2 3 2 3 2 2 4" xfId="7984" xr:uid="{00000000-0005-0000-0000-0000BD140000}"/>
    <cellStyle name="Millares 2 3 2 3 2 2 4 2" xfId="7985" xr:uid="{00000000-0005-0000-0000-0000BE140000}"/>
    <cellStyle name="Millares 2 3 2 3 2 2 4 2 2" xfId="7986" xr:uid="{00000000-0005-0000-0000-0000BF140000}"/>
    <cellStyle name="Millares 2 3 2 3 2 2 4 2 2 2" xfId="18637" xr:uid="{5258A874-78B4-4D0D-8AB8-5EB57953E3E9}"/>
    <cellStyle name="Millares 2 3 2 3 2 2 4 2 3" xfId="7987" xr:uid="{00000000-0005-0000-0000-0000C0140000}"/>
    <cellStyle name="Millares 2 3 2 3 2 2 4 2 3 2" xfId="18638" xr:uid="{7C21E077-0077-4F63-AF48-430CCD0EE7DA}"/>
    <cellStyle name="Millares 2 3 2 3 2 2 4 2 4" xfId="18636" xr:uid="{F9FBA9E6-E59D-49D0-8489-542491F2470F}"/>
    <cellStyle name="Millares 2 3 2 3 2 2 4 3" xfId="7988" xr:uid="{00000000-0005-0000-0000-0000C1140000}"/>
    <cellStyle name="Millares 2 3 2 3 2 2 4 3 2" xfId="18639" xr:uid="{46D440DC-6EFF-4D15-9165-DFEA1B297846}"/>
    <cellStyle name="Millares 2 3 2 3 2 2 4 4" xfId="7989" xr:uid="{00000000-0005-0000-0000-0000C2140000}"/>
    <cellStyle name="Millares 2 3 2 3 2 2 4 4 2" xfId="18640" xr:uid="{0E556BEC-C487-4A5B-B316-FFC4CEAEC34F}"/>
    <cellStyle name="Millares 2 3 2 3 2 2 4 5" xfId="18635" xr:uid="{5D94620F-DF43-441D-8EE9-4AE360B3386F}"/>
    <cellStyle name="Millares 2 3 2 3 2 2 5" xfId="7990" xr:uid="{00000000-0005-0000-0000-0000C3140000}"/>
    <cellStyle name="Millares 2 3 2 3 2 2 5 2" xfId="7991" xr:uid="{00000000-0005-0000-0000-0000C4140000}"/>
    <cellStyle name="Millares 2 3 2 3 2 2 5 2 2" xfId="7992" xr:uid="{00000000-0005-0000-0000-0000C5140000}"/>
    <cellStyle name="Millares 2 3 2 3 2 2 5 2 2 2" xfId="18643" xr:uid="{73F83B66-EC4E-44C5-A38D-AF1777380AAE}"/>
    <cellStyle name="Millares 2 3 2 3 2 2 5 2 3" xfId="7993" xr:uid="{00000000-0005-0000-0000-0000C6140000}"/>
    <cellStyle name="Millares 2 3 2 3 2 2 5 2 3 2" xfId="18644" xr:uid="{57FF4251-4E42-4F59-B8C9-666DC71C216B}"/>
    <cellStyle name="Millares 2 3 2 3 2 2 5 2 4" xfId="18642" xr:uid="{AB998F07-B5AB-4B6D-8DFF-BA2BD2812097}"/>
    <cellStyle name="Millares 2 3 2 3 2 2 5 3" xfId="7994" xr:uid="{00000000-0005-0000-0000-0000C7140000}"/>
    <cellStyle name="Millares 2 3 2 3 2 2 5 3 2" xfId="18645" xr:uid="{D3CA1564-FB6C-4F52-A855-D753025E0158}"/>
    <cellStyle name="Millares 2 3 2 3 2 2 5 4" xfId="7995" xr:uid="{00000000-0005-0000-0000-0000C8140000}"/>
    <cellStyle name="Millares 2 3 2 3 2 2 5 4 2" xfId="18646" xr:uid="{A37FCF4B-A80F-4B29-A901-8A6F78E7AB79}"/>
    <cellStyle name="Millares 2 3 2 3 2 2 5 5" xfId="18641" xr:uid="{9EBC3A63-B856-49EB-8265-2228CDE19A2B}"/>
    <cellStyle name="Millares 2 3 2 3 2 2 6" xfId="7996" xr:uid="{00000000-0005-0000-0000-0000C9140000}"/>
    <cellStyle name="Millares 2 3 2 3 2 2 6 2" xfId="7997" xr:uid="{00000000-0005-0000-0000-0000CA140000}"/>
    <cellStyle name="Millares 2 3 2 3 2 2 6 2 2" xfId="7998" xr:uid="{00000000-0005-0000-0000-0000CB140000}"/>
    <cellStyle name="Millares 2 3 2 3 2 2 6 2 2 2" xfId="18649" xr:uid="{A2193F05-2D38-4DCF-8D14-27827031C76A}"/>
    <cellStyle name="Millares 2 3 2 3 2 2 6 2 3" xfId="7999" xr:uid="{00000000-0005-0000-0000-0000CC140000}"/>
    <cellStyle name="Millares 2 3 2 3 2 2 6 2 3 2" xfId="18650" xr:uid="{3CC048B2-6160-4F2A-85DE-D79B4EFB855F}"/>
    <cellStyle name="Millares 2 3 2 3 2 2 6 2 4" xfId="18648" xr:uid="{01194334-74B2-4215-9AAC-6C3945091F68}"/>
    <cellStyle name="Millares 2 3 2 3 2 2 6 3" xfId="8000" xr:uid="{00000000-0005-0000-0000-0000CD140000}"/>
    <cellStyle name="Millares 2 3 2 3 2 2 6 3 2" xfId="18651" xr:uid="{C735A2EE-A50F-4E78-B354-CCF591746A7E}"/>
    <cellStyle name="Millares 2 3 2 3 2 2 6 4" xfId="8001" xr:uid="{00000000-0005-0000-0000-0000CE140000}"/>
    <cellStyle name="Millares 2 3 2 3 2 2 6 4 2" xfId="18652" xr:uid="{9DBDE20B-EFC0-4926-9B58-51F21C342EB3}"/>
    <cellStyle name="Millares 2 3 2 3 2 2 6 5" xfId="18647" xr:uid="{5B798D51-2862-4D11-A03E-204AD130DF83}"/>
    <cellStyle name="Millares 2 3 2 3 2 2 7" xfId="8002" xr:uid="{00000000-0005-0000-0000-0000CF140000}"/>
    <cellStyle name="Millares 2 3 2 3 2 2 7 2" xfId="8003" xr:uid="{00000000-0005-0000-0000-0000D0140000}"/>
    <cellStyle name="Millares 2 3 2 3 2 2 7 2 2" xfId="18654" xr:uid="{2599C925-27C6-433A-A185-DC550684348D}"/>
    <cellStyle name="Millares 2 3 2 3 2 2 7 3" xfId="8004" xr:uid="{00000000-0005-0000-0000-0000D1140000}"/>
    <cellStyle name="Millares 2 3 2 3 2 2 7 3 2" xfId="18655" xr:uid="{CA33DDED-0886-4651-B0B7-19307D1E8BD6}"/>
    <cellStyle name="Millares 2 3 2 3 2 2 7 4" xfId="18653" xr:uid="{BB1B867D-0EF0-4640-91E2-C0CC6B13B54C}"/>
    <cellStyle name="Millares 2 3 2 3 2 2 8" xfId="8005" xr:uid="{00000000-0005-0000-0000-0000D2140000}"/>
    <cellStyle name="Millares 2 3 2 3 2 2 8 2" xfId="18656" xr:uid="{A2E7F45F-63FA-4E37-B84F-1DB881CFFA21}"/>
    <cellStyle name="Millares 2 3 2 3 2 2 9" xfId="8006" xr:uid="{00000000-0005-0000-0000-0000D3140000}"/>
    <cellStyle name="Millares 2 3 2 3 2 2 9 2" xfId="18657" xr:uid="{FF5E1379-8C7D-471F-BCD7-0E160FABED57}"/>
    <cellStyle name="Millares 2 3 2 3 2 3" xfId="8007" xr:uid="{00000000-0005-0000-0000-0000D4140000}"/>
    <cellStyle name="Millares 2 3 2 3 2 3 2" xfId="8008" xr:uid="{00000000-0005-0000-0000-0000D5140000}"/>
    <cellStyle name="Millares 2 3 2 3 2 3 2 2" xfId="8009" xr:uid="{00000000-0005-0000-0000-0000D6140000}"/>
    <cellStyle name="Millares 2 3 2 3 2 3 2 2 2" xfId="8010" xr:uid="{00000000-0005-0000-0000-0000D7140000}"/>
    <cellStyle name="Millares 2 3 2 3 2 3 2 2 2 2" xfId="8011" xr:uid="{00000000-0005-0000-0000-0000D8140000}"/>
    <cellStyle name="Millares 2 3 2 3 2 3 2 2 2 2 2" xfId="18662" xr:uid="{61E91C7D-F6EF-448C-A198-5D08AA290E6F}"/>
    <cellStyle name="Millares 2 3 2 3 2 3 2 2 2 3" xfId="8012" xr:uid="{00000000-0005-0000-0000-0000D9140000}"/>
    <cellStyle name="Millares 2 3 2 3 2 3 2 2 2 3 2" xfId="18663" xr:uid="{BE555A44-6FD3-430B-A60C-9EB58E83FF03}"/>
    <cellStyle name="Millares 2 3 2 3 2 3 2 2 2 4" xfId="18661" xr:uid="{5BD47FEB-6335-45A5-8025-BFAF34798651}"/>
    <cellStyle name="Millares 2 3 2 3 2 3 2 2 3" xfId="8013" xr:uid="{00000000-0005-0000-0000-0000DA140000}"/>
    <cellStyle name="Millares 2 3 2 3 2 3 2 2 3 2" xfId="18664" xr:uid="{5116F69C-9418-43D4-865A-2301E55FC79F}"/>
    <cellStyle name="Millares 2 3 2 3 2 3 2 2 4" xfId="8014" xr:uid="{00000000-0005-0000-0000-0000DB140000}"/>
    <cellStyle name="Millares 2 3 2 3 2 3 2 2 4 2" xfId="18665" xr:uid="{E3A8C419-7865-4FA4-826F-9109941EF2B6}"/>
    <cellStyle name="Millares 2 3 2 3 2 3 2 2 5" xfId="18660" xr:uid="{DFE3A05F-6A15-48B8-8DE1-856EF0265742}"/>
    <cellStyle name="Millares 2 3 2 3 2 3 2 3" xfId="8015" xr:uid="{00000000-0005-0000-0000-0000DC140000}"/>
    <cellStyle name="Millares 2 3 2 3 2 3 2 3 2" xfId="8016" xr:uid="{00000000-0005-0000-0000-0000DD140000}"/>
    <cellStyle name="Millares 2 3 2 3 2 3 2 3 2 2" xfId="18667" xr:uid="{9FBC15C1-C562-4BCF-8BA7-3D1E63B3572B}"/>
    <cellStyle name="Millares 2 3 2 3 2 3 2 3 3" xfId="8017" xr:uid="{00000000-0005-0000-0000-0000DE140000}"/>
    <cellStyle name="Millares 2 3 2 3 2 3 2 3 3 2" xfId="18668" xr:uid="{ECF8C9AB-0B80-4D14-A66F-C78A0F0B6202}"/>
    <cellStyle name="Millares 2 3 2 3 2 3 2 3 4" xfId="18666" xr:uid="{6E5D79BF-53BE-45A5-81D4-A30B40CEF12D}"/>
    <cellStyle name="Millares 2 3 2 3 2 3 2 4" xfId="8018" xr:uid="{00000000-0005-0000-0000-0000DF140000}"/>
    <cellStyle name="Millares 2 3 2 3 2 3 2 4 2" xfId="18669" xr:uid="{35514275-5E54-47D6-8C6E-9E9813B3513C}"/>
    <cellStyle name="Millares 2 3 2 3 2 3 2 5" xfId="8019" xr:uid="{00000000-0005-0000-0000-0000E0140000}"/>
    <cellStyle name="Millares 2 3 2 3 2 3 2 5 2" xfId="18670" xr:uid="{F6EF85F2-A976-45D2-9A22-09302BFE6CEC}"/>
    <cellStyle name="Millares 2 3 2 3 2 3 2 6" xfId="18659" xr:uid="{F7838FC7-FB3E-4678-B586-C7A363C332A5}"/>
    <cellStyle name="Millares 2 3 2 3 2 3 3" xfId="8020" xr:uid="{00000000-0005-0000-0000-0000E1140000}"/>
    <cellStyle name="Millares 2 3 2 3 2 3 3 2" xfId="8021" xr:uid="{00000000-0005-0000-0000-0000E2140000}"/>
    <cellStyle name="Millares 2 3 2 3 2 3 3 2 2" xfId="8022" xr:uid="{00000000-0005-0000-0000-0000E3140000}"/>
    <cellStyle name="Millares 2 3 2 3 2 3 3 2 2 2" xfId="18673" xr:uid="{3636AC80-6422-45D0-90C0-24CABBB31234}"/>
    <cellStyle name="Millares 2 3 2 3 2 3 3 2 3" xfId="8023" xr:uid="{00000000-0005-0000-0000-0000E4140000}"/>
    <cellStyle name="Millares 2 3 2 3 2 3 3 2 3 2" xfId="18674" xr:uid="{7BE7D078-265F-4AB3-90A5-F88A9025E7D5}"/>
    <cellStyle name="Millares 2 3 2 3 2 3 3 2 4" xfId="18672" xr:uid="{47C9F3D2-E96D-41DC-BC60-FAC5424C3A37}"/>
    <cellStyle name="Millares 2 3 2 3 2 3 3 3" xfId="8024" xr:uid="{00000000-0005-0000-0000-0000E5140000}"/>
    <cellStyle name="Millares 2 3 2 3 2 3 3 3 2" xfId="18675" xr:uid="{56CBE971-CFA2-4F49-B1C2-31FFC422D687}"/>
    <cellStyle name="Millares 2 3 2 3 2 3 3 4" xfId="8025" xr:uid="{00000000-0005-0000-0000-0000E6140000}"/>
    <cellStyle name="Millares 2 3 2 3 2 3 3 4 2" xfId="18676" xr:uid="{DDD8B5B1-E2F2-4B33-867A-90599EE1C017}"/>
    <cellStyle name="Millares 2 3 2 3 2 3 3 5" xfId="18671" xr:uid="{036EF538-F90F-4651-9685-EFCDC5EABBDD}"/>
    <cellStyle name="Millares 2 3 2 3 2 3 4" xfId="8026" xr:uid="{00000000-0005-0000-0000-0000E7140000}"/>
    <cellStyle name="Millares 2 3 2 3 2 3 4 2" xfId="8027" xr:uid="{00000000-0005-0000-0000-0000E8140000}"/>
    <cellStyle name="Millares 2 3 2 3 2 3 4 2 2" xfId="8028" xr:uid="{00000000-0005-0000-0000-0000E9140000}"/>
    <cellStyle name="Millares 2 3 2 3 2 3 4 2 2 2" xfId="18679" xr:uid="{762CBA5D-633C-4214-92D1-EBD838F33105}"/>
    <cellStyle name="Millares 2 3 2 3 2 3 4 2 3" xfId="8029" xr:uid="{00000000-0005-0000-0000-0000EA140000}"/>
    <cellStyle name="Millares 2 3 2 3 2 3 4 2 3 2" xfId="18680" xr:uid="{CEC873CC-0498-4831-BEB7-7579F294AED6}"/>
    <cellStyle name="Millares 2 3 2 3 2 3 4 2 4" xfId="18678" xr:uid="{0350E6B1-E094-4833-94FB-ACB78477DFCD}"/>
    <cellStyle name="Millares 2 3 2 3 2 3 4 3" xfId="8030" xr:uid="{00000000-0005-0000-0000-0000EB140000}"/>
    <cellStyle name="Millares 2 3 2 3 2 3 4 3 2" xfId="18681" xr:uid="{D7D94CEB-E142-4861-AB4A-78C48EB33AB8}"/>
    <cellStyle name="Millares 2 3 2 3 2 3 4 4" xfId="8031" xr:uid="{00000000-0005-0000-0000-0000EC140000}"/>
    <cellStyle name="Millares 2 3 2 3 2 3 4 4 2" xfId="18682" xr:uid="{5A1E9FE4-2DE0-4B46-8F8B-9159367F69E9}"/>
    <cellStyle name="Millares 2 3 2 3 2 3 4 5" xfId="18677" xr:uid="{5BA7FB7E-0A63-43EC-A980-074D3FED61F3}"/>
    <cellStyle name="Millares 2 3 2 3 2 3 5" xfId="8032" xr:uid="{00000000-0005-0000-0000-0000ED140000}"/>
    <cellStyle name="Millares 2 3 2 3 2 3 5 2" xfId="8033" xr:uid="{00000000-0005-0000-0000-0000EE140000}"/>
    <cellStyle name="Millares 2 3 2 3 2 3 5 2 2" xfId="8034" xr:uid="{00000000-0005-0000-0000-0000EF140000}"/>
    <cellStyle name="Millares 2 3 2 3 2 3 5 2 2 2" xfId="18685" xr:uid="{A1E40B7A-DC41-4D9B-A911-534C716C2425}"/>
    <cellStyle name="Millares 2 3 2 3 2 3 5 2 3" xfId="8035" xr:uid="{00000000-0005-0000-0000-0000F0140000}"/>
    <cellStyle name="Millares 2 3 2 3 2 3 5 2 3 2" xfId="18686" xr:uid="{F9A11175-1B06-4941-8814-00DB2828654E}"/>
    <cellStyle name="Millares 2 3 2 3 2 3 5 2 4" xfId="18684" xr:uid="{05C45C87-F267-4DFC-A828-9DE40EF02084}"/>
    <cellStyle name="Millares 2 3 2 3 2 3 5 3" xfId="8036" xr:uid="{00000000-0005-0000-0000-0000F1140000}"/>
    <cellStyle name="Millares 2 3 2 3 2 3 5 3 2" xfId="18687" xr:uid="{5D0C690F-CEE7-483E-86BD-7D2332D83BA5}"/>
    <cellStyle name="Millares 2 3 2 3 2 3 5 4" xfId="8037" xr:uid="{00000000-0005-0000-0000-0000F2140000}"/>
    <cellStyle name="Millares 2 3 2 3 2 3 5 4 2" xfId="18688" xr:uid="{62F0F3C7-3661-4333-ACF6-8AD8A7D7176C}"/>
    <cellStyle name="Millares 2 3 2 3 2 3 5 5" xfId="18683" xr:uid="{9BF07A53-1FF2-4B36-879B-32EBCB3C2801}"/>
    <cellStyle name="Millares 2 3 2 3 2 3 6" xfId="8038" xr:uid="{00000000-0005-0000-0000-0000F3140000}"/>
    <cellStyle name="Millares 2 3 2 3 2 3 6 2" xfId="8039" xr:uid="{00000000-0005-0000-0000-0000F4140000}"/>
    <cellStyle name="Millares 2 3 2 3 2 3 6 2 2" xfId="18690" xr:uid="{0C72E305-6701-473D-9A7E-9498109B0133}"/>
    <cellStyle name="Millares 2 3 2 3 2 3 6 3" xfId="8040" xr:uid="{00000000-0005-0000-0000-0000F5140000}"/>
    <cellStyle name="Millares 2 3 2 3 2 3 6 3 2" xfId="18691" xr:uid="{6C5D42DB-3FEC-4D3C-8682-B9CCE0148233}"/>
    <cellStyle name="Millares 2 3 2 3 2 3 6 4" xfId="18689" xr:uid="{7881C355-B462-4936-AB7C-FFAF29B6D840}"/>
    <cellStyle name="Millares 2 3 2 3 2 3 7" xfId="8041" xr:uid="{00000000-0005-0000-0000-0000F6140000}"/>
    <cellStyle name="Millares 2 3 2 3 2 3 7 2" xfId="18692" xr:uid="{3AC20628-D934-4DDF-9AA6-D989D49C7B12}"/>
    <cellStyle name="Millares 2 3 2 3 2 3 8" xfId="8042" xr:uid="{00000000-0005-0000-0000-0000F7140000}"/>
    <cellStyle name="Millares 2 3 2 3 2 3 8 2" xfId="18693" xr:uid="{46D65D70-BF6D-4F21-988E-3C429399C160}"/>
    <cellStyle name="Millares 2 3 2 3 2 3 9" xfId="18658" xr:uid="{DCE3B845-558E-415C-910C-641E0B7DE607}"/>
    <cellStyle name="Millares 2 3 2 3 2 4" xfId="8043" xr:uid="{00000000-0005-0000-0000-0000F8140000}"/>
    <cellStyle name="Millares 2 3 2 3 2 4 2" xfId="8044" xr:uid="{00000000-0005-0000-0000-0000F9140000}"/>
    <cellStyle name="Millares 2 3 2 3 2 4 2 2" xfId="8045" xr:uid="{00000000-0005-0000-0000-0000FA140000}"/>
    <cellStyle name="Millares 2 3 2 3 2 4 2 2 2" xfId="8046" xr:uid="{00000000-0005-0000-0000-0000FB140000}"/>
    <cellStyle name="Millares 2 3 2 3 2 4 2 2 2 2" xfId="18697" xr:uid="{F881E083-6140-4A53-B0E8-B9BC4558406B}"/>
    <cellStyle name="Millares 2 3 2 3 2 4 2 2 3" xfId="8047" xr:uid="{00000000-0005-0000-0000-0000FC140000}"/>
    <cellStyle name="Millares 2 3 2 3 2 4 2 2 3 2" xfId="18698" xr:uid="{667468A7-7DA8-421D-9FDC-0F310E7CD39F}"/>
    <cellStyle name="Millares 2 3 2 3 2 4 2 2 4" xfId="18696" xr:uid="{F144DCDE-4016-4058-8279-21682DCAD7E5}"/>
    <cellStyle name="Millares 2 3 2 3 2 4 2 3" xfId="8048" xr:uid="{00000000-0005-0000-0000-0000FD140000}"/>
    <cellStyle name="Millares 2 3 2 3 2 4 2 3 2" xfId="18699" xr:uid="{C5AEBB7C-6FAF-4626-A1CB-3E1D9D6C136A}"/>
    <cellStyle name="Millares 2 3 2 3 2 4 2 4" xfId="8049" xr:uid="{00000000-0005-0000-0000-0000FE140000}"/>
    <cellStyle name="Millares 2 3 2 3 2 4 2 4 2" xfId="18700" xr:uid="{33E919BB-D358-4294-8B17-0BFA67900CD7}"/>
    <cellStyle name="Millares 2 3 2 3 2 4 2 5" xfId="18695" xr:uid="{561EE0F5-688D-43E9-9C94-10562A17F1C1}"/>
    <cellStyle name="Millares 2 3 2 3 2 4 3" xfId="8050" xr:uid="{00000000-0005-0000-0000-0000FF140000}"/>
    <cellStyle name="Millares 2 3 2 3 2 4 3 2" xfId="8051" xr:uid="{00000000-0005-0000-0000-000000150000}"/>
    <cellStyle name="Millares 2 3 2 3 2 4 3 2 2" xfId="18702" xr:uid="{BED3BC06-DE9E-4ECD-935A-5BE9476039D7}"/>
    <cellStyle name="Millares 2 3 2 3 2 4 3 3" xfId="8052" xr:uid="{00000000-0005-0000-0000-000001150000}"/>
    <cellStyle name="Millares 2 3 2 3 2 4 3 3 2" xfId="18703" xr:uid="{93394A68-2FAA-497B-A8F4-D99973706F59}"/>
    <cellStyle name="Millares 2 3 2 3 2 4 3 4" xfId="18701" xr:uid="{DC48B26D-9911-4ACF-8FDE-1EE7A5A7EB2C}"/>
    <cellStyle name="Millares 2 3 2 3 2 4 4" xfId="8053" xr:uid="{00000000-0005-0000-0000-000002150000}"/>
    <cellStyle name="Millares 2 3 2 3 2 4 4 2" xfId="18704" xr:uid="{018E72C1-80D5-41E3-83A7-6E198781CBEF}"/>
    <cellStyle name="Millares 2 3 2 3 2 4 5" xfId="8054" xr:uid="{00000000-0005-0000-0000-000003150000}"/>
    <cellStyle name="Millares 2 3 2 3 2 4 5 2" xfId="18705" xr:uid="{8F8B2F10-86B7-4F79-836D-6E9F814592F8}"/>
    <cellStyle name="Millares 2 3 2 3 2 4 6" xfId="18694" xr:uid="{136B9D5B-CBCB-4161-99CE-864F6EB8976F}"/>
    <cellStyle name="Millares 2 3 2 3 2 5" xfId="8055" xr:uid="{00000000-0005-0000-0000-000004150000}"/>
    <cellStyle name="Millares 2 3 2 3 2 5 2" xfId="8056" xr:uid="{00000000-0005-0000-0000-000005150000}"/>
    <cellStyle name="Millares 2 3 2 3 2 5 2 2" xfId="8057" xr:uid="{00000000-0005-0000-0000-000006150000}"/>
    <cellStyle name="Millares 2 3 2 3 2 5 2 2 2" xfId="18708" xr:uid="{92194E75-EFCB-4644-964B-5F89983A0A92}"/>
    <cellStyle name="Millares 2 3 2 3 2 5 2 3" xfId="8058" xr:uid="{00000000-0005-0000-0000-000007150000}"/>
    <cellStyle name="Millares 2 3 2 3 2 5 2 3 2" xfId="18709" xr:uid="{21AEAA6C-F5D3-4E95-868B-5C15E2E0D0C2}"/>
    <cellStyle name="Millares 2 3 2 3 2 5 2 4" xfId="18707" xr:uid="{429E543D-D69E-4AE5-A22B-F40D0600EE23}"/>
    <cellStyle name="Millares 2 3 2 3 2 5 3" xfId="8059" xr:uid="{00000000-0005-0000-0000-000008150000}"/>
    <cellStyle name="Millares 2 3 2 3 2 5 3 2" xfId="18710" xr:uid="{BF8A8ACE-4178-4A4E-8849-19BC08699C0A}"/>
    <cellStyle name="Millares 2 3 2 3 2 5 4" xfId="8060" xr:uid="{00000000-0005-0000-0000-000009150000}"/>
    <cellStyle name="Millares 2 3 2 3 2 5 4 2" xfId="18711" xr:uid="{B57A7F89-DCC4-4628-A959-31DAF169E1D5}"/>
    <cellStyle name="Millares 2 3 2 3 2 5 5" xfId="18706" xr:uid="{E67D725D-15F7-4475-A36E-EF1095DE2C8F}"/>
    <cellStyle name="Millares 2 3 2 3 2 6" xfId="8061" xr:uid="{00000000-0005-0000-0000-00000A150000}"/>
    <cellStyle name="Millares 2 3 2 3 2 6 2" xfId="8062" xr:uid="{00000000-0005-0000-0000-00000B150000}"/>
    <cellStyle name="Millares 2 3 2 3 2 6 2 2" xfId="8063" xr:uid="{00000000-0005-0000-0000-00000C150000}"/>
    <cellStyle name="Millares 2 3 2 3 2 6 2 2 2" xfId="18714" xr:uid="{F9E68326-9C4A-47F6-8817-2CED048B8B6F}"/>
    <cellStyle name="Millares 2 3 2 3 2 6 2 3" xfId="8064" xr:uid="{00000000-0005-0000-0000-00000D150000}"/>
    <cellStyle name="Millares 2 3 2 3 2 6 2 3 2" xfId="18715" xr:uid="{7A2E0062-7E9B-4C15-9D36-1A8456CB419A}"/>
    <cellStyle name="Millares 2 3 2 3 2 6 2 4" xfId="18713" xr:uid="{C0909854-F8B0-4350-A701-B9B3D7249D6B}"/>
    <cellStyle name="Millares 2 3 2 3 2 6 3" xfId="8065" xr:uid="{00000000-0005-0000-0000-00000E150000}"/>
    <cellStyle name="Millares 2 3 2 3 2 6 3 2" xfId="18716" xr:uid="{F638219D-5F92-426F-8FE2-B883502C0B65}"/>
    <cellStyle name="Millares 2 3 2 3 2 6 4" xfId="8066" xr:uid="{00000000-0005-0000-0000-00000F150000}"/>
    <cellStyle name="Millares 2 3 2 3 2 6 4 2" xfId="18717" xr:uid="{C72613F6-2485-4FE4-816F-9F4A31A09B51}"/>
    <cellStyle name="Millares 2 3 2 3 2 6 5" xfId="18712" xr:uid="{ADCC76E5-4192-47D7-B192-A629C86F22FF}"/>
    <cellStyle name="Millares 2 3 2 3 2 7" xfId="8067" xr:uid="{00000000-0005-0000-0000-000010150000}"/>
    <cellStyle name="Millares 2 3 2 3 2 7 2" xfId="8068" xr:uid="{00000000-0005-0000-0000-000011150000}"/>
    <cellStyle name="Millares 2 3 2 3 2 7 2 2" xfId="8069" xr:uid="{00000000-0005-0000-0000-000012150000}"/>
    <cellStyle name="Millares 2 3 2 3 2 7 2 2 2" xfId="18720" xr:uid="{0755C6D6-72E0-4399-A0F5-630E903D8286}"/>
    <cellStyle name="Millares 2 3 2 3 2 7 2 3" xfId="8070" xr:uid="{00000000-0005-0000-0000-000013150000}"/>
    <cellStyle name="Millares 2 3 2 3 2 7 2 3 2" xfId="18721" xr:uid="{16500FA8-3928-43D7-BF43-F9F25974C541}"/>
    <cellStyle name="Millares 2 3 2 3 2 7 2 4" xfId="18719" xr:uid="{CE8200AE-F8AC-45AB-8D57-5359AA8B4B10}"/>
    <cellStyle name="Millares 2 3 2 3 2 7 3" xfId="8071" xr:uid="{00000000-0005-0000-0000-000014150000}"/>
    <cellStyle name="Millares 2 3 2 3 2 7 3 2" xfId="18722" xr:uid="{D128EA43-1951-4896-8CA0-698B709F3079}"/>
    <cellStyle name="Millares 2 3 2 3 2 7 4" xfId="8072" xr:uid="{00000000-0005-0000-0000-000015150000}"/>
    <cellStyle name="Millares 2 3 2 3 2 7 4 2" xfId="18723" xr:uid="{4645C95C-9906-43F7-89C6-25459E82847C}"/>
    <cellStyle name="Millares 2 3 2 3 2 7 5" xfId="18718" xr:uid="{1746831C-505F-4B19-965B-CD55CB7D2B41}"/>
    <cellStyle name="Millares 2 3 2 3 2 8" xfId="8073" xr:uid="{00000000-0005-0000-0000-000016150000}"/>
    <cellStyle name="Millares 2 3 2 3 2 8 2" xfId="8074" xr:uid="{00000000-0005-0000-0000-000017150000}"/>
    <cellStyle name="Millares 2 3 2 3 2 8 2 2" xfId="18725" xr:uid="{9C3F2046-5A7B-435F-808B-0CC92DFB05A4}"/>
    <cellStyle name="Millares 2 3 2 3 2 8 3" xfId="8075" xr:uid="{00000000-0005-0000-0000-000018150000}"/>
    <cellStyle name="Millares 2 3 2 3 2 8 3 2" xfId="18726" xr:uid="{D2C161BD-D055-4E83-81B2-A94D3A2325E4}"/>
    <cellStyle name="Millares 2 3 2 3 2 8 4" xfId="18724" xr:uid="{57901154-F843-40CB-843E-505A149115FE}"/>
    <cellStyle name="Millares 2 3 2 3 2 9" xfId="8076" xr:uid="{00000000-0005-0000-0000-000019150000}"/>
    <cellStyle name="Millares 2 3 2 3 2 9 2" xfId="18727" xr:uid="{E4282DCC-26C8-4260-9AC2-6EB9A08AE822}"/>
    <cellStyle name="Millares 2 3 2 3 3" xfId="8077" xr:uid="{00000000-0005-0000-0000-00001A150000}"/>
    <cellStyle name="Millares 2 3 2 3 3 10" xfId="18728" xr:uid="{EB3D7FC8-192B-4D6C-9183-3061EF1843DF}"/>
    <cellStyle name="Millares 2 3 2 3 3 2" xfId="8078" xr:uid="{00000000-0005-0000-0000-00001B150000}"/>
    <cellStyle name="Millares 2 3 2 3 3 2 2" xfId="8079" xr:uid="{00000000-0005-0000-0000-00001C150000}"/>
    <cellStyle name="Millares 2 3 2 3 3 2 2 2" xfId="8080" xr:uid="{00000000-0005-0000-0000-00001D150000}"/>
    <cellStyle name="Millares 2 3 2 3 3 2 2 2 2" xfId="8081" xr:uid="{00000000-0005-0000-0000-00001E150000}"/>
    <cellStyle name="Millares 2 3 2 3 3 2 2 2 2 2" xfId="8082" xr:uid="{00000000-0005-0000-0000-00001F150000}"/>
    <cellStyle name="Millares 2 3 2 3 3 2 2 2 2 2 2" xfId="18733" xr:uid="{09C69B78-A56B-458D-BA6E-E3E0C33EAD1F}"/>
    <cellStyle name="Millares 2 3 2 3 3 2 2 2 2 3" xfId="8083" xr:uid="{00000000-0005-0000-0000-000020150000}"/>
    <cellStyle name="Millares 2 3 2 3 3 2 2 2 2 3 2" xfId="18734" xr:uid="{35FC6A8B-9710-443A-A55A-1B209D469A71}"/>
    <cellStyle name="Millares 2 3 2 3 3 2 2 2 2 4" xfId="18732" xr:uid="{1226F1A3-F34B-4158-8231-80F4E189FCF3}"/>
    <cellStyle name="Millares 2 3 2 3 3 2 2 2 3" xfId="8084" xr:uid="{00000000-0005-0000-0000-000021150000}"/>
    <cellStyle name="Millares 2 3 2 3 3 2 2 2 3 2" xfId="18735" xr:uid="{6D5FE042-42A0-4D73-817C-FC2D33C82B9B}"/>
    <cellStyle name="Millares 2 3 2 3 3 2 2 2 4" xfId="8085" xr:uid="{00000000-0005-0000-0000-000022150000}"/>
    <cellStyle name="Millares 2 3 2 3 3 2 2 2 4 2" xfId="18736" xr:uid="{B9F9FC13-C25E-42D7-AD5C-4A6AC0255A98}"/>
    <cellStyle name="Millares 2 3 2 3 3 2 2 2 5" xfId="18731" xr:uid="{F22D90CC-B937-448A-AC76-E867E312785E}"/>
    <cellStyle name="Millares 2 3 2 3 3 2 2 3" xfId="8086" xr:uid="{00000000-0005-0000-0000-000023150000}"/>
    <cellStyle name="Millares 2 3 2 3 3 2 2 3 2" xfId="8087" xr:uid="{00000000-0005-0000-0000-000024150000}"/>
    <cellStyle name="Millares 2 3 2 3 3 2 2 3 2 2" xfId="18738" xr:uid="{334D4045-2808-4F8A-9966-0BE5595A18CD}"/>
    <cellStyle name="Millares 2 3 2 3 3 2 2 3 3" xfId="8088" xr:uid="{00000000-0005-0000-0000-000025150000}"/>
    <cellStyle name="Millares 2 3 2 3 3 2 2 3 3 2" xfId="18739" xr:uid="{5CB55D52-5550-4775-BE9C-287474E0AEA5}"/>
    <cellStyle name="Millares 2 3 2 3 3 2 2 3 4" xfId="18737" xr:uid="{FD04069B-13E5-4B05-B6E1-4C674DFC0CA9}"/>
    <cellStyle name="Millares 2 3 2 3 3 2 2 4" xfId="8089" xr:uid="{00000000-0005-0000-0000-000026150000}"/>
    <cellStyle name="Millares 2 3 2 3 3 2 2 4 2" xfId="18740" xr:uid="{45BF0DE9-16BD-48F2-A982-14BDF136DA4D}"/>
    <cellStyle name="Millares 2 3 2 3 3 2 2 5" xfId="8090" xr:uid="{00000000-0005-0000-0000-000027150000}"/>
    <cellStyle name="Millares 2 3 2 3 3 2 2 5 2" xfId="18741" xr:uid="{F57D6ECF-FA79-42B6-AC05-FAE2133841ED}"/>
    <cellStyle name="Millares 2 3 2 3 3 2 2 6" xfId="18730" xr:uid="{6830B380-7FBA-4BA7-87C5-DE21C09A46EF}"/>
    <cellStyle name="Millares 2 3 2 3 3 2 3" xfId="8091" xr:uid="{00000000-0005-0000-0000-000028150000}"/>
    <cellStyle name="Millares 2 3 2 3 3 2 3 2" xfId="8092" xr:uid="{00000000-0005-0000-0000-000029150000}"/>
    <cellStyle name="Millares 2 3 2 3 3 2 3 2 2" xfId="8093" xr:uid="{00000000-0005-0000-0000-00002A150000}"/>
    <cellStyle name="Millares 2 3 2 3 3 2 3 2 2 2" xfId="18744" xr:uid="{3317C574-2DB6-49D7-9BB8-32B56701AF0B}"/>
    <cellStyle name="Millares 2 3 2 3 3 2 3 2 3" xfId="8094" xr:uid="{00000000-0005-0000-0000-00002B150000}"/>
    <cellStyle name="Millares 2 3 2 3 3 2 3 2 3 2" xfId="18745" xr:uid="{FADFF40E-52DE-4CF0-B86F-6A1F6A1FE517}"/>
    <cellStyle name="Millares 2 3 2 3 3 2 3 2 4" xfId="18743" xr:uid="{A747D730-9FB0-4EC3-918A-BA5AE4BBFD3F}"/>
    <cellStyle name="Millares 2 3 2 3 3 2 3 3" xfId="8095" xr:uid="{00000000-0005-0000-0000-00002C150000}"/>
    <cellStyle name="Millares 2 3 2 3 3 2 3 3 2" xfId="18746" xr:uid="{4A4E8813-3F2D-4F36-8BB8-4AC93A77B954}"/>
    <cellStyle name="Millares 2 3 2 3 3 2 3 4" xfId="8096" xr:uid="{00000000-0005-0000-0000-00002D150000}"/>
    <cellStyle name="Millares 2 3 2 3 3 2 3 4 2" xfId="18747" xr:uid="{C8713C85-242B-4273-891F-88BC80BF39B1}"/>
    <cellStyle name="Millares 2 3 2 3 3 2 3 5" xfId="18742" xr:uid="{98832E3B-F3CC-4DD9-8D10-65F5955BC76A}"/>
    <cellStyle name="Millares 2 3 2 3 3 2 4" xfId="8097" xr:uid="{00000000-0005-0000-0000-00002E150000}"/>
    <cellStyle name="Millares 2 3 2 3 3 2 4 2" xfId="8098" xr:uid="{00000000-0005-0000-0000-00002F150000}"/>
    <cellStyle name="Millares 2 3 2 3 3 2 4 2 2" xfId="8099" xr:uid="{00000000-0005-0000-0000-000030150000}"/>
    <cellStyle name="Millares 2 3 2 3 3 2 4 2 2 2" xfId="18750" xr:uid="{0091897C-8060-4215-B747-FFBDC10A90CA}"/>
    <cellStyle name="Millares 2 3 2 3 3 2 4 2 3" xfId="8100" xr:uid="{00000000-0005-0000-0000-000031150000}"/>
    <cellStyle name="Millares 2 3 2 3 3 2 4 2 3 2" xfId="18751" xr:uid="{55C0080A-E95B-4B37-A7C9-D8F82E07FFF3}"/>
    <cellStyle name="Millares 2 3 2 3 3 2 4 2 4" xfId="18749" xr:uid="{04903677-077C-45F9-AE62-A05ED400C2E4}"/>
    <cellStyle name="Millares 2 3 2 3 3 2 4 3" xfId="8101" xr:uid="{00000000-0005-0000-0000-000032150000}"/>
    <cellStyle name="Millares 2 3 2 3 3 2 4 3 2" xfId="18752" xr:uid="{76311416-4A84-4029-91DE-8554ECFFC413}"/>
    <cellStyle name="Millares 2 3 2 3 3 2 4 4" xfId="8102" xr:uid="{00000000-0005-0000-0000-000033150000}"/>
    <cellStyle name="Millares 2 3 2 3 3 2 4 4 2" xfId="18753" xr:uid="{03AC734B-4B1F-4134-A790-40D4D96DCF4E}"/>
    <cellStyle name="Millares 2 3 2 3 3 2 4 5" xfId="18748" xr:uid="{27DD60FA-E186-42A7-A859-3AE136BD8F3E}"/>
    <cellStyle name="Millares 2 3 2 3 3 2 5" xfId="8103" xr:uid="{00000000-0005-0000-0000-000034150000}"/>
    <cellStyle name="Millares 2 3 2 3 3 2 5 2" xfId="8104" xr:uid="{00000000-0005-0000-0000-000035150000}"/>
    <cellStyle name="Millares 2 3 2 3 3 2 5 2 2" xfId="8105" xr:uid="{00000000-0005-0000-0000-000036150000}"/>
    <cellStyle name="Millares 2 3 2 3 3 2 5 2 2 2" xfId="18756" xr:uid="{492C5EF7-CA53-407D-8620-055026F41DB5}"/>
    <cellStyle name="Millares 2 3 2 3 3 2 5 2 3" xfId="8106" xr:uid="{00000000-0005-0000-0000-000037150000}"/>
    <cellStyle name="Millares 2 3 2 3 3 2 5 2 3 2" xfId="18757" xr:uid="{53DC80A5-A660-4F71-843F-ED332F5878A1}"/>
    <cellStyle name="Millares 2 3 2 3 3 2 5 2 4" xfId="18755" xr:uid="{14DACD3E-32D0-4989-BAFD-56D3685AA647}"/>
    <cellStyle name="Millares 2 3 2 3 3 2 5 3" xfId="8107" xr:uid="{00000000-0005-0000-0000-000038150000}"/>
    <cellStyle name="Millares 2 3 2 3 3 2 5 3 2" xfId="18758" xr:uid="{10D53D9E-F666-44F5-8F1F-0F84F7C62590}"/>
    <cellStyle name="Millares 2 3 2 3 3 2 5 4" xfId="8108" xr:uid="{00000000-0005-0000-0000-000039150000}"/>
    <cellStyle name="Millares 2 3 2 3 3 2 5 4 2" xfId="18759" xr:uid="{07B4A247-9C4A-419A-B6A3-E087AF8B6BA2}"/>
    <cellStyle name="Millares 2 3 2 3 3 2 5 5" xfId="18754" xr:uid="{271CB770-0E12-4122-806B-9CD06347F22E}"/>
    <cellStyle name="Millares 2 3 2 3 3 2 6" xfId="8109" xr:uid="{00000000-0005-0000-0000-00003A150000}"/>
    <cellStyle name="Millares 2 3 2 3 3 2 6 2" xfId="8110" xr:uid="{00000000-0005-0000-0000-00003B150000}"/>
    <cellStyle name="Millares 2 3 2 3 3 2 6 2 2" xfId="18761" xr:uid="{71EDA82E-183E-480F-946D-FFAEDC7FDAC0}"/>
    <cellStyle name="Millares 2 3 2 3 3 2 6 3" xfId="8111" xr:uid="{00000000-0005-0000-0000-00003C150000}"/>
    <cellStyle name="Millares 2 3 2 3 3 2 6 3 2" xfId="18762" xr:uid="{FEAE9C70-4304-45A3-970A-5F1244962C3B}"/>
    <cellStyle name="Millares 2 3 2 3 3 2 6 4" xfId="18760" xr:uid="{BF9092A0-F1C7-40DC-88AD-C27F4058B238}"/>
    <cellStyle name="Millares 2 3 2 3 3 2 7" xfId="8112" xr:uid="{00000000-0005-0000-0000-00003D150000}"/>
    <cellStyle name="Millares 2 3 2 3 3 2 7 2" xfId="18763" xr:uid="{83A61EB2-7007-41DA-ABBC-805938067114}"/>
    <cellStyle name="Millares 2 3 2 3 3 2 8" xfId="8113" xr:uid="{00000000-0005-0000-0000-00003E150000}"/>
    <cellStyle name="Millares 2 3 2 3 3 2 8 2" xfId="18764" xr:uid="{8B106CC2-75EF-4F58-92D4-09FE5365198C}"/>
    <cellStyle name="Millares 2 3 2 3 3 2 9" xfId="18729" xr:uid="{380F61F4-9EB8-4163-9EB9-752952459784}"/>
    <cellStyle name="Millares 2 3 2 3 3 3" xfId="8114" xr:uid="{00000000-0005-0000-0000-00003F150000}"/>
    <cellStyle name="Millares 2 3 2 3 3 3 2" xfId="8115" xr:uid="{00000000-0005-0000-0000-000040150000}"/>
    <cellStyle name="Millares 2 3 2 3 3 3 2 2" xfId="8116" xr:uid="{00000000-0005-0000-0000-000041150000}"/>
    <cellStyle name="Millares 2 3 2 3 3 3 2 2 2" xfId="8117" xr:uid="{00000000-0005-0000-0000-000042150000}"/>
    <cellStyle name="Millares 2 3 2 3 3 3 2 2 2 2" xfId="18768" xr:uid="{7928B709-EB14-438F-B78F-5ACD90CC38CC}"/>
    <cellStyle name="Millares 2 3 2 3 3 3 2 2 3" xfId="8118" xr:uid="{00000000-0005-0000-0000-000043150000}"/>
    <cellStyle name="Millares 2 3 2 3 3 3 2 2 3 2" xfId="18769" xr:uid="{0CEC9CE4-1832-4D73-ACE6-6B3C949AD0DF}"/>
    <cellStyle name="Millares 2 3 2 3 3 3 2 2 4" xfId="18767" xr:uid="{4B987781-35A8-43B0-A982-F8CE3320FE09}"/>
    <cellStyle name="Millares 2 3 2 3 3 3 2 3" xfId="8119" xr:uid="{00000000-0005-0000-0000-000044150000}"/>
    <cellStyle name="Millares 2 3 2 3 3 3 2 3 2" xfId="18770" xr:uid="{6265459D-F9B6-4A24-9B45-4C014FD28FBB}"/>
    <cellStyle name="Millares 2 3 2 3 3 3 2 4" xfId="8120" xr:uid="{00000000-0005-0000-0000-000045150000}"/>
    <cellStyle name="Millares 2 3 2 3 3 3 2 4 2" xfId="18771" xr:uid="{E9F72BD3-08D1-4F31-A5C0-693BCE1A8C2D}"/>
    <cellStyle name="Millares 2 3 2 3 3 3 2 5" xfId="18766" xr:uid="{EEB6310D-CDE3-4970-B239-2531BD88AB7B}"/>
    <cellStyle name="Millares 2 3 2 3 3 3 3" xfId="8121" xr:uid="{00000000-0005-0000-0000-000046150000}"/>
    <cellStyle name="Millares 2 3 2 3 3 3 3 2" xfId="8122" xr:uid="{00000000-0005-0000-0000-000047150000}"/>
    <cellStyle name="Millares 2 3 2 3 3 3 3 2 2" xfId="18773" xr:uid="{60A68F30-85E8-49C1-9A39-D21622645113}"/>
    <cellStyle name="Millares 2 3 2 3 3 3 3 3" xfId="8123" xr:uid="{00000000-0005-0000-0000-000048150000}"/>
    <cellStyle name="Millares 2 3 2 3 3 3 3 3 2" xfId="18774" xr:uid="{6B5CA62B-06F1-43D5-9B6F-24B524999EA3}"/>
    <cellStyle name="Millares 2 3 2 3 3 3 3 4" xfId="18772" xr:uid="{68F2347F-8E91-4EE7-B93D-8555CC25D468}"/>
    <cellStyle name="Millares 2 3 2 3 3 3 4" xfId="8124" xr:uid="{00000000-0005-0000-0000-000049150000}"/>
    <cellStyle name="Millares 2 3 2 3 3 3 4 2" xfId="18775" xr:uid="{F6508CAF-F633-42C1-8B52-3134E6A73A3C}"/>
    <cellStyle name="Millares 2 3 2 3 3 3 5" xfId="8125" xr:uid="{00000000-0005-0000-0000-00004A150000}"/>
    <cellStyle name="Millares 2 3 2 3 3 3 5 2" xfId="18776" xr:uid="{121B9D6C-825E-487C-890B-831AB35E1DDA}"/>
    <cellStyle name="Millares 2 3 2 3 3 3 6" xfId="18765" xr:uid="{38B1BC0E-906F-4DEF-9E0E-A63866F58B06}"/>
    <cellStyle name="Millares 2 3 2 3 3 4" xfId="8126" xr:uid="{00000000-0005-0000-0000-00004B150000}"/>
    <cellStyle name="Millares 2 3 2 3 3 4 2" xfId="8127" xr:uid="{00000000-0005-0000-0000-00004C150000}"/>
    <cellStyle name="Millares 2 3 2 3 3 4 2 2" xfId="8128" xr:uid="{00000000-0005-0000-0000-00004D150000}"/>
    <cellStyle name="Millares 2 3 2 3 3 4 2 2 2" xfId="18779" xr:uid="{ADFD622F-6343-4C19-B446-B450F206180D}"/>
    <cellStyle name="Millares 2 3 2 3 3 4 2 3" xfId="8129" xr:uid="{00000000-0005-0000-0000-00004E150000}"/>
    <cellStyle name="Millares 2 3 2 3 3 4 2 3 2" xfId="18780" xr:uid="{6E4F8713-120B-4611-8BF5-7D17E0016F9E}"/>
    <cellStyle name="Millares 2 3 2 3 3 4 2 4" xfId="18778" xr:uid="{34AE39AE-932C-49D9-86FF-7B600CCDAF2F}"/>
    <cellStyle name="Millares 2 3 2 3 3 4 3" xfId="8130" xr:uid="{00000000-0005-0000-0000-00004F150000}"/>
    <cellStyle name="Millares 2 3 2 3 3 4 3 2" xfId="18781" xr:uid="{1F9DB7D6-C719-4547-99AC-B6FE6F915AF5}"/>
    <cellStyle name="Millares 2 3 2 3 3 4 4" xfId="8131" xr:uid="{00000000-0005-0000-0000-000050150000}"/>
    <cellStyle name="Millares 2 3 2 3 3 4 4 2" xfId="18782" xr:uid="{CE53A795-2C3B-4C64-AD50-55663F159832}"/>
    <cellStyle name="Millares 2 3 2 3 3 4 5" xfId="18777" xr:uid="{91EBCC7B-E5EC-4A9D-8A69-44D26CDD18D3}"/>
    <cellStyle name="Millares 2 3 2 3 3 5" xfId="8132" xr:uid="{00000000-0005-0000-0000-000051150000}"/>
    <cellStyle name="Millares 2 3 2 3 3 5 2" xfId="8133" xr:uid="{00000000-0005-0000-0000-000052150000}"/>
    <cellStyle name="Millares 2 3 2 3 3 5 2 2" xfId="8134" xr:uid="{00000000-0005-0000-0000-000053150000}"/>
    <cellStyle name="Millares 2 3 2 3 3 5 2 2 2" xfId="18785" xr:uid="{39E63FE7-12D0-4D80-A83E-A46CAF7BE650}"/>
    <cellStyle name="Millares 2 3 2 3 3 5 2 3" xfId="8135" xr:uid="{00000000-0005-0000-0000-000054150000}"/>
    <cellStyle name="Millares 2 3 2 3 3 5 2 3 2" xfId="18786" xr:uid="{7C99F311-E520-43D3-B66C-51714E8C3601}"/>
    <cellStyle name="Millares 2 3 2 3 3 5 2 4" xfId="18784" xr:uid="{7A079834-9BFA-459C-B30B-A6D2D55AECF0}"/>
    <cellStyle name="Millares 2 3 2 3 3 5 3" xfId="8136" xr:uid="{00000000-0005-0000-0000-000055150000}"/>
    <cellStyle name="Millares 2 3 2 3 3 5 3 2" xfId="18787" xr:uid="{97D6D56F-1E59-4BA6-9201-C9A4A04D15FC}"/>
    <cellStyle name="Millares 2 3 2 3 3 5 4" xfId="8137" xr:uid="{00000000-0005-0000-0000-000056150000}"/>
    <cellStyle name="Millares 2 3 2 3 3 5 4 2" xfId="18788" xr:uid="{ADB6FEFD-D115-4804-9427-F2AEFFBDB95A}"/>
    <cellStyle name="Millares 2 3 2 3 3 5 5" xfId="18783" xr:uid="{1ADFF506-FF40-4C0D-9A9B-EA3107AC5E6F}"/>
    <cellStyle name="Millares 2 3 2 3 3 6" xfId="8138" xr:uid="{00000000-0005-0000-0000-000057150000}"/>
    <cellStyle name="Millares 2 3 2 3 3 6 2" xfId="8139" xr:uid="{00000000-0005-0000-0000-000058150000}"/>
    <cellStyle name="Millares 2 3 2 3 3 6 2 2" xfId="8140" xr:uid="{00000000-0005-0000-0000-000059150000}"/>
    <cellStyle name="Millares 2 3 2 3 3 6 2 2 2" xfId="18791" xr:uid="{6CC09E4E-D78E-451D-9182-8B829C4DADD9}"/>
    <cellStyle name="Millares 2 3 2 3 3 6 2 3" xfId="8141" xr:uid="{00000000-0005-0000-0000-00005A150000}"/>
    <cellStyle name="Millares 2 3 2 3 3 6 2 3 2" xfId="18792" xr:uid="{823B13B4-68CE-48E8-A52B-218D632FB9A4}"/>
    <cellStyle name="Millares 2 3 2 3 3 6 2 4" xfId="18790" xr:uid="{682F8E11-B86F-4030-88FC-4D015B30E5C8}"/>
    <cellStyle name="Millares 2 3 2 3 3 6 3" xfId="8142" xr:uid="{00000000-0005-0000-0000-00005B150000}"/>
    <cellStyle name="Millares 2 3 2 3 3 6 3 2" xfId="18793" xr:uid="{F73311B1-D6AD-4FC4-AEAA-C55283A865E5}"/>
    <cellStyle name="Millares 2 3 2 3 3 6 4" xfId="8143" xr:uid="{00000000-0005-0000-0000-00005C150000}"/>
    <cellStyle name="Millares 2 3 2 3 3 6 4 2" xfId="18794" xr:uid="{A4FEDF89-F6E8-4922-9867-A5A2BF4C1DD8}"/>
    <cellStyle name="Millares 2 3 2 3 3 6 5" xfId="18789" xr:uid="{7771317B-329B-4D6A-A3CD-958EBFA1F7F4}"/>
    <cellStyle name="Millares 2 3 2 3 3 7" xfId="8144" xr:uid="{00000000-0005-0000-0000-00005D150000}"/>
    <cellStyle name="Millares 2 3 2 3 3 7 2" xfId="8145" xr:uid="{00000000-0005-0000-0000-00005E150000}"/>
    <cellStyle name="Millares 2 3 2 3 3 7 2 2" xfId="18796" xr:uid="{138EB97E-7659-4F19-8E07-4FFC5B41493F}"/>
    <cellStyle name="Millares 2 3 2 3 3 7 3" xfId="8146" xr:uid="{00000000-0005-0000-0000-00005F150000}"/>
    <cellStyle name="Millares 2 3 2 3 3 7 3 2" xfId="18797" xr:uid="{C34D42C1-F33C-4A04-B279-12EC7DA25B42}"/>
    <cellStyle name="Millares 2 3 2 3 3 7 4" xfId="18795" xr:uid="{A3763C29-D12B-4950-8D87-76B2B0C87A44}"/>
    <cellStyle name="Millares 2 3 2 3 3 8" xfId="8147" xr:uid="{00000000-0005-0000-0000-000060150000}"/>
    <cellStyle name="Millares 2 3 2 3 3 8 2" xfId="18798" xr:uid="{5BCAA6E3-94C2-46FE-9D09-5F53247814A2}"/>
    <cellStyle name="Millares 2 3 2 3 3 9" xfId="8148" xr:uid="{00000000-0005-0000-0000-000061150000}"/>
    <cellStyle name="Millares 2 3 2 3 3 9 2" xfId="18799" xr:uid="{98144168-24CF-449F-9E12-F82018E4382D}"/>
    <cellStyle name="Millares 2 3 2 3 4" xfId="8149" xr:uid="{00000000-0005-0000-0000-000062150000}"/>
    <cellStyle name="Millares 2 3 2 3 4 10" xfId="18800" xr:uid="{4311F440-4475-44E4-B746-39CBAAE9FBC0}"/>
    <cellStyle name="Millares 2 3 2 3 4 2" xfId="8150" xr:uid="{00000000-0005-0000-0000-000063150000}"/>
    <cellStyle name="Millares 2 3 2 3 4 2 2" xfId="8151" xr:uid="{00000000-0005-0000-0000-000064150000}"/>
    <cellStyle name="Millares 2 3 2 3 4 2 2 2" xfId="8152" xr:uid="{00000000-0005-0000-0000-000065150000}"/>
    <cellStyle name="Millares 2 3 2 3 4 2 2 2 2" xfId="8153" xr:uid="{00000000-0005-0000-0000-000066150000}"/>
    <cellStyle name="Millares 2 3 2 3 4 2 2 2 2 2" xfId="8154" xr:uid="{00000000-0005-0000-0000-000067150000}"/>
    <cellStyle name="Millares 2 3 2 3 4 2 2 2 2 2 2" xfId="18805" xr:uid="{BB99E782-7B41-457C-8AD5-720F96E0173A}"/>
    <cellStyle name="Millares 2 3 2 3 4 2 2 2 2 3" xfId="8155" xr:uid="{00000000-0005-0000-0000-000068150000}"/>
    <cellStyle name="Millares 2 3 2 3 4 2 2 2 2 3 2" xfId="18806" xr:uid="{FD35453D-E66B-4A3B-876E-DE8AD1CAA505}"/>
    <cellStyle name="Millares 2 3 2 3 4 2 2 2 2 4" xfId="18804" xr:uid="{3F9C1E83-CA31-4293-AC3C-AAF886D9119D}"/>
    <cellStyle name="Millares 2 3 2 3 4 2 2 2 3" xfId="8156" xr:uid="{00000000-0005-0000-0000-000069150000}"/>
    <cellStyle name="Millares 2 3 2 3 4 2 2 2 3 2" xfId="18807" xr:uid="{6929A14A-8B94-4BE7-9DCA-C48AE0528FE8}"/>
    <cellStyle name="Millares 2 3 2 3 4 2 2 2 4" xfId="8157" xr:uid="{00000000-0005-0000-0000-00006A150000}"/>
    <cellStyle name="Millares 2 3 2 3 4 2 2 2 4 2" xfId="18808" xr:uid="{8BDECD8B-CEEE-4F78-809C-327AFDBA0EA9}"/>
    <cellStyle name="Millares 2 3 2 3 4 2 2 2 5" xfId="18803" xr:uid="{5E754C02-6416-42A2-B110-F112E076C32A}"/>
    <cellStyle name="Millares 2 3 2 3 4 2 2 3" xfId="8158" xr:uid="{00000000-0005-0000-0000-00006B150000}"/>
    <cellStyle name="Millares 2 3 2 3 4 2 2 3 2" xfId="8159" xr:uid="{00000000-0005-0000-0000-00006C150000}"/>
    <cellStyle name="Millares 2 3 2 3 4 2 2 3 2 2" xfId="18810" xr:uid="{1A393115-8758-486A-B8AD-2029C9FCDE66}"/>
    <cellStyle name="Millares 2 3 2 3 4 2 2 3 3" xfId="8160" xr:uid="{00000000-0005-0000-0000-00006D150000}"/>
    <cellStyle name="Millares 2 3 2 3 4 2 2 3 3 2" xfId="18811" xr:uid="{327169E1-FF0A-4DBB-A5B9-C34C42DAB106}"/>
    <cellStyle name="Millares 2 3 2 3 4 2 2 3 4" xfId="18809" xr:uid="{07831268-1DB7-4F4A-B18D-09262FA35190}"/>
    <cellStyle name="Millares 2 3 2 3 4 2 2 4" xfId="8161" xr:uid="{00000000-0005-0000-0000-00006E150000}"/>
    <cellStyle name="Millares 2 3 2 3 4 2 2 4 2" xfId="18812" xr:uid="{15121025-9B0F-4202-93B6-0262655FDC62}"/>
    <cellStyle name="Millares 2 3 2 3 4 2 2 5" xfId="8162" xr:uid="{00000000-0005-0000-0000-00006F150000}"/>
    <cellStyle name="Millares 2 3 2 3 4 2 2 5 2" xfId="18813" xr:uid="{6B2872EE-369B-4CD9-AB7E-B950AF4203F9}"/>
    <cellStyle name="Millares 2 3 2 3 4 2 2 6" xfId="18802" xr:uid="{5E82BE07-80A2-4400-8036-E4D08C018753}"/>
    <cellStyle name="Millares 2 3 2 3 4 2 3" xfId="8163" xr:uid="{00000000-0005-0000-0000-000070150000}"/>
    <cellStyle name="Millares 2 3 2 3 4 2 3 2" xfId="8164" xr:uid="{00000000-0005-0000-0000-000071150000}"/>
    <cellStyle name="Millares 2 3 2 3 4 2 3 2 2" xfId="8165" xr:uid="{00000000-0005-0000-0000-000072150000}"/>
    <cellStyle name="Millares 2 3 2 3 4 2 3 2 2 2" xfId="18816" xr:uid="{B36ADAB7-14CF-465C-9CE7-A8FEBE978725}"/>
    <cellStyle name="Millares 2 3 2 3 4 2 3 2 3" xfId="8166" xr:uid="{00000000-0005-0000-0000-000073150000}"/>
    <cellStyle name="Millares 2 3 2 3 4 2 3 2 3 2" xfId="18817" xr:uid="{38B7BBDE-7885-48E2-A52F-56E2D61D4552}"/>
    <cellStyle name="Millares 2 3 2 3 4 2 3 2 4" xfId="18815" xr:uid="{4D67D25A-EE21-4A7D-961F-A037438A69E6}"/>
    <cellStyle name="Millares 2 3 2 3 4 2 3 3" xfId="8167" xr:uid="{00000000-0005-0000-0000-000074150000}"/>
    <cellStyle name="Millares 2 3 2 3 4 2 3 3 2" xfId="18818" xr:uid="{12178465-B856-4381-9956-7C517C2255B1}"/>
    <cellStyle name="Millares 2 3 2 3 4 2 3 4" xfId="8168" xr:uid="{00000000-0005-0000-0000-000075150000}"/>
    <cellStyle name="Millares 2 3 2 3 4 2 3 4 2" xfId="18819" xr:uid="{6E29F459-D529-4F71-9623-94C3D430EDFD}"/>
    <cellStyle name="Millares 2 3 2 3 4 2 3 5" xfId="18814" xr:uid="{26566266-6030-4FEF-8D6A-D869EC283DAC}"/>
    <cellStyle name="Millares 2 3 2 3 4 2 4" xfId="8169" xr:uid="{00000000-0005-0000-0000-000076150000}"/>
    <cellStyle name="Millares 2 3 2 3 4 2 4 2" xfId="8170" xr:uid="{00000000-0005-0000-0000-000077150000}"/>
    <cellStyle name="Millares 2 3 2 3 4 2 4 2 2" xfId="8171" xr:uid="{00000000-0005-0000-0000-000078150000}"/>
    <cellStyle name="Millares 2 3 2 3 4 2 4 2 2 2" xfId="18822" xr:uid="{85315155-4556-4CF6-BCA2-0B2CBA1A36E0}"/>
    <cellStyle name="Millares 2 3 2 3 4 2 4 2 3" xfId="8172" xr:uid="{00000000-0005-0000-0000-000079150000}"/>
    <cellStyle name="Millares 2 3 2 3 4 2 4 2 3 2" xfId="18823" xr:uid="{53DA2258-38B2-4266-A9A2-FCF8BD4AB5F8}"/>
    <cellStyle name="Millares 2 3 2 3 4 2 4 2 4" xfId="18821" xr:uid="{A3C0A6BD-FCBC-4680-B9C3-4578DD6EB232}"/>
    <cellStyle name="Millares 2 3 2 3 4 2 4 3" xfId="8173" xr:uid="{00000000-0005-0000-0000-00007A150000}"/>
    <cellStyle name="Millares 2 3 2 3 4 2 4 3 2" xfId="18824" xr:uid="{7349A5D7-22A4-47C5-AF02-14EC0CC23B49}"/>
    <cellStyle name="Millares 2 3 2 3 4 2 4 4" xfId="8174" xr:uid="{00000000-0005-0000-0000-00007B150000}"/>
    <cellStyle name="Millares 2 3 2 3 4 2 4 4 2" xfId="18825" xr:uid="{0D3C994E-4711-4476-9837-1EF3EA7046D3}"/>
    <cellStyle name="Millares 2 3 2 3 4 2 4 5" xfId="18820" xr:uid="{36FEB319-1263-4747-8321-A87204C47C72}"/>
    <cellStyle name="Millares 2 3 2 3 4 2 5" xfId="8175" xr:uid="{00000000-0005-0000-0000-00007C150000}"/>
    <cellStyle name="Millares 2 3 2 3 4 2 5 2" xfId="8176" xr:uid="{00000000-0005-0000-0000-00007D150000}"/>
    <cellStyle name="Millares 2 3 2 3 4 2 5 2 2" xfId="8177" xr:uid="{00000000-0005-0000-0000-00007E150000}"/>
    <cellStyle name="Millares 2 3 2 3 4 2 5 2 2 2" xfId="18828" xr:uid="{8F11D5B9-4217-496F-B929-577B6B380A8C}"/>
    <cellStyle name="Millares 2 3 2 3 4 2 5 2 3" xfId="8178" xr:uid="{00000000-0005-0000-0000-00007F150000}"/>
    <cellStyle name="Millares 2 3 2 3 4 2 5 2 3 2" xfId="18829" xr:uid="{49632937-E523-4D92-9B54-38B04E5C0BD8}"/>
    <cellStyle name="Millares 2 3 2 3 4 2 5 2 4" xfId="18827" xr:uid="{E5BC974F-F58A-4D2B-A29F-8C531176C6E7}"/>
    <cellStyle name="Millares 2 3 2 3 4 2 5 3" xfId="8179" xr:uid="{00000000-0005-0000-0000-000080150000}"/>
    <cellStyle name="Millares 2 3 2 3 4 2 5 3 2" xfId="18830" xr:uid="{3F89B80E-F570-487C-B825-70658599B5FA}"/>
    <cellStyle name="Millares 2 3 2 3 4 2 5 4" xfId="8180" xr:uid="{00000000-0005-0000-0000-000081150000}"/>
    <cellStyle name="Millares 2 3 2 3 4 2 5 4 2" xfId="18831" xr:uid="{188F9DD1-FC33-47C7-B382-385FD1E4912A}"/>
    <cellStyle name="Millares 2 3 2 3 4 2 5 5" xfId="18826" xr:uid="{BBD43552-F146-44C1-8CCC-1770B541E647}"/>
    <cellStyle name="Millares 2 3 2 3 4 2 6" xfId="8181" xr:uid="{00000000-0005-0000-0000-000082150000}"/>
    <cellStyle name="Millares 2 3 2 3 4 2 6 2" xfId="8182" xr:uid="{00000000-0005-0000-0000-000083150000}"/>
    <cellStyle name="Millares 2 3 2 3 4 2 6 2 2" xfId="18833" xr:uid="{BBBB0957-F697-446D-BC6A-558CC343350E}"/>
    <cellStyle name="Millares 2 3 2 3 4 2 6 3" xfId="8183" xr:uid="{00000000-0005-0000-0000-000084150000}"/>
    <cellStyle name="Millares 2 3 2 3 4 2 6 3 2" xfId="18834" xr:uid="{593F3D57-232E-4BE8-8815-E655C85176D8}"/>
    <cellStyle name="Millares 2 3 2 3 4 2 6 4" xfId="18832" xr:uid="{E0F33FA3-3092-49C3-AF84-AEAFD3D922B2}"/>
    <cellStyle name="Millares 2 3 2 3 4 2 7" xfId="8184" xr:uid="{00000000-0005-0000-0000-000085150000}"/>
    <cellStyle name="Millares 2 3 2 3 4 2 7 2" xfId="18835" xr:uid="{172A9DB5-7C71-48F7-85D6-64C7C9E407FE}"/>
    <cellStyle name="Millares 2 3 2 3 4 2 8" xfId="8185" xr:uid="{00000000-0005-0000-0000-000086150000}"/>
    <cellStyle name="Millares 2 3 2 3 4 2 8 2" xfId="18836" xr:uid="{10587730-F5D7-47FF-AF44-32F2FB86E0E5}"/>
    <cellStyle name="Millares 2 3 2 3 4 2 9" xfId="18801" xr:uid="{38CB766C-E7A8-4E21-9C11-CF6EAE94EABF}"/>
    <cellStyle name="Millares 2 3 2 3 4 3" xfId="8186" xr:uid="{00000000-0005-0000-0000-000087150000}"/>
    <cellStyle name="Millares 2 3 2 3 4 3 2" xfId="8187" xr:uid="{00000000-0005-0000-0000-000088150000}"/>
    <cellStyle name="Millares 2 3 2 3 4 3 2 2" xfId="8188" xr:uid="{00000000-0005-0000-0000-000089150000}"/>
    <cellStyle name="Millares 2 3 2 3 4 3 2 2 2" xfId="8189" xr:uid="{00000000-0005-0000-0000-00008A150000}"/>
    <cellStyle name="Millares 2 3 2 3 4 3 2 2 2 2" xfId="18840" xr:uid="{2D3AA63B-0D46-417C-AECC-7BADC1B48397}"/>
    <cellStyle name="Millares 2 3 2 3 4 3 2 2 3" xfId="8190" xr:uid="{00000000-0005-0000-0000-00008B150000}"/>
    <cellStyle name="Millares 2 3 2 3 4 3 2 2 3 2" xfId="18841" xr:uid="{29BF46EC-9A82-4926-8699-6A481A41A010}"/>
    <cellStyle name="Millares 2 3 2 3 4 3 2 2 4" xfId="18839" xr:uid="{A6078CB9-68AA-4012-8AA5-9B910ACB4D56}"/>
    <cellStyle name="Millares 2 3 2 3 4 3 2 3" xfId="8191" xr:uid="{00000000-0005-0000-0000-00008C150000}"/>
    <cellStyle name="Millares 2 3 2 3 4 3 2 3 2" xfId="18842" xr:uid="{77A54386-6A4D-4B26-834A-356C63D13D6E}"/>
    <cellStyle name="Millares 2 3 2 3 4 3 2 4" xfId="8192" xr:uid="{00000000-0005-0000-0000-00008D150000}"/>
    <cellStyle name="Millares 2 3 2 3 4 3 2 4 2" xfId="18843" xr:uid="{613BC3EF-192D-47AF-94E8-0A4BE3D79183}"/>
    <cellStyle name="Millares 2 3 2 3 4 3 2 5" xfId="18838" xr:uid="{27E38B70-1F71-433F-B970-C469D5CA8681}"/>
    <cellStyle name="Millares 2 3 2 3 4 3 3" xfId="8193" xr:uid="{00000000-0005-0000-0000-00008E150000}"/>
    <cellStyle name="Millares 2 3 2 3 4 3 3 2" xfId="8194" xr:uid="{00000000-0005-0000-0000-00008F150000}"/>
    <cellStyle name="Millares 2 3 2 3 4 3 3 2 2" xfId="18845" xr:uid="{8B369778-0A97-43B2-B6C0-1960E49314ED}"/>
    <cellStyle name="Millares 2 3 2 3 4 3 3 3" xfId="8195" xr:uid="{00000000-0005-0000-0000-000090150000}"/>
    <cellStyle name="Millares 2 3 2 3 4 3 3 3 2" xfId="18846" xr:uid="{55CA3F9B-5DE3-40D8-8800-BE30126BCE09}"/>
    <cellStyle name="Millares 2 3 2 3 4 3 3 4" xfId="18844" xr:uid="{1BA1992C-550D-4878-9741-591314FA5903}"/>
    <cellStyle name="Millares 2 3 2 3 4 3 4" xfId="8196" xr:uid="{00000000-0005-0000-0000-000091150000}"/>
    <cellStyle name="Millares 2 3 2 3 4 3 4 2" xfId="18847" xr:uid="{D5D9F17E-D559-4A8D-A9D9-49F634F554D0}"/>
    <cellStyle name="Millares 2 3 2 3 4 3 5" xfId="8197" xr:uid="{00000000-0005-0000-0000-000092150000}"/>
    <cellStyle name="Millares 2 3 2 3 4 3 5 2" xfId="18848" xr:uid="{A2F9DEC7-B684-40EA-BF28-00825274FFC4}"/>
    <cellStyle name="Millares 2 3 2 3 4 3 6" xfId="18837" xr:uid="{3C93058D-A708-49AC-95F9-5325FF7C0BB2}"/>
    <cellStyle name="Millares 2 3 2 3 4 4" xfId="8198" xr:uid="{00000000-0005-0000-0000-000093150000}"/>
    <cellStyle name="Millares 2 3 2 3 4 4 2" xfId="8199" xr:uid="{00000000-0005-0000-0000-000094150000}"/>
    <cellStyle name="Millares 2 3 2 3 4 4 2 2" xfId="8200" xr:uid="{00000000-0005-0000-0000-000095150000}"/>
    <cellStyle name="Millares 2 3 2 3 4 4 2 2 2" xfId="18851" xr:uid="{6C2E943C-42DC-420D-9004-29E933A3E7A2}"/>
    <cellStyle name="Millares 2 3 2 3 4 4 2 3" xfId="8201" xr:uid="{00000000-0005-0000-0000-000096150000}"/>
    <cellStyle name="Millares 2 3 2 3 4 4 2 3 2" xfId="18852" xr:uid="{23F00F7E-8924-450E-A079-3774284F8B3A}"/>
    <cellStyle name="Millares 2 3 2 3 4 4 2 4" xfId="18850" xr:uid="{496D740C-4999-402B-94B2-4593E13C56DD}"/>
    <cellStyle name="Millares 2 3 2 3 4 4 3" xfId="8202" xr:uid="{00000000-0005-0000-0000-000097150000}"/>
    <cellStyle name="Millares 2 3 2 3 4 4 3 2" xfId="18853" xr:uid="{B2DCA181-B3B7-4A94-819C-EA8708EB9630}"/>
    <cellStyle name="Millares 2 3 2 3 4 4 4" xfId="8203" xr:uid="{00000000-0005-0000-0000-000098150000}"/>
    <cellStyle name="Millares 2 3 2 3 4 4 4 2" xfId="18854" xr:uid="{95757E6A-CD3F-4C5C-B7B0-F6FE69063BD7}"/>
    <cellStyle name="Millares 2 3 2 3 4 4 5" xfId="18849" xr:uid="{D45F2E9C-95EA-41AF-812B-E218B0D71CF8}"/>
    <cellStyle name="Millares 2 3 2 3 4 5" xfId="8204" xr:uid="{00000000-0005-0000-0000-000099150000}"/>
    <cellStyle name="Millares 2 3 2 3 4 5 2" xfId="8205" xr:uid="{00000000-0005-0000-0000-00009A150000}"/>
    <cellStyle name="Millares 2 3 2 3 4 5 2 2" xfId="8206" xr:uid="{00000000-0005-0000-0000-00009B150000}"/>
    <cellStyle name="Millares 2 3 2 3 4 5 2 2 2" xfId="18857" xr:uid="{9749B7D0-D688-4244-8089-45A272CEF600}"/>
    <cellStyle name="Millares 2 3 2 3 4 5 2 3" xfId="8207" xr:uid="{00000000-0005-0000-0000-00009C150000}"/>
    <cellStyle name="Millares 2 3 2 3 4 5 2 3 2" xfId="18858" xr:uid="{13C21FF7-48ED-402C-9C48-79B1AC9DDF1E}"/>
    <cellStyle name="Millares 2 3 2 3 4 5 2 4" xfId="18856" xr:uid="{436DB862-C0FD-48C4-B630-019D8B684259}"/>
    <cellStyle name="Millares 2 3 2 3 4 5 3" xfId="8208" xr:uid="{00000000-0005-0000-0000-00009D150000}"/>
    <cellStyle name="Millares 2 3 2 3 4 5 3 2" xfId="18859" xr:uid="{503A7E64-3A6D-4314-BB14-00C4B550F57D}"/>
    <cellStyle name="Millares 2 3 2 3 4 5 4" xfId="8209" xr:uid="{00000000-0005-0000-0000-00009E150000}"/>
    <cellStyle name="Millares 2 3 2 3 4 5 4 2" xfId="18860" xr:uid="{297F87B2-8C77-4105-AD64-895D17AC08C6}"/>
    <cellStyle name="Millares 2 3 2 3 4 5 5" xfId="18855" xr:uid="{5B0C64A6-2EC6-41B5-8722-43A1858A951A}"/>
    <cellStyle name="Millares 2 3 2 3 4 6" xfId="8210" xr:uid="{00000000-0005-0000-0000-00009F150000}"/>
    <cellStyle name="Millares 2 3 2 3 4 6 2" xfId="8211" xr:uid="{00000000-0005-0000-0000-0000A0150000}"/>
    <cellStyle name="Millares 2 3 2 3 4 6 2 2" xfId="8212" xr:uid="{00000000-0005-0000-0000-0000A1150000}"/>
    <cellStyle name="Millares 2 3 2 3 4 6 2 2 2" xfId="18863" xr:uid="{065FF9D3-969F-44DB-9A13-7C4598E15D88}"/>
    <cellStyle name="Millares 2 3 2 3 4 6 2 3" xfId="8213" xr:uid="{00000000-0005-0000-0000-0000A2150000}"/>
    <cellStyle name="Millares 2 3 2 3 4 6 2 3 2" xfId="18864" xr:uid="{25D7A4C8-95F3-4C09-B0F5-0C9F39EC5CD0}"/>
    <cellStyle name="Millares 2 3 2 3 4 6 2 4" xfId="18862" xr:uid="{9B1217CD-3A56-4CBE-B548-9C1DB98E6376}"/>
    <cellStyle name="Millares 2 3 2 3 4 6 3" xfId="8214" xr:uid="{00000000-0005-0000-0000-0000A3150000}"/>
    <cellStyle name="Millares 2 3 2 3 4 6 3 2" xfId="18865" xr:uid="{D8D36F94-10A6-46E9-98BF-90F23E7545C1}"/>
    <cellStyle name="Millares 2 3 2 3 4 6 4" xfId="8215" xr:uid="{00000000-0005-0000-0000-0000A4150000}"/>
    <cellStyle name="Millares 2 3 2 3 4 6 4 2" xfId="18866" xr:uid="{588CD78C-98C9-4189-89CE-05D537735E60}"/>
    <cellStyle name="Millares 2 3 2 3 4 6 5" xfId="18861" xr:uid="{FC2C0B03-DF8D-4595-8FC9-9E4CAE57BC7D}"/>
    <cellStyle name="Millares 2 3 2 3 4 7" xfId="8216" xr:uid="{00000000-0005-0000-0000-0000A5150000}"/>
    <cellStyle name="Millares 2 3 2 3 4 7 2" xfId="8217" xr:uid="{00000000-0005-0000-0000-0000A6150000}"/>
    <cellStyle name="Millares 2 3 2 3 4 7 2 2" xfId="18868" xr:uid="{13D3CB33-DDF8-4E62-B32C-F9AE7A462D5A}"/>
    <cellStyle name="Millares 2 3 2 3 4 7 3" xfId="8218" xr:uid="{00000000-0005-0000-0000-0000A7150000}"/>
    <cellStyle name="Millares 2 3 2 3 4 7 3 2" xfId="18869" xr:uid="{05611511-2BFC-4B76-BF3A-E231D880405D}"/>
    <cellStyle name="Millares 2 3 2 3 4 7 4" xfId="18867" xr:uid="{A9ECD6E5-AD18-4A01-9D77-F85A120724C9}"/>
    <cellStyle name="Millares 2 3 2 3 4 8" xfId="8219" xr:uid="{00000000-0005-0000-0000-0000A8150000}"/>
    <cellStyle name="Millares 2 3 2 3 4 8 2" xfId="18870" xr:uid="{669B8F7B-BE27-448F-9457-176C88DB81B0}"/>
    <cellStyle name="Millares 2 3 2 3 4 9" xfId="8220" xr:uid="{00000000-0005-0000-0000-0000A9150000}"/>
    <cellStyle name="Millares 2 3 2 3 4 9 2" xfId="18871" xr:uid="{494AE58D-1D01-49D8-BD20-82C43B1AF5EA}"/>
    <cellStyle name="Millares 2 3 2 3 5" xfId="8221" xr:uid="{00000000-0005-0000-0000-0000AA150000}"/>
    <cellStyle name="Millares 2 3 2 3 5 2" xfId="8222" xr:uid="{00000000-0005-0000-0000-0000AB150000}"/>
    <cellStyle name="Millares 2 3 2 3 5 2 2" xfId="8223" xr:uid="{00000000-0005-0000-0000-0000AC150000}"/>
    <cellStyle name="Millares 2 3 2 3 5 2 2 2" xfId="8224" xr:uid="{00000000-0005-0000-0000-0000AD150000}"/>
    <cellStyle name="Millares 2 3 2 3 5 2 2 2 2" xfId="8225" xr:uid="{00000000-0005-0000-0000-0000AE150000}"/>
    <cellStyle name="Millares 2 3 2 3 5 2 2 2 2 2" xfId="18876" xr:uid="{732C9C18-5B9C-4653-B6A5-2E3AE345FF67}"/>
    <cellStyle name="Millares 2 3 2 3 5 2 2 2 3" xfId="8226" xr:uid="{00000000-0005-0000-0000-0000AF150000}"/>
    <cellStyle name="Millares 2 3 2 3 5 2 2 2 3 2" xfId="18877" xr:uid="{E2F52B97-28A2-45C0-A8E9-96700DB9E048}"/>
    <cellStyle name="Millares 2 3 2 3 5 2 2 2 4" xfId="18875" xr:uid="{EB14E01D-D392-47EB-86C9-AD5F705DA2C1}"/>
    <cellStyle name="Millares 2 3 2 3 5 2 2 3" xfId="8227" xr:uid="{00000000-0005-0000-0000-0000B0150000}"/>
    <cellStyle name="Millares 2 3 2 3 5 2 2 3 2" xfId="18878" xr:uid="{5FB25F99-683B-425B-ADC9-4D34D983F832}"/>
    <cellStyle name="Millares 2 3 2 3 5 2 2 4" xfId="8228" xr:uid="{00000000-0005-0000-0000-0000B1150000}"/>
    <cellStyle name="Millares 2 3 2 3 5 2 2 4 2" xfId="18879" xr:uid="{1C1AEC67-ACED-4831-B186-F0B9D26A2BB1}"/>
    <cellStyle name="Millares 2 3 2 3 5 2 2 5" xfId="18874" xr:uid="{171EB046-EA62-46C1-89C7-01BF3FB394F4}"/>
    <cellStyle name="Millares 2 3 2 3 5 2 3" xfId="8229" xr:uid="{00000000-0005-0000-0000-0000B2150000}"/>
    <cellStyle name="Millares 2 3 2 3 5 2 3 2" xfId="8230" xr:uid="{00000000-0005-0000-0000-0000B3150000}"/>
    <cellStyle name="Millares 2 3 2 3 5 2 3 2 2" xfId="18881" xr:uid="{6B9157D7-76ED-479E-8CC6-BB62B58EEAE3}"/>
    <cellStyle name="Millares 2 3 2 3 5 2 3 3" xfId="8231" xr:uid="{00000000-0005-0000-0000-0000B4150000}"/>
    <cellStyle name="Millares 2 3 2 3 5 2 3 3 2" xfId="18882" xr:uid="{4A417ECA-16A6-4ABB-88DC-0762ABF1BA5D}"/>
    <cellStyle name="Millares 2 3 2 3 5 2 3 4" xfId="18880" xr:uid="{BFA37EF5-EF4D-42E2-B415-77B602EB009A}"/>
    <cellStyle name="Millares 2 3 2 3 5 2 4" xfId="8232" xr:uid="{00000000-0005-0000-0000-0000B5150000}"/>
    <cellStyle name="Millares 2 3 2 3 5 2 4 2" xfId="18883" xr:uid="{297D783E-EEDE-49B6-9400-5FDE04CB40BD}"/>
    <cellStyle name="Millares 2 3 2 3 5 2 5" xfId="8233" xr:uid="{00000000-0005-0000-0000-0000B6150000}"/>
    <cellStyle name="Millares 2 3 2 3 5 2 5 2" xfId="18884" xr:uid="{93DDE5D4-2639-4FA7-94E2-05FAFD521D44}"/>
    <cellStyle name="Millares 2 3 2 3 5 2 6" xfId="18873" xr:uid="{8A1FD5D9-8E1E-45CE-B953-6CAD45EEADC9}"/>
    <cellStyle name="Millares 2 3 2 3 5 3" xfId="8234" xr:uid="{00000000-0005-0000-0000-0000B7150000}"/>
    <cellStyle name="Millares 2 3 2 3 5 3 2" xfId="8235" xr:uid="{00000000-0005-0000-0000-0000B8150000}"/>
    <cellStyle name="Millares 2 3 2 3 5 3 2 2" xfId="8236" xr:uid="{00000000-0005-0000-0000-0000B9150000}"/>
    <cellStyle name="Millares 2 3 2 3 5 3 2 2 2" xfId="18887" xr:uid="{7A9C6CDD-82FE-4B57-97B3-98BE0D51AC90}"/>
    <cellStyle name="Millares 2 3 2 3 5 3 2 3" xfId="8237" xr:uid="{00000000-0005-0000-0000-0000BA150000}"/>
    <cellStyle name="Millares 2 3 2 3 5 3 2 3 2" xfId="18888" xr:uid="{9DC5E92F-40AA-4EB5-89D1-6FC143BD8822}"/>
    <cellStyle name="Millares 2 3 2 3 5 3 2 4" xfId="18886" xr:uid="{A8BA5506-081C-4F93-B307-FBFF3F05950C}"/>
    <cellStyle name="Millares 2 3 2 3 5 3 3" xfId="8238" xr:uid="{00000000-0005-0000-0000-0000BB150000}"/>
    <cellStyle name="Millares 2 3 2 3 5 3 3 2" xfId="18889" xr:uid="{D22C591B-1C65-4F12-A03C-A0213A99BB25}"/>
    <cellStyle name="Millares 2 3 2 3 5 3 4" xfId="8239" xr:uid="{00000000-0005-0000-0000-0000BC150000}"/>
    <cellStyle name="Millares 2 3 2 3 5 3 4 2" xfId="18890" xr:uid="{D2755AD6-0621-4BBB-86A1-92BCB250CDB3}"/>
    <cellStyle name="Millares 2 3 2 3 5 3 5" xfId="18885" xr:uid="{02DBADC0-6B8E-490C-88F5-3247ED3C8127}"/>
    <cellStyle name="Millares 2 3 2 3 5 4" xfId="8240" xr:uid="{00000000-0005-0000-0000-0000BD150000}"/>
    <cellStyle name="Millares 2 3 2 3 5 4 2" xfId="8241" xr:uid="{00000000-0005-0000-0000-0000BE150000}"/>
    <cellStyle name="Millares 2 3 2 3 5 4 2 2" xfId="8242" xr:uid="{00000000-0005-0000-0000-0000BF150000}"/>
    <cellStyle name="Millares 2 3 2 3 5 4 2 2 2" xfId="18893" xr:uid="{37377672-A5C0-4109-8C94-3609CD869DDF}"/>
    <cellStyle name="Millares 2 3 2 3 5 4 2 3" xfId="8243" xr:uid="{00000000-0005-0000-0000-0000C0150000}"/>
    <cellStyle name="Millares 2 3 2 3 5 4 2 3 2" xfId="18894" xr:uid="{2D27122A-D3F1-4F9B-810F-50C0A0658C71}"/>
    <cellStyle name="Millares 2 3 2 3 5 4 2 4" xfId="18892" xr:uid="{0E435C33-43C4-44D5-A994-B6CE9F81256A}"/>
    <cellStyle name="Millares 2 3 2 3 5 4 3" xfId="8244" xr:uid="{00000000-0005-0000-0000-0000C1150000}"/>
    <cellStyle name="Millares 2 3 2 3 5 4 3 2" xfId="18895" xr:uid="{A7D747DA-6E52-45BE-849E-7B166FF7CBE8}"/>
    <cellStyle name="Millares 2 3 2 3 5 4 4" xfId="8245" xr:uid="{00000000-0005-0000-0000-0000C2150000}"/>
    <cellStyle name="Millares 2 3 2 3 5 4 4 2" xfId="18896" xr:uid="{DD98AA63-C7EF-470E-9286-F15B75A1216E}"/>
    <cellStyle name="Millares 2 3 2 3 5 4 5" xfId="18891" xr:uid="{66616B4F-2E02-4C49-B3E4-8D265095F684}"/>
    <cellStyle name="Millares 2 3 2 3 5 5" xfId="8246" xr:uid="{00000000-0005-0000-0000-0000C3150000}"/>
    <cellStyle name="Millares 2 3 2 3 5 5 2" xfId="8247" xr:uid="{00000000-0005-0000-0000-0000C4150000}"/>
    <cellStyle name="Millares 2 3 2 3 5 5 2 2" xfId="8248" xr:uid="{00000000-0005-0000-0000-0000C5150000}"/>
    <cellStyle name="Millares 2 3 2 3 5 5 2 2 2" xfId="18899" xr:uid="{46A83D4F-6101-44F3-8122-26B75C1F1C5B}"/>
    <cellStyle name="Millares 2 3 2 3 5 5 2 3" xfId="8249" xr:uid="{00000000-0005-0000-0000-0000C6150000}"/>
    <cellStyle name="Millares 2 3 2 3 5 5 2 3 2" xfId="18900" xr:uid="{144A0085-B583-4E45-B514-1730EF1C4148}"/>
    <cellStyle name="Millares 2 3 2 3 5 5 2 4" xfId="18898" xr:uid="{E1D0EAEC-CEFA-4D60-B1C1-799904A62A4E}"/>
    <cellStyle name="Millares 2 3 2 3 5 5 3" xfId="8250" xr:uid="{00000000-0005-0000-0000-0000C7150000}"/>
    <cellStyle name="Millares 2 3 2 3 5 5 3 2" xfId="18901" xr:uid="{D16398A7-17A0-4545-BC78-B9E4CB6F332B}"/>
    <cellStyle name="Millares 2 3 2 3 5 5 4" xfId="8251" xr:uid="{00000000-0005-0000-0000-0000C8150000}"/>
    <cellStyle name="Millares 2 3 2 3 5 5 4 2" xfId="18902" xr:uid="{71A2878D-9D7E-4F67-A431-BF05741DA405}"/>
    <cellStyle name="Millares 2 3 2 3 5 5 5" xfId="18897" xr:uid="{1C71B011-6940-4AAC-8A6D-DA83AE8F9347}"/>
    <cellStyle name="Millares 2 3 2 3 5 6" xfId="8252" xr:uid="{00000000-0005-0000-0000-0000C9150000}"/>
    <cellStyle name="Millares 2 3 2 3 5 6 2" xfId="8253" xr:uid="{00000000-0005-0000-0000-0000CA150000}"/>
    <cellStyle name="Millares 2 3 2 3 5 6 2 2" xfId="18904" xr:uid="{EF7C579A-F603-41A7-9D46-AF5209F0505F}"/>
    <cellStyle name="Millares 2 3 2 3 5 6 3" xfId="8254" xr:uid="{00000000-0005-0000-0000-0000CB150000}"/>
    <cellStyle name="Millares 2 3 2 3 5 6 3 2" xfId="18905" xr:uid="{1221CD63-CFA5-4F7E-AE40-FD147B35199C}"/>
    <cellStyle name="Millares 2 3 2 3 5 6 4" xfId="18903" xr:uid="{AA49967E-EE45-4E4B-A54E-883C99CBCAB3}"/>
    <cellStyle name="Millares 2 3 2 3 5 7" xfId="8255" xr:uid="{00000000-0005-0000-0000-0000CC150000}"/>
    <cellStyle name="Millares 2 3 2 3 5 7 2" xfId="18906" xr:uid="{F4762971-D55F-4307-A75A-85F96EE1B28B}"/>
    <cellStyle name="Millares 2 3 2 3 5 8" xfId="8256" xr:uid="{00000000-0005-0000-0000-0000CD150000}"/>
    <cellStyle name="Millares 2 3 2 3 5 8 2" xfId="18907" xr:uid="{DF1ACB5E-CDC1-45A4-A0EA-F99BE466BB85}"/>
    <cellStyle name="Millares 2 3 2 3 5 9" xfId="18872" xr:uid="{8CA8234E-41C3-4049-8655-24520EAE97EE}"/>
    <cellStyle name="Millares 2 3 2 3 6" xfId="8257" xr:uid="{00000000-0005-0000-0000-0000CE150000}"/>
    <cellStyle name="Millares 2 3 2 3 6 2" xfId="8258" xr:uid="{00000000-0005-0000-0000-0000CF150000}"/>
    <cellStyle name="Millares 2 3 2 3 6 2 2" xfId="8259" xr:uid="{00000000-0005-0000-0000-0000D0150000}"/>
    <cellStyle name="Millares 2 3 2 3 6 2 2 2" xfId="8260" xr:uid="{00000000-0005-0000-0000-0000D1150000}"/>
    <cellStyle name="Millares 2 3 2 3 6 2 2 2 2" xfId="18911" xr:uid="{F7200850-01F5-4E15-80C8-174A699B4C6B}"/>
    <cellStyle name="Millares 2 3 2 3 6 2 2 3" xfId="8261" xr:uid="{00000000-0005-0000-0000-0000D2150000}"/>
    <cellStyle name="Millares 2 3 2 3 6 2 2 3 2" xfId="18912" xr:uid="{279DD72F-1C66-4174-9AF1-57845E3746B9}"/>
    <cellStyle name="Millares 2 3 2 3 6 2 2 4" xfId="18910" xr:uid="{4E317591-658F-4B1A-851F-326266C2676B}"/>
    <cellStyle name="Millares 2 3 2 3 6 2 3" xfId="8262" xr:uid="{00000000-0005-0000-0000-0000D3150000}"/>
    <cellStyle name="Millares 2 3 2 3 6 2 3 2" xfId="18913" xr:uid="{50B6BC63-6AD4-4004-BF04-DE0B45A6A94E}"/>
    <cellStyle name="Millares 2 3 2 3 6 2 4" xfId="8263" xr:uid="{00000000-0005-0000-0000-0000D4150000}"/>
    <cellStyle name="Millares 2 3 2 3 6 2 4 2" xfId="18914" xr:uid="{0086511E-413D-416F-94D4-54553996B69B}"/>
    <cellStyle name="Millares 2 3 2 3 6 2 5" xfId="18909" xr:uid="{80E7CC9F-E5B9-4359-93E9-72CDF06235D5}"/>
    <cellStyle name="Millares 2 3 2 3 6 3" xfId="8264" xr:uid="{00000000-0005-0000-0000-0000D5150000}"/>
    <cellStyle name="Millares 2 3 2 3 6 3 2" xfId="8265" xr:uid="{00000000-0005-0000-0000-0000D6150000}"/>
    <cellStyle name="Millares 2 3 2 3 6 3 2 2" xfId="18916" xr:uid="{DCCDABC3-6E5B-4F58-9F54-DDF232ABB462}"/>
    <cellStyle name="Millares 2 3 2 3 6 3 3" xfId="8266" xr:uid="{00000000-0005-0000-0000-0000D7150000}"/>
    <cellStyle name="Millares 2 3 2 3 6 3 3 2" xfId="18917" xr:uid="{61EECA09-0BA0-40A4-A37D-515B687E1D37}"/>
    <cellStyle name="Millares 2 3 2 3 6 3 4" xfId="18915" xr:uid="{F85EAB77-05B5-4B39-AAB7-7525279490B9}"/>
    <cellStyle name="Millares 2 3 2 3 6 4" xfId="8267" xr:uid="{00000000-0005-0000-0000-0000D8150000}"/>
    <cellStyle name="Millares 2 3 2 3 6 4 2" xfId="18918" xr:uid="{4DE2E2F9-C430-4CFE-8B47-D5C95C87D6A7}"/>
    <cellStyle name="Millares 2 3 2 3 6 5" xfId="8268" xr:uid="{00000000-0005-0000-0000-0000D9150000}"/>
    <cellStyle name="Millares 2 3 2 3 6 5 2" xfId="18919" xr:uid="{46A65C68-7D3B-4934-AF01-448B81B12A0F}"/>
    <cellStyle name="Millares 2 3 2 3 6 6" xfId="18908" xr:uid="{93BE19DD-C08D-4D7B-A324-B8268880337D}"/>
    <cellStyle name="Millares 2 3 2 3 7" xfId="8269" xr:uid="{00000000-0005-0000-0000-0000DA150000}"/>
    <cellStyle name="Millares 2 3 2 3 7 2" xfId="8270" xr:uid="{00000000-0005-0000-0000-0000DB150000}"/>
    <cellStyle name="Millares 2 3 2 3 7 2 2" xfId="8271" xr:uid="{00000000-0005-0000-0000-0000DC150000}"/>
    <cellStyle name="Millares 2 3 2 3 7 2 2 2" xfId="18922" xr:uid="{28AD2EA1-C10B-4745-82CB-C9AC8B20F694}"/>
    <cellStyle name="Millares 2 3 2 3 7 2 3" xfId="8272" xr:uid="{00000000-0005-0000-0000-0000DD150000}"/>
    <cellStyle name="Millares 2 3 2 3 7 2 3 2" xfId="18923" xr:uid="{7A9FD03E-B881-411B-8D6B-AD8220B1DA14}"/>
    <cellStyle name="Millares 2 3 2 3 7 2 4" xfId="18921" xr:uid="{A1B422BC-BB12-439C-97C5-5D5F854CBBE7}"/>
    <cellStyle name="Millares 2 3 2 3 7 3" xfId="8273" xr:uid="{00000000-0005-0000-0000-0000DE150000}"/>
    <cellStyle name="Millares 2 3 2 3 7 3 2" xfId="18924" xr:uid="{36CF1B5C-CC70-4199-8004-3810A72C22E0}"/>
    <cellStyle name="Millares 2 3 2 3 7 4" xfId="8274" xr:uid="{00000000-0005-0000-0000-0000DF150000}"/>
    <cellStyle name="Millares 2 3 2 3 7 4 2" xfId="18925" xr:uid="{F3CEA8A0-F707-40DF-8E62-656345D35031}"/>
    <cellStyle name="Millares 2 3 2 3 7 5" xfId="18920" xr:uid="{FC238053-5224-49B1-9E63-1484F5F776DE}"/>
    <cellStyle name="Millares 2 3 2 3 8" xfId="8275" xr:uid="{00000000-0005-0000-0000-0000E0150000}"/>
    <cellStyle name="Millares 2 3 2 3 8 2" xfId="8276" xr:uid="{00000000-0005-0000-0000-0000E1150000}"/>
    <cellStyle name="Millares 2 3 2 3 8 2 2" xfId="8277" xr:uid="{00000000-0005-0000-0000-0000E2150000}"/>
    <cellStyle name="Millares 2 3 2 3 8 2 2 2" xfId="18928" xr:uid="{0B81A08E-7BBE-4BE5-9F86-7E1D5510F0DE}"/>
    <cellStyle name="Millares 2 3 2 3 8 2 3" xfId="8278" xr:uid="{00000000-0005-0000-0000-0000E3150000}"/>
    <cellStyle name="Millares 2 3 2 3 8 2 3 2" xfId="18929" xr:uid="{0E7C5CCB-3E7A-4744-B3C0-C6A48A65A360}"/>
    <cellStyle name="Millares 2 3 2 3 8 2 4" xfId="18927" xr:uid="{29E6EFC8-DC64-42DD-9C6B-8E276C8B5BB7}"/>
    <cellStyle name="Millares 2 3 2 3 8 3" xfId="8279" xr:uid="{00000000-0005-0000-0000-0000E4150000}"/>
    <cellStyle name="Millares 2 3 2 3 8 3 2" xfId="18930" xr:uid="{32CCE6C7-A7A9-4542-AB86-BAA7A30DCCE9}"/>
    <cellStyle name="Millares 2 3 2 3 8 4" xfId="8280" xr:uid="{00000000-0005-0000-0000-0000E5150000}"/>
    <cellStyle name="Millares 2 3 2 3 8 4 2" xfId="18931" xr:uid="{7BE1C148-F937-4CAA-809B-C1C5D7FC94FB}"/>
    <cellStyle name="Millares 2 3 2 3 8 5" xfId="18926" xr:uid="{8A317EBD-786B-4868-A47D-89B7D37293F5}"/>
    <cellStyle name="Millares 2 3 2 3 9" xfId="8281" xr:uid="{00000000-0005-0000-0000-0000E6150000}"/>
    <cellStyle name="Millares 2 3 2 3 9 2" xfId="8282" xr:uid="{00000000-0005-0000-0000-0000E7150000}"/>
    <cellStyle name="Millares 2 3 2 3 9 2 2" xfId="8283" xr:uid="{00000000-0005-0000-0000-0000E8150000}"/>
    <cellStyle name="Millares 2 3 2 3 9 2 2 2" xfId="18934" xr:uid="{9C775008-9247-4793-94AC-4D0A72229020}"/>
    <cellStyle name="Millares 2 3 2 3 9 2 3" xfId="8284" xr:uid="{00000000-0005-0000-0000-0000E9150000}"/>
    <cellStyle name="Millares 2 3 2 3 9 2 3 2" xfId="18935" xr:uid="{EA8831EC-268E-4C29-874C-EF4918A5758A}"/>
    <cellStyle name="Millares 2 3 2 3 9 2 4" xfId="18933" xr:uid="{F7083A17-9EDD-42CE-8AA9-138ADACE5B25}"/>
    <cellStyle name="Millares 2 3 2 3 9 3" xfId="8285" xr:uid="{00000000-0005-0000-0000-0000EA150000}"/>
    <cellStyle name="Millares 2 3 2 3 9 3 2" xfId="18936" xr:uid="{8788BD5C-92E1-4213-B923-E837C635EA1F}"/>
    <cellStyle name="Millares 2 3 2 3 9 4" xfId="8286" xr:uid="{00000000-0005-0000-0000-0000EB150000}"/>
    <cellStyle name="Millares 2 3 2 3 9 4 2" xfId="18937" xr:uid="{2200ABC5-3E29-49DA-A66C-D4585A9E5646}"/>
    <cellStyle name="Millares 2 3 2 3 9 5" xfId="18932" xr:uid="{360D188E-C215-4A7B-8E9B-6F59AB0180EB}"/>
    <cellStyle name="Millares 2 3 2 4" xfId="8287" xr:uid="{00000000-0005-0000-0000-0000EC150000}"/>
    <cellStyle name="Millares 2 3 2 4 10" xfId="8288" xr:uid="{00000000-0005-0000-0000-0000ED150000}"/>
    <cellStyle name="Millares 2 3 2 4 10 2" xfId="18939" xr:uid="{42816914-8B77-4333-BCF8-3A6124CE6E94}"/>
    <cellStyle name="Millares 2 3 2 4 11" xfId="18938" xr:uid="{C67D53C7-B35A-4E72-8110-D1A9681D6345}"/>
    <cellStyle name="Millares 2 3 2 4 2" xfId="8289" xr:uid="{00000000-0005-0000-0000-0000EE150000}"/>
    <cellStyle name="Millares 2 3 2 4 2 10" xfId="18940" xr:uid="{CA1465F6-873C-4028-A065-FE5F49DB3521}"/>
    <cellStyle name="Millares 2 3 2 4 2 2" xfId="8290" xr:uid="{00000000-0005-0000-0000-0000EF150000}"/>
    <cellStyle name="Millares 2 3 2 4 2 2 2" xfId="8291" xr:uid="{00000000-0005-0000-0000-0000F0150000}"/>
    <cellStyle name="Millares 2 3 2 4 2 2 2 2" xfId="8292" xr:uid="{00000000-0005-0000-0000-0000F1150000}"/>
    <cellStyle name="Millares 2 3 2 4 2 2 2 2 2" xfId="8293" xr:uid="{00000000-0005-0000-0000-0000F2150000}"/>
    <cellStyle name="Millares 2 3 2 4 2 2 2 2 2 2" xfId="8294" xr:uid="{00000000-0005-0000-0000-0000F3150000}"/>
    <cellStyle name="Millares 2 3 2 4 2 2 2 2 2 2 2" xfId="18945" xr:uid="{ADDE8FAC-3684-4713-93B4-16BC8A2DB2D1}"/>
    <cellStyle name="Millares 2 3 2 4 2 2 2 2 2 3" xfId="8295" xr:uid="{00000000-0005-0000-0000-0000F4150000}"/>
    <cellStyle name="Millares 2 3 2 4 2 2 2 2 2 3 2" xfId="18946" xr:uid="{27ECB36C-3110-4467-8726-86AB818432CE}"/>
    <cellStyle name="Millares 2 3 2 4 2 2 2 2 2 4" xfId="18944" xr:uid="{B63DCBB7-C3C0-4CEF-B3C7-C6A76FFADEB1}"/>
    <cellStyle name="Millares 2 3 2 4 2 2 2 2 3" xfId="8296" xr:uid="{00000000-0005-0000-0000-0000F5150000}"/>
    <cellStyle name="Millares 2 3 2 4 2 2 2 2 3 2" xfId="18947" xr:uid="{213D10A8-01E0-4C5A-B7B5-8D4E52206445}"/>
    <cellStyle name="Millares 2 3 2 4 2 2 2 2 4" xfId="8297" xr:uid="{00000000-0005-0000-0000-0000F6150000}"/>
    <cellStyle name="Millares 2 3 2 4 2 2 2 2 4 2" xfId="18948" xr:uid="{8B6A48AE-63BA-4370-B82A-CBF08098C4DA}"/>
    <cellStyle name="Millares 2 3 2 4 2 2 2 2 5" xfId="18943" xr:uid="{8D464BF8-FB14-47D7-A99E-768CB5F65D91}"/>
    <cellStyle name="Millares 2 3 2 4 2 2 2 3" xfId="8298" xr:uid="{00000000-0005-0000-0000-0000F7150000}"/>
    <cellStyle name="Millares 2 3 2 4 2 2 2 3 2" xfId="8299" xr:uid="{00000000-0005-0000-0000-0000F8150000}"/>
    <cellStyle name="Millares 2 3 2 4 2 2 2 3 2 2" xfId="18950" xr:uid="{F007F5CB-66C0-430E-99AC-7E0957316919}"/>
    <cellStyle name="Millares 2 3 2 4 2 2 2 3 3" xfId="8300" xr:uid="{00000000-0005-0000-0000-0000F9150000}"/>
    <cellStyle name="Millares 2 3 2 4 2 2 2 3 3 2" xfId="18951" xr:uid="{D43B3277-594E-443A-88A8-44E8391D526C}"/>
    <cellStyle name="Millares 2 3 2 4 2 2 2 3 4" xfId="18949" xr:uid="{E1B43B0E-7270-4470-BD72-80DBC66ABE2A}"/>
    <cellStyle name="Millares 2 3 2 4 2 2 2 4" xfId="8301" xr:uid="{00000000-0005-0000-0000-0000FA150000}"/>
    <cellStyle name="Millares 2 3 2 4 2 2 2 4 2" xfId="18952" xr:uid="{DB135961-FA30-40AE-A484-55412830D501}"/>
    <cellStyle name="Millares 2 3 2 4 2 2 2 5" xfId="8302" xr:uid="{00000000-0005-0000-0000-0000FB150000}"/>
    <cellStyle name="Millares 2 3 2 4 2 2 2 5 2" xfId="18953" xr:uid="{8DD363C5-B491-4369-9BEC-EA3B81666BED}"/>
    <cellStyle name="Millares 2 3 2 4 2 2 2 6" xfId="18942" xr:uid="{B1BEEB39-7E57-4213-BC0E-6A31FD05AC7D}"/>
    <cellStyle name="Millares 2 3 2 4 2 2 3" xfId="8303" xr:uid="{00000000-0005-0000-0000-0000FC150000}"/>
    <cellStyle name="Millares 2 3 2 4 2 2 3 2" xfId="8304" xr:uid="{00000000-0005-0000-0000-0000FD150000}"/>
    <cellStyle name="Millares 2 3 2 4 2 2 3 2 2" xfId="8305" xr:uid="{00000000-0005-0000-0000-0000FE150000}"/>
    <cellStyle name="Millares 2 3 2 4 2 2 3 2 2 2" xfId="18956" xr:uid="{5E01AA99-A5EE-4DC6-A21E-CBE3000E4F13}"/>
    <cellStyle name="Millares 2 3 2 4 2 2 3 2 3" xfId="8306" xr:uid="{00000000-0005-0000-0000-0000FF150000}"/>
    <cellStyle name="Millares 2 3 2 4 2 2 3 2 3 2" xfId="18957" xr:uid="{A8DB5806-F975-4192-BF79-43114AF9284D}"/>
    <cellStyle name="Millares 2 3 2 4 2 2 3 2 4" xfId="18955" xr:uid="{781F64F2-3999-4ECE-A464-00F9DAEE28BF}"/>
    <cellStyle name="Millares 2 3 2 4 2 2 3 3" xfId="8307" xr:uid="{00000000-0005-0000-0000-000000160000}"/>
    <cellStyle name="Millares 2 3 2 4 2 2 3 3 2" xfId="18958" xr:uid="{85EFF5F5-02D1-4910-A2B0-48F8D15673D4}"/>
    <cellStyle name="Millares 2 3 2 4 2 2 3 4" xfId="8308" xr:uid="{00000000-0005-0000-0000-000001160000}"/>
    <cellStyle name="Millares 2 3 2 4 2 2 3 4 2" xfId="18959" xr:uid="{22F36658-CAA5-4C72-89C6-E4525B8FB23F}"/>
    <cellStyle name="Millares 2 3 2 4 2 2 3 5" xfId="18954" xr:uid="{FB66B63B-9F53-4832-84B7-507D5A25F6A2}"/>
    <cellStyle name="Millares 2 3 2 4 2 2 4" xfId="8309" xr:uid="{00000000-0005-0000-0000-000002160000}"/>
    <cellStyle name="Millares 2 3 2 4 2 2 4 2" xfId="8310" xr:uid="{00000000-0005-0000-0000-000003160000}"/>
    <cellStyle name="Millares 2 3 2 4 2 2 4 2 2" xfId="8311" xr:uid="{00000000-0005-0000-0000-000004160000}"/>
    <cellStyle name="Millares 2 3 2 4 2 2 4 2 2 2" xfId="18962" xr:uid="{E8B871DA-7CB6-4668-BB5F-A0117FF762C6}"/>
    <cellStyle name="Millares 2 3 2 4 2 2 4 2 3" xfId="8312" xr:uid="{00000000-0005-0000-0000-000005160000}"/>
    <cellStyle name="Millares 2 3 2 4 2 2 4 2 3 2" xfId="18963" xr:uid="{94395074-C5E6-428A-9486-312FA9B80891}"/>
    <cellStyle name="Millares 2 3 2 4 2 2 4 2 4" xfId="18961" xr:uid="{C429F3BD-3F2A-4FDE-A20B-83882F7254C5}"/>
    <cellStyle name="Millares 2 3 2 4 2 2 4 3" xfId="8313" xr:uid="{00000000-0005-0000-0000-000006160000}"/>
    <cellStyle name="Millares 2 3 2 4 2 2 4 3 2" xfId="18964" xr:uid="{564BBB29-EE6C-44BC-9750-C609F9ECCB62}"/>
    <cellStyle name="Millares 2 3 2 4 2 2 4 4" xfId="8314" xr:uid="{00000000-0005-0000-0000-000007160000}"/>
    <cellStyle name="Millares 2 3 2 4 2 2 4 4 2" xfId="18965" xr:uid="{937718EC-ED89-4FEF-85A1-72C8B4D986DE}"/>
    <cellStyle name="Millares 2 3 2 4 2 2 4 5" xfId="18960" xr:uid="{3381AB91-12CA-4B90-8256-59BDFE782DA4}"/>
    <cellStyle name="Millares 2 3 2 4 2 2 5" xfId="8315" xr:uid="{00000000-0005-0000-0000-000008160000}"/>
    <cellStyle name="Millares 2 3 2 4 2 2 5 2" xfId="8316" xr:uid="{00000000-0005-0000-0000-000009160000}"/>
    <cellStyle name="Millares 2 3 2 4 2 2 5 2 2" xfId="8317" xr:uid="{00000000-0005-0000-0000-00000A160000}"/>
    <cellStyle name="Millares 2 3 2 4 2 2 5 2 2 2" xfId="18968" xr:uid="{D4BE0281-A08A-41F9-9837-68751589E43C}"/>
    <cellStyle name="Millares 2 3 2 4 2 2 5 2 3" xfId="8318" xr:uid="{00000000-0005-0000-0000-00000B160000}"/>
    <cellStyle name="Millares 2 3 2 4 2 2 5 2 3 2" xfId="18969" xr:uid="{5B42B708-2DF5-4E28-9FA4-46E18D66BC94}"/>
    <cellStyle name="Millares 2 3 2 4 2 2 5 2 4" xfId="18967" xr:uid="{AC18B43B-E73F-4AD5-AB31-14BBD99F81A3}"/>
    <cellStyle name="Millares 2 3 2 4 2 2 5 3" xfId="8319" xr:uid="{00000000-0005-0000-0000-00000C160000}"/>
    <cellStyle name="Millares 2 3 2 4 2 2 5 3 2" xfId="18970" xr:uid="{B0CC0A51-6CC4-4825-BD5B-B4FAEEA7892A}"/>
    <cellStyle name="Millares 2 3 2 4 2 2 5 4" xfId="8320" xr:uid="{00000000-0005-0000-0000-00000D160000}"/>
    <cellStyle name="Millares 2 3 2 4 2 2 5 4 2" xfId="18971" xr:uid="{4EE4CF79-C146-4CCD-8B7C-9E8CA676DFC6}"/>
    <cellStyle name="Millares 2 3 2 4 2 2 5 5" xfId="18966" xr:uid="{77E7B9AD-3B8B-4F07-B360-0E1CF36DA1D5}"/>
    <cellStyle name="Millares 2 3 2 4 2 2 6" xfId="8321" xr:uid="{00000000-0005-0000-0000-00000E160000}"/>
    <cellStyle name="Millares 2 3 2 4 2 2 6 2" xfId="8322" xr:uid="{00000000-0005-0000-0000-00000F160000}"/>
    <cellStyle name="Millares 2 3 2 4 2 2 6 2 2" xfId="18973" xr:uid="{43B84008-CE4C-4B43-B575-CF59180FC278}"/>
    <cellStyle name="Millares 2 3 2 4 2 2 6 3" xfId="8323" xr:uid="{00000000-0005-0000-0000-000010160000}"/>
    <cellStyle name="Millares 2 3 2 4 2 2 6 3 2" xfId="18974" xr:uid="{617EB6FE-9A2D-4F3D-B692-857D8C994C4D}"/>
    <cellStyle name="Millares 2 3 2 4 2 2 6 4" xfId="18972" xr:uid="{F958CEC1-50DC-4A4E-A543-E442D801710C}"/>
    <cellStyle name="Millares 2 3 2 4 2 2 7" xfId="8324" xr:uid="{00000000-0005-0000-0000-000011160000}"/>
    <cellStyle name="Millares 2 3 2 4 2 2 7 2" xfId="18975" xr:uid="{C4A58105-F74A-4A32-B290-B9F2DFF51727}"/>
    <cellStyle name="Millares 2 3 2 4 2 2 8" xfId="8325" xr:uid="{00000000-0005-0000-0000-000012160000}"/>
    <cellStyle name="Millares 2 3 2 4 2 2 8 2" xfId="18976" xr:uid="{453539A0-2DB0-45FB-8027-2D4E24549B8E}"/>
    <cellStyle name="Millares 2 3 2 4 2 2 9" xfId="18941" xr:uid="{2FCD1245-AC26-4CAD-A242-F9A370E5530F}"/>
    <cellStyle name="Millares 2 3 2 4 2 3" xfId="8326" xr:uid="{00000000-0005-0000-0000-000013160000}"/>
    <cellStyle name="Millares 2 3 2 4 2 3 2" xfId="8327" xr:uid="{00000000-0005-0000-0000-000014160000}"/>
    <cellStyle name="Millares 2 3 2 4 2 3 2 2" xfId="8328" xr:uid="{00000000-0005-0000-0000-000015160000}"/>
    <cellStyle name="Millares 2 3 2 4 2 3 2 2 2" xfId="8329" xr:uid="{00000000-0005-0000-0000-000016160000}"/>
    <cellStyle name="Millares 2 3 2 4 2 3 2 2 2 2" xfId="18980" xr:uid="{BBA68B2C-06AB-42CD-89CB-F4A62A369269}"/>
    <cellStyle name="Millares 2 3 2 4 2 3 2 2 3" xfId="8330" xr:uid="{00000000-0005-0000-0000-000017160000}"/>
    <cellStyle name="Millares 2 3 2 4 2 3 2 2 3 2" xfId="18981" xr:uid="{8D62B09E-A5E7-488F-B2C6-4F189C546AED}"/>
    <cellStyle name="Millares 2 3 2 4 2 3 2 2 4" xfId="18979" xr:uid="{7300C0B4-F6A8-437A-8A83-538AEB69175A}"/>
    <cellStyle name="Millares 2 3 2 4 2 3 2 3" xfId="8331" xr:uid="{00000000-0005-0000-0000-000018160000}"/>
    <cellStyle name="Millares 2 3 2 4 2 3 2 3 2" xfId="18982" xr:uid="{895AF1E5-E554-4335-B1F9-AA720F76DFE4}"/>
    <cellStyle name="Millares 2 3 2 4 2 3 2 4" xfId="8332" xr:uid="{00000000-0005-0000-0000-000019160000}"/>
    <cellStyle name="Millares 2 3 2 4 2 3 2 4 2" xfId="18983" xr:uid="{434B1D58-6795-4215-9905-92D38F31F7E7}"/>
    <cellStyle name="Millares 2 3 2 4 2 3 2 5" xfId="18978" xr:uid="{6236AF8E-944E-482A-8395-DF02E23CAC89}"/>
    <cellStyle name="Millares 2 3 2 4 2 3 3" xfId="8333" xr:uid="{00000000-0005-0000-0000-00001A160000}"/>
    <cellStyle name="Millares 2 3 2 4 2 3 3 2" xfId="8334" xr:uid="{00000000-0005-0000-0000-00001B160000}"/>
    <cellStyle name="Millares 2 3 2 4 2 3 3 2 2" xfId="18985" xr:uid="{F1E22A45-0751-40C0-AD05-73CA79F09045}"/>
    <cellStyle name="Millares 2 3 2 4 2 3 3 3" xfId="8335" xr:uid="{00000000-0005-0000-0000-00001C160000}"/>
    <cellStyle name="Millares 2 3 2 4 2 3 3 3 2" xfId="18986" xr:uid="{8871F719-0519-4DA5-B22A-0673692B26B6}"/>
    <cellStyle name="Millares 2 3 2 4 2 3 3 4" xfId="18984" xr:uid="{AB4CE1CF-0230-4B9C-B8E2-8589E6968F3B}"/>
    <cellStyle name="Millares 2 3 2 4 2 3 4" xfId="8336" xr:uid="{00000000-0005-0000-0000-00001D160000}"/>
    <cellStyle name="Millares 2 3 2 4 2 3 4 2" xfId="18987" xr:uid="{161AEE49-53B5-48E3-BFD5-184613E0C5E1}"/>
    <cellStyle name="Millares 2 3 2 4 2 3 5" xfId="8337" xr:uid="{00000000-0005-0000-0000-00001E160000}"/>
    <cellStyle name="Millares 2 3 2 4 2 3 5 2" xfId="18988" xr:uid="{7696774D-AE18-4422-A556-001643B5BD93}"/>
    <cellStyle name="Millares 2 3 2 4 2 3 6" xfId="18977" xr:uid="{85C46B73-6B0D-4B66-B733-CA51432D2D47}"/>
    <cellStyle name="Millares 2 3 2 4 2 4" xfId="8338" xr:uid="{00000000-0005-0000-0000-00001F160000}"/>
    <cellStyle name="Millares 2 3 2 4 2 4 2" xfId="8339" xr:uid="{00000000-0005-0000-0000-000020160000}"/>
    <cellStyle name="Millares 2 3 2 4 2 4 2 2" xfId="8340" xr:uid="{00000000-0005-0000-0000-000021160000}"/>
    <cellStyle name="Millares 2 3 2 4 2 4 2 2 2" xfId="18991" xr:uid="{F7A2F39B-DDDA-4C4B-A9D8-2A15F291BC63}"/>
    <cellStyle name="Millares 2 3 2 4 2 4 2 3" xfId="8341" xr:uid="{00000000-0005-0000-0000-000022160000}"/>
    <cellStyle name="Millares 2 3 2 4 2 4 2 3 2" xfId="18992" xr:uid="{33466045-4AF2-4602-8D93-75D1BE29C93E}"/>
    <cellStyle name="Millares 2 3 2 4 2 4 2 4" xfId="18990" xr:uid="{60E08B07-B49F-477E-9851-AF38F36B629A}"/>
    <cellStyle name="Millares 2 3 2 4 2 4 3" xfId="8342" xr:uid="{00000000-0005-0000-0000-000023160000}"/>
    <cellStyle name="Millares 2 3 2 4 2 4 3 2" xfId="18993" xr:uid="{C979A689-37FC-431C-95D4-B4BE3EAE1C97}"/>
    <cellStyle name="Millares 2 3 2 4 2 4 4" xfId="8343" xr:uid="{00000000-0005-0000-0000-000024160000}"/>
    <cellStyle name="Millares 2 3 2 4 2 4 4 2" xfId="18994" xr:uid="{3382A2F2-F1D9-48C1-B4B1-3F0E1A7DFA6C}"/>
    <cellStyle name="Millares 2 3 2 4 2 4 5" xfId="18989" xr:uid="{9A0F2546-4F42-49C7-A791-671223168801}"/>
    <cellStyle name="Millares 2 3 2 4 2 5" xfId="8344" xr:uid="{00000000-0005-0000-0000-000025160000}"/>
    <cellStyle name="Millares 2 3 2 4 2 5 2" xfId="8345" xr:uid="{00000000-0005-0000-0000-000026160000}"/>
    <cellStyle name="Millares 2 3 2 4 2 5 2 2" xfId="8346" xr:uid="{00000000-0005-0000-0000-000027160000}"/>
    <cellStyle name="Millares 2 3 2 4 2 5 2 2 2" xfId="18997" xr:uid="{61F1A0AA-0D92-40EC-9370-F345A2951322}"/>
    <cellStyle name="Millares 2 3 2 4 2 5 2 3" xfId="8347" xr:uid="{00000000-0005-0000-0000-000028160000}"/>
    <cellStyle name="Millares 2 3 2 4 2 5 2 3 2" xfId="18998" xr:uid="{21DEFE45-8A06-4309-B9E3-EC8648A34984}"/>
    <cellStyle name="Millares 2 3 2 4 2 5 2 4" xfId="18996" xr:uid="{D0546847-A192-41C9-ADE5-3E721BC08B96}"/>
    <cellStyle name="Millares 2 3 2 4 2 5 3" xfId="8348" xr:uid="{00000000-0005-0000-0000-000029160000}"/>
    <cellStyle name="Millares 2 3 2 4 2 5 3 2" xfId="18999" xr:uid="{3948DA55-A438-488E-857D-07C7807A52D6}"/>
    <cellStyle name="Millares 2 3 2 4 2 5 4" xfId="8349" xr:uid="{00000000-0005-0000-0000-00002A160000}"/>
    <cellStyle name="Millares 2 3 2 4 2 5 4 2" xfId="19000" xr:uid="{6A8A921E-4463-4E2D-B20F-7296A07F5AEB}"/>
    <cellStyle name="Millares 2 3 2 4 2 5 5" xfId="18995" xr:uid="{CA413893-51A3-4306-AB20-4B86992B8DE4}"/>
    <cellStyle name="Millares 2 3 2 4 2 6" xfId="8350" xr:uid="{00000000-0005-0000-0000-00002B160000}"/>
    <cellStyle name="Millares 2 3 2 4 2 6 2" xfId="8351" xr:uid="{00000000-0005-0000-0000-00002C160000}"/>
    <cellStyle name="Millares 2 3 2 4 2 6 2 2" xfId="8352" xr:uid="{00000000-0005-0000-0000-00002D160000}"/>
    <cellStyle name="Millares 2 3 2 4 2 6 2 2 2" xfId="19003" xr:uid="{A8B5683E-414D-497C-A0BE-F3897D73AB56}"/>
    <cellStyle name="Millares 2 3 2 4 2 6 2 3" xfId="8353" xr:uid="{00000000-0005-0000-0000-00002E160000}"/>
    <cellStyle name="Millares 2 3 2 4 2 6 2 3 2" xfId="19004" xr:uid="{8D847620-9D48-4B12-8AD4-2EED55063F8F}"/>
    <cellStyle name="Millares 2 3 2 4 2 6 2 4" xfId="19002" xr:uid="{74D4D36F-4D11-4B57-8A68-A29CD74BD036}"/>
    <cellStyle name="Millares 2 3 2 4 2 6 3" xfId="8354" xr:uid="{00000000-0005-0000-0000-00002F160000}"/>
    <cellStyle name="Millares 2 3 2 4 2 6 3 2" xfId="19005" xr:uid="{30441D55-18EB-40F8-9AF9-63F87AE5E123}"/>
    <cellStyle name="Millares 2 3 2 4 2 6 4" xfId="8355" xr:uid="{00000000-0005-0000-0000-000030160000}"/>
    <cellStyle name="Millares 2 3 2 4 2 6 4 2" xfId="19006" xr:uid="{51E59E44-B7B3-411A-B592-43A5AC3A9DEB}"/>
    <cellStyle name="Millares 2 3 2 4 2 6 5" xfId="19001" xr:uid="{9FDBB066-53EB-4987-AD59-3C7321453F6A}"/>
    <cellStyle name="Millares 2 3 2 4 2 7" xfId="8356" xr:uid="{00000000-0005-0000-0000-000031160000}"/>
    <cellStyle name="Millares 2 3 2 4 2 7 2" xfId="8357" xr:uid="{00000000-0005-0000-0000-000032160000}"/>
    <cellStyle name="Millares 2 3 2 4 2 7 2 2" xfId="19008" xr:uid="{200992A5-9533-4EE3-81EA-CEA5C21E92E2}"/>
    <cellStyle name="Millares 2 3 2 4 2 7 3" xfId="8358" xr:uid="{00000000-0005-0000-0000-000033160000}"/>
    <cellStyle name="Millares 2 3 2 4 2 7 3 2" xfId="19009" xr:uid="{B342D8AF-2A71-4BAF-B12D-2A6011F8FAA5}"/>
    <cellStyle name="Millares 2 3 2 4 2 7 4" xfId="19007" xr:uid="{4F879934-1DE4-4DD9-8B70-6F0CAB6A7EAD}"/>
    <cellStyle name="Millares 2 3 2 4 2 8" xfId="8359" xr:uid="{00000000-0005-0000-0000-000034160000}"/>
    <cellStyle name="Millares 2 3 2 4 2 8 2" xfId="19010" xr:uid="{76C36FC2-8573-443B-A25D-202917EAAA64}"/>
    <cellStyle name="Millares 2 3 2 4 2 9" xfId="8360" xr:uid="{00000000-0005-0000-0000-000035160000}"/>
    <cellStyle name="Millares 2 3 2 4 2 9 2" xfId="19011" xr:uid="{BD8A71C3-20C3-4A1A-BA5B-F3AE696E2880}"/>
    <cellStyle name="Millares 2 3 2 4 3" xfId="8361" xr:uid="{00000000-0005-0000-0000-000036160000}"/>
    <cellStyle name="Millares 2 3 2 4 3 2" xfId="8362" xr:uid="{00000000-0005-0000-0000-000037160000}"/>
    <cellStyle name="Millares 2 3 2 4 3 2 2" xfId="8363" xr:uid="{00000000-0005-0000-0000-000038160000}"/>
    <cellStyle name="Millares 2 3 2 4 3 2 2 2" xfId="8364" xr:uid="{00000000-0005-0000-0000-000039160000}"/>
    <cellStyle name="Millares 2 3 2 4 3 2 2 2 2" xfId="8365" xr:uid="{00000000-0005-0000-0000-00003A160000}"/>
    <cellStyle name="Millares 2 3 2 4 3 2 2 2 2 2" xfId="19016" xr:uid="{705B2FFA-3F15-47C9-BC08-B26BC36DD9B8}"/>
    <cellStyle name="Millares 2 3 2 4 3 2 2 2 3" xfId="8366" xr:uid="{00000000-0005-0000-0000-00003B160000}"/>
    <cellStyle name="Millares 2 3 2 4 3 2 2 2 3 2" xfId="19017" xr:uid="{61764BB3-B1A7-468E-A91E-222F223DA503}"/>
    <cellStyle name="Millares 2 3 2 4 3 2 2 2 4" xfId="19015" xr:uid="{AD278B09-391A-4200-AA97-76D600D80027}"/>
    <cellStyle name="Millares 2 3 2 4 3 2 2 3" xfId="8367" xr:uid="{00000000-0005-0000-0000-00003C160000}"/>
    <cellStyle name="Millares 2 3 2 4 3 2 2 3 2" xfId="19018" xr:uid="{A736AFF8-00A4-4B07-A124-F3572BA7E5B6}"/>
    <cellStyle name="Millares 2 3 2 4 3 2 2 4" xfId="8368" xr:uid="{00000000-0005-0000-0000-00003D160000}"/>
    <cellStyle name="Millares 2 3 2 4 3 2 2 4 2" xfId="19019" xr:uid="{2D38C2C2-C020-453C-9DF7-731D221B7A92}"/>
    <cellStyle name="Millares 2 3 2 4 3 2 2 5" xfId="19014" xr:uid="{E647C033-A602-4AED-9FE3-D16C36A5D9B9}"/>
    <cellStyle name="Millares 2 3 2 4 3 2 3" xfId="8369" xr:uid="{00000000-0005-0000-0000-00003E160000}"/>
    <cellStyle name="Millares 2 3 2 4 3 2 3 2" xfId="8370" xr:uid="{00000000-0005-0000-0000-00003F160000}"/>
    <cellStyle name="Millares 2 3 2 4 3 2 3 2 2" xfId="19021" xr:uid="{8AD7573B-1445-4A4F-A578-837291CA1E9E}"/>
    <cellStyle name="Millares 2 3 2 4 3 2 3 3" xfId="8371" xr:uid="{00000000-0005-0000-0000-000040160000}"/>
    <cellStyle name="Millares 2 3 2 4 3 2 3 3 2" xfId="19022" xr:uid="{85FBEDE1-6C50-4755-876F-33AE4A331116}"/>
    <cellStyle name="Millares 2 3 2 4 3 2 3 4" xfId="19020" xr:uid="{AE7D50A8-B849-4710-8A95-473588C7409D}"/>
    <cellStyle name="Millares 2 3 2 4 3 2 4" xfId="8372" xr:uid="{00000000-0005-0000-0000-000041160000}"/>
    <cellStyle name="Millares 2 3 2 4 3 2 4 2" xfId="19023" xr:uid="{D9CDC410-928E-473F-AEF3-2976BF1B19BA}"/>
    <cellStyle name="Millares 2 3 2 4 3 2 5" xfId="8373" xr:uid="{00000000-0005-0000-0000-000042160000}"/>
    <cellStyle name="Millares 2 3 2 4 3 2 5 2" xfId="19024" xr:uid="{0345EC52-0AA4-4C37-A4D8-A4857D54D80B}"/>
    <cellStyle name="Millares 2 3 2 4 3 2 6" xfId="19013" xr:uid="{33A3537A-23D8-4F8A-865E-EF3521F1E8B3}"/>
    <cellStyle name="Millares 2 3 2 4 3 3" xfId="8374" xr:uid="{00000000-0005-0000-0000-000043160000}"/>
    <cellStyle name="Millares 2 3 2 4 3 3 2" xfId="8375" xr:uid="{00000000-0005-0000-0000-000044160000}"/>
    <cellStyle name="Millares 2 3 2 4 3 3 2 2" xfId="8376" xr:uid="{00000000-0005-0000-0000-000045160000}"/>
    <cellStyle name="Millares 2 3 2 4 3 3 2 2 2" xfId="19027" xr:uid="{9CA3DA7E-8C1F-4EAE-A60B-43A903C8E653}"/>
    <cellStyle name="Millares 2 3 2 4 3 3 2 3" xfId="8377" xr:uid="{00000000-0005-0000-0000-000046160000}"/>
    <cellStyle name="Millares 2 3 2 4 3 3 2 3 2" xfId="19028" xr:uid="{D5354656-FA16-4B35-846B-B82D6391EB26}"/>
    <cellStyle name="Millares 2 3 2 4 3 3 2 4" xfId="19026" xr:uid="{6F249FC0-F6B8-4206-A1DB-2F72021FDD0D}"/>
    <cellStyle name="Millares 2 3 2 4 3 3 3" xfId="8378" xr:uid="{00000000-0005-0000-0000-000047160000}"/>
    <cellStyle name="Millares 2 3 2 4 3 3 3 2" xfId="19029" xr:uid="{4BC4730D-F8FB-43D4-A7B8-6C8F11FE2F88}"/>
    <cellStyle name="Millares 2 3 2 4 3 3 4" xfId="8379" xr:uid="{00000000-0005-0000-0000-000048160000}"/>
    <cellStyle name="Millares 2 3 2 4 3 3 4 2" xfId="19030" xr:uid="{5103A24D-61E5-49F6-8F55-9785FE02A0AA}"/>
    <cellStyle name="Millares 2 3 2 4 3 3 5" xfId="19025" xr:uid="{DF0F3543-EA9C-4E81-8589-9F8838CC42C7}"/>
    <cellStyle name="Millares 2 3 2 4 3 4" xfId="8380" xr:uid="{00000000-0005-0000-0000-000049160000}"/>
    <cellStyle name="Millares 2 3 2 4 3 4 2" xfId="8381" xr:uid="{00000000-0005-0000-0000-00004A160000}"/>
    <cellStyle name="Millares 2 3 2 4 3 4 2 2" xfId="8382" xr:uid="{00000000-0005-0000-0000-00004B160000}"/>
    <cellStyle name="Millares 2 3 2 4 3 4 2 2 2" xfId="19033" xr:uid="{1724057C-0D99-48ED-B246-B656383A962E}"/>
    <cellStyle name="Millares 2 3 2 4 3 4 2 3" xfId="8383" xr:uid="{00000000-0005-0000-0000-00004C160000}"/>
    <cellStyle name="Millares 2 3 2 4 3 4 2 3 2" xfId="19034" xr:uid="{8523250C-E00A-4609-A4D3-B870F353BA8A}"/>
    <cellStyle name="Millares 2 3 2 4 3 4 2 4" xfId="19032" xr:uid="{0E4FAA85-D8D9-43DD-AC80-9070EF080802}"/>
    <cellStyle name="Millares 2 3 2 4 3 4 3" xfId="8384" xr:uid="{00000000-0005-0000-0000-00004D160000}"/>
    <cellStyle name="Millares 2 3 2 4 3 4 3 2" xfId="19035" xr:uid="{90108418-443C-45E1-8704-C5AF48BD319B}"/>
    <cellStyle name="Millares 2 3 2 4 3 4 4" xfId="8385" xr:uid="{00000000-0005-0000-0000-00004E160000}"/>
    <cellStyle name="Millares 2 3 2 4 3 4 4 2" xfId="19036" xr:uid="{B6AFAB5B-739C-4DED-8150-5B9A84FCE360}"/>
    <cellStyle name="Millares 2 3 2 4 3 4 5" xfId="19031" xr:uid="{B333216C-AD3B-4410-9B6F-C447DB45341D}"/>
    <cellStyle name="Millares 2 3 2 4 3 5" xfId="8386" xr:uid="{00000000-0005-0000-0000-00004F160000}"/>
    <cellStyle name="Millares 2 3 2 4 3 5 2" xfId="8387" xr:uid="{00000000-0005-0000-0000-000050160000}"/>
    <cellStyle name="Millares 2 3 2 4 3 5 2 2" xfId="8388" xr:uid="{00000000-0005-0000-0000-000051160000}"/>
    <cellStyle name="Millares 2 3 2 4 3 5 2 2 2" xfId="19039" xr:uid="{C1128B8F-01F2-4520-9105-14B2A79A9237}"/>
    <cellStyle name="Millares 2 3 2 4 3 5 2 3" xfId="8389" xr:uid="{00000000-0005-0000-0000-000052160000}"/>
    <cellStyle name="Millares 2 3 2 4 3 5 2 3 2" xfId="19040" xr:uid="{162309DD-86E0-450F-846C-8CC09235E35A}"/>
    <cellStyle name="Millares 2 3 2 4 3 5 2 4" xfId="19038" xr:uid="{9F4496A8-97CE-499C-926B-C3781563623C}"/>
    <cellStyle name="Millares 2 3 2 4 3 5 3" xfId="8390" xr:uid="{00000000-0005-0000-0000-000053160000}"/>
    <cellStyle name="Millares 2 3 2 4 3 5 3 2" xfId="19041" xr:uid="{8F23496E-1A15-4A49-901F-53A9FAD55EBB}"/>
    <cellStyle name="Millares 2 3 2 4 3 5 4" xfId="8391" xr:uid="{00000000-0005-0000-0000-000054160000}"/>
    <cellStyle name="Millares 2 3 2 4 3 5 4 2" xfId="19042" xr:uid="{E095F262-AFA9-4EC2-B859-3F5565586C6D}"/>
    <cellStyle name="Millares 2 3 2 4 3 5 5" xfId="19037" xr:uid="{416AC916-F223-46BD-9AEC-529093358DE4}"/>
    <cellStyle name="Millares 2 3 2 4 3 6" xfId="8392" xr:uid="{00000000-0005-0000-0000-000055160000}"/>
    <cellStyle name="Millares 2 3 2 4 3 6 2" xfId="8393" xr:uid="{00000000-0005-0000-0000-000056160000}"/>
    <cellStyle name="Millares 2 3 2 4 3 6 2 2" xfId="19044" xr:uid="{48BD9D78-5A7A-460B-B1BD-FECBDEF9D1BB}"/>
    <cellStyle name="Millares 2 3 2 4 3 6 3" xfId="8394" xr:uid="{00000000-0005-0000-0000-000057160000}"/>
    <cellStyle name="Millares 2 3 2 4 3 6 3 2" xfId="19045" xr:uid="{62BD23AF-B5F2-41B2-82DD-34225F3A9B7C}"/>
    <cellStyle name="Millares 2 3 2 4 3 6 4" xfId="19043" xr:uid="{D7BBEE92-373A-4A5C-9F33-D893DA259A36}"/>
    <cellStyle name="Millares 2 3 2 4 3 7" xfId="8395" xr:uid="{00000000-0005-0000-0000-000058160000}"/>
    <cellStyle name="Millares 2 3 2 4 3 7 2" xfId="19046" xr:uid="{33F0462F-0B05-4E45-8ED6-B46E36DF77AF}"/>
    <cellStyle name="Millares 2 3 2 4 3 8" xfId="8396" xr:uid="{00000000-0005-0000-0000-000059160000}"/>
    <cellStyle name="Millares 2 3 2 4 3 8 2" xfId="19047" xr:uid="{C6E1E089-E542-4834-8D30-0E6FC9E268AA}"/>
    <cellStyle name="Millares 2 3 2 4 3 9" xfId="19012" xr:uid="{DC1CCF59-F1D5-46EB-8CF6-EEC2EB239440}"/>
    <cellStyle name="Millares 2 3 2 4 4" xfId="8397" xr:uid="{00000000-0005-0000-0000-00005A160000}"/>
    <cellStyle name="Millares 2 3 2 4 4 2" xfId="8398" xr:uid="{00000000-0005-0000-0000-00005B160000}"/>
    <cellStyle name="Millares 2 3 2 4 4 2 2" xfId="8399" xr:uid="{00000000-0005-0000-0000-00005C160000}"/>
    <cellStyle name="Millares 2 3 2 4 4 2 2 2" xfId="8400" xr:uid="{00000000-0005-0000-0000-00005D160000}"/>
    <cellStyle name="Millares 2 3 2 4 4 2 2 2 2" xfId="19051" xr:uid="{5174FD3A-EE28-4D9C-9091-DE6B699BFB45}"/>
    <cellStyle name="Millares 2 3 2 4 4 2 2 3" xfId="8401" xr:uid="{00000000-0005-0000-0000-00005E160000}"/>
    <cellStyle name="Millares 2 3 2 4 4 2 2 3 2" xfId="19052" xr:uid="{67C0FA85-358F-4680-A4E0-66234CB5277B}"/>
    <cellStyle name="Millares 2 3 2 4 4 2 2 4" xfId="19050" xr:uid="{44CDE891-AB50-4F56-A8C5-F0437806823A}"/>
    <cellStyle name="Millares 2 3 2 4 4 2 3" xfId="8402" xr:uid="{00000000-0005-0000-0000-00005F160000}"/>
    <cellStyle name="Millares 2 3 2 4 4 2 3 2" xfId="19053" xr:uid="{71A07CAC-AC2A-4E4F-B8A1-8A1AEB0CB2EB}"/>
    <cellStyle name="Millares 2 3 2 4 4 2 4" xfId="8403" xr:uid="{00000000-0005-0000-0000-000060160000}"/>
    <cellStyle name="Millares 2 3 2 4 4 2 4 2" xfId="19054" xr:uid="{E8928385-4E4D-4C74-A6AC-BF85FD4C1172}"/>
    <cellStyle name="Millares 2 3 2 4 4 2 5" xfId="19049" xr:uid="{D1CAAB0D-CB4A-448E-A657-11CA56D1B537}"/>
    <cellStyle name="Millares 2 3 2 4 4 3" xfId="8404" xr:uid="{00000000-0005-0000-0000-000061160000}"/>
    <cellStyle name="Millares 2 3 2 4 4 3 2" xfId="8405" xr:uid="{00000000-0005-0000-0000-000062160000}"/>
    <cellStyle name="Millares 2 3 2 4 4 3 2 2" xfId="19056" xr:uid="{75820FE7-5D2F-4DB7-9C6D-8A88B6464396}"/>
    <cellStyle name="Millares 2 3 2 4 4 3 3" xfId="8406" xr:uid="{00000000-0005-0000-0000-000063160000}"/>
    <cellStyle name="Millares 2 3 2 4 4 3 3 2" xfId="19057" xr:uid="{44184D66-30DA-49FC-AE3B-480812227B89}"/>
    <cellStyle name="Millares 2 3 2 4 4 3 4" xfId="19055" xr:uid="{F550DA61-CE12-4991-829B-3B41F79544BF}"/>
    <cellStyle name="Millares 2 3 2 4 4 4" xfId="8407" xr:uid="{00000000-0005-0000-0000-000064160000}"/>
    <cellStyle name="Millares 2 3 2 4 4 4 2" xfId="19058" xr:uid="{BDC89C2F-F2C5-4954-8220-AA25D3A3BB52}"/>
    <cellStyle name="Millares 2 3 2 4 4 5" xfId="8408" xr:uid="{00000000-0005-0000-0000-000065160000}"/>
    <cellStyle name="Millares 2 3 2 4 4 5 2" xfId="19059" xr:uid="{7DE6A713-6AEF-46B7-B591-9385B8D8D3B5}"/>
    <cellStyle name="Millares 2 3 2 4 4 6" xfId="19048" xr:uid="{0AD987C3-3CFF-414D-A484-802B746FC85F}"/>
    <cellStyle name="Millares 2 3 2 4 5" xfId="8409" xr:uid="{00000000-0005-0000-0000-000066160000}"/>
    <cellStyle name="Millares 2 3 2 4 5 2" xfId="8410" xr:uid="{00000000-0005-0000-0000-000067160000}"/>
    <cellStyle name="Millares 2 3 2 4 5 2 2" xfId="8411" xr:uid="{00000000-0005-0000-0000-000068160000}"/>
    <cellStyle name="Millares 2 3 2 4 5 2 2 2" xfId="19062" xr:uid="{DCCF2772-6AE9-4448-B50A-16B8E26EA42E}"/>
    <cellStyle name="Millares 2 3 2 4 5 2 3" xfId="8412" xr:uid="{00000000-0005-0000-0000-000069160000}"/>
    <cellStyle name="Millares 2 3 2 4 5 2 3 2" xfId="19063" xr:uid="{00B13B6C-6B43-4E3B-A7FA-3F153615672B}"/>
    <cellStyle name="Millares 2 3 2 4 5 2 4" xfId="19061" xr:uid="{331C3F4D-0D51-4220-B0B7-A84F536CAAB6}"/>
    <cellStyle name="Millares 2 3 2 4 5 3" xfId="8413" xr:uid="{00000000-0005-0000-0000-00006A160000}"/>
    <cellStyle name="Millares 2 3 2 4 5 3 2" xfId="19064" xr:uid="{77F92CBB-A783-4244-BABB-2AD186E1A493}"/>
    <cellStyle name="Millares 2 3 2 4 5 4" xfId="8414" xr:uid="{00000000-0005-0000-0000-00006B160000}"/>
    <cellStyle name="Millares 2 3 2 4 5 4 2" xfId="19065" xr:uid="{C0201548-08A9-421E-AE29-7D0E2732B9B2}"/>
    <cellStyle name="Millares 2 3 2 4 5 5" xfId="19060" xr:uid="{804DF9FD-B2F5-4457-AAE1-74375E882EEE}"/>
    <cellStyle name="Millares 2 3 2 4 6" xfId="8415" xr:uid="{00000000-0005-0000-0000-00006C160000}"/>
    <cellStyle name="Millares 2 3 2 4 6 2" xfId="8416" xr:uid="{00000000-0005-0000-0000-00006D160000}"/>
    <cellStyle name="Millares 2 3 2 4 6 2 2" xfId="8417" xr:uid="{00000000-0005-0000-0000-00006E160000}"/>
    <cellStyle name="Millares 2 3 2 4 6 2 2 2" xfId="19068" xr:uid="{00885EB4-B566-475E-917C-2ECB1A92A2EB}"/>
    <cellStyle name="Millares 2 3 2 4 6 2 3" xfId="8418" xr:uid="{00000000-0005-0000-0000-00006F160000}"/>
    <cellStyle name="Millares 2 3 2 4 6 2 3 2" xfId="19069" xr:uid="{D3D1833C-4BD7-42E1-8B38-8545867F3BE4}"/>
    <cellStyle name="Millares 2 3 2 4 6 2 4" xfId="19067" xr:uid="{86E5AA31-CF1D-4A59-990C-D7A4D5740FAB}"/>
    <cellStyle name="Millares 2 3 2 4 6 3" xfId="8419" xr:uid="{00000000-0005-0000-0000-000070160000}"/>
    <cellStyle name="Millares 2 3 2 4 6 3 2" xfId="19070" xr:uid="{58690319-BE91-4862-B878-ADD134CA7162}"/>
    <cellStyle name="Millares 2 3 2 4 6 4" xfId="8420" xr:uid="{00000000-0005-0000-0000-000071160000}"/>
    <cellStyle name="Millares 2 3 2 4 6 4 2" xfId="19071" xr:uid="{AA69AD8D-84CC-439F-BBE8-389B9A0BECAB}"/>
    <cellStyle name="Millares 2 3 2 4 6 5" xfId="19066" xr:uid="{93F464BB-86D0-4855-9BB6-6AB68EC597D7}"/>
    <cellStyle name="Millares 2 3 2 4 7" xfId="8421" xr:uid="{00000000-0005-0000-0000-000072160000}"/>
    <cellStyle name="Millares 2 3 2 4 7 2" xfId="8422" xr:uid="{00000000-0005-0000-0000-000073160000}"/>
    <cellStyle name="Millares 2 3 2 4 7 2 2" xfId="8423" xr:uid="{00000000-0005-0000-0000-000074160000}"/>
    <cellStyle name="Millares 2 3 2 4 7 2 2 2" xfId="19074" xr:uid="{4C9BDCD5-A43C-48C3-BCA3-B83EF8CBB974}"/>
    <cellStyle name="Millares 2 3 2 4 7 2 3" xfId="8424" xr:uid="{00000000-0005-0000-0000-000075160000}"/>
    <cellStyle name="Millares 2 3 2 4 7 2 3 2" xfId="19075" xr:uid="{B39D7ABB-74CB-44DB-A7B7-0573DB70DD28}"/>
    <cellStyle name="Millares 2 3 2 4 7 2 4" xfId="19073" xr:uid="{FF5C690A-6266-4169-A06C-0637DB00EF27}"/>
    <cellStyle name="Millares 2 3 2 4 7 3" xfId="8425" xr:uid="{00000000-0005-0000-0000-000076160000}"/>
    <cellStyle name="Millares 2 3 2 4 7 3 2" xfId="19076" xr:uid="{5923E25D-0F3D-4798-B32F-343C1D5FDBF9}"/>
    <cellStyle name="Millares 2 3 2 4 7 4" xfId="8426" xr:uid="{00000000-0005-0000-0000-000077160000}"/>
    <cellStyle name="Millares 2 3 2 4 7 4 2" xfId="19077" xr:uid="{B4B04FA3-0897-40D8-8F66-BFE54AC48753}"/>
    <cellStyle name="Millares 2 3 2 4 7 5" xfId="19072" xr:uid="{D45E9738-4829-40E4-A368-DEE7A60E5DEA}"/>
    <cellStyle name="Millares 2 3 2 4 8" xfId="8427" xr:uid="{00000000-0005-0000-0000-000078160000}"/>
    <cellStyle name="Millares 2 3 2 4 8 2" xfId="8428" xr:uid="{00000000-0005-0000-0000-000079160000}"/>
    <cellStyle name="Millares 2 3 2 4 8 2 2" xfId="19079" xr:uid="{27A6DA06-C071-45A6-8E2C-083553BC6C64}"/>
    <cellStyle name="Millares 2 3 2 4 8 3" xfId="8429" xr:uid="{00000000-0005-0000-0000-00007A160000}"/>
    <cellStyle name="Millares 2 3 2 4 8 3 2" xfId="19080" xr:uid="{57D8859A-FF2A-41E9-B89F-F6393548FFE6}"/>
    <cellStyle name="Millares 2 3 2 4 8 4" xfId="19078" xr:uid="{EE6EF27D-E6EA-46C9-B365-5F6E3B20EB0A}"/>
    <cellStyle name="Millares 2 3 2 4 9" xfId="8430" xr:uid="{00000000-0005-0000-0000-00007B160000}"/>
    <cellStyle name="Millares 2 3 2 4 9 2" xfId="19081" xr:uid="{D92A476D-6CB7-457E-9FEC-70DDD7843DD2}"/>
    <cellStyle name="Millares 2 3 2 5" xfId="8431" xr:uid="{00000000-0005-0000-0000-00007C160000}"/>
    <cellStyle name="Millares 2 3 2 5 10" xfId="8432" xr:uid="{00000000-0005-0000-0000-00007D160000}"/>
    <cellStyle name="Millares 2 3 2 5 10 2" xfId="19083" xr:uid="{D62F717D-1139-4B1A-8CDD-349B89E71452}"/>
    <cellStyle name="Millares 2 3 2 5 11" xfId="19082" xr:uid="{9360CBC3-0D59-430B-8D7E-653EEADC0DDC}"/>
    <cellStyle name="Millares 2 3 2 5 2" xfId="8433" xr:uid="{00000000-0005-0000-0000-00007E160000}"/>
    <cellStyle name="Millares 2 3 2 5 2 10" xfId="19084" xr:uid="{486F99D4-E9C3-41FC-AACB-55C71EB6CA08}"/>
    <cellStyle name="Millares 2 3 2 5 2 2" xfId="8434" xr:uid="{00000000-0005-0000-0000-00007F160000}"/>
    <cellStyle name="Millares 2 3 2 5 2 2 2" xfId="8435" xr:uid="{00000000-0005-0000-0000-000080160000}"/>
    <cellStyle name="Millares 2 3 2 5 2 2 2 2" xfId="8436" xr:uid="{00000000-0005-0000-0000-000081160000}"/>
    <cellStyle name="Millares 2 3 2 5 2 2 2 2 2" xfId="8437" xr:uid="{00000000-0005-0000-0000-000082160000}"/>
    <cellStyle name="Millares 2 3 2 5 2 2 2 2 2 2" xfId="8438" xr:uid="{00000000-0005-0000-0000-000083160000}"/>
    <cellStyle name="Millares 2 3 2 5 2 2 2 2 2 2 2" xfId="19089" xr:uid="{006BF977-1EDB-43D3-A597-B93FC2D2410F}"/>
    <cellStyle name="Millares 2 3 2 5 2 2 2 2 2 3" xfId="8439" xr:uid="{00000000-0005-0000-0000-000084160000}"/>
    <cellStyle name="Millares 2 3 2 5 2 2 2 2 2 3 2" xfId="19090" xr:uid="{6E9088D0-E817-40DE-8053-67629E66B05D}"/>
    <cellStyle name="Millares 2 3 2 5 2 2 2 2 2 4" xfId="19088" xr:uid="{C140D1BD-91B3-4006-A3BB-2250933589F3}"/>
    <cellStyle name="Millares 2 3 2 5 2 2 2 2 3" xfId="8440" xr:uid="{00000000-0005-0000-0000-000085160000}"/>
    <cellStyle name="Millares 2 3 2 5 2 2 2 2 3 2" xfId="19091" xr:uid="{409B09A8-718C-4E8E-B025-2FC6C3653568}"/>
    <cellStyle name="Millares 2 3 2 5 2 2 2 2 4" xfId="8441" xr:uid="{00000000-0005-0000-0000-000086160000}"/>
    <cellStyle name="Millares 2 3 2 5 2 2 2 2 4 2" xfId="19092" xr:uid="{2ABB793D-8CC6-407E-B84C-47AA11A59D63}"/>
    <cellStyle name="Millares 2 3 2 5 2 2 2 2 5" xfId="19087" xr:uid="{814F31E3-05D7-436E-8063-C4AA02EA92D7}"/>
    <cellStyle name="Millares 2 3 2 5 2 2 2 3" xfId="8442" xr:uid="{00000000-0005-0000-0000-000087160000}"/>
    <cellStyle name="Millares 2 3 2 5 2 2 2 3 2" xfId="8443" xr:uid="{00000000-0005-0000-0000-000088160000}"/>
    <cellStyle name="Millares 2 3 2 5 2 2 2 3 2 2" xfId="19094" xr:uid="{34996D8C-8879-4351-B4E6-85111C71481E}"/>
    <cellStyle name="Millares 2 3 2 5 2 2 2 3 3" xfId="8444" xr:uid="{00000000-0005-0000-0000-000089160000}"/>
    <cellStyle name="Millares 2 3 2 5 2 2 2 3 3 2" xfId="19095" xr:uid="{AA535AFB-3B59-4047-83FC-AA49D222F2CA}"/>
    <cellStyle name="Millares 2 3 2 5 2 2 2 3 4" xfId="19093" xr:uid="{0D9B8143-57C3-4C2E-860E-027C7E5B1E46}"/>
    <cellStyle name="Millares 2 3 2 5 2 2 2 4" xfId="8445" xr:uid="{00000000-0005-0000-0000-00008A160000}"/>
    <cellStyle name="Millares 2 3 2 5 2 2 2 4 2" xfId="19096" xr:uid="{779B3A51-9F4F-478E-99CF-0F581C6471A6}"/>
    <cellStyle name="Millares 2 3 2 5 2 2 2 5" xfId="8446" xr:uid="{00000000-0005-0000-0000-00008B160000}"/>
    <cellStyle name="Millares 2 3 2 5 2 2 2 5 2" xfId="19097" xr:uid="{324D9E32-34A8-488E-94E9-06CFA626C37C}"/>
    <cellStyle name="Millares 2 3 2 5 2 2 2 6" xfId="19086" xr:uid="{028AC6EE-A6B2-484E-8903-42940812F246}"/>
    <cellStyle name="Millares 2 3 2 5 2 2 3" xfId="8447" xr:uid="{00000000-0005-0000-0000-00008C160000}"/>
    <cellStyle name="Millares 2 3 2 5 2 2 3 2" xfId="8448" xr:uid="{00000000-0005-0000-0000-00008D160000}"/>
    <cellStyle name="Millares 2 3 2 5 2 2 3 2 2" xfId="8449" xr:uid="{00000000-0005-0000-0000-00008E160000}"/>
    <cellStyle name="Millares 2 3 2 5 2 2 3 2 2 2" xfId="19100" xr:uid="{115FDF3A-447F-46FD-BA61-BB0BAFAA2A3F}"/>
    <cellStyle name="Millares 2 3 2 5 2 2 3 2 3" xfId="8450" xr:uid="{00000000-0005-0000-0000-00008F160000}"/>
    <cellStyle name="Millares 2 3 2 5 2 2 3 2 3 2" xfId="19101" xr:uid="{B303BA1E-41B2-444E-BD90-37FBB3CE2410}"/>
    <cellStyle name="Millares 2 3 2 5 2 2 3 2 4" xfId="19099" xr:uid="{4FC230C7-8DDD-4044-9712-5D1B687C30B3}"/>
    <cellStyle name="Millares 2 3 2 5 2 2 3 3" xfId="8451" xr:uid="{00000000-0005-0000-0000-000090160000}"/>
    <cellStyle name="Millares 2 3 2 5 2 2 3 3 2" xfId="19102" xr:uid="{69300140-5CB9-4234-95CA-B17A0A6F69CD}"/>
    <cellStyle name="Millares 2 3 2 5 2 2 3 4" xfId="8452" xr:uid="{00000000-0005-0000-0000-000091160000}"/>
    <cellStyle name="Millares 2 3 2 5 2 2 3 4 2" xfId="19103" xr:uid="{3516F779-62BF-4B2D-BD8A-368C71271EAF}"/>
    <cellStyle name="Millares 2 3 2 5 2 2 3 5" xfId="19098" xr:uid="{D7D73444-D29C-4A11-83BB-DAB349F0745A}"/>
    <cellStyle name="Millares 2 3 2 5 2 2 4" xfId="8453" xr:uid="{00000000-0005-0000-0000-000092160000}"/>
    <cellStyle name="Millares 2 3 2 5 2 2 4 2" xfId="8454" xr:uid="{00000000-0005-0000-0000-000093160000}"/>
    <cellStyle name="Millares 2 3 2 5 2 2 4 2 2" xfId="8455" xr:uid="{00000000-0005-0000-0000-000094160000}"/>
    <cellStyle name="Millares 2 3 2 5 2 2 4 2 2 2" xfId="19106" xr:uid="{0F29B689-2D94-474F-A033-A1F6D8A7B962}"/>
    <cellStyle name="Millares 2 3 2 5 2 2 4 2 3" xfId="8456" xr:uid="{00000000-0005-0000-0000-000095160000}"/>
    <cellStyle name="Millares 2 3 2 5 2 2 4 2 3 2" xfId="19107" xr:uid="{72B08D48-3722-41FD-BBDD-AF917D1EB11F}"/>
    <cellStyle name="Millares 2 3 2 5 2 2 4 2 4" xfId="19105" xr:uid="{C1DD6644-D164-48AD-8681-C8E053B01B81}"/>
    <cellStyle name="Millares 2 3 2 5 2 2 4 3" xfId="8457" xr:uid="{00000000-0005-0000-0000-000096160000}"/>
    <cellStyle name="Millares 2 3 2 5 2 2 4 3 2" xfId="19108" xr:uid="{AA7BECEC-946A-4D9C-9BBB-251585073262}"/>
    <cellStyle name="Millares 2 3 2 5 2 2 4 4" xfId="8458" xr:uid="{00000000-0005-0000-0000-000097160000}"/>
    <cellStyle name="Millares 2 3 2 5 2 2 4 4 2" xfId="19109" xr:uid="{AD2EC668-4781-4D95-B925-5A3298140885}"/>
    <cellStyle name="Millares 2 3 2 5 2 2 4 5" xfId="19104" xr:uid="{1EE68266-B8B7-4351-A176-6C55DEF076A2}"/>
    <cellStyle name="Millares 2 3 2 5 2 2 5" xfId="8459" xr:uid="{00000000-0005-0000-0000-000098160000}"/>
    <cellStyle name="Millares 2 3 2 5 2 2 5 2" xfId="8460" xr:uid="{00000000-0005-0000-0000-000099160000}"/>
    <cellStyle name="Millares 2 3 2 5 2 2 5 2 2" xfId="8461" xr:uid="{00000000-0005-0000-0000-00009A160000}"/>
    <cellStyle name="Millares 2 3 2 5 2 2 5 2 2 2" xfId="19112" xr:uid="{14DA6699-E354-4E3F-9A70-A22DE5FB7184}"/>
    <cellStyle name="Millares 2 3 2 5 2 2 5 2 3" xfId="8462" xr:uid="{00000000-0005-0000-0000-00009B160000}"/>
    <cellStyle name="Millares 2 3 2 5 2 2 5 2 3 2" xfId="19113" xr:uid="{798D0600-5EEA-40C6-82CF-9A8E1AC623BE}"/>
    <cellStyle name="Millares 2 3 2 5 2 2 5 2 4" xfId="19111" xr:uid="{6C5216A3-82F0-43ED-836F-6661D91762A5}"/>
    <cellStyle name="Millares 2 3 2 5 2 2 5 3" xfId="8463" xr:uid="{00000000-0005-0000-0000-00009C160000}"/>
    <cellStyle name="Millares 2 3 2 5 2 2 5 3 2" xfId="19114" xr:uid="{E9288B60-63FD-4F23-A798-7ABD9117BAB6}"/>
    <cellStyle name="Millares 2 3 2 5 2 2 5 4" xfId="8464" xr:uid="{00000000-0005-0000-0000-00009D160000}"/>
    <cellStyle name="Millares 2 3 2 5 2 2 5 4 2" xfId="19115" xr:uid="{187B8F0C-C6F4-4D4A-83C0-AB2CBA78BFBD}"/>
    <cellStyle name="Millares 2 3 2 5 2 2 5 5" xfId="19110" xr:uid="{0DD8A649-4E87-4B84-B590-C1CB57A773C0}"/>
    <cellStyle name="Millares 2 3 2 5 2 2 6" xfId="8465" xr:uid="{00000000-0005-0000-0000-00009E160000}"/>
    <cellStyle name="Millares 2 3 2 5 2 2 6 2" xfId="8466" xr:uid="{00000000-0005-0000-0000-00009F160000}"/>
    <cellStyle name="Millares 2 3 2 5 2 2 6 2 2" xfId="19117" xr:uid="{217FA3E5-A651-4D3C-92A1-551813CD3CC6}"/>
    <cellStyle name="Millares 2 3 2 5 2 2 6 3" xfId="8467" xr:uid="{00000000-0005-0000-0000-0000A0160000}"/>
    <cellStyle name="Millares 2 3 2 5 2 2 6 3 2" xfId="19118" xr:uid="{FB4A6E1D-F257-40F0-839E-4FCEF3AE7F67}"/>
    <cellStyle name="Millares 2 3 2 5 2 2 6 4" xfId="19116" xr:uid="{7FA87A83-96FE-48DF-9610-4FA72041F33E}"/>
    <cellStyle name="Millares 2 3 2 5 2 2 7" xfId="8468" xr:uid="{00000000-0005-0000-0000-0000A1160000}"/>
    <cellStyle name="Millares 2 3 2 5 2 2 7 2" xfId="19119" xr:uid="{59D6197B-B933-4443-86A6-8C66410689A0}"/>
    <cellStyle name="Millares 2 3 2 5 2 2 8" xfId="8469" xr:uid="{00000000-0005-0000-0000-0000A2160000}"/>
    <cellStyle name="Millares 2 3 2 5 2 2 8 2" xfId="19120" xr:uid="{1DF42627-466D-415D-AD2F-FDC3CF016504}"/>
    <cellStyle name="Millares 2 3 2 5 2 2 9" xfId="19085" xr:uid="{0150617D-31C8-4A84-82CB-D6B8D9D4E734}"/>
    <cellStyle name="Millares 2 3 2 5 2 3" xfId="8470" xr:uid="{00000000-0005-0000-0000-0000A3160000}"/>
    <cellStyle name="Millares 2 3 2 5 2 3 2" xfId="8471" xr:uid="{00000000-0005-0000-0000-0000A4160000}"/>
    <cellStyle name="Millares 2 3 2 5 2 3 2 2" xfId="8472" xr:uid="{00000000-0005-0000-0000-0000A5160000}"/>
    <cellStyle name="Millares 2 3 2 5 2 3 2 2 2" xfId="8473" xr:uid="{00000000-0005-0000-0000-0000A6160000}"/>
    <cellStyle name="Millares 2 3 2 5 2 3 2 2 2 2" xfId="19124" xr:uid="{30DE9088-6791-41D3-B5E8-1AD3F36C6AAB}"/>
    <cellStyle name="Millares 2 3 2 5 2 3 2 2 3" xfId="8474" xr:uid="{00000000-0005-0000-0000-0000A7160000}"/>
    <cellStyle name="Millares 2 3 2 5 2 3 2 2 3 2" xfId="19125" xr:uid="{FBD70F1B-6AA2-4F33-A6C8-A62F49BD4BD8}"/>
    <cellStyle name="Millares 2 3 2 5 2 3 2 2 4" xfId="19123" xr:uid="{BCE18A62-E5BD-4E00-8615-26658B4CC37D}"/>
    <cellStyle name="Millares 2 3 2 5 2 3 2 3" xfId="8475" xr:uid="{00000000-0005-0000-0000-0000A8160000}"/>
    <cellStyle name="Millares 2 3 2 5 2 3 2 3 2" xfId="19126" xr:uid="{BA3E4AF6-E447-4702-827D-C7E3B1DF6FE2}"/>
    <cellStyle name="Millares 2 3 2 5 2 3 2 4" xfId="8476" xr:uid="{00000000-0005-0000-0000-0000A9160000}"/>
    <cellStyle name="Millares 2 3 2 5 2 3 2 4 2" xfId="19127" xr:uid="{D47B675E-E5F0-4EC6-AB21-DAFB5F2CAC93}"/>
    <cellStyle name="Millares 2 3 2 5 2 3 2 5" xfId="19122" xr:uid="{A95146A9-5241-48F4-8CCC-25DEC0B75C98}"/>
    <cellStyle name="Millares 2 3 2 5 2 3 3" xfId="8477" xr:uid="{00000000-0005-0000-0000-0000AA160000}"/>
    <cellStyle name="Millares 2 3 2 5 2 3 3 2" xfId="8478" xr:uid="{00000000-0005-0000-0000-0000AB160000}"/>
    <cellStyle name="Millares 2 3 2 5 2 3 3 2 2" xfId="19129" xr:uid="{73D89E21-5B3F-4C11-8966-07EA9D352761}"/>
    <cellStyle name="Millares 2 3 2 5 2 3 3 3" xfId="8479" xr:uid="{00000000-0005-0000-0000-0000AC160000}"/>
    <cellStyle name="Millares 2 3 2 5 2 3 3 3 2" xfId="19130" xr:uid="{C6B33070-0BAB-4DDF-B376-16F56C864E6D}"/>
    <cellStyle name="Millares 2 3 2 5 2 3 3 4" xfId="19128" xr:uid="{C73D3228-DCA0-48DA-A438-BA87B8EBC502}"/>
    <cellStyle name="Millares 2 3 2 5 2 3 4" xfId="8480" xr:uid="{00000000-0005-0000-0000-0000AD160000}"/>
    <cellStyle name="Millares 2 3 2 5 2 3 4 2" xfId="19131" xr:uid="{DFE25823-6CE3-4925-9D66-E3E20B2B7242}"/>
    <cellStyle name="Millares 2 3 2 5 2 3 5" xfId="8481" xr:uid="{00000000-0005-0000-0000-0000AE160000}"/>
    <cellStyle name="Millares 2 3 2 5 2 3 5 2" xfId="19132" xr:uid="{34068BCA-4C36-41A3-9D92-0F6B27356A8D}"/>
    <cellStyle name="Millares 2 3 2 5 2 3 6" xfId="19121" xr:uid="{5FC3E37F-CD57-4C47-894A-EE2CD13D9C13}"/>
    <cellStyle name="Millares 2 3 2 5 2 4" xfId="8482" xr:uid="{00000000-0005-0000-0000-0000AF160000}"/>
    <cellStyle name="Millares 2 3 2 5 2 4 2" xfId="8483" xr:uid="{00000000-0005-0000-0000-0000B0160000}"/>
    <cellStyle name="Millares 2 3 2 5 2 4 2 2" xfId="8484" xr:uid="{00000000-0005-0000-0000-0000B1160000}"/>
    <cellStyle name="Millares 2 3 2 5 2 4 2 2 2" xfId="19135" xr:uid="{439558D7-AECD-48D7-ADBA-ADFAFE6A434F}"/>
    <cellStyle name="Millares 2 3 2 5 2 4 2 3" xfId="8485" xr:uid="{00000000-0005-0000-0000-0000B2160000}"/>
    <cellStyle name="Millares 2 3 2 5 2 4 2 3 2" xfId="19136" xr:uid="{76666A21-9714-4FD5-954C-4B9D579F8150}"/>
    <cellStyle name="Millares 2 3 2 5 2 4 2 4" xfId="19134" xr:uid="{1258F268-1CE8-4B40-A0CE-54F14279C37F}"/>
    <cellStyle name="Millares 2 3 2 5 2 4 3" xfId="8486" xr:uid="{00000000-0005-0000-0000-0000B3160000}"/>
    <cellStyle name="Millares 2 3 2 5 2 4 3 2" xfId="19137" xr:uid="{51E42617-2AC0-487A-B387-A7CDE22076D2}"/>
    <cellStyle name="Millares 2 3 2 5 2 4 4" xfId="8487" xr:uid="{00000000-0005-0000-0000-0000B4160000}"/>
    <cellStyle name="Millares 2 3 2 5 2 4 4 2" xfId="19138" xr:uid="{C9FD981A-F60B-47A2-BA5F-1351939BD01F}"/>
    <cellStyle name="Millares 2 3 2 5 2 4 5" xfId="19133" xr:uid="{EA5D2946-1CE8-4CD2-8B91-D0712C3F57B7}"/>
    <cellStyle name="Millares 2 3 2 5 2 5" xfId="8488" xr:uid="{00000000-0005-0000-0000-0000B5160000}"/>
    <cellStyle name="Millares 2 3 2 5 2 5 2" xfId="8489" xr:uid="{00000000-0005-0000-0000-0000B6160000}"/>
    <cellStyle name="Millares 2 3 2 5 2 5 2 2" xfId="8490" xr:uid="{00000000-0005-0000-0000-0000B7160000}"/>
    <cellStyle name="Millares 2 3 2 5 2 5 2 2 2" xfId="19141" xr:uid="{2985A972-DBA3-4145-870E-33D7131E27FF}"/>
    <cellStyle name="Millares 2 3 2 5 2 5 2 3" xfId="8491" xr:uid="{00000000-0005-0000-0000-0000B8160000}"/>
    <cellStyle name="Millares 2 3 2 5 2 5 2 3 2" xfId="19142" xr:uid="{A05C82FC-AC31-4E23-AE92-32281CA96FE6}"/>
    <cellStyle name="Millares 2 3 2 5 2 5 2 4" xfId="19140" xr:uid="{B5884741-AA86-4B42-8B65-4658D658428A}"/>
    <cellStyle name="Millares 2 3 2 5 2 5 3" xfId="8492" xr:uid="{00000000-0005-0000-0000-0000B9160000}"/>
    <cellStyle name="Millares 2 3 2 5 2 5 3 2" xfId="19143" xr:uid="{8B095413-335F-45A4-BA53-5C2783920A0B}"/>
    <cellStyle name="Millares 2 3 2 5 2 5 4" xfId="8493" xr:uid="{00000000-0005-0000-0000-0000BA160000}"/>
    <cellStyle name="Millares 2 3 2 5 2 5 4 2" xfId="19144" xr:uid="{FA290D1A-837B-438E-8FE0-F6B1DA153A8D}"/>
    <cellStyle name="Millares 2 3 2 5 2 5 5" xfId="19139" xr:uid="{9BE04A5C-C4EF-41BF-ACA6-AB77231CE6CC}"/>
    <cellStyle name="Millares 2 3 2 5 2 6" xfId="8494" xr:uid="{00000000-0005-0000-0000-0000BB160000}"/>
    <cellStyle name="Millares 2 3 2 5 2 6 2" xfId="8495" xr:uid="{00000000-0005-0000-0000-0000BC160000}"/>
    <cellStyle name="Millares 2 3 2 5 2 6 2 2" xfId="8496" xr:uid="{00000000-0005-0000-0000-0000BD160000}"/>
    <cellStyle name="Millares 2 3 2 5 2 6 2 2 2" xfId="19147" xr:uid="{57F403AA-2024-4ED7-AEF9-57303BCC6728}"/>
    <cellStyle name="Millares 2 3 2 5 2 6 2 3" xfId="8497" xr:uid="{00000000-0005-0000-0000-0000BE160000}"/>
    <cellStyle name="Millares 2 3 2 5 2 6 2 3 2" xfId="19148" xr:uid="{5EA0B795-0CCA-49B1-AE4B-D586101F6DA7}"/>
    <cellStyle name="Millares 2 3 2 5 2 6 2 4" xfId="19146" xr:uid="{50B0C41A-21FB-4965-8368-855C9AC66474}"/>
    <cellStyle name="Millares 2 3 2 5 2 6 3" xfId="8498" xr:uid="{00000000-0005-0000-0000-0000BF160000}"/>
    <cellStyle name="Millares 2 3 2 5 2 6 3 2" xfId="19149" xr:uid="{E349A609-B4FF-40EE-A4FA-5EA6C2A97ACD}"/>
    <cellStyle name="Millares 2 3 2 5 2 6 4" xfId="8499" xr:uid="{00000000-0005-0000-0000-0000C0160000}"/>
    <cellStyle name="Millares 2 3 2 5 2 6 4 2" xfId="19150" xr:uid="{9A565791-EB19-4F85-8FDB-6D066F12AFC8}"/>
    <cellStyle name="Millares 2 3 2 5 2 6 5" xfId="19145" xr:uid="{091CCFB3-C3A6-4629-AA16-F7579BB88C74}"/>
    <cellStyle name="Millares 2 3 2 5 2 7" xfId="8500" xr:uid="{00000000-0005-0000-0000-0000C1160000}"/>
    <cellStyle name="Millares 2 3 2 5 2 7 2" xfId="8501" xr:uid="{00000000-0005-0000-0000-0000C2160000}"/>
    <cellStyle name="Millares 2 3 2 5 2 7 2 2" xfId="19152" xr:uid="{FC225D49-E1FC-4CD0-AD13-58DD154A88D3}"/>
    <cellStyle name="Millares 2 3 2 5 2 7 3" xfId="8502" xr:uid="{00000000-0005-0000-0000-0000C3160000}"/>
    <cellStyle name="Millares 2 3 2 5 2 7 3 2" xfId="19153" xr:uid="{39B07A01-64B5-4A02-AB95-4ACC5FDA5225}"/>
    <cellStyle name="Millares 2 3 2 5 2 7 4" xfId="19151" xr:uid="{59C0BBD9-FDC9-4A43-B8E1-6B057A66A040}"/>
    <cellStyle name="Millares 2 3 2 5 2 8" xfId="8503" xr:uid="{00000000-0005-0000-0000-0000C4160000}"/>
    <cellStyle name="Millares 2 3 2 5 2 8 2" xfId="19154" xr:uid="{EC1CA2D1-6574-4B66-8CD7-34573EA6C64C}"/>
    <cellStyle name="Millares 2 3 2 5 2 9" xfId="8504" xr:uid="{00000000-0005-0000-0000-0000C5160000}"/>
    <cellStyle name="Millares 2 3 2 5 2 9 2" xfId="19155" xr:uid="{B93B7D95-3705-4696-8D97-92ECC507657D}"/>
    <cellStyle name="Millares 2 3 2 5 3" xfId="8505" xr:uid="{00000000-0005-0000-0000-0000C6160000}"/>
    <cellStyle name="Millares 2 3 2 5 3 2" xfId="8506" xr:uid="{00000000-0005-0000-0000-0000C7160000}"/>
    <cellStyle name="Millares 2 3 2 5 3 2 2" xfId="8507" xr:uid="{00000000-0005-0000-0000-0000C8160000}"/>
    <cellStyle name="Millares 2 3 2 5 3 2 2 2" xfId="8508" xr:uid="{00000000-0005-0000-0000-0000C9160000}"/>
    <cellStyle name="Millares 2 3 2 5 3 2 2 2 2" xfId="8509" xr:uid="{00000000-0005-0000-0000-0000CA160000}"/>
    <cellStyle name="Millares 2 3 2 5 3 2 2 2 2 2" xfId="19160" xr:uid="{37948B69-0B2C-4DEC-A07A-9E55EA547C56}"/>
    <cellStyle name="Millares 2 3 2 5 3 2 2 2 3" xfId="8510" xr:uid="{00000000-0005-0000-0000-0000CB160000}"/>
    <cellStyle name="Millares 2 3 2 5 3 2 2 2 3 2" xfId="19161" xr:uid="{DFF340B1-7E64-4337-ADA4-92DE18453E89}"/>
    <cellStyle name="Millares 2 3 2 5 3 2 2 2 4" xfId="19159" xr:uid="{F9465897-DED0-4794-9F1C-431734AB0DBA}"/>
    <cellStyle name="Millares 2 3 2 5 3 2 2 3" xfId="8511" xr:uid="{00000000-0005-0000-0000-0000CC160000}"/>
    <cellStyle name="Millares 2 3 2 5 3 2 2 3 2" xfId="19162" xr:uid="{D19A4010-3A59-411F-9E4A-42D593EA07C6}"/>
    <cellStyle name="Millares 2 3 2 5 3 2 2 4" xfId="8512" xr:uid="{00000000-0005-0000-0000-0000CD160000}"/>
    <cellStyle name="Millares 2 3 2 5 3 2 2 4 2" xfId="19163" xr:uid="{638CD1BF-712B-4C81-9314-768C96A6F977}"/>
    <cellStyle name="Millares 2 3 2 5 3 2 2 5" xfId="19158" xr:uid="{1609CB33-ACE3-488D-BF48-E76994660712}"/>
    <cellStyle name="Millares 2 3 2 5 3 2 3" xfId="8513" xr:uid="{00000000-0005-0000-0000-0000CE160000}"/>
    <cellStyle name="Millares 2 3 2 5 3 2 3 2" xfId="8514" xr:uid="{00000000-0005-0000-0000-0000CF160000}"/>
    <cellStyle name="Millares 2 3 2 5 3 2 3 2 2" xfId="19165" xr:uid="{05CF55D3-0E3A-4D9C-A32F-6187C8B4A775}"/>
    <cellStyle name="Millares 2 3 2 5 3 2 3 3" xfId="8515" xr:uid="{00000000-0005-0000-0000-0000D0160000}"/>
    <cellStyle name="Millares 2 3 2 5 3 2 3 3 2" xfId="19166" xr:uid="{D703E7DA-2680-4007-88CE-DBED564AE039}"/>
    <cellStyle name="Millares 2 3 2 5 3 2 3 4" xfId="19164" xr:uid="{F7BBC94E-9E2D-43BA-A2FA-70F019DDBDF3}"/>
    <cellStyle name="Millares 2 3 2 5 3 2 4" xfId="8516" xr:uid="{00000000-0005-0000-0000-0000D1160000}"/>
    <cellStyle name="Millares 2 3 2 5 3 2 4 2" xfId="19167" xr:uid="{CC98B1DA-AE56-4E02-B99C-8D070A957E74}"/>
    <cellStyle name="Millares 2 3 2 5 3 2 5" xfId="8517" xr:uid="{00000000-0005-0000-0000-0000D2160000}"/>
    <cellStyle name="Millares 2 3 2 5 3 2 5 2" xfId="19168" xr:uid="{9E5356EB-1A44-4F41-B922-1489CB828575}"/>
    <cellStyle name="Millares 2 3 2 5 3 2 6" xfId="19157" xr:uid="{94AE911B-94F7-41B1-96B2-1C4F9144A292}"/>
    <cellStyle name="Millares 2 3 2 5 3 3" xfId="8518" xr:uid="{00000000-0005-0000-0000-0000D3160000}"/>
    <cellStyle name="Millares 2 3 2 5 3 3 2" xfId="8519" xr:uid="{00000000-0005-0000-0000-0000D4160000}"/>
    <cellStyle name="Millares 2 3 2 5 3 3 2 2" xfId="8520" xr:uid="{00000000-0005-0000-0000-0000D5160000}"/>
    <cellStyle name="Millares 2 3 2 5 3 3 2 2 2" xfId="19171" xr:uid="{291A6C65-8655-47D3-A761-09DF99D93FA0}"/>
    <cellStyle name="Millares 2 3 2 5 3 3 2 3" xfId="8521" xr:uid="{00000000-0005-0000-0000-0000D6160000}"/>
    <cellStyle name="Millares 2 3 2 5 3 3 2 3 2" xfId="19172" xr:uid="{768F5DEE-FEBE-4848-A8E5-41B94E21C6EB}"/>
    <cellStyle name="Millares 2 3 2 5 3 3 2 4" xfId="19170" xr:uid="{A9E7A24D-9E02-46A1-BDD0-CC656C85650B}"/>
    <cellStyle name="Millares 2 3 2 5 3 3 3" xfId="8522" xr:uid="{00000000-0005-0000-0000-0000D7160000}"/>
    <cellStyle name="Millares 2 3 2 5 3 3 3 2" xfId="19173" xr:uid="{A53E6BDB-07AB-4316-924F-480C0720CC08}"/>
    <cellStyle name="Millares 2 3 2 5 3 3 4" xfId="8523" xr:uid="{00000000-0005-0000-0000-0000D8160000}"/>
    <cellStyle name="Millares 2 3 2 5 3 3 4 2" xfId="19174" xr:uid="{20AD1632-635A-4198-BA95-6C3CC639EA89}"/>
    <cellStyle name="Millares 2 3 2 5 3 3 5" xfId="19169" xr:uid="{589F959E-7AA0-46F1-99EA-3CB829A17B16}"/>
    <cellStyle name="Millares 2 3 2 5 3 4" xfId="8524" xr:uid="{00000000-0005-0000-0000-0000D9160000}"/>
    <cellStyle name="Millares 2 3 2 5 3 4 2" xfId="8525" xr:uid="{00000000-0005-0000-0000-0000DA160000}"/>
    <cellStyle name="Millares 2 3 2 5 3 4 2 2" xfId="8526" xr:uid="{00000000-0005-0000-0000-0000DB160000}"/>
    <cellStyle name="Millares 2 3 2 5 3 4 2 2 2" xfId="19177" xr:uid="{38C5B806-9F3A-43F8-A1B1-48D53EE583FE}"/>
    <cellStyle name="Millares 2 3 2 5 3 4 2 3" xfId="8527" xr:uid="{00000000-0005-0000-0000-0000DC160000}"/>
    <cellStyle name="Millares 2 3 2 5 3 4 2 3 2" xfId="19178" xr:uid="{23B6BE45-B6D2-48C3-8AE9-C9A987765FDA}"/>
    <cellStyle name="Millares 2 3 2 5 3 4 2 4" xfId="19176" xr:uid="{534F647D-ACCD-45FF-922D-44E2BE7B532B}"/>
    <cellStyle name="Millares 2 3 2 5 3 4 3" xfId="8528" xr:uid="{00000000-0005-0000-0000-0000DD160000}"/>
    <cellStyle name="Millares 2 3 2 5 3 4 3 2" xfId="19179" xr:uid="{7FD52D37-98C1-494B-8E14-8491067382F5}"/>
    <cellStyle name="Millares 2 3 2 5 3 4 4" xfId="8529" xr:uid="{00000000-0005-0000-0000-0000DE160000}"/>
    <cellStyle name="Millares 2 3 2 5 3 4 4 2" xfId="19180" xr:uid="{55F6B652-0760-41AD-8F3B-E78387923191}"/>
    <cellStyle name="Millares 2 3 2 5 3 4 5" xfId="19175" xr:uid="{DBED3CBF-AF03-4FCE-B93A-C3F81A3AF2F5}"/>
    <cellStyle name="Millares 2 3 2 5 3 5" xfId="8530" xr:uid="{00000000-0005-0000-0000-0000DF160000}"/>
    <cellStyle name="Millares 2 3 2 5 3 5 2" xfId="8531" xr:uid="{00000000-0005-0000-0000-0000E0160000}"/>
    <cellStyle name="Millares 2 3 2 5 3 5 2 2" xfId="8532" xr:uid="{00000000-0005-0000-0000-0000E1160000}"/>
    <cellStyle name="Millares 2 3 2 5 3 5 2 2 2" xfId="19183" xr:uid="{59834418-1F6A-4917-8BB0-075E64B1690A}"/>
    <cellStyle name="Millares 2 3 2 5 3 5 2 3" xfId="8533" xr:uid="{00000000-0005-0000-0000-0000E2160000}"/>
    <cellStyle name="Millares 2 3 2 5 3 5 2 3 2" xfId="19184" xr:uid="{6BE96B14-B5D4-4856-9FDE-CD34D7C58B3C}"/>
    <cellStyle name="Millares 2 3 2 5 3 5 2 4" xfId="19182" xr:uid="{35AED38D-ACB1-493B-BD5B-0C2B5F2BC675}"/>
    <cellStyle name="Millares 2 3 2 5 3 5 3" xfId="8534" xr:uid="{00000000-0005-0000-0000-0000E3160000}"/>
    <cellStyle name="Millares 2 3 2 5 3 5 3 2" xfId="19185" xr:uid="{3BACBB6E-37EA-4037-AA35-6FE6AD07A069}"/>
    <cellStyle name="Millares 2 3 2 5 3 5 4" xfId="8535" xr:uid="{00000000-0005-0000-0000-0000E4160000}"/>
    <cellStyle name="Millares 2 3 2 5 3 5 4 2" xfId="19186" xr:uid="{EC30CDA6-4106-4132-99D9-652929372AFC}"/>
    <cellStyle name="Millares 2 3 2 5 3 5 5" xfId="19181" xr:uid="{5C1D1C81-F441-4C95-B4B5-92AE36B2A1B2}"/>
    <cellStyle name="Millares 2 3 2 5 3 6" xfId="8536" xr:uid="{00000000-0005-0000-0000-0000E5160000}"/>
    <cellStyle name="Millares 2 3 2 5 3 6 2" xfId="8537" xr:uid="{00000000-0005-0000-0000-0000E6160000}"/>
    <cellStyle name="Millares 2 3 2 5 3 6 2 2" xfId="19188" xr:uid="{19B09CEA-476F-44B8-864E-FD02FAC9D8DE}"/>
    <cellStyle name="Millares 2 3 2 5 3 6 3" xfId="8538" xr:uid="{00000000-0005-0000-0000-0000E7160000}"/>
    <cellStyle name="Millares 2 3 2 5 3 6 3 2" xfId="19189" xr:uid="{741FF926-95C2-4F2C-BAC5-1A606C790EA0}"/>
    <cellStyle name="Millares 2 3 2 5 3 6 4" xfId="19187" xr:uid="{B72C54AE-E764-487F-8BFE-E310D4005E14}"/>
    <cellStyle name="Millares 2 3 2 5 3 7" xfId="8539" xr:uid="{00000000-0005-0000-0000-0000E8160000}"/>
    <cellStyle name="Millares 2 3 2 5 3 7 2" xfId="19190" xr:uid="{3334590A-6FFF-4919-98B3-43C660DCF0E0}"/>
    <cellStyle name="Millares 2 3 2 5 3 8" xfId="8540" xr:uid="{00000000-0005-0000-0000-0000E9160000}"/>
    <cellStyle name="Millares 2 3 2 5 3 8 2" xfId="19191" xr:uid="{37FBACF1-F9E3-450A-9667-6EFE24C5F721}"/>
    <cellStyle name="Millares 2 3 2 5 3 9" xfId="19156" xr:uid="{1057F119-6CF1-4485-A1AA-2FFB3E0B190A}"/>
    <cellStyle name="Millares 2 3 2 5 4" xfId="8541" xr:uid="{00000000-0005-0000-0000-0000EA160000}"/>
    <cellStyle name="Millares 2 3 2 5 4 2" xfId="8542" xr:uid="{00000000-0005-0000-0000-0000EB160000}"/>
    <cellStyle name="Millares 2 3 2 5 4 2 2" xfId="8543" xr:uid="{00000000-0005-0000-0000-0000EC160000}"/>
    <cellStyle name="Millares 2 3 2 5 4 2 2 2" xfId="8544" xr:uid="{00000000-0005-0000-0000-0000ED160000}"/>
    <cellStyle name="Millares 2 3 2 5 4 2 2 2 2" xfId="19195" xr:uid="{FE797991-AF80-474E-9FFE-B9CBAA788A3E}"/>
    <cellStyle name="Millares 2 3 2 5 4 2 2 3" xfId="8545" xr:uid="{00000000-0005-0000-0000-0000EE160000}"/>
    <cellStyle name="Millares 2 3 2 5 4 2 2 3 2" xfId="19196" xr:uid="{43C3F646-0FF7-48CF-BE90-BDE065D63E36}"/>
    <cellStyle name="Millares 2 3 2 5 4 2 2 4" xfId="19194" xr:uid="{CDD1788E-4997-4073-BF3B-140BB37455A5}"/>
    <cellStyle name="Millares 2 3 2 5 4 2 3" xfId="8546" xr:uid="{00000000-0005-0000-0000-0000EF160000}"/>
    <cellStyle name="Millares 2 3 2 5 4 2 3 2" xfId="19197" xr:uid="{01F4FE1E-923D-4AB4-97DF-BB96B50FDB39}"/>
    <cellStyle name="Millares 2 3 2 5 4 2 4" xfId="8547" xr:uid="{00000000-0005-0000-0000-0000F0160000}"/>
    <cellStyle name="Millares 2 3 2 5 4 2 4 2" xfId="19198" xr:uid="{0BC9FEA3-0190-46EE-9797-23384C483D31}"/>
    <cellStyle name="Millares 2 3 2 5 4 2 5" xfId="19193" xr:uid="{FCBCB97B-063A-4EC4-B249-1E3CDD25831F}"/>
    <cellStyle name="Millares 2 3 2 5 4 3" xfId="8548" xr:uid="{00000000-0005-0000-0000-0000F1160000}"/>
    <cellStyle name="Millares 2 3 2 5 4 3 2" xfId="8549" xr:uid="{00000000-0005-0000-0000-0000F2160000}"/>
    <cellStyle name="Millares 2 3 2 5 4 3 2 2" xfId="19200" xr:uid="{B08E033C-202E-4E0E-8A52-5EB3117462F8}"/>
    <cellStyle name="Millares 2 3 2 5 4 3 3" xfId="8550" xr:uid="{00000000-0005-0000-0000-0000F3160000}"/>
    <cellStyle name="Millares 2 3 2 5 4 3 3 2" xfId="19201" xr:uid="{60F52A96-2D69-472F-BD49-DD4CB311431E}"/>
    <cellStyle name="Millares 2 3 2 5 4 3 4" xfId="19199" xr:uid="{A68B74F9-CF2F-4635-9450-2542779E83B7}"/>
    <cellStyle name="Millares 2 3 2 5 4 4" xfId="8551" xr:uid="{00000000-0005-0000-0000-0000F4160000}"/>
    <cellStyle name="Millares 2 3 2 5 4 4 2" xfId="19202" xr:uid="{0A7F6B92-EB00-4296-9069-7C3EF5D45C5E}"/>
    <cellStyle name="Millares 2 3 2 5 4 5" xfId="8552" xr:uid="{00000000-0005-0000-0000-0000F5160000}"/>
    <cellStyle name="Millares 2 3 2 5 4 5 2" xfId="19203" xr:uid="{5FB8173C-F577-46D1-8916-5F11E9B81CE5}"/>
    <cellStyle name="Millares 2 3 2 5 4 6" xfId="19192" xr:uid="{73087EAB-9A1A-43F7-860F-80F0D99BBDDA}"/>
    <cellStyle name="Millares 2 3 2 5 5" xfId="8553" xr:uid="{00000000-0005-0000-0000-0000F6160000}"/>
    <cellStyle name="Millares 2 3 2 5 5 2" xfId="8554" xr:uid="{00000000-0005-0000-0000-0000F7160000}"/>
    <cellStyle name="Millares 2 3 2 5 5 2 2" xfId="8555" xr:uid="{00000000-0005-0000-0000-0000F8160000}"/>
    <cellStyle name="Millares 2 3 2 5 5 2 2 2" xfId="19206" xr:uid="{15E824D7-B143-446A-955E-3B0F0447B6C3}"/>
    <cellStyle name="Millares 2 3 2 5 5 2 3" xfId="8556" xr:uid="{00000000-0005-0000-0000-0000F9160000}"/>
    <cellStyle name="Millares 2 3 2 5 5 2 3 2" xfId="19207" xr:uid="{E001B0F3-5330-4D6C-AF59-7ECFE46E2B94}"/>
    <cellStyle name="Millares 2 3 2 5 5 2 4" xfId="19205" xr:uid="{75C62F10-F2CC-4252-8A76-09E7F2E5043D}"/>
    <cellStyle name="Millares 2 3 2 5 5 3" xfId="8557" xr:uid="{00000000-0005-0000-0000-0000FA160000}"/>
    <cellStyle name="Millares 2 3 2 5 5 3 2" xfId="19208" xr:uid="{09624EB6-DA40-4DD8-AA30-6A33B26CB200}"/>
    <cellStyle name="Millares 2 3 2 5 5 4" xfId="8558" xr:uid="{00000000-0005-0000-0000-0000FB160000}"/>
    <cellStyle name="Millares 2 3 2 5 5 4 2" xfId="19209" xr:uid="{776C73A4-5E12-421C-B150-4B24B31142F6}"/>
    <cellStyle name="Millares 2 3 2 5 5 5" xfId="19204" xr:uid="{70939987-338B-4ADC-908D-C977CC5A9F2A}"/>
    <cellStyle name="Millares 2 3 2 5 6" xfId="8559" xr:uid="{00000000-0005-0000-0000-0000FC160000}"/>
    <cellStyle name="Millares 2 3 2 5 6 2" xfId="8560" xr:uid="{00000000-0005-0000-0000-0000FD160000}"/>
    <cellStyle name="Millares 2 3 2 5 6 2 2" xfId="8561" xr:uid="{00000000-0005-0000-0000-0000FE160000}"/>
    <cellStyle name="Millares 2 3 2 5 6 2 2 2" xfId="19212" xr:uid="{AEBEBA60-4F4B-4366-9CD9-3867E2B62E32}"/>
    <cellStyle name="Millares 2 3 2 5 6 2 3" xfId="8562" xr:uid="{00000000-0005-0000-0000-0000FF160000}"/>
    <cellStyle name="Millares 2 3 2 5 6 2 3 2" xfId="19213" xr:uid="{A3FCD86A-1BF0-4DD2-BBE6-C8109B7D9BEA}"/>
    <cellStyle name="Millares 2 3 2 5 6 2 4" xfId="19211" xr:uid="{11E56E0C-4FED-416F-ABF8-2A26458E72F6}"/>
    <cellStyle name="Millares 2 3 2 5 6 3" xfId="8563" xr:uid="{00000000-0005-0000-0000-000000170000}"/>
    <cellStyle name="Millares 2 3 2 5 6 3 2" xfId="19214" xr:uid="{F203920A-1D26-435E-97D9-24EFB48D10C4}"/>
    <cellStyle name="Millares 2 3 2 5 6 4" xfId="8564" xr:uid="{00000000-0005-0000-0000-000001170000}"/>
    <cellStyle name="Millares 2 3 2 5 6 4 2" xfId="19215" xr:uid="{F3E130B6-0F58-4A81-A31D-CB2A3C157642}"/>
    <cellStyle name="Millares 2 3 2 5 6 5" xfId="19210" xr:uid="{ED74DE8C-BE4F-43C1-B946-F1BFAE212F72}"/>
    <cellStyle name="Millares 2 3 2 5 7" xfId="8565" xr:uid="{00000000-0005-0000-0000-000002170000}"/>
    <cellStyle name="Millares 2 3 2 5 7 2" xfId="8566" xr:uid="{00000000-0005-0000-0000-000003170000}"/>
    <cellStyle name="Millares 2 3 2 5 7 2 2" xfId="8567" xr:uid="{00000000-0005-0000-0000-000004170000}"/>
    <cellStyle name="Millares 2 3 2 5 7 2 2 2" xfId="19218" xr:uid="{1F59F067-BF29-44AA-94FE-BD2184310FF6}"/>
    <cellStyle name="Millares 2 3 2 5 7 2 3" xfId="8568" xr:uid="{00000000-0005-0000-0000-000005170000}"/>
    <cellStyle name="Millares 2 3 2 5 7 2 3 2" xfId="19219" xr:uid="{4989F076-87C9-4A64-8307-6F811D22352A}"/>
    <cellStyle name="Millares 2 3 2 5 7 2 4" xfId="19217" xr:uid="{AF1647CC-A271-4F58-B788-CADFC02C4355}"/>
    <cellStyle name="Millares 2 3 2 5 7 3" xfId="8569" xr:uid="{00000000-0005-0000-0000-000006170000}"/>
    <cellStyle name="Millares 2 3 2 5 7 3 2" xfId="19220" xr:uid="{128C3B9F-0CB3-4823-9B1B-DDEC7B2B3E39}"/>
    <cellStyle name="Millares 2 3 2 5 7 4" xfId="8570" xr:uid="{00000000-0005-0000-0000-000007170000}"/>
    <cellStyle name="Millares 2 3 2 5 7 4 2" xfId="19221" xr:uid="{6D8AF5BD-7568-4CD5-AA35-5EA604597837}"/>
    <cellStyle name="Millares 2 3 2 5 7 5" xfId="19216" xr:uid="{BE1E9900-56DA-41E8-9C98-D3687569BCFD}"/>
    <cellStyle name="Millares 2 3 2 5 8" xfId="8571" xr:uid="{00000000-0005-0000-0000-000008170000}"/>
    <cellStyle name="Millares 2 3 2 5 8 2" xfId="8572" xr:uid="{00000000-0005-0000-0000-000009170000}"/>
    <cellStyle name="Millares 2 3 2 5 8 2 2" xfId="19223" xr:uid="{5CAEC32B-F084-4D44-AEDF-9AF65FDA540F}"/>
    <cellStyle name="Millares 2 3 2 5 8 3" xfId="8573" xr:uid="{00000000-0005-0000-0000-00000A170000}"/>
    <cellStyle name="Millares 2 3 2 5 8 3 2" xfId="19224" xr:uid="{EA8DC49A-EF32-493E-ADA9-8EA48256879B}"/>
    <cellStyle name="Millares 2 3 2 5 8 4" xfId="19222" xr:uid="{42365C4A-2A5E-43E2-A16D-2DB7453647D8}"/>
    <cellStyle name="Millares 2 3 2 5 9" xfId="8574" xr:uid="{00000000-0005-0000-0000-00000B170000}"/>
    <cellStyle name="Millares 2 3 2 5 9 2" xfId="19225" xr:uid="{49D7045E-F14C-44F9-9FEF-B73BE3EEB1B2}"/>
    <cellStyle name="Millares 2 3 2 6" xfId="8575" xr:uid="{00000000-0005-0000-0000-00000C170000}"/>
    <cellStyle name="Millares 2 3 2 6 10" xfId="19226" xr:uid="{F12B4AD5-A89A-403A-AACC-D01B9F91AE42}"/>
    <cellStyle name="Millares 2 3 2 6 2" xfId="8576" xr:uid="{00000000-0005-0000-0000-00000D170000}"/>
    <cellStyle name="Millares 2 3 2 6 2 2" xfId="8577" xr:uid="{00000000-0005-0000-0000-00000E170000}"/>
    <cellStyle name="Millares 2 3 2 6 2 2 2" xfId="8578" xr:uid="{00000000-0005-0000-0000-00000F170000}"/>
    <cellStyle name="Millares 2 3 2 6 2 2 2 2" xfId="8579" xr:uid="{00000000-0005-0000-0000-000010170000}"/>
    <cellStyle name="Millares 2 3 2 6 2 2 2 2 2" xfId="8580" xr:uid="{00000000-0005-0000-0000-000011170000}"/>
    <cellStyle name="Millares 2 3 2 6 2 2 2 2 2 2" xfId="19231" xr:uid="{3D30ABD5-B0D9-4203-B33A-BFADD9573735}"/>
    <cellStyle name="Millares 2 3 2 6 2 2 2 2 3" xfId="8581" xr:uid="{00000000-0005-0000-0000-000012170000}"/>
    <cellStyle name="Millares 2 3 2 6 2 2 2 2 3 2" xfId="19232" xr:uid="{58536DD9-1F53-418D-A177-F6C6984D4531}"/>
    <cellStyle name="Millares 2 3 2 6 2 2 2 2 4" xfId="19230" xr:uid="{4B6B6DB4-2808-45BB-8A70-B8F38952CF04}"/>
    <cellStyle name="Millares 2 3 2 6 2 2 2 3" xfId="8582" xr:uid="{00000000-0005-0000-0000-000013170000}"/>
    <cellStyle name="Millares 2 3 2 6 2 2 2 3 2" xfId="19233" xr:uid="{EDA45115-5719-47E8-88FC-9EF6D78C7188}"/>
    <cellStyle name="Millares 2 3 2 6 2 2 2 4" xfId="8583" xr:uid="{00000000-0005-0000-0000-000014170000}"/>
    <cellStyle name="Millares 2 3 2 6 2 2 2 4 2" xfId="19234" xr:uid="{9D81DC3A-3A21-499F-85C6-8CFD8FFADBC9}"/>
    <cellStyle name="Millares 2 3 2 6 2 2 2 5" xfId="19229" xr:uid="{7003CD22-1183-420C-811C-C8486FE71F55}"/>
    <cellStyle name="Millares 2 3 2 6 2 2 3" xfId="8584" xr:uid="{00000000-0005-0000-0000-000015170000}"/>
    <cellStyle name="Millares 2 3 2 6 2 2 3 2" xfId="8585" xr:uid="{00000000-0005-0000-0000-000016170000}"/>
    <cellStyle name="Millares 2 3 2 6 2 2 3 2 2" xfId="19236" xr:uid="{3F0A6434-017A-4B7D-B71A-514C3F4B0CA3}"/>
    <cellStyle name="Millares 2 3 2 6 2 2 3 3" xfId="8586" xr:uid="{00000000-0005-0000-0000-000017170000}"/>
    <cellStyle name="Millares 2 3 2 6 2 2 3 3 2" xfId="19237" xr:uid="{062F7E65-9171-414D-9B49-5A85897E4909}"/>
    <cellStyle name="Millares 2 3 2 6 2 2 3 4" xfId="19235" xr:uid="{49374B75-B0BC-41B7-BFF6-D09E786C9DF6}"/>
    <cellStyle name="Millares 2 3 2 6 2 2 4" xfId="8587" xr:uid="{00000000-0005-0000-0000-000018170000}"/>
    <cellStyle name="Millares 2 3 2 6 2 2 4 2" xfId="19238" xr:uid="{6EB20131-3224-4F25-9E33-A5994F517E61}"/>
    <cellStyle name="Millares 2 3 2 6 2 2 5" xfId="8588" xr:uid="{00000000-0005-0000-0000-000019170000}"/>
    <cellStyle name="Millares 2 3 2 6 2 2 5 2" xfId="19239" xr:uid="{08F0A7CF-F0EF-45AE-AC78-B631E97F26CB}"/>
    <cellStyle name="Millares 2 3 2 6 2 2 6" xfId="19228" xr:uid="{5A92B34C-CB61-4768-A740-706D8AB64A49}"/>
    <cellStyle name="Millares 2 3 2 6 2 3" xfId="8589" xr:uid="{00000000-0005-0000-0000-00001A170000}"/>
    <cellStyle name="Millares 2 3 2 6 2 3 2" xfId="8590" xr:uid="{00000000-0005-0000-0000-00001B170000}"/>
    <cellStyle name="Millares 2 3 2 6 2 3 2 2" xfId="8591" xr:uid="{00000000-0005-0000-0000-00001C170000}"/>
    <cellStyle name="Millares 2 3 2 6 2 3 2 2 2" xfId="19242" xr:uid="{B376F914-AE12-47A7-8E2F-72FB14A1368C}"/>
    <cellStyle name="Millares 2 3 2 6 2 3 2 3" xfId="8592" xr:uid="{00000000-0005-0000-0000-00001D170000}"/>
    <cellStyle name="Millares 2 3 2 6 2 3 2 3 2" xfId="19243" xr:uid="{FFC51E4C-6213-4053-BBA5-82F5B5F4E980}"/>
    <cellStyle name="Millares 2 3 2 6 2 3 2 4" xfId="19241" xr:uid="{4CD88B74-975E-49D9-AB65-B931C6F7D679}"/>
    <cellStyle name="Millares 2 3 2 6 2 3 3" xfId="8593" xr:uid="{00000000-0005-0000-0000-00001E170000}"/>
    <cellStyle name="Millares 2 3 2 6 2 3 3 2" xfId="19244" xr:uid="{AAE4E81F-9A6B-4783-9F33-02000F6A6C51}"/>
    <cellStyle name="Millares 2 3 2 6 2 3 4" xfId="8594" xr:uid="{00000000-0005-0000-0000-00001F170000}"/>
    <cellStyle name="Millares 2 3 2 6 2 3 4 2" xfId="19245" xr:uid="{19238858-D955-4197-AE4A-204A904E909D}"/>
    <cellStyle name="Millares 2 3 2 6 2 3 5" xfId="19240" xr:uid="{0F53C31A-7A00-4BCF-A2B2-1857174F8A3F}"/>
    <cellStyle name="Millares 2 3 2 6 2 4" xfId="8595" xr:uid="{00000000-0005-0000-0000-000020170000}"/>
    <cellStyle name="Millares 2 3 2 6 2 4 2" xfId="8596" xr:uid="{00000000-0005-0000-0000-000021170000}"/>
    <cellStyle name="Millares 2 3 2 6 2 4 2 2" xfId="8597" xr:uid="{00000000-0005-0000-0000-000022170000}"/>
    <cellStyle name="Millares 2 3 2 6 2 4 2 2 2" xfId="19248" xr:uid="{7A95690C-87D2-44C0-AB15-67543FD382F1}"/>
    <cellStyle name="Millares 2 3 2 6 2 4 2 3" xfId="8598" xr:uid="{00000000-0005-0000-0000-000023170000}"/>
    <cellStyle name="Millares 2 3 2 6 2 4 2 3 2" xfId="19249" xr:uid="{7BAE336F-A7A5-4259-BD20-77F42D0AF20E}"/>
    <cellStyle name="Millares 2 3 2 6 2 4 2 4" xfId="19247" xr:uid="{CA955B9C-B6D0-4047-BF0F-A97C706FDC96}"/>
    <cellStyle name="Millares 2 3 2 6 2 4 3" xfId="8599" xr:uid="{00000000-0005-0000-0000-000024170000}"/>
    <cellStyle name="Millares 2 3 2 6 2 4 3 2" xfId="19250" xr:uid="{D2089AF4-595C-4C86-B0CA-06787C94147F}"/>
    <cellStyle name="Millares 2 3 2 6 2 4 4" xfId="8600" xr:uid="{00000000-0005-0000-0000-000025170000}"/>
    <cellStyle name="Millares 2 3 2 6 2 4 4 2" xfId="19251" xr:uid="{801CFDEC-B973-4D2E-BF15-3A5C078DD638}"/>
    <cellStyle name="Millares 2 3 2 6 2 4 5" xfId="19246" xr:uid="{B441E801-F3BF-4A12-ACB8-5852503B00D7}"/>
    <cellStyle name="Millares 2 3 2 6 2 5" xfId="8601" xr:uid="{00000000-0005-0000-0000-000026170000}"/>
    <cellStyle name="Millares 2 3 2 6 2 5 2" xfId="8602" xr:uid="{00000000-0005-0000-0000-000027170000}"/>
    <cellStyle name="Millares 2 3 2 6 2 5 2 2" xfId="8603" xr:uid="{00000000-0005-0000-0000-000028170000}"/>
    <cellStyle name="Millares 2 3 2 6 2 5 2 2 2" xfId="19254" xr:uid="{A950CE77-8EC8-4345-B19C-D0D69DD9C9AF}"/>
    <cellStyle name="Millares 2 3 2 6 2 5 2 3" xfId="8604" xr:uid="{00000000-0005-0000-0000-000029170000}"/>
    <cellStyle name="Millares 2 3 2 6 2 5 2 3 2" xfId="19255" xr:uid="{0E1301A4-4923-4093-A887-D0E2351184D9}"/>
    <cellStyle name="Millares 2 3 2 6 2 5 2 4" xfId="19253" xr:uid="{0B595FA7-8DC0-4BB4-9033-B1CAC35852B8}"/>
    <cellStyle name="Millares 2 3 2 6 2 5 3" xfId="8605" xr:uid="{00000000-0005-0000-0000-00002A170000}"/>
    <cellStyle name="Millares 2 3 2 6 2 5 3 2" xfId="19256" xr:uid="{40C54DA2-DC08-4901-A6DC-5D10832ECE62}"/>
    <cellStyle name="Millares 2 3 2 6 2 5 4" xfId="8606" xr:uid="{00000000-0005-0000-0000-00002B170000}"/>
    <cellStyle name="Millares 2 3 2 6 2 5 4 2" xfId="19257" xr:uid="{D0627697-DB3B-48D0-9F1A-47DE7382CED8}"/>
    <cellStyle name="Millares 2 3 2 6 2 5 5" xfId="19252" xr:uid="{C4135FB7-8895-46F1-961B-C0014D67F007}"/>
    <cellStyle name="Millares 2 3 2 6 2 6" xfId="8607" xr:uid="{00000000-0005-0000-0000-00002C170000}"/>
    <cellStyle name="Millares 2 3 2 6 2 6 2" xfId="8608" xr:uid="{00000000-0005-0000-0000-00002D170000}"/>
    <cellStyle name="Millares 2 3 2 6 2 6 2 2" xfId="19259" xr:uid="{E03E0809-F1A5-4E81-8D4A-C7F28E5167FC}"/>
    <cellStyle name="Millares 2 3 2 6 2 6 3" xfId="8609" xr:uid="{00000000-0005-0000-0000-00002E170000}"/>
    <cellStyle name="Millares 2 3 2 6 2 6 3 2" xfId="19260" xr:uid="{0B094068-7E39-496A-A0CE-22A6453BFDC5}"/>
    <cellStyle name="Millares 2 3 2 6 2 6 4" xfId="19258" xr:uid="{38B09FD1-54CD-4C42-BC2A-CB6F6854A244}"/>
    <cellStyle name="Millares 2 3 2 6 2 7" xfId="8610" xr:uid="{00000000-0005-0000-0000-00002F170000}"/>
    <cellStyle name="Millares 2 3 2 6 2 7 2" xfId="19261" xr:uid="{3D69FA0B-7B92-4571-BC9B-2AF8D6096421}"/>
    <cellStyle name="Millares 2 3 2 6 2 8" xfId="8611" xr:uid="{00000000-0005-0000-0000-000030170000}"/>
    <cellStyle name="Millares 2 3 2 6 2 8 2" xfId="19262" xr:uid="{CF284896-A882-41D0-B2E3-EB41E829AACF}"/>
    <cellStyle name="Millares 2 3 2 6 2 9" xfId="19227" xr:uid="{E36E3B29-8D07-4855-88D3-E918CC80E688}"/>
    <cellStyle name="Millares 2 3 2 6 3" xfId="8612" xr:uid="{00000000-0005-0000-0000-000031170000}"/>
    <cellStyle name="Millares 2 3 2 6 3 2" xfId="8613" xr:uid="{00000000-0005-0000-0000-000032170000}"/>
    <cellStyle name="Millares 2 3 2 6 3 2 2" xfId="8614" xr:uid="{00000000-0005-0000-0000-000033170000}"/>
    <cellStyle name="Millares 2 3 2 6 3 2 2 2" xfId="8615" xr:uid="{00000000-0005-0000-0000-000034170000}"/>
    <cellStyle name="Millares 2 3 2 6 3 2 2 2 2" xfId="19266" xr:uid="{D0735BEF-BB8C-4B82-8513-37BD86FA4811}"/>
    <cellStyle name="Millares 2 3 2 6 3 2 2 3" xfId="8616" xr:uid="{00000000-0005-0000-0000-000035170000}"/>
    <cellStyle name="Millares 2 3 2 6 3 2 2 3 2" xfId="19267" xr:uid="{ADCFFCB7-FEAB-4267-BCC7-94DAE9DAFABC}"/>
    <cellStyle name="Millares 2 3 2 6 3 2 2 4" xfId="19265" xr:uid="{37367EE8-0F8C-4DE5-9EF3-8025A4AAD4DB}"/>
    <cellStyle name="Millares 2 3 2 6 3 2 3" xfId="8617" xr:uid="{00000000-0005-0000-0000-000036170000}"/>
    <cellStyle name="Millares 2 3 2 6 3 2 3 2" xfId="19268" xr:uid="{21C89BBB-84FD-4072-9B7E-2DEA05A5221B}"/>
    <cellStyle name="Millares 2 3 2 6 3 2 4" xfId="8618" xr:uid="{00000000-0005-0000-0000-000037170000}"/>
    <cellStyle name="Millares 2 3 2 6 3 2 4 2" xfId="19269" xr:uid="{AAD58FDD-26B1-44FF-A780-8CC82089C95C}"/>
    <cellStyle name="Millares 2 3 2 6 3 2 5" xfId="19264" xr:uid="{037DAA80-9EC3-4C4E-9B55-EA886B1E231F}"/>
    <cellStyle name="Millares 2 3 2 6 3 3" xfId="8619" xr:uid="{00000000-0005-0000-0000-000038170000}"/>
    <cellStyle name="Millares 2 3 2 6 3 3 2" xfId="8620" xr:uid="{00000000-0005-0000-0000-000039170000}"/>
    <cellStyle name="Millares 2 3 2 6 3 3 2 2" xfId="19271" xr:uid="{C03BD880-2838-45DB-9452-FE31AEF2C7CA}"/>
    <cellStyle name="Millares 2 3 2 6 3 3 3" xfId="8621" xr:uid="{00000000-0005-0000-0000-00003A170000}"/>
    <cellStyle name="Millares 2 3 2 6 3 3 3 2" xfId="19272" xr:uid="{57C5216F-20A3-4384-882A-1096CED6964C}"/>
    <cellStyle name="Millares 2 3 2 6 3 3 4" xfId="19270" xr:uid="{4FCA8A9A-7A55-4EBF-BDDF-DBC4BA333E44}"/>
    <cellStyle name="Millares 2 3 2 6 3 4" xfId="8622" xr:uid="{00000000-0005-0000-0000-00003B170000}"/>
    <cellStyle name="Millares 2 3 2 6 3 4 2" xfId="19273" xr:uid="{BCF971DB-2D7A-48EC-A642-D042EBE53DD8}"/>
    <cellStyle name="Millares 2 3 2 6 3 5" xfId="8623" xr:uid="{00000000-0005-0000-0000-00003C170000}"/>
    <cellStyle name="Millares 2 3 2 6 3 5 2" xfId="19274" xr:uid="{4A6A1F93-B44E-4E50-AFD7-4C27BAE226F4}"/>
    <cellStyle name="Millares 2 3 2 6 3 6" xfId="19263" xr:uid="{846FCBEF-4150-4616-9717-800CEB393DFF}"/>
    <cellStyle name="Millares 2 3 2 6 4" xfId="8624" xr:uid="{00000000-0005-0000-0000-00003D170000}"/>
    <cellStyle name="Millares 2 3 2 6 4 2" xfId="8625" xr:uid="{00000000-0005-0000-0000-00003E170000}"/>
    <cellStyle name="Millares 2 3 2 6 4 2 2" xfId="8626" xr:uid="{00000000-0005-0000-0000-00003F170000}"/>
    <cellStyle name="Millares 2 3 2 6 4 2 2 2" xfId="19277" xr:uid="{A660DCB3-BD13-4887-A35D-1AFC3C9FD9B7}"/>
    <cellStyle name="Millares 2 3 2 6 4 2 3" xfId="8627" xr:uid="{00000000-0005-0000-0000-000040170000}"/>
    <cellStyle name="Millares 2 3 2 6 4 2 3 2" xfId="19278" xr:uid="{F4FD0CDB-8512-450C-9C38-7A9AD44E5DB1}"/>
    <cellStyle name="Millares 2 3 2 6 4 2 4" xfId="19276" xr:uid="{3CE8CEE9-2331-419D-A40E-723CD3F73767}"/>
    <cellStyle name="Millares 2 3 2 6 4 3" xfId="8628" xr:uid="{00000000-0005-0000-0000-000041170000}"/>
    <cellStyle name="Millares 2 3 2 6 4 3 2" xfId="19279" xr:uid="{2BD9FFCC-4D15-4E31-9194-31FFE88EE4C8}"/>
    <cellStyle name="Millares 2 3 2 6 4 4" xfId="8629" xr:uid="{00000000-0005-0000-0000-000042170000}"/>
    <cellStyle name="Millares 2 3 2 6 4 4 2" xfId="19280" xr:uid="{524E3F4F-8BBF-4524-8BC3-5C56721CD300}"/>
    <cellStyle name="Millares 2 3 2 6 4 5" xfId="19275" xr:uid="{FB59E8BF-7C26-44B7-9F0A-BDAC65517ED2}"/>
    <cellStyle name="Millares 2 3 2 6 5" xfId="8630" xr:uid="{00000000-0005-0000-0000-000043170000}"/>
    <cellStyle name="Millares 2 3 2 6 5 2" xfId="8631" xr:uid="{00000000-0005-0000-0000-000044170000}"/>
    <cellStyle name="Millares 2 3 2 6 5 2 2" xfId="8632" xr:uid="{00000000-0005-0000-0000-000045170000}"/>
    <cellStyle name="Millares 2 3 2 6 5 2 2 2" xfId="19283" xr:uid="{C146C629-CF10-496C-B9E0-0E36C73FCB4B}"/>
    <cellStyle name="Millares 2 3 2 6 5 2 3" xfId="8633" xr:uid="{00000000-0005-0000-0000-000046170000}"/>
    <cellStyle name="Millares 2 3 2 6 5 2 3 2" xfId="19284" xr:uid="{32AC6B05-A4F3-4161-A110-B105F7363343}"/>
    <cellStyle name="Millares 2 3 2 6 5 2 4" xfId="19282" xr:uid="{32F2290D-A71E-4887-A6D8-66B0E2D7DB88}"/>
    <cellStyle name="Millares 2 3 2 6 5 3" xfId="8634" xr:uid="{00000000-0005-0000-0000-000047170000}"/>
    <cellStyle name="Millares 2 3 2 6 5 3 2" xfId="19285" xr:uid="{7A0FCBAB-2F4F-4FCB-9638-81B706BC1E86}"/>
    <cellStyle name="Millares 2 3 2 6 5 4" xfId="8635" xr:uid="{00000000-0005-0000-0000-000048170000}"/>
    <cellStyle name="Millares 2 3 2 6 5 4 2" xfId="19286" xr:uid="{99B9690C-2981-43AB-BD06-88233C1AAD43}"/>
    <cellStyle name="Millares 2 3 2 6 5 5" xfId="19281" xr:uid="{6752163F-C3BA-4C9C-AC7E-6400801EFE59}"/>
    <cellStyle name="Millares 2 3 2 6 6" xfId="8636" xr:uid="{00000000-0005-0000-0000-000049170000}"/>
    <cellStyle name="Millares 2 3 2 6 6 2" xfId="8637" xr:uid="{00000000-0005-0000-0000-00004A170000}"/>
    <cellStyle name="Millares 2 3 2 6 6 2 2" xfId="8638" xr:uid="{00000000-0005-0000-0000-00004B170000}"/>
    <cellStyle name="Millares 2 3 2 6 6 2 2 2" xfId="19289" xr:uid="{BABD2C1B-08E0-4049-A3A0-0C75368D364D}"/>
    <cellStyle name="Millares 2 3 2 6 6 2 3" xfId="8639" xr:uid="{00000000-0005-0000-0000-00004C170000}"/>
    <cellStyle name="Millares 2 3 2 6 6 2 3 2" xfId="19290" xr:uid="{690D2604-C5CA-454D-888E-D8FA7F9A6738}"/>
    <cellStyle name="Millares 2 3 2 6 6 2 4" xfId="19288" xr:uid="{C7CAC763-8758-4F09-9718-A67EC8D612F6}"/>
    <cellStyle name="Millares 2 3 2 6 6 3" xfId="8640" xr:uid="{00000000-0005-0000-0000-00004D170000}"/>
    <cellStyle name="Millares 2 3 2 6 6 3 2" xfId="19291" xr:uid="{84ACA4C1-3889-45E3-AE6A-F429F915D2D1}"/>
    <cellStyle name="Millares 2 3 2 6 6 4" xfId="8641" xr:uid="{00000000-0005-0000-0000-00004E170000}"/>
    <cellStyle name="Millares 2 3 2 6 6 4 2" xfId="19292" xr:uid="{4F3918AC-585E-4433-B913-02BF8432989A}"/>
    <cellStyle name="Millares 2 3 2 6 6 5" xfId="19287" xr:uid="{8717DED6-CCE5-4721-A8D6-ACAA12AC00AE}"/>
    <cellStyle name="Millares 2 3 2 6 7" xfId="8642" xr:uid="{00000000-0005-0000-0000-00004F170000}"/>
    <cellStyle name="Millares 2 3 2 6 7 2" xfId="8643" xr:uid="{00000000-0005-0000-0000-000050170000}"/>
    <cellStyle name="Millares 2 3 2 6 7 2 2" xfId="19294" xr:uid="{400B0EE1-09E3-4688-8038-7C0203DB182F}"/>
    <cellStyle name="Millares 2 3 2 6 7 3" xfId="8644" xr:uid="{00000000-0005-0000-0000-000051170000}"/>
    <cellStyle name="Millares 2 3 2 6 7 3 2" xfId="19295" xr:uid="{4C861F0E-69A9-4F95-A559-403E39A13503}"/>
    <cellStyle name="Millares 2 3 2 6 7 4" xfId="19293" xr:uid="{A64F35F2-B332-4E1A-9616-D5B7838F175A}"/>
    <cellStyle name="Millares 2 3 2 6 8" xfId="8645" xr:uid="{00000000-0005-0000-0000-000052170000}"/>
    <cellStyle name="Millares 2 3 2 6 8 2" xfId="19296" xr:uid="{9537FF58-6B42-4751-9A1F-E429F36E244D}"/>
    <cellStyle name="Millares 2 3 2 6 9" xfId="8646" xr:uid="{00000000-0005-0000-0000-000053170000}"/>
    <cellStyle name="Millares 2 3 2 6 9 2" xfId="19297" xr:uid="{C4BA01D6-AAA8-4561-89E9-C4842526B58B}"/>
    <cellStyle name="Millares 2 3 2 7" xfId="8647" xr:uid="{00000000-0005-0000-0000-000054170000}"/>
    <cellStyle name="Millares 2 3 2 7 10" xfId="19298" xr:uid="{C092AEA6-C415-45B0-B7DF-44DC203C48E4}"/>
    <cellStyle name="Millares 2 3 2 7 2" xfId="8648" xr:uid="{00000000-0005-0000-0000-000055170000}"/>
    <cellStyle name="Millares 2 3 2 7 2 2" xfId="8649" xr:uid="{00000000-0005-0000-0000-000056170000}"/>
    <cellStyle name="Millares 2 3 2 7 2 2 2" xfId="8650" xr:uid="{00000000-0005-0000-0000-000057170000}"/>
    <cellStyle name="Millares 2 3 2 7 2 2 2 2" xfId="8651" xr:uid="{00000000-0005-0000-0000-000058170000}"/>
    <cellStyle name="Millares 2 3 2 7 2 2 2 2 2" xfId="8652" xr:uid="{00000000-0005-0000-0000-000059170000}"/>
    <cellStyle name="Millares 2 3 2 7 2 2 2 2 2 2" xfId="19303" xr:uid="{72B44BA2-1734-43A2-B7C1-1F3424120B95}"/>
    <cellStyle name="Millares 2 3 2 7 2 2 2 2 3" xfId="8653" xr:uid="{00000000-0005-0000-0000-00005A170000}"/>
    <cellStyle name="Millares 2 3 2 7 2 2 2 2 3 2" xfId="19304" xr:uid="{0B7937BF-39E5-4CED-9060-8631FBB33CA0}"/>
    <cellStyle name="Millares 2 3 2 7 2 2 2 2 4" xfId="19302" xr:uid="{48B78142-0886-4CF3-BC5C-D8CBAB0E5E79}"/>
    <cellStyle name="Millares 2 3 2 7 2 2 2 3" xfId="8654" xr:uid="{00000000-0005-0000-0000-00005B170000}"/>
    <cellStyle name="Millares 2 3 2 7 2 2 2 3 2" xfId="19305" xr:uid="{27DBF0B7-87BD-453D-87D3-3B1C83334636}"/>
    <cellStyle name="Millares 2 3 2 7 2 2 2 4" xfId="8655" xr:uid="{00000000-0005-0000-0000-00005C170000}"/>
    <cellStyle name="Millares 2 3 2 7 2 2 2 4 2" xfId="19306" xr:uid="{92FC7EC6-51A8-4009-A643-1A293F6609CC}"/>
    <cellStyle name="Millares 2 3 2 7 2 2 2 5" xfId="19301" xr:uid="{88F0F47D-E062-4FB0-A4FF-3B49DF4E57DF}"/>
    <cellStyle name="Millares 2 3 2 7 2 2 3" xfId="8656" xr:uid="{00000000-0005-0000-0000-00005D170000}"/>
    <cellStyle name="Millares 2 3 2 7 2 2 3 2" xfId="8657" xr:uid="{00000000-0005-0000-0000-00005E170000}"/>
    <cellStyle name="Millares 2 3 2 7 2 2 3 2 2" xfId="19308" xr:uid="{65667EA9-45C0-4324-A0EB-91196A47B122}"/>
    <cellStyle name="Millares 2 3 2 7 2 2 3 3" xfId="8658" xr:uid="{00000000-0005-0000-0000-00005F170000}"/>
    <cellStyle name="Millares 2 3 2 7 2 2 3 3 2" xfId="19309" xr:uid="{87F12ADE-4CF4-41BF-8CDD-2E6BD6CE85C2}"/>
    <cellStyle name="Millares 2 3 2 7 2 2 3 4" xfId="19307" xr:uid="{217F8300-93C2-43AD-B247-F7CF48E44C61}"/>
    <cellStyle name="Millares 2 3 2 7 2 2 4" xfId="8659" xr:uid="{00000000-0005-0000-0000-000060170000}"/>
    <cellStyle name="Millares 2 3 2 7 2 2 4 2" xfId="19310" xr:uid="{0AFE7EB5-9337-42E6-AB1A-CD061A7B1C76}"/>
    <cellStyle name="Millares 2 3 2 7 2 2 5" xfId="8660" xr:uid="{00000000-0005-0000-0000-000061170000}"/>
    <cellStyle name="Millares 2 3 2 7 2 2 5 2" xfId="19311" xr:uid="{E4498B2C-7E55-435C-8532-4E232064B02A}"/>
    <cellStyle name="Millares 2 3 2 7 2 2 6" xfId="19300" xr:uid="{6CB9AF55-0EBE-45AF-8D41-A615C7176524}"/>
    <cellStyle name="Millares 2 3 2 7 2 3" xfId="8661" xr:uid="{00000000-0005-0000-0000-000062170000}"/>
    <cellStyle name="Millares 2 3 2 7 2 3 2" xfId="8662" xr:uid="{00000000-0005-0000-0000-000063170000}"/>
    <cellStyle name="Millares 2 3 2 7 2 3 2 2" xfId="8663" xr:uid="{00000000-0005-0000-0000-000064170000}"/>
    <cellStyle name="Millares 2 3 2 7 2 3 2 2 2" xfId="19314" xr:uid="{B4759E3A-21CB-4AA3-84CB-CC16FB661EEA}"/>
    <cellStyle name="Millares 2 3 2 7 2 3 2 3" xfId="8664" xr:uid="{00000000-0005-0000-0000-000065170000}"/>
    <cellStyle name="Millares 2 3 2 7 2 3 2 3 2" xfId="19315" xr:uid="{A4BAA1FB-389F-42B0-9516-62850BA07A44}"/>
    <cellStyle name="Millares 2 3 2 7 2 3 2 4" xfId="19313" xr:uid="{C524C76F-CCA5-45BE-B519-B04492EFF7C4}"/>
    <cellStyle name="Millares 2 3 2 7 2 3 3" xfId="8665" xr:uid="{00000000-0005-0000-0000-000066170000}"/>
    <cellStyle name="Millares 2 3 2 7 2 3 3 2" xfId="19316" xr:uid="{6C0EF165-2848-4162-9B3A-32904704E98B}"/>
    <cellStyle name="Millares 2 3 2 7 2 3 4" xfId="8666" xr:uid="{00000000-0005-0000-0000-000067170000}"/>
    <cellStyle name="Millares 2 3 2 7 2 3 4 2" xfId="19317" xr:uid="{33179DDC-99A3-43B0-8D36-E54C0BBDB389}"/>
    <cellStyle name="Millares 2 3 2 7 2 3 5" xfId="19312" xr:uid="{B4699D0F-647C-415A-8DE4-D962A4D855F1}"/>
    <cellStyle name="Millares 2 3 2 7 2 4" xfId="8667" xr:uid="{00000000-0005-0000-0000-000068170000}"/>
    <cellStyle name="Millares 2 3 2 7 2 4 2" xfId="8668" xr:uid="{00000000-0005-0000-0000-000069170000}"/>
    <cellStyle name="Millares 2 3 2 7 2 4 2 2" xfId="8669" xr:uid="{00000000-0005-0000-0000-00006A170000}"/>
    <cellStyle name="Millares 2 3 2 7 2 4 2 2 2" xfId="19320" xr:uid="{6DD5CDDF-A224-40D1-9014-BDEFEDA6F3FD}"/>
    <cellStyle name="Millares 2 3 2 7 2 4 2 3" xfId="8670" xr:uid="{00000000-0005-0000-0000-00006B170000}"/>
    <cellStyle name="Millares 2 3 2 7 2 4 2 3 2" xfId="19321" xr:uid="{5FA32C75-4464-4388-98CC-1449CB49D90B}"/>
    <cellStyle name="Millares 2 3 2 7 2 4 2 4" xfId="19319" xr:uid="{A38E6405-80E1-465C-AAA7-C26D73C749D3}"/>
    <cellStyle name="Millares 2 3 2 7 2 4 3" xfId="8671" xr:uid="{00000000-0005-0000-0000-00006C170000}"/>
    <cellStyle name="Millares 2 3 2 7 2 4 3 2" xfId="19322" xr:uid="{55604CFC-B10D-4DC7-9EA1-9CF2EDE9D4C8}"/>
    <cellStyle name="Millares 2 3 2 7 2 4 4" xfId="8672" xr:uid="{00000000-0005-0000-0000-00006D170000}"/>
    <cellStyle name="Millares 2 3 2 7 2 4 4 2" xfId="19323" xr:uid="{283AFAE5-6ECE-427E-A80E-3F285CDA8FE0}"/>
    <cellStyle name="Millares 2 3 2 7 2 4 5" xfId="19318" xr:uid="{75525EF7-20CE-4706-AD95-E37F9AEEF95B}"/>
    <cellStyle name="Millares 2 3 2 7 2 5" xfId="8673" xr:uid="{00000000-0005-0000-0000-00006E170000}"/>
    <cellStyle name="Millares 2 3 2 7 2 5 2" xfId="8674" xr:uid="{00000000-0005-0000-0000-00006F170000}"/>
    <cellStyle name="Millares 2 3 2 7 2 5 2 2" xfId="8675" xr:uid="{00000000-0005-0000-0000-000070170000}"/>
    <cellStyle name="Millares 2 3 2 7 2 5 2 2 2" xfId="19326" xr:uid="{9E918E40-9617-4FD6-B43E-603884BAC3BC}"/>
    <cellStyle name="Millares 2 3 2 7 2 5 2 3" xfId="8676" xr:uid="{00000000-0005-0000-0000-000071170000}"/>
    <cellStyle name="Millares 2 3 2 7 2 5 2 3 2" xfId="19327" xr:uid="{663113C9-AF43-4D1A-963B-FC16BE989FBD}"/>
    <cellStyle name="Millares 2 3 2 7 2 5 2 4" xfId="19325" xr:uid="{D723957F-2548-4DE2-93A2-EFBC31A59BF2}"/>
    <cellStyle name="Millares 2 3 2 7 2 5 3" xfId="8677" xr:uid="{00000000-0005-0000-0000-000072170000}"/>
    <cellStyle name="Millares 2 3 2 7 2 5 3 2" xfId="19328" xr:uid="{1A7F45FF-A154-416C-82CF-5B0EFAB70AA8}"/>
    <cellStyle name="Millares 2 3 2 7 2 5 4" xfId="8678" xr:uid="{00000000-0005-0000-0000-000073170000}"/>
    <cellStyle name="Millares 2 3 2 7 2 5 4 2" xfId="19329" xr:uid="{BAA7FDC0-F106-40A3-B6F9-09C27D9CD6F9}"/>
    <cellStyle name="Millares 2 3 2 7 2 5 5" xfId="19324" xr:uid="{B209FA4C-C500-4000-8266-22666F8E3CAD}"/>
    <cellStyle name="Millares 2 3 2 7 2 6" xfId="8679" xr:uid="{00000000-0005-0000-0000-000074170000}"/>
    <cellStyle name="Millares 2 3 2 7 2 6 2" xfId="8680" xr:uid="{00000000-0005-0000-0000-000075170000}"/>
    <cellStyle name="Millares 2 3 2 7 2 6 2 2" xfId="19331" xr:uid="{71A744E9-CEE8-4912-8DD3-E0ED7FE2CCFD}"/>
    <cellStyle name="Millares 2 3 2 7 2 6 3" xfId="8681" xr:uid="{00000000-0005-0000-0000-000076170000}"/>
    <cellStyle name="Millares 2 3 2 7 2 6 3 2" xfId="19332" xr:uid="{CEEA8A4C-AE10-4101-AF3F-0AB6DBBA309C}"/>
    <cellStyle name="Millares 2 3 2 7 2 6 4" xfId="19330" xr:uid="{26E283C8-6654-432C-A983-EFD046DECD8D}"/>
    <cellStyle name="Millares 2 3 2 7 2 7" xfId="8682" xr:uid="{00000000-0005-0000-0000-000077170000}"/>
    <cellStyle name="Millares 2 3 2 7 2 7 2" xfId="19333" xr:uid="{76B96BBB-FA43-4074-B70F-605D0211A388}"/>
    <cellStyle name="Millares 2 3 2 7 2 8" xfId="8683" xr:uid="{00000000-0005-0000-0000-000078170000}"/>
    <cellStyle name="Millares 2 3 2 7 2 8 2" xfId="19334" xr:uid="{A05969FF-76BF-4B16-9016-20C6C25483C0}"/>
    <cellStyle name="Millares 2 3 2 7 2 9" xfId="19299" xr:uid="{4EA11469-D7C4-4CB6-B79B-0F5C839EC17F}"/>
    <cellStyle name="Millares 2 3 2 7 3" xfId="8684" xr:uid="{00000000-0005-0000-0000-000079170000}"/>
    <cellStyle name="Millares 2 3 2 7 3 2" xfId="8685" xr:uid="{00000000-0005-0000-0000-00007A170000}"/>
    <cellStyle name="Millares 2 3 2 7 3 2 2" xfId="8686" xr:uid="{00000000-0005-0000-0000-00007B170000}"/>
    <cellStyle name="Millares 2 3 2 7 3 2 2 2" xfId="8687" xr:uid="{00000000-0005-0000-0000-00007C170000}"/>
    <cellStyle name="Millares 2 3 2 7 3 2 2 2 2" xfId="19338" xr:uid="{A71B38F7-45E3-44E9-9BDB-726B5007F62D}"/>
    <cellStyle name="Millares 2 3 2 7 3 2 2 3" xfId="8688" xr:uid="{00000000-0005-0000-0000-00007D170000}"/>
    <cellStyle name="Millares 2 3 2 7 3 2 2 3 2" xfId="19339" xr:uid="{D6F71C6D-5AD1-461E-B521-AC02A9A56FD5}"/>
    <cellStyle name="Millares 2 3 2 7 3 2 2 4" xfId="19337" xr:uid="{F6E828B2-1A4F-46C0-BE8A-E4C9A8B5C12B}"/>
    <cellStyle name="Millares 2 3 2 7 3 2 3" xfId="8689" xr:uid="{00000000-0005-0000-0000-00007E170000}"/>
    <cellStyle name="Millares 2 3 2 7 3 2 3 2" xfId="19340" xr:uid="{F16BEC44-F8E5-45CF-9F9A-572FCBD2A9B8}"/>
    <cellStyle name="Millares 2 3 2 7 3 2 4" xfId="8690" xr:uid="{00000000-0005-0000-0000-00007F170000}"/>
    <cellStyle name="Millares 2 3 2 7 3 2 4 2" xfId="19341" xr:uid="{7345A1D5-6A47-4B58-B4B8-DCAC9A59BC8B}"/>
    <cellStyle name="Millares 2 3 2 7 3 2 5" xfId="19336" xr:uid="{CAC802A5-169C-4CBE-8F61-572468C2C7BB}"/>
    <cellStyle name="Millares 2 3 2 7 3 3" xfId="8691" xr:uid="{00000000-0005-0000-0000-000080170000}"/>
    <cellStyle name="Millares 2 3 2 7 3 3 2" xfId="8692" xr:uid="{00000000-0005-0000-0000-000081170000}"/>
    <cellStyle name="Millares 2 3 2 7 3 3 2 2" xfId="19343" xr:uid="{210DBC56-921E-46D4-9703-1627F89A8936}"/>
    <cellStyle name="Millares 2 3 2 7 3 3 3" xfId="8693" xr:uid="{00000000-0005-0000-0000-000082170000}"/>
    <cellStyle name="Millares 2 3 2 7 3 3 3 2" xfId="19344" xr:uid="{E2066AFD-FF0C-4627-BA63-D56BDE4DD2AC}"/>
    <cellStyle name="Millares 2 3 2 7 3 3 4" xfId="19342" xr:uid="{E3FD943F-62BA-4E27-89FF-55C743A1FA05}"/>
    <cellStyle name="Millares 2 3 2 7 3 4" xfId="8694" xr:uid="{00000000-0005-0000-0000-000083170000}"/>
    <cellStyle name="Millares 2 3 2 7 3 4 2" xfId="19345" xr:uid="{E6485BD7-2EDD-4192-BA97-F2B34A46DE7F}"/>
    <cellStyle name="Millares 2 3 2 7 3 5" xfId="8695" xr:uid="{00000000-0005-0000-0000-000084170000}"/>
    <cellStyle name="Millares 2 3 2 7 3 5 2" xfId="19346" xr:uid="{074708C9-ABA1-4BE3-87F2-AA2E475D57B2}"/>
    <cellStyle name="Millares 2 3 2 7 3 6" xfId="19335" xr:uid="{244C4D47-A58C-4160-B183-37E9EB38D6BE}"/>
    <cellStyle name="Millares 2 3 2 7 4" xfId="8696" xr:uid="{00000000-0005-0000-0000-000085170000}"/>
    <cellStyle name="Millares 2 3 2 7 4 2" xfId="8697" xr:uid="{00000000-0005-0000-0000-000086170000}"/>
    <cellStyle name="Millares 2 3 2 7 4 2 2" xfId="8698" xr:uid="{00000000-0005-0000-0000-000087170000}"/>
    <cellStyle name="Millares 2 3 2 7 4 2 2 2" xfId="19349" xr:uid="{538BC01E-5539-4B67-84F1-D7427912AFA4}"/>
    <cellStyle name="Millares 2 3 2 7 4 2 3" xfId="8699" xr:uid="{00000000-0005-0000-0000-000088170000}"/>
    <cellStyle name="Millares 2 3 2 7 4 2 3 2" xfId="19350" xr:uid="{CEFECA83-F6B1-4823-AC35-CF890CD9D559}"/>
    <cellStyle name="Millares 2 3 2 7 4 2 4" xfId="19348" xr:uid="{A841E227-917E-4376-B3C1-6F8F54A39A10}"/>
    <cellStyle name="Millares 2 3 2 7 4 3" xfId="8700" xr:uid="{00000000-0005-0000-0000-000089170000}"/>
    <cellStyle name="Millares 2 3 2 7 4 3 2" xfId="19351" xr:uid="{11618DA5-AAD3-4E65-94FF-973D9CFBF116}"/>
    <cellStyle name="Millares 2 3 2 7 4 4" xfId="8701" xr:uid="{00000000-0005-0000-0000-00008A170000}"/>
    <cellStyle name="Millares 2 3 2 7 4 4 2" xfId="19352" xr:uid="{7444B7E4-6D5E-469D-A1A7-1D892BE73121}"/>
    <cellStyle name="Millares 2 3 2 7 4 5" xfId="19347" xr:uid="{02C9FB1D-202A-4E33-99B1-105E706E3447}"/>
    <cellStyle name="Millares 2 3 2 7 5" xfId="8702" xr:uid="{00000000-0005-0000-0000-00008B170000}"/>
    <cellStyle name="Millares 2 3 2 7 5 2" xfId="8703" xr:uid="{00000000-0005-0000-0000-00008C170000}"/>
    <cellStyle name="Millares 2 3 2 7 5 2 2" xfId="8704" xr:uid="{00000000-0005-0000-0000-00008D170000}"/>
    <cellStyle name="Millares 2 3 2 7 5 2 2 2" xfId="19355" xr:uid="{AEAC6858-DAB5-4507-9D04-3AC38468231A}"/>
    <cellStyle name="Millares 2 3 2 7 5 2 3" xfId="8705" xr:uid="{00000000-0005-0000-0000-00008E170000}"/>
    <cellStyle name="Millares 2 3 2 7 5 2 3 2" xfId="19356" xr:uid="{AD6977E2-60A9-4924-891C-6717A7A92D75}"/>
    <cellStyle name="Millares 2 3 2 7 5 2 4" xfId="19354" xr:uid="{272933D8-A380-4AF3-9EC7-F214B17D9498}"/>
    <cellStyle name="Millares 2 3 2 7 5 3" xfId="8706" xr:uid="{00000000-0005-0000-0000-00008F170000}"/>
    <cellStyle name="Millares 2 3 2 7 5 3 2" xfId="19357" xr:uid="{51EDBBED-804B-4036-A53D-22BD6CF8F555}"/>
    <cellStyle name="Millares 2 3 2 7 5 4" xfId="8707" xr:uid="{00000000-0005-0000-0000-000090170000}"/>
    <cellStyle name="Millares 2 3 2 7 5 4 2" xfId="19358" xr:uid="{99DB12C9-1153-4173-BCC7-2009E0225C81}"/>
    <cellStyle name="Millares 2 3 2 7 5 5" xfId="19353" xr:uid="{4F6BB689-CBC8-4955-92A4-F8F0E2B068B2}"/>
    <cellStyle name="Millares 2 3 2 7 6" xfId="8708" xr:uid="{00000000-0005-0000-0000-000091170000}"/>
    <cellStyle name="Millares 2 3 2 7 6 2" xfId="8709" xr:uid="{00000000-0005-0000-0000-000092170000}"/>
    <cellStyle name="Millares 2 3 2 7 6 2 2" xfId="8710" xr:uid="{00000000-0005-0000-0000-000093170000}"/>
    <cellStyle name="Millares 2 3 2 7 6 2 2 2" xfId="19361" xr:uid="{DC234B1F-33A7-4423-B119-7AF9B88BD7AB}"/>
    <cellStyle name="Millares 2 3 2 7 6 2 3" xfId="8711" xr:uid="{00000000-0005-0000-0000-000094170000}"/>
    <cellStyle name="Millares 2 3 2 7 6 2 3 2" xfId="19362" xr:uid="{7CCC74E7-04E5-4080-856B-6103D1CE0C27}"/>
    <cellStyle name="Millares 2 3 2 7 6 2 4" xfId="19360" xr:uid="{A85CFF67-192B-4399-935F-69753C6C9CD5}"/>
    <cellStyle name="Millares 2 3 2 7 6 3" xfId="8712" xr:uid="{00000000-0005-0000-0000-000095170000}"/>
    <cellStyle name="Millares 2 3 2 7 6 3 2" xfId="19363" xr:uid="{B8900E77-27F7-4217-BC2A-A9AA111A4CF3}"/>
    <cellStyle name="Millares 2 3 2 7 6 4" xfId="8713" xr:uid="{00000000-0005-0000-0000-000096170000}"/>
    <cellStyle name="Millares 2 3 2 7 6 4 2" xfId="19364" xr:uid="{03372DA4-8CBB-4B61-9D11-9DB71DF891FA}"/>
    <cellStyle name="Millares 2 3 2 7 6 5" xfId="19359" xr:uid="{550A948E-57EF-4C0C-A9C4-505E4838B380}"/>
    <cellStyle name="Millares 2 3 2 7 7" xfId="8714" xr:uid="{00000000-0005-0000-0000-000097170000}"/>
    <cellStyle name="Millares 2 3 2 7 7 2" xfId="8715" xr:uid="{00000000-0005-0000-0000-000098170000}"/>
    <cellStyle name="Millares 2 3 2 7 7 2 2" xfId="19366" xr:uid="{D98586A1-35D5-4308-8E84-599BA167B496}"/>
    <cellStyle name="Millares 2 3 2 7 7 3" xfId="8716" xr:uid="{00000000-0005-0000-0000-000099170000}"/>
    <cellStyle name="Millares 2 3 2 7 7 3 2" xfId="19367" xr:uid="{17287128-5EB5-4E6A-A924-8D8209D20A24}"/>
    <cellStyle name="Millares 2 3 2 7 7 4" xfId="19365" xr:uid="{FA7E3463-A58A-4903-8A70-E909391DE9B7}"/>
    <cellStyle name="Millares 2 3 2 7 8" xfId="8717" xr:uid="{00000000-0005-0000-0000-00009A170000}"/>
    <cellStyle name="Millares 2 3 2 7 8 2" xfId="19368" xr:uid="{50B125A8-17A2-4FF0-A1BD-4C3AF98C37BC}"/>
    <cellStyle name="Millares 2 3 2 7 9" xfId="8718" xr:uid="{00000000-0005-0000-0000-00009B170000}"/>
    <cellStyle name="Millares 2 3 2 7 9 2" xfId="19369" xr:uid="{48D4F0CB-A792-423B-AC44-D37CF8EE66F5}"/>
    <cellStyle name="Millares 2 3 2 8" xfId="8719" xr:uid="{00000000-0005-0000-0000-00009C170000}"/>
    <cellStyle name="Millares 2 3 2 8 2" xfId="8720" xr:uid="{00000000-0005-0000-0000-00009D170000}"/>
    <cellStyle name="Millares 2 3 2 8 2 2" xfId="8721" xr:uid="{00000000-0005-0000-0000-00009E170000}"/>
    <cellStyle name="Millares 2 3 2 8 2 2 2" xfId="8722" xr:uid="{00000000-0005-0000-0000-00009F170000}"/>
    <cellStyle name="Millares 2 3 2 8 2 2 2 2" xfId="8723" xr:uid="{00000000-0005-0000-0000-0000A0170000}"/>
    <cellStyle name="Millares 2 3 2 8 2 2 2 2 2" xfId="19374" xr:uid="{E831C760-AB59-421D-9183-D78F9535551C}"/>
    <cellStyle name="Millares 2 3 2 8 2 2 2 3" xfId="8724" xr:uid="{00000000-0005-0000-0000-0000A1170000}"/>
    <cellStyle name="Millares 2 3 2 8 2 2 2 3 2" xfId="19375" xr:uid="{AF621AD9-52E3-4281-9990-18449667A1AC}"/>
    <cellStyle name="Millares 2 3 2 8 2 2 2 4" xfId="19373" xr:uid="{65F69BA8-02C9-4049-9EC4-77174CC5C367}"/>
    <cellStyle name="Millares 2 3 2 8 2 2 3" xfId="8725" xr:uid="{00000000-0005-0000-0000-0000A2170000}"/>
    <cellStyle name="Millares 2 3 2 8 2 2 3 2" xfId="19376" xr:uid="{B3CF3A69-5E33-40AD-A640-8017B6D158C4}"/>
    <cellStyle name="Millares 2 3 2 8 2 2 4" xfId="8726" xr:uid="{00000000-0005-0000-0000-0000A3170000}"/>
    <cellStyle name="Millares 2 3 2 8 2 2 4 2" xfId="19377" xr:uid="{1E6EFEB5-ECB7-4C6D-B484-66D0411C0961}"/>
    <cellStyle name="Millares 2 3 2 8 2 2 5" xfId="19372" xr:uid="{0166E82F-C7FC-4F31-8115-D08B0635D5D1}"/>
    <cellStyle name="Millares 2 3 2 8 2 3" xfId="8727" xr:uid="{00000000-0005-0000-0000-0000A4170000}"/>
    <cellStyle name="Millares 2 3 2 8 2 3 2" xfId="8728" xr:uid="{00000000-0005-0000-0000-0000A5170000}"/>
    <cellStyle name="Millares 2 3 2 8 2 3 2 2" xfId="19379" xr:uid="{E421BE8B-9D85-4169-BBBF-05545036F0F4}"/>
    <cellStyle name="Millares 2 3 2 8 2 3 3" xfId="8729" xr:uid="{00000000-0005-0000-0000-0000A6170000}"/>
    <cellStyle name="Millares 2 3 2 8 2 3 3 2" xfId="19380" xr:uid="{EC1ECC07-C50E-4D36-BA6F-F4C059B888B4}"/>
    <cellStyle name="Millares 2 3 2 8 2 3 4" xfId="19378" xr:uid="{001EAA6A-132E-4422-9AC5-FE24BF4A2E19}"/>
    <cellStyle name="Millares 2 3 2 8 2 4" xfId="8730" xr:uid="{00000000-0005-0000-0000-0000A7170000}"/>
    <cellStyle name="Millares 2 3 2 8 2 4 2" xfId="19381" xr:uid="{65F3E5C9-1A59-48D8-9298-F8FC0E3B145C}"/>
    <cellStyle name="Millares 2 3 2 8 2 5" xfId="8731" xr:uid="{00000000-0005-0000-0000-0000A8170000}"/>
    <cellStyle name="Millares 2 3 2 8 2 5 2" xfId="19382" xr:uid="{09DEFDA7-6D96-41FE-B55E-4DA90A38A612}"/>
    <cellStyle name="Millares 2 3 2 8 2 6" xfId="19371" xr:uid="{61F6706D-D852-4D6D-8CE0-733B370DAF04}"/>
    <cellStyle name="Millares 2 3 2 8 3" xfId="8732" xr:uid="{00000000-0005-0000-0000-0000A9170000}"/>
    <cellStyle name="Millares 2 3 2 8 3 2" xfId="8733" xr:uid="{00000000-0005-0000-0000-0000AA170000}"/>
    <cellStyle name="Millares 2 3 2 8 3 2 2" xfId="8734" xr:uid="{00000000-0005-0000-0000-0000AB170000}"/>
    <cellStyle name="Millares 2 3 2 8 3 2 2 2" xfId="19385" xr:uid="{A5F1D0CC-62AD-4940-825C-B8D6CDCF218B}"/>
    <cellStyle name="Millares 2 3 2 8 3 2 3" xfId="8735" xr:uid="{00000000-0005-0000-0000-0000AC170000}"/>
    <cellStyle name="Millares 2 3 2 8 3 2 3 2" xfId="19386" xr:uid="{4CC6FE12-E750-41C9-89E8-EAE9D25B6902}"/>
    <cellStyle name="Millares 2 3 2 8 3 2 4" xfId="19384" xr:uid="{0DE897FB-C866-4D89-BBCF-F37EEE6664BB}"/>
    <cellStyle name="Millares 2 3 2 8 3 3" xfId="8736" xr:uid="{00000000-0005-0000-0000-0000AD170000}"/>
    <cellStyle name="Millares 2 3 2 8 3 3 2" xfId="19387" xr:uid="{8F8F2641-1BE7-4C1F-899D-1FE0626140CE}"/>
    <cellStyle name="Millares 2 3 2 8 3 4" xfId="8737" xr:uid="{00000000-0005-0000-0000-0000AE170000}"/>
    <cellStyle name="Millares 2 3 2 8 3 4 2" xfId="19388" xr:uid="{620C4ABB-4B98-401A-980A-37172275EC62}"/>
    <cellStyle name="Millares 2 3 2 8 3 5" xfId="19383" xr:uid="{FCBCD051-14FD-4D83-BA75-4604F458977A}"/>
    <cellStyle name="Millares 2 3 2 8 4" xfId="8738" xr:uid="{00000000-0005-0000-0000-0000AF170000}"/>
    <cellStyle name="Millares 2 3 2 8 4 2" xfId="8739" xr:uid="{00000000-0005-0000-0000-0000B0170000}"/>
    <cellStyle name="Millares 2 3 2 8 4 2 2" xfId="8740" xr:uid="{00000000-0005-0000-0000-0000B1170000}"/>
    <cellStyle name="Millares 2 3 2 8 4 2 2 2" xfId="19391" xr:uid="{55E18842-7CB3-49DA-AFF3-D85A871DB686}"/>
    <cellStyle name="Millares 2 3 2 8 4 2 3" xfId="8741" xr:uid="{00000000-0005-0000-0000-0000B2170000}"/>
    <cellStyle name="Millares 2 3 2 8 4 2 3 2" xfId="19392" xr:uid="{8CFDD42C-48BD-4D0B-A4A2-371D52831A8F}"/>
    <cellStyle name="Millares 2 3 2 8 4 2 4" xfId="19390" xr:uid="{9DD73271-3BD7-4D95-952F-DDF309A6D2E9}"/>
    <cellStyle name="Millares 2 3 2 8 4 3" xfId="8742" xr:uid="{00000000-0005-0000-0000-0000B3170000}"/>
    <cellStyle name="Millares 2 3 2 8 4 3 2" xfId="19393" xr:uid="{6D67F417-EF17-40D8-B192-DC628C1CD301}"/>
    <cellStyle name="Millares 2 3 2 8 4 4" xfId="8743" xr:uid="{00000000-0005-0000-0000-0000B4170000}"/>
    <cellStyle name="Millares 2 3 2 8 4 4 2" xfId="19394" xr:uid="{D551AA7A-EB40-4E96-AA89-BC676FDE0DD0}"/>
    <cellStyle name="Millares 2 3 2 8 4 5" xfId="19389" xr:uid="{40FDBF93-9073-436D-BC2C-C650F9D58A14}"/>
    <cellStyle name="Millares 2 3 2 8 5" xfId="8744" xr:uid="{00000000-0005-0000-0000-0000B5170000}"/>
    <cellStyle name="Millares 2 3 2 8 5 2" xfId="8745" xr:uid="{00000000-0005-0000-0000-0000B6170000}"/>
    <cellStyle name="Millares 2 3 2 8 5 2 2" xfId="8746" xr:uid="{00000000-0005-0000-0000-0000B7170000}"/>
    <cellStyle name="Millares 2 3 2 8 5 2 2 2" xfId="19397" xr:uid="{7300F827-B96D-473E-969E-3D22A63F9AAD}"/>
    <cellStyle name="Millares 2 3 2 8 5 2 3" xfId="8747" xr:uid="{00000000-0005-0000-0000-0000B8170000}"/>
    <cellStyle name="Millares 2 3 2 8 5 2 3 2" xfId="19398" xr:uid="{72BB3EB6-64BE-40C5-B04E-B3C92098DE76}"/>
    <cellStyle name="Millares 2 3 2 8 5 2 4" xfId="19396" xr:uid="{15C89A0A-BE3C-46F9-9422-CB9D811FD1B5}"/>
    <cellStyle name="Millares 2 3 2 8 5 3" xfId="8748" xr:uid="{00000000-0005-0000-0000-0000B9170000}"/>
    <cellStyle name="Millares 2 3 2 8 5 3 2" xfId="19399" xr:uid="{420FE42B-D064-42A2-A263-B3C9B4100AFB}"/>
    <cellStyle name="Millares 2 3 2 8 5 4" xfId="8749" xr:uid="{00000000-0005-0000-0000-0000BA170000}"/>
    <cellStyle name="Millares 2 3 2 8 5 4 2" xfId="19400" xr:uid="{DA263694-9F99-4037-A2EE-5B71C5EEA490}"/>
    <cellStyle name="Millares 2 3 2 8 5 5" xfId="19395" xr:uid="{1C9F918D-3BE7-4E30-8CF2-C1770433861B}"/>
    <cellStyle name="Millares 2 3 2 8 6" xfId="8750" xr:uid="{00000000-0005-0000-0000-0000BB170000}"/>
    <cellStyle name="Millares 2 3 2 8 6 2" xfId="8751" xr:uid="{00000000-0005-0000-0000-0000BC170000}"/>
    <cellStyle name="Millares 2 3 2 8 6 2 2" xfId="19402" xr:uid="{1644665F-0424-428A-9227-A800CD6A21DD}"/>
    <cellStyle name="Millares 2 3 2 8 6 3" xfId="8752" xr:uid="{00000000-0005-0000-0000-0000BD170000}"/>
    <cellStyle name="Millares 2 3 2 8 6 3 2" xfId="19403" xr:uid="{67B4EA57-06CC-487A-8B3B-31DF21113BCE}"/>
    <cellStyle name="Millares 2 3 2 8 6 4" xfId="19401" xr:uid="{31FA6F80-FAB1-478E-8F95-930B3C7B13CC}"/>
    <cellStyle name="Millares 2 3 2 8 7" xfId="8753" xr:uid="{00000000-0005-0000-0000-0000BE170000}"/>
    <cellStyle name="Millares 2 3 2 8 7 2" xfId="19404" xr:uid="{6C8D7D99-6067-4279-8DA3-F68351CF1D66}"/>
    <cellStyle name="Millares 2 3 2 8 8" xfId="8754" xr:uid="{00000000-0005-0000-0000-0000BF170000}"/>
    <cellStyle name="Millares 2 3 2 8 8 2" xfId="19405" xr:uid="{A91B68FF-6D34-4562-B9C6-9A22199064B3}"/>
    <cellStyle name="Millares 2 3 2 8 9" xfId="19370" xr:uid="{D6691A25-B53E-4C8A-BB59-6B41CE6BC330}"/>
    <cellStyle name="Millares 2 3 2 9" xfId="8755" xr:uid="{00000000-0005-0000-0000-0000C0170000}"/>
    <cellStyle name="Millares 2 3 2 9 2" xfId="8756" xr:uid="{00000000-0005-0000-0000-0000C1170000}"/>
    <cellStyle name="Millares 2 3 2 9 2 2" xfId="8757" xr:uid="{00000000-0005-0000-0000-0000C2170000}"/>
    <cellStyle name="Millares 2 3 2 9 2 2 2" xfId="8758" xr:uid="{00000000-0005-0000-0000-0000C3170000}"/>
    <cellStyle name="Millares 2 3 2 9 2 2 2 2" xfId="19409" xr:uid="{CD0D7223-7D4E-4866-9168-19CF31F2E80E}"/>
    <cellStyle name="Millares 2 3 2 9 2 2 3" xfId="8759" xr:uid="{00000000-0005-0000-0000-0000C4170000}"/>
    <cellStyle name="Millares 2 3 2 9 2 2 3 2" xfId="19410" xr:uid="{6456C10C-0940-46C4-9CFB-89D014C5AD65}"/>
    <cellStyle name="Millares 2 3 2 9 2 2 4" xfId="19408" xr:uid="{B05BC1D5-4677-4A1F-9E7F-FA8EBAA139C6}"/>
    <cellStyle name="Millares 2 3 2 9 2 3" xfId="8760" xr:uid="{00000000-0005-0000-0000-0000C5170000}"/>
    <cellStyle name="Millares 2 3 2 9 2 3 2" xfId="19411" xr:uid="{111E5DF9-C8D6-4D2B-902D-19B87E0EC959}"/>
    <cellStyle name="Millares 2 3 2 9 2 4" xfId="8761" xr:uid="{00000000-0005-0000-0000-0000C6170000}"/>
    <cellStyle name="Millares 2 3 2 9 2 4 2" xfId="19412" xr:uid="{4463FEF4-D75C-44F3-BEB8-2B90095A3E08}"/>
    <cellStyle name="Millares 2 3 2 9 2 5" xfId="19407" xr:uid="{67B3441E-FAB0-40CC-8879-DF5F126108FD}"/>
    <cellStyle name="Millares 2 3 2 9 3" xfId="8762" xr:uid="{00000000-0005-0000-0000-0000C7170000}"/>
    <cellStyle name="Millares 2 3 2 9 3 2" xfId="8763" xr:uid="{00000000-0005-0000-0000-0000C8170000}"/>
    <cellStyle name="Millares 2 3 2 9 3 2 2" xfId="8764" xr:uid="{00000000-0005-0000-0000-0000C9170000}"/>
    <cellStyle name="Millares 2 3 2 9 3 2 2 2" xfId="19415" xr:uid="{DE5053C9-CBD1-4E20-A9C2-23017322D273}"/>
    <cellStyle name="Millares 2 3 2 9 3 2 3" xfId="8765" xr:uid="{00000000-0005-0000-0000-0000CA170000}"/>
    <cellStyle name="Millares 2 3 2 9 3 2 3 2" xfId="19416" xr:uid="{EECD8EBA-D257-49BC-B86C-31DC8BD1DBED}"/>
    <cellStyle name="Millares 2 3 2 9 3 2 4" xfId="19414" xr:uid="{AE77CFFC-7732-483E-BDE7-7A61B1C9E13B}"/>
    <cellStyle name="Millares 2 3 2 9 3 3" xfId="8766" xr:uid="{00000000-0005-0000-0000-0000CB170000}"/>
    <cellStyle name="Millares 2 3 2 9 3 3 2" xfId="19417" xr:uid="{204B35BD-A7B0-492F-ABF7-A2DAEEC0F487}"/>
    <cellStyle name="Millares 2 3 2 9 3 4" xfId="8767" xr:uid="{00000000-0005-0000-0000-0000CC170000}"/>
    <cellStyle name="Millares 2 3 2 9 3 4 2" xfId="19418" xr:uid="{1BDAADD4-6004-472E-BEB2-0D930F4B40A1}"/>
    <cellStyle name="Millares 2 3 2 9 3 5" xfId="19413" xr:uid="{18D48680-3B16-4E26-BC69-93A5DC303727}"/>
    <cellStyle name="Millares 2 3 2 9 4" xfId="8768" xr:uid="{00000000-0005-0000-0000-0000CD170000}"/>
    <cellStyle name="Millares 2 3 2 9 4 2" xfId="8769" xr:uid="{00000000-0005-0000-0000-0000CE170000}"/>
    <cellStyle name="Millares 2 3 2 9 4 2 2" xfId="19420" xr:uid="{DE81791C-6775-41C5-ADDC-BE9A9EA7A15B}"/>
    <cellStyle name="Millares 2 3 2 9 4 3" xfId="8770" xr:uid="{00000000-0005-0000-0000-0000CF170000}"/>
    <cellStyle name="Millares 2 3 2 9 4 3 2" xfId="19421" xr:uid="{AF627AB7-307F-4348-9480-44CBFACDD23B}"/>
    <cellStyle name="Millares 2 3 2 9 4 4" xfId="19419" xr:uid="{5A52E912-0DC6-421D-9AB9-D34F744350DD}"/>
    <cellStyle name="Millares 2 3 2 9 5" xfId="8771" xr:uid="{00000000-0005-0000-0000-0000D0170000}"/>
    <cellStyle name="Millares 2 3 2 9 5 2" xfId="19422" xr:uid="{BDEFF934-18EF-4F8B-8E3D-F7164A7F9EDE}"/>
    <cellStyle name="Millares 2 3 2 9 6" xfId="8772" xr:uid="{00000000-0005-0000-0000-0000D1170000}"/>
    <cellStyle name="Millares 2 3 2 9 6 2" xfId="19423" xr:uid="{78EF4FE4-CB8F-408F-B8ED-19965C01DE75}"/>
    <cellStyle name="Millares 2 3 2 9 7" xfId="19406" xr:uid="{523BD964-83F5-4EB5-8F33-4263E72F8A74}"/>
    <cellStyle name="Millares 2 3 3" xfId="216" xr:uid="{00000000-0005-0000-0000-0000D2170000}"/>
    <cellStyle name="Millares 2 3 3 10" xfId="8773" xr:uid="{00000000-0005-0000-0000-0000D3170000}"/>
    <cellStyle name="Millares 2 3 3 10 2" xfId="8774" xr:uid="{00000000-0005-0000-0000-0000D4170000}"/>
    <cellStyle name="Millares 2 3 3 10 2 2" xfId="8775" xr:uid="{00000000-0005-0000-0000-0000D5170000}"/>
    <cellStyle name="Millares 2 3 3 10 2 2 2" xfId="19426" xr:uid="{4AE21377-E7FA-4153-88A5-57C963463D6D}"/>
    <cellStyle name="Millares 2 3 3 10 2 3" xfId="8776" xr:uid="{00000000-0005-0000-0000-0000D6170000}"/>
    <cellStyle name="Millares 2 3 3 10 2 3 2" xfId="19427" xr:uid="{9037FD9B-1333-4669-B1C5-F1C1590B729F}"/>
    <cellStyle name="Millares 2 3 3 10 2 4" xfId="19425" xr:uid="{3496ADD0-0319-44B6-A3A5-2DFD2E342D72}"/>
    <cellStyle name="Millares 2 3 3 10 3" xfId="8777" xr:uid="{00000000-0005-0000-0000-0000D7170000}"/>
    <cellStyle name="Millares 2 3 3 10 3 2" xfId="19428" xr:uid="{7AF38804-96C6-4FAE-A3DC-4D9BE0C2FDEC}"/>
    <cellStyle name="Millares 2 3 3 10 4" xfId="8778" xr:uid="{00000000-0005-0000-0000-0000D8170000}"/>
    <cellStyle name="Millares 2 3 3 10 4 2" xfId="19429" xr:uid="{1CA3EC66-BA41-4504-BF05-40B27D20701E}"/>
    <cellStyle name="Millares 2 3 3 10 5" xfId="19424" xr:uid="{A092F3A7-3F8C-439F-8490-A097DA2321EB}"/>
    <cellStyle name="Millares 2 3 3 11" xfId="8779" xr:uid="{00000000-0005-0000-0000-0000D9170000}"/>
    <cellStyle name="Millares 2 3 3 11 2" xfId="8780" xr:uid="{00000000-0005-0000-0000-0000DA170000}"/>
    <cellStyle name="Millares 2 3 3 11 2 2" xfId="19431" xr:uid="{56E4978E-7EC6-4638-9C8B-688A5A405CDF}"/>
    <cellStyle name="Millares 2 3 3 11 3" xfId="8781" xr:uid="{00000000-0005-0000-0000-0000DB170000}"/>
    <cellStyle name="Millares 2 3 3 11 3 2" xfId="19432" xr:uid="{FE74B403-86C7-4C6B-AB0F-15F178912516}"/>
    <cellStyle name="Millares 2 3 3 11 4" xfId="19430" xr:uid="{65F50707-7EFA-439E-919F-7E787F6FAAE7}"/>
    <cellStyle name="Millares 2 3 3 12" xfId="8782" xr:uid="{00000000-0005-0000-0000-0000DC170000}"/>
    <cellStyle name="Millares 2 3 3 12 2" xfId="19433" xr:uid="{264A350D-D4EC-423A-BCD9-E799B67B63C0}"/>
    <cellStyle name="Millares 2 3 3 13" xfId="8783" xr:uid="{00000000-0005-0000-0000-0000DD170000}"/>
    <cellStyle name="Millares 2 3 3 13 2" xfId="19434" xr:uid="{459A99B6-7191-4A44-BE7E-07EB8A627265}"/>
    <cellStyle name="Millares 2 3 3 14" xfId="13528" xr:uid="{6D0579C8-B517-43C5-8EE6-93CFE4CC9159}"/>
    <cellStyle name="Millares 2 3 3 15" xfId="13617" xr:uid="{025138D7-981A-477C-9F47-471906F29413}"/>
    <cellStyle name="Millares 2 3 3 2" xfId="8784" xr:uid="{00000000-0005-0000-0000-0000DE170000}"/>
    <cellStyle name="Millares 2 3 3 2 10" xfId="8785" xr:uid="{00000000-0005-0000-0000-0000DF170000}"/>
    <cellStyle name="Millares 2 3 3 2 10 2" xfId="19436" xr:uid="{351AB875-B0F5-4407-981B-C3F805AA5B9E}"/>
    <cellStyle name="Millares 2 3 3 2 11" xfId="19435" xr:uid="{FD261ACB-1FA4-4AC1-8B38-9F849D5F9BDD}"/>
    <cellStyle name="Millares 2 3 3 2 2" xfId="8786" xr:uid="{00000000-0005-0000-0000-0000E0170000}"/>
    <cellStyle name="Millares 2 3 3 2 2 10" xfId="19437" xr:uid="{10389375-7163-41DD-B803-FA82CF54FAA8}"/>
    <cellStyle name="Millares 2 3 3 2 2 2" xfId="8787" xr:uid="{00000000-0005-0000-0000-0000E1170000}"/>
    <cellStyle name="Millares 2 3 3 2 2 2 2" xfId="8788" xr:uid="{00000000-0005-0000-0000-0000E2170000}"/>
    <cellStyle name="Millares 2 3 3 2 2 2 2 2" xfId="8789" xr:uid="{00000000-0005-0000-0000-0000E3170000}"/>
    <cellStyle name="Millares 2 3 3 2 2 2 2 2 2" xfId="8790" xr:uid="{00000000-0005-0000-0000-0000E4170000}"/>
    <cellStyle name="Millares 2 3 3 2 2 2 2 2 2 2" xfId="8791" xr:uid="{00000000-0005-0000-0000-0000E5170000}"/>
    <cellStyle name="Millares 2 3 3 2 2 2 2 2 2 2 2" xfId="19442" xr:uid="{A97A851F-194E-4665-81C3-455787DB4862}"/>
    <cellStyle name="Millares 2 3 3 2 2 2 2 2 2 3" xfId="8792" xr:uid="{00000000-0005-0000-0000-0000E6170000}"/>
    <cellStyle name="Millares 2 3 3 2 2 2 2 2 2 3 2" xfId="19443" xr:uid="{66238922-35EE-4B3E-8031-BAED4FEBFDA9}"/>
    <cellStyle name="Millares 2 3 3 2 2 2 2 2 2 4" xfId="19441" xr:uid="{8909CDD6-93FC-4CAE-B1EF-B50C878EE247}"/>
    <cellStyle name="Millares 2 3 3 2 2 2 2 2 3" xfId="8793" xr:uid="{00000000-0005-0000-0000-0000E7170000}"/>
    <cellStyle name="Millares 2 3 3 2 2 2 2 2 3 2" xfId="19444" xr:uid="{AB4EF448-BD8C-4FDE-BE60-F50147048F2A}"/>
    <cellStyle name="Millares 2 3 3 2 2 2 2 2 4" xfId="8794" xr:uid="{00000000-0005-0000-0000-0000E8170000}"/>
    <cellStyle name="Millares 2 3 3 2 2 2 2 2 4 2" xfId="19445" xr:uid="{A90BD0A0-0013-4E53-8834-15695852FF6C}"/>
    <cellStyle name="Millares 2 3 3 2 2 2 2 2 5" xfId="19440" xr:uid="{9B52E02C-9615-4642-8DFD-0B9AF6E732F4}"/>
    <cellStyle name="Millares 2 3 3 2 2 2 2 3" xfId="8795" xr:uid="{00000000-0005-0000-0000-0000E9170000}"/>
    <cellStyle name="Millares 2 3 3 2 2 2 2 3 2" xfId="8796" xr:uid="{00000000-0005-0000-0000-0000EA170000}"/>
    <cellStyle name="Millares 2 3 3 2 2 2 2 3 2 2" xfId="19447" xr:uid="{BD4C8691-4842-48B4-9A94-108DA2B48DBE}"/>
    <cellStyle name="Millares 2 3 3 2 2 2 2 3 3" xfId="8797" xr:uid="{00000000-0005-0000-0000-0000EB170000}"/>
    <cellStyle name="Millares 2 3 3 2 2 2 2 3 3 2" xfId="19448" xr:uid="{5F518608-E312-4AE3-B6C9-E1A0DB2B69CB}"/>
    <cellStyle name="Millares 2 3 3 2 2 2 2 3 4" xfId="19446" xr:uid="{F1994581-60CF-451E-A6C3-450201DD9F7C}"/>
    <cellStyle name="Millares 2 3 3 2 2 2 2 4" xfId="8798" xr:uid="{00000000-0005-0000-0000-0000EC170000}"/>
    <cellStyle name="Millares 2 3 3 2 2 2 2 4 2" xfId="19449" xr:uid="{97D60533-9FCB-42C9-93B0-253574EC0C25}"/>
    <cellStyle name="Millares 2 3 3 2 2 2 2 5" xfId="8799" xr:uid="{00000000-0005-0000-0000-0000ED170000}"/>
    <cellStyle name="Millares 2 3 3 2 2 2 2 5 2" xfId="19450" xr:uid="{BD33EDC1-1527-46A3-882F-18C89BD848FE}"/>
    <cellStyle name="Millares 2 3 3 2 2 2 2 6" xfId="19439" xr:uid="{02321662-60DF-46BD-A8C6-6AD163C4E034}"/>
    <cellStyle name="Millares 2 3 3 2 2 2 3" xfId="8800" xr:uid="{00000000-0005-0000-0000-0000EE170000}"/>
    <cellStyle name="Millares 2 3 3 2 2 2 3 2" xfId="8801" xr:uid="{00000000-0005-0000-0000-0000EF170000}"/>
    <cellStyle name="Millares 2 3 3 2 2 2 3 2 2" xfId="8802" xr:uid="{00000000-0005-0000-0000-0000F0170000}"/>
    <cellStyle name="Millares 2 3 3 2 2 2 3 2 2 2" xfId="19453" xr:uid="{D45D90F7-362E-4CCA-AF7E-7819C5207456}"/>
    <cellStyle name="Millares 2 3 3 2 2 2 3 2 3" xfId="8803" xr:uid="{00000000-0005-0000-0000-0000F1170000}"/>
    <cellStyle name="Millares 2 3 3 2 2 2 3 2 3 2" xfId="19454" xr:uid="{B0B09DAC-3D40-49B6-A857-B4BAE190DAE6}"/>
    <cellStyle name="Millares 2 3 3 2 2 2 3 2 4" xfId="19452" xr:uid="{A9B79DCE-F666-4F2C-92F8-1633920DAD80}"/>
    <cellStyle name="Millares 2 3 3 2 2 2 3 3" xfId="8804" xr:uid="{00000000-0005-0000-0000-0000F2170000}"/>
    <cellStyle name="Millares 2 3 3 2 2 2 3 3 2" xfId="19455" xr:uid="{824BD0A6-34BD-4FDC-8A50-41DD55E24444}"/>
    <cellStyle name="Millares 2 3 3 2 2 2 3 4" xfId="8805" xr:uid="{00000000-0005-0000-0000-0000F3170000}"/>
    <cellStyle name="Millares 2 3 3 2 2 2 3 4 2" xfId="19456" xr:uid="{76B5E4C9-445E-4E1C-B703-4019C411AF58}"/>
    <cellStyle name="Millares 2 3 3 2 2 2 3 5" xfId="19451" xr:uid="{573581C4-7F75-4C59-8D7F-350E78CDE646}"/>
    <cellStyle name="Millares 2 3 3 2 2 2 4" xfId="8806" xr:uid="{00000000-0005-0000-0000-0000F4170000}"/>
    <cellStyle name="Millares 2 3 3 2 2 2 4 2" xfId="8807" xr:uid="{00000000-0005-0000-0000-0000F5170000}"/>
    <cellStyle name="Millares 2 3 3 2 2 2 4 2 2" xfId="8808" xr:uid="{00000000-0005-0000-0000-0000F6170000}"/>
    <cellStyle name="Millares 2 3 3 2 2 2 4 2 2 2" xfId="19459" xr:uid="{E842BFB4-99B1-492D-8E71-1EBED611377F}"/>
    <cellStyle name="Millares 2 3 3 2 2 2 4 2 3" xfId="8809" xr:uid="{00000000-0005-0000-0000-0000F7170000}"/>
    <cellStyle name="Millares 2 3 3 2 2 2 4 2 3 2" xfId="19460" xr:uid="{C173D5D4-816B-476B-A775-4EBC48750D80}"/>
    <cellStyle name="Millares 2 3 3 2 2 2 4 2 4" xfId="19458" xr:uid="{F5132FBD-A6BE-4048-855D-AECD8AAFE461}"/>
    <cellStyle name="Millares 2 3 3 2 2 2 4 3" xfId="8810" xr:uid="{00000000-0005-0000-0000-0000F8170000}"/>
    <cellStyle name="Millares 2 3 3 2 2 2 4 3 2" xfId="19461" xr:uid="{C692C517-18ED-4834-8BE5-1DBE554746A7}"/>
    <cellStyle name="Millares 2 3 3 2 2 2 4 4" xfId="8811" xr:uid="{00000000-0005-0000-0000-0000F9170000}"/>
    <cellStyle name="Millares 2 3 3 2 2 2 4 4 2" xfId="19462" xr:uid="{3B6A3B76-2BA4-43C4-96A2-EEF1F0504536}"/>
    <cellStyle name="Millares 2 3 3 2 2 2 4 5" xfId="19457" xr:uid="{6F04B413-40B1-47ED-96CA-06E4FCA1EFE4}"/>
    <cellStyle name="Millares 2 3 3 2 2 2 5" xfId="8812" xr:uid="{00000000-0005-0000-0000-0000FA170000}"/>
    <cellStyle name="Millares 2 3 3 2 2 2 5 2" xfId="8813" xr:uid="{00000000-0005-0000-0000-0000FB170000}"/>
    <cellStyle name="Millares 2 3 3 2 2 2 5 2 2" xfId="8814" xr:uid="{00000000-0005-0000-0000-0000FC170000}"/>
    <cellStyle name="Millares 2 3 3 2 2 2 5 2 2 2" xfId="19465" xr:uid="{DB1EEC9A-9133-47E4-B335-877E5CC1FBE6}"/>
    <cellStyle name="Millares 2 3 3 2 2 2 5 2 3" xfId="8815" xr:uid="{00000000-0005-0000-0000-0000FD170000}"/>
    <cellStyle name="Millares 2 3 3 2 2 2 5 2 3 2" xfId="19466" xr:uid="{6215EAE7-A60B-449B-9AC8-C16B7C067BA8}"/>
    <cellStyle name="Millares 2 3 3 2 2 2 5 2 4" xfId="19464" xr:uid="{5AC18E32-3097-468B-86F0-A80522810D65}"/>
    <cellStyle name="Millares 2 3 3 2 2 2 5 3" xfId="8816" xr:uid="{00000000-0005-0000-0000-0000FE170000}"/>
    <cellStyle name="Millares 2 3 3 2 2 2 5 3 2" xfId="19467" xr:uid="{AD7934B4-46C4-48C9-8D65-89CA9077282C}"/>
    <cellStyle name="Millares 2 3 3 2 2 2 5 4" xfId="8817" xr:uid="{00000000-0005-0000-0000-0000FF170000}"/>
    <cellStyle name="Millares 2 3 3 2 2 2 5 4 2" xfId="19468" xr:uid="{2365DCFA-D292-44A8-AA87-F7F01F624DFF}"/>
    <cellStyle name="Millares 2 3 3 2 2 2 5 5" xfId="19463" xr:uid="{041B6449-0A82-41F5-BFD7-3C040CA79660}"/>
    <cellStyle name="Millares 2 3 3 2 2 2 6" xfId="8818" xr:uid="{00000000-0005-0000-0000-000000180000}"/>
    <cellStyle name="Millares 2 3 3 2 2 2 6 2" xfId="8819" xr:uid="{00000000-0005-0000-0000-000001180000}"/>
    <cellStyle name="Millares 2 3 3 2 2 2 6 2 2" xfId="19470" xr:uid="{F8764E95-E72D-4E8A-A28D-D1EAB36BDC5A}"/>
    <cellStyle name="Millares 2 3 3 2 2 2 6 3" xfId="8820" xr:uid="{00000000-0005-0000-0000-000002180000}"/>
    <cellStyle name="Millares 2 3 3 2 2 2 6 3 2" xfId="19471" xr:uid="{AFCF4052-A71E-4979-8139-4F1725ABA5B6}"/>
    <cellStyle name="Millares 2 3 3 2 2 2 6 4" xfId="19469" xr:uid="{E17BB06C-6B74-4590-A91D-8BC7A8C8FE7F}"/>
    <cellStyle name="Millares 2 3 3 2 2 2 7" xfId="8821" xr:uid="{00000000-0005-0000-0000-000003180000}"/>
    <cellStyle name="Millares 2 3 3 2 2 2 7 2" xfId="19472" xr:uid="{56DE2884-8B73-4F5A-965A-949A46DA68F9}"/>
    <cellStyle name="Millares 2 3 3 2 2 2 8" xfId="8822" xr:uid="{00000000-0005-0000-0000-000004180000}"/>
    <cellStyle name="Millares 2 3 3 2 2 2 8 2" xfId="19473" xr:uid="{28F5FD23-23AA-407A-8A85-E4438223E6A7}"/>
    <cellStyle name="Millares 2 3 3 2 2 2 9" xfId="19438" xr:uid="{406734A1-2969-4B6E-831E-CB7A93319ABD}"/>
    <cellStyle name="Millares 2 3 3 2 2 3" xfId="8823" xr:uid="{00000000-0005-0000-0000-000005180000}"/>
    <cellStyle name="Millares 2 3 3 2 2 3 2" xfId="8824" xr:uid="{00000000-0005-0000-0000-000006180000}"/>
    <cellStyle name="Millares 2 3 3 2 2 3 2 2" xfId="8825" xr:uid="{00000000-0005-0000-0000-000007180000}"/>
    <cellStyle name="Millares 2 3 3 2 2 3 2 2 2" xfId="8826" xr:uid="{00000000-0005-0000-0000-000008180000}"/>
    <cellStyle name="Millares 2 3 3 2 2 3 2 2 2 2" xfId="19477" xr:uid="{34BEE6E6-43DD-4C92-97A6-9DE35B9909DE}"/>
    <cellStyle name="Millares 2 3 3 2 2 3 2 2 3" xfId="8827" xr:uid="{00000000-0005-0000-0000-000009180000}"/>
    <cellStyle name="Millares 2 3 3 2 2 3 2 2 3 2" xfId="19478" xr:uid="{D14B065E-F7AC-4EBF-A257-76D68D806DF7}"/>
    <cellStyle name="Millares 2 3 3 2 2 3 2 2 4" xfId="19476" xr:uid="{E0796CF6-DAB0-413A-AA95-BD7A3C6D87A3}"/>
    <cellStyle name="Millares 2 3 3 2 2 3 2 3" xfId="8828" xr:uid="{00000000-0005-0000-0000-00000A180000}"/>
    <cellStyle name="Millares 2 3 3 2 2 3 2 3 2" xfId="19479" xr:uid="{438870D4-E50F-48EB-9FF7-BE71977CE246}"/>
    <cellStyle name="Millares 2 3 3 2 2 3 2 4" xfId="8829" xr:uid="{00000000-0005-0000-0000-00000B180000}"/>
    <cellStyle name="Millares 2 3 3 2 2 3 2 4 2" xfId="19480" xr:uid="{DF6B9ADC-5089-4648-9636-47D8B7EEAD07}"/>
    <cellStyle name="Millares 2 3 3 2 2 3 2 5" xfId="19475" xr:uid="{25817B0A-72D2-4706-AD58-2EF678C508FE}"/>
    <cellStyle name="Millares 2 3 3 2 2 3 3" xfId="8830" xr:uid="{00000000-0005-0000-0000-00000C180000}"/>
    <cellStyle name="Millares 2 3 3 2 2 3 3 2" xfId="8831" xr:uid="{00000000-0005-0000-0000-00000D180000}"/>
    <cellStyle name="Millares 2 3 3 2 2 3 3 2 2" xfId="19482" xr:uid="{709F7B15-81AD-494F-AB4C-83A5DE96FC0E}"/>
    <cellStyle name="Millares 2 3 3 2 2 3 3 3" xfId="8832" xr:uid="{00000000-0005-0000-0000-00000E180000}"/>
    <cellStyle name="Millares 2 3 3 2 2 3 3 3 2" xfId="19483" xr:uid="{A148469A-5468-41F2-8D2C-542376268062}"/>
    <cellStyle name="Millares 2 3 3 2 2 3 3 4" xfId="19481" xr:uid="{24FFF6B9-D8B8-4A87-B2FF-47DAAA385549}"/>
    <cellStyle name="Millares 2 3 3 2 2 3 4" xfId="8833" xr:uid="{00000000-0005-0000-0000-00000F180000}"/>
    <cellStyle name="Millares 2 3 3 2 2 3 4 2" xfId="19484" xr:uid="{753AAAD1-AA4A-403D-8B71-ECB3858DB585}"/>
    <cellStyle name="Millares 2 3 3 2 2 3 5" xfId="8834" xr:uid="{00000000-0005-0000-0000-000010180000}"/>
    <cellStyle name="Millares 2 3 3 2 2 3 5 2" xfId="19485" xr:uid="{B96A2365-E80F-4232-A4E5-F1B41619B634}"/>
    <cellStyle name="Millares 2 3 3 2 2 3 6" xfId="19474" xr:uid="{F678FBED-0787-42FF-9C16-AD1DEE60E637}"/>
    <cellStyle name="Millares 2 3 3 2 2 4" xfId="8835" xr:uid="{00000000-0005-0000-0000-000011180000}"/>
    <cellStyle name="Millares 2 3 3 2 2 4 2" xfId="8836" xr:uid="{00000000-0005-0000-0000-000012180000}"/>
    <cellStyle name="Millares 2 3 3 2 2 4 2 2" xfId="8837" xr:uid="{00000000-0005-0000-0000-000013180000}"/>
    <cellStyle name="Millares 2 3 3 2 2 4 2 2 2" xfId="19488" xr:uid="{E8A3EFA2-0A18-47F0-B10A-3ED50891FD63}"/>
    <cellStyle name="Millares 2 3 3 2 2 4 2 3" xfId="8838" xr:uid="{00000000-0005-0000-0000-000014180000}"/>
    <cellStyle name="Millares 2 3 3 2 2 4 2 3 2" xfId="19489" xr:uid="{2863E87D-93DF-491D-B6B9-10B940D7C7BF}"/>
    <cellStyle name="Millares 2 3 3 2 2 4 2 4" xfId="19487" xr:uid="{F5F90E41-F8B3-4C72-BA10-7AE720398CF1}"/>
    <cellStyle name="Millares 2 3 3 2 2 4 3" xfId="8839" xr:uid="{00000000-0005-0000-0000-000015180000}"/>
    <cellStyle name="Millares 2 3 3 2 2 4 3 2" xfId="19490" xr:uid="{E03826D9-7B43-4A34-BB8A-291678238BE7}"/>
    <cellStyle name="Millares 2 3 3 2 2 4 4" xfId="8840" xr:uid="{00000000-0005-0000-0000-000016180000}"/>
    <cellStyle name="Millares 2 3 3 2 2 4 4 2" xfId="19491" xr:uid="{EB463621-FFAB-43E2-9432-512959471A02}"/>
    <cellStyle name="Millares 2 3 3 2 2 4 5" xfId="19486" xr:uid="{2CB243A1-8BE8-477C-9D9E-8B630B4F588E}"/>
    <cellStyle name="Millares 2 3 3 2 2 5" xfId="8841" xr:uid="{00000000-0005-0000-0000-000017180000}"/>
    <cellStyle name="Millares 2 3 3 2 2 5 2" xfId="8842" xr:uid="{00000000-0005-0000-0000-000018180000}"/>
    <cellStyle name="Millares 2 3 3 2 2 5 2 2" xfId="8843" xr:uid="{00000000-0005-0000-0000-000019180000}"/>
    <cellStyle name="Millares 2 3 3 2 2 5 2 2 2" xfId="19494" xr:uid="{ABF32BA5-FC6D-4C28-8BAB-8F41B840CFD5}"/>
    <cellStyle name="Millares 2 3 3 2 2 5 2 3" xfId="8844" xr:uid="{00000000-0005-0000-0000-00001A180000}"/>
    <cellStyle name="Millares 2 3 3 2 2 5 2 3 2" xfId="19495" xr:uid="{039D830F-506C-4D6D-9EA1-015B81F764CC}"/>
    <cellStyle name="Millares 2 3 3 2 2 5 2 4" xfId="19493" xr:uid="{31A6E9BD-0CDC-4553-80BD-F1E95C555F9B}"/>
    <cellStyle name="Millares 2 3 3 2 2 5 3" xfId="8845" xr:uid="{00000000-0005-0000-0000-00001B180000}"/>
    <cellStyle name="Millares 2 3 3 2 2 5 3 2" xfId="19496" xr:uid="{2974CE85-F8D4-4E9D-A0BB-CB65A88BAED0}"/>
    <cellStyle name="Millares 2 3 3 2 2 5 4" xfId="8846" xr:uid="{00000000-0005-0000-0000-00001C180000}"/>
    <cellStyle name="Millares 2 3 3 2 2 5 4 2" xfId="19497" xr:uid="{C48D3228-DC88-40AF-8C3F-E8A4B4F60D95}"/>
    <cellStyle name="Millares 2 3 3 2 2 5 5" xfId="19492" xr:uid="{E3CC9CB1-F96C-4A65-ACED-ADB51058A7DD}"/>
    <cellStyle name="Millares 2 3 3 2 2 6" xfId="8847" xr:uid="{00000000-0005-0000-0000-00001D180000}"/>
    <cellStyle name="Millares 2 3 3 2 2 6 2" xfId="8848" xr:uid="{00000000-0005-0000-0000-00001E180000}"/>
    <cellStyle name="Millares 2 3 3 2 2 6 2 2" xfId="8849" xr:uid="{00000000-0005-0000-0000-00001F180000}"/>
    <cellStyle name="Millares 2 3 3 2 2 6 2 2 2" xfId="19500" xr:uid="{F8F4AB07-D299-4069-A2AE-A8E9E1A05B6C}"/>
    <cellStyle name="Millares 2 3 3 2 2 6 2 3" xfId="8850" xr:uid="{00000000-0005-0000-0000-000020180000}"/>
    <cellStyle name="Millares 2 3 3 2 2 6 2 3 2" xfId="19501" xr:uid="{59227A0D-49A3-4642-936C-C1FEC32CE8A4}"/>
    <cellStyle name="Millares 2 3 3 2 2 6 2 4" xfId="19499" xr:uid="{DF9D772C-F2DE-4A8B-B76F-2A9D073E8DC8}"/>
    <cellStyle name="Millares 2 3 3 2 2 6 3" xfId="8851" xr:uid="{00000000-0005-0000-0000-000021180000}"/>
    <cellStyle name="Millares 2 3 3 2 2 6 3 2" xfId="19502" xr:uid="{700F8645-02DB-4160-8B8A-0676B10642CC}"/>
    <cellStyle name="Millares 2 3 3 2 2 6 4" xfId="8852" xr:uid="{00000000-0005-0000-0000-000022180000}"/>
    <cellStyle name="Millares 2 3 3 2 2 6 4 2" xfId="19503" xr:uid="{55EC72AB-B176-4396-8317-F74DA34BAD18}"/>
    <cellStyle name="Millares 2 3 3 2 2 6 5" xfId="19498" xr:uid="{6AD30998-51FA-4447-AEC4-B2ED8BB0D914}"/>
    <cellStyle name="Millares 2 3 3 2 2 7" xfId="8853" xr:uid="{00000000-0005-0000-0000-000023180000}"/>
    <cellStyle name="Millares 2 3 3 2 2 7 2" xfId="8854" xr:uid="{00000000-0005-0000-0000-000024180000}"/>
    <cellStyle name="Millares 2 3 3 2 2 7 2 2" xfId="19505" xr:uid="{6F7BC6A4-2048-468F-AC54-BBBCC6F1A9C0}"/>
    <cellStyle name="Millares 2 3 3 2 2 7 3" xfId="8855" xr:uid="{00000000-0005-0000-0000-000025180000}"/>
    <cellStyle name="Millares 2 3 3 2 2 7 3 2" xfId="19506" xr:uid="{E1BA915F-8AAD-4922-8AEE-FDC5ADE32A44}"/>
    <cellStyle name="Millares 2 3 3 2 2 7 4" xfId="19504" xr:uid="{223DD3BC-62AD-4784-BF28-40D5C964E36A}"/>
    <cellStyle name="Millares 2 3 3 2 2 8" xfId="8856" xr:uid="{00000000-0005-0000-0000-000026180000}"/>
    <cellStyle name="Millares 2 3 3 2 2 8 2" xfId="19507" xr:uid="{028586DE-E1DF-4B85-AC23-417F57DC1291}"/>
    <cellStyle name="Millares 2 3 3 2 2 9" xfId="8857" xr:uid="{00000000-0005-0000-0000-000027180000}"/>
    <cellStyle name="Millares 2 3 3 2 2 9 2" xfId="19508" xr:uid="{343E824C-B450-420F-8784-B572B7605CEB}"/>
    <cellStyle name="Millares 2 3 3 2 3" xfId="8858" xr:uid="{00000000-0005-0000-0000-000028180000}"/>
    <cellStyle name="Millares 2 3 3 2 3 2" xfId="8859" xr:uid="{00000000-0005-0000-0000-000029180000}"/>
    <cellStyle name="Millares 2 3 3 2 3 2 2" xfId="8860" xr:uid="{00000000-0005-0000-0000-00002A180000}"/>
    <cellStyle name="Millares 2 3 3 2 3 2 2 2" xfId="8861" xr:uid="{00000000-0005-0000-0000-00002B180000}"/>
    <cellStyle name="Millares 2 3 3 2 3 2 2 2 2" xfId="8862" xr:uid="{00000000-0005-0000-0000-00002C180000}"/>
    <cellStyle name="Millares 2 3 3 2 3 2 2 2 2 2" xfId="19513" xr:uid="{BCB3E8C1-F16A-465F-8700-BF7C689E4AD3}"/>
    <cellStyle name="Millares 2 3 3 2 3 2 2 2 3" xfId="8863" xr:uid="{00000000-0005-0000-0000-00002D180000}"/>
    <cellStyle name="Millares 2 3 3 2 3 2 2 2 3 2" xfId="19514" xr:uid="{1582B0CB-8E91-4F2B-AA6D-7511EB29FC6A}"/>
    <cellStyle name="Millares 2 3 3 2 3 2 2 2 4" xfId="19512" xr:uid="{43DB6838-A6D4-4807-88F2-23317FD8A9FC}"/>
    <cellStyle name="Millares 2 3 3 2 3 2 2 3" xfId="8864" xr:uid="{00000000-0005-0000-0000-00002E180000}"/>
    <cellStyle name="Millares 2 3 3 2 3 2 2 3 2" xfId="19515" xr:uid="{828D8D0B-EA7B-41AA-BF1B-D4BA69590F77}"/>
    <cellStyle name="Millares 2 3 3 2 3 2 2 4" xfId="8865" xr:uid="{00000000-0005-0000-0000-00002F180000}"/>
    <cellStyle name="Millares 2 3 3 2 3 2 2 4 2" xfId="19516" xr:uid="{3A648FD8-56A1-4EE3-B6C2-12ADBC06FD7B}"/>
    <cellStyle name="Millares 2 3 3 2 3 2 2 5" xfId="19511" xr:uid="{4EE615FA-9D1C-4A88-B67B-90530B7F2C23}"/>
    <cellStyle name="Millares 2 3 3 2 3 2 3" xfId="8866" xr:uid="{00000000-0005-0000-0000-000030180000}"/>
    <cellStyle name="Millares 2 3 3 2 3 2 3 2" xfId="8867" xr:uid="{00000000-0005-0000-0000-000031180000}"/>
    <cellStyle name="Millares 2 3 3 2 3 2 3 2 2" xfId="19518" xr:uid="{BD31D9D1-F305-4ADC-82CF-030036152B9E}"/>
    <cellStyle name="Millares 2 3 3 2 3 2 3 3" xfId="8868" xr:uid="{00000000-0005-0000-0000-000032180000}"/>
    <cellStyle name="Millares 2 3 3 2 3 2 3 3 2" xfId="19519" xr:uid="{BBEE40FA-33F2-4F62-9514-6BFD62A5B7D9}"/>
    <cellStyle name="Millares 2 3 3 2 3 2 3 4" xfId="19517" xr:uid="{C7E3485E-4004-4ACD-BF8B-EDD5582C26E2}"/>
    <cellStyle name="Millares 2 3 3 2 3 2 4" xfId="8869" xr:uid="{00000000-0005-0000-0000-000033180000}"/>
    <cellStyle name="Millares 2 3 3 2 3 2 4 2" xfId="19520" xr:uid="{8A1D4ECC-F1B0-4633-90F8-FCB4F201A3B8}"/>
    <cellStyle name="Millares 2 3 3 2 3 2 5" xfId="8870" xr:uid="{00000000-0005-0000-0000-000034180000}"/>
    <cellStyle name="Millares 2 3 3 2 3 2 5 2" xfId="19521" xr:uid="{0E4AD753-DD38-4F53-BC10-4ECC29B1DC15}"/>
    <cellStyle name="Millares 2 3 3 2 3 2 6" xfId="19510" xr:uid="{5534729F-5D42-4C65-8ABB-1612778EEF91}"/>
    <cellStyle name="Millares 2 3 3 2 3 3" xfId="8871" xr:uid="{00000000-0005-0000-0000-000035180000}"/>
    <cellStyle name="Millares 2 3 3 2 3 3 2" xfId="8872" xr:uid="{00000000-0005-0000-0000-000036180000}"/>
    <cellStyle name="Millares 2 3 3 2 3 3 2 2" xfId="8873" xr:uid="{00000000-0005-0000-0000-000037180000}"/>
    <cellStyle name="Millares 2 3 3 2 3 3 2 2 2" xfId="19524" xr:uid="{DC16FBBF-C60B-4436-899E-431DC184AF96}"/>
    <cellStyle name="Millares 2 3 3 2 3 3 2 3" xfId="8874" xr:uid="{00000000-0005-0000-0000-000038180000}"/>
    <cellStyle name="Millares 2 3 3 2 3 3 2 3 2" xfId="19525" xr:uid="{67773576-2097-498F-BE5A-7477F131E130}"/>
    <cellStyle name="Millares 2 3 3 2 3 3 2 4" xfId="19523" xr:uid="{66AB4085-2525-4F86-8651-B4744EDEC3B3}"/>
    <cellStyle name="Millares 2 3 3 2 3 3 3" xfId="8875" xr:uid="{00000000-0005-0000-0000-000039180000}"/>
    <cellStyle name="Millares 2 3 3 2 3 3 3 2" xfId="19526" xr:uid="{1C9B04E1-033B-40DE-A479-9D7C730AA357}"/>
    <cellStyle name="Millares 2 3 3 2 3 3 4" xfId="8876" xr:uid="{00000000-0005-0000-0000-00003A180000}"/>
    <cellStyle name="Millares 2 3 3 2 3 3 4 2" xfId="19527" xr:uid="{652BB8AF-9378-40E1-B673-1DB50AA984CB}"/>
    <cellStyle name="Millares 2 3 3 2 3 3 5" xfId="19522" xr:uid="{65F8283E-302A-4EEB-A63F-B28FDC3CF1B0}"/>
    <cellStyle name="Millares 2 3 3 2 3 4" xfId="8877" xr:uid="{00000000-0005-0000-0000-00003B180000}"/>
    <cellStyle name="Millares 2 3 3 2 3 4 2" xfId="8878" xr:uid="{00000000-0005-0000-0000-00003C180000}"/>
    <cellStyle name="Millares 2 3 3 2 3 4 2 2" xfId="8879" xr:uid="{00000000-0005-0000-0000-00003D180000}"/>
    <cellStyle name="Millares 2 3 3 2 3 4 2 2 2" xfId="19530" xr:uid="{911A4115-5DE3-48D5-B373-0AAA2FD917C8}"/>
    <cellStyle name="Millares 2 3 3 2 3 4 2 3" xfId="8880" xr:uid="{00000000-0005-0000-0000-00003E180000}"/>
    <cellStyle name="Millares 2 3 3 2 3 4 2 3 2" xfId="19531" xr:uid="{CE83026D-DB75-44F6-BB38-D882DAE6C2DF}"/>
    <cellStyle name="Millares 2 3 3 2 3 4 2 4" xfId="19529" xr:uid="{3FDD7A53-2022-4BCB-9915-FB43F8DF5151}"/>
    <cellStyle name="Millares 2 3 3 2 3 4 3" xfId="8881" xr:uid="{00000000-0005-0000-0000-00003F180000}"/>
    <cellStyle name="Millares 2 3 3 2 3 4 3 2" xfId="19532" xr:uid="{F7E0635F-BF7E-4830-BF6C-DD3AEA6CA870}"/>
    <cellStyle name="Millares 2 3 3 2 3 4 4" xfId="8882" xr:uid="{00000000-0005-0000-0000-000040180000}"/>
    <cellStyle name="Millares 2 3 3 2 3 4 4 2" xfId="19533" xr:uid="{31D85C63-EBB7-4CC5-9B10-C9B9F25497D5}"/>
    <cellStyle name="Millares 2 3 3 2 3 4 5" xfId="19528" xr:uid="{676C3CF1-ABCE-4C78-8AC3-22CCBF4358D2}"/>
    <cellStyle name="Millares 2 3 3 2 3 5" xfId="8883" xr:uid="{00000000-0005-0000-0000-000041180000}"/>
    <cellStyle name="Millares 2 3 3 2 3 5 2" xfId="8884" xr:uid="{00000000-0005-0000-0000-000042180000}"/>
    <cellStyle name="Millares 2 3 3 2 3 5 2 2" xfId="8885" xr:uid="{00000000-0005-0000-0000-000043180000}"/>
    <cellStyle name="Millares 2 3 3 2 3 5 2 2 2" xfId="19536" xr:uid="{1F692752-8CCC-477F-9C69-55D27B9E3343}"/>
    <cellStyle name="Millares 2 3 3 2 3 5 2 3" xfId="8886" xr:uid="{00000000-0005-0000-0000-000044180000}"/>
    <cellStyle name="Millares 2 3 3 2 3 5 2 3 2" xfId="19537" xr:uid="{6FA87515-A0B7-409A-A85E-5120B6BFAA7C}"/>
    <cellStyle name="Millares 2 3 3 2 3 5 2 4" xfId="19535" xr:uid="{14EBEDBD-C925-4C39-96EB-C7F4961EC237}"/>
    <cellStyle name="Millares 2 3 3 2 3 5 3" xfId="8887" xr:uid="{00000000-0005-0000-0000-000045180000}"/>
    <cellStyle name="Millares 2 3 3 2 3 5 3 2" xfId="19538" xr:uid="{7F520E42-89B1-48B3-B894-0CD1F55EEFE7}"/>
    <cellStyle name="Millares 2 3 3 2 3 5 4" xfId="8888" xr:uid="{00000000-0005-0000-0000-000046180000}"/>
    <cellStyle name="Millares 2 3 3 2 3 5 4 2" xfId="19539" xr:uid="{517FCDAB-D177-4BC1-9EAF-9831B37EB31E}"/>
    <cellStyle name="Millares 2 3 3 2 3 5 5" xfId="19534" xr:uid="{BB2FEA04-D8DF-471C-A64D-6090A562732D}"/>
    <cellStyle name="Millares 2 3 3 2 3 6" xfId="8889" xr:uid="{00000000-0005-0000-0000-000047180000}"/>
    <cellStyle name="Millares 2 3 3 2 3 6 2" xfId="8890" xr:uid="{00000000-0005-0000-0000-000048180000}"/>
    <cellStyle name="Millares 2 3 3 2 3 6 2 2" xfId="19541" xr:uid="{46465ED5-0676-4582-9E84-6CFBA5275563}"/>
    <cellStyle name="Millares 2 3 3 2 3 6 3" xfId="8891" xr:uid="{00000000-0005-0000-0000-000049180000}"/>
    <cellStyle name="Millares 2 3 3 2 3 6 3 2" xfId="19542" xr:uid="{AF073C65-F142-4768-8E96-98A7874D20FD}"/>
    <cellStyle name="Millares 2 3 3 2 3 6 4" xfId="19540" xr:uid="{11E9A599-0E73-44F7-8D21-C24A91DF817E}"/>
    <cellStyle name="Millares 2 3 3 2 3 7" xfId="8892" xr:uid="{00000000-0005-0000-0000-00004A180000}"/>
    <cellStyle name="Millares 2 3 3 2 3 7 2" xfId="19543" xr:uid="{5BD0803D-EAA0-472F-8758-A99A043968DA}"/>
    <cellStyle name="Millares 2 3 3 2 3 8" xfId="8893" xr:uid="{00000000-0005-0000-0000-00004B180000}"/>
    <cellStyle name="Millares 2 3 3 2 3 8 2" xfId="19544" xr:uid="{94D63674-81A4-49B1-BE17-FC2FD4FFCC8C}"/>
    <cellStyle name="Millares 2 3 3 2 3 9" xfId="19509" xr:uid="{7E69D353-3F68-4FBF-90A5-820805394B56}"/>
    <cellStyle name="Millares 2 3 3 2 4" xfId="8894" xr:uid="{00000000-0005-0000-0000-00004C180000}"/>
    <cellStyle name="Millares 2 3 3 2 4 2" xfId="8895" xr:uid="{00000000-0005-0000-0000-00004D180000}"/>
    <cellStyle name="Millares 2 3 3 2 4 2 2" xfId="8896" xr:uid="{00000000-0005-0000-0000-00004E180000}"/>
    <cellStyle name="Millares 2 3 3 2 4 2 2 2" xfId="8897" xr:uid="{00000000-0005-0000-0000-00004F180000}"/>
    <cellStyle name="Millares 2 3 3 2 4 2 2 2 2" xfId="19548" xr:uid="{0434E38E-BA5D-49CC-8503-B9B1AE3D561D}"/>
    <cellStyle name="Millares 2 3 3 2 4 2 2 3" xfId="8898" xr:uid="{00000000-0005-0000-0000-000050180000}"/>
    <cellStyle name="Millares 2 3 3 2 4 2 2 3 2" xfId="19549" xr:uid="{DD319E4B-DE86-4891-8B31-BF5716117129}"/>
    <cellStyle name="Millares 2 3 3 2 4 2 2 4" xfId="19547" xr:uid="{19462B46-B7B2-4C15-9C0C-D2F784787FD0}"/>
    <cellStyle name="Millares 2 3 3 2 4 2 3" xfId="8899" xr:uid="{00000000-0005-0000-0000-000051180000}"/>
    <cellStyle name="Millares 2 3 3 2 4 2 3 2" xfId="19550" xr:uid="{E95275EF-753A-48C2-9CA0-1B7BD7436CA7}"/>
    <cellStyle name="Millares 2 3 3 2 4 2 4" xfId="8900" xr:uid="{00000000-0005-0000-0000-000052180000}"/>
    <cellStyle name="Millares 2 3 3 2 4 2 4 2" xfId="19551" xr:uid="{F2CD0390-4250-47EB-B510-5D4865C84CEE}"/>
    <cellStyle name="Millares 2 3 3 2 4 2 5" xfId="19546" xr:uid="{4C7CC347-CECB-45DE-B86F-51302930B7A2}"/>
    <cellStyle name="Millares 2 3 3 2 4 3" xfId="8901" xr:uid="{00000000-0005-0000-0000-000053180000}"/>
    <cellStyle name="Millares 2 3 3 2 4 3 2" xfId="8902" xr:uid="{00000000-0005-0000-0000-000054180000}"/>
    <cellStyle name="Millares 2 3 3 2 4 3 2 2" xfId="19553" xr:uid="{1492B0E7-4740-4FDB-A5FB-159520EE59F4}"/>
    <cellStyle name="Millares 2 3 3 2 4 3 3" xfId="8903" xr:uid="{00000000-0005-0000-0000-000055180000}"/>
    <cellStyle name="Millares 2 3 3 2 4 3 3 2" xfId="19554" xr:uid="{69268F3F-40AC-443F-B199-0F3D511E5351}"/>
    <cellStyle name="Millares 2 3 3 2 4 3 4" xfId="19552" xr:uid="{04451FD8-0722-4CD1-BC43-9DECFB379FCB}"/>
    <cellStyle name="Millares 2 3 3 2 4 4" xfId="8904" xr:uid="{00000000-0005-0000-0000-000056180000}"/>
    <cellStyle name="Millares 2 3 3 2 4 4 2" xfId="19555" xr:uid="{F69C6139-35DB-4A65-BE58-2725119EC12E}"/>
    <cellStyle name="Millares 2 3 3 2 4 5" xfId="8905" xr:uid="{00000000-0005-0000-0000-000057180000}"/>
    <cellStyle name="Millares 2 3 3 2 4 5 2" xfId="19556" xr:uid="{F8954C71-23D0-429E-8933-08EF8B9C23ED}"/>
    <cellStyle name="Millares 2 3 3 2 4 6" xfId="19545" xr:uid="{B605D04D-D9AC-4579-8684-7934D16202A6}"/>
    <cellStyle name="Millares 2 3 3 2 5" xfId="8906" xr:uid="{00000000-0005-0000-0000-000058180000}"/>
    <cellStyle name="Millares 2 3 3 2 5 2" xfId="8907" xr:uid="{00000000-0005-0000-0000-000059180000}"/>
    <cellStyle name="Millares 2 3 3 2 5 2 2" xfId="8908" xr:uid="{00000000-0005-0000-0000-00005A180000}"/>
    <cellStyle name="Millares 2 3 3 2 5 2 2 2" xfId="19559" xr:uid="{B98058FD-0D97-42E4-948C-FF5037D5A9CB}"/>
    <cellStyle name="Millares 2 3 3 2 5 2 3" xfId="8909" xr:uid="{00000000-0005-0000-0000-00005B180000}"/>
    <cellStyle name="Millares 2 3 3 2 5 2 3 2" xfId="19560" xr:uid="{2617A1DB-AE2B-4175-A361-FBD9DBE5F3EE}"/>
    <cellStyle name="Millares 2 3 3 2 5 2 4" xfId="19558" xr:uid="{2448B0B1-7F5F-4F54-B57E-4AA996EC079E}"/>
    <cellStyle name="Millares 2 3 3 2 5 3" xfId="8910" xr:uid="{00000000-0005-0000-0000-00005C180000}"/>
    <cellStyle name="Millares 2 3 3 2 5 3 2" xfId="19561" xr:uid="{3B2FE002-0AC1-4340-A2EB-121905371334}"/>
    <cellStyle name="Millares 2 3 3 2 5 4" xfId="8911" xr:uid="{00000000-0005-0000-0000-00005D180000}"/>
    <cellStyle name="Millares 2 3 3 2 5 4 2" xfId="19562" xr:uid="{93FE4C61-8118-42C8-985D-27E14408BA94}"/>
    <cellStyle name="Millares 2 3 3 2 5 5" xfId="19557" xr:uid="{8A44325D-1419-4D6D-A22F-4776221773BE}"/>
    <cellStyle name="Millares 2 3 3 2 6" xfId="8912" xr:uid="{00000000-0005-0000-0000-00005E180000}"/>
    <cellStyle name="Millares 2 3 3 2 6 2" xfId="8913" xr:uid="{00000000-0005-0000-0000-00005F180000}"/>
    <cellStyle name="Millares 2 3 3 2 6 2 2" xfId="8914" xr:uid="{00000000-0005-0000-0000-000060180000}"/>
    <cellStyle name="Millares 2 3 3 2 6 2 2 2" xfId="19565" xr:uid="{787B05A1-3634-40C1-84E2-AACE9BCEB2FF}"/>
    <cellStyle name="Millares 2 3 3 2 6 2 3" xfId="8915" xr:uid="{00000000-0005-0000-0000-000061180000}"/>
    <cellStyle name="Millares 2 3 3 2 6 2 3 2" xfId="19566" xr:uid="{CA7B83B2-994E-4C01-A9D5-CAC223F46382}"/>
    <cellStyle name="Millares 2 3 3 2 6 2 4" xfId="19564" xr:uid="{C69F307E-5D02-4535-A898-F72C04375E80}"/>
    <cellStyle name="Millares 2 3 3 2 6 3" xfId="8916" xr:uid="{00000000-0005-0000-0000-000062180000}"/>
    <cellStyle name="Millares 2 3 3 2 6 3 2" xfId="19567" xr:uid="{58E0002C-2648-4AAD-8098-D07E95F59900}"/>
    <cellStyle name="Millares 2 3 3 2 6 4" xfId="8917" xr:uid="{00000000-0005-0000-0000-000063180000}"/>
    <cellStyle name="Millares 2 3 3 2 6 4 2" xfId="19568" xr:uid="{A42F257C-FF80-4E12-9427-3FE2AAB03683}"/>
    <cellStyle name="Millares 2 3 3 2 6 5" xfId="19563" xr:uid="{07154FFD-18AB-47FA-8B89-B62C1746ED97}"/>
    <cellStyle name="Millares 2 3 3 2 7" xfId="8918" xr:uid="{00000000-0005-0000-0000-000064180000}"/>
    <cellStyle name="Millares 2 3 3 2 7 2" xfId="8919" xr:uid="{00000000-0005-0000-0000-000065180000}"/>
    <cellStyle name="Millares 2 3 3 2 7 2 2" xfId="8920" xr:uid="{00000000-0005-0000-0000-000066180000}"/>
    <cellStyle name="Millares 2 3 3 2 7 2 2 2" xfId="19571" xr:uid="{09C1F47D-0F8C-4E33-8CD6-338A64FF1046}"/>
    <cellStyle name="Millares 2 3 3 2 7 2 3" xfId="8921" xr:uid="{00000000-0005-0000-0000-000067180000}"/>
    <cellStyle name="Millares 2 3 3 2 7 2 3 2" xfId="19572" xr:uid="{9067B9E6-6BD6-4F64-BBA1-259FDEF07E38}"/>
    <cellStyle name="Millares 2 3 3 2 7 2 4" xfId="19570" xr:uid="{6BF3BF75-16DA-42DF-9C4B-CA80F0478150}"/>
    <cellStyle name="Millares 2 3 3 2 7 3" xfId="8922" xr:uid="{00000000-0005-0000-0000-000068180000}"/>
    <cellStyle name="Millares 2 3 3 2 7 3 2" xfId="19573" xr:uid="{7ECB754A-8E5C-440D-9216-D598D5AE3B35}"/>
    <cellStyle name="Millares 2 3 3 2 7 4" xfId="8923" xr:uid="{00000000-0005-0000-0000-000069180000}"/>
    <cellStyle name="Millares 2 3 3 2 7 4 2" xfId="19574" xr:uid="{48A88804-4058-4BD7-9325-475AA4AD4A70}"/>
    <cellStyle name="Millares 2 3 3 2 7 5" xfId="19569" xr:uid="{C6027134-26F9-4CF5-9E85-34DEC86E3BBF}"/>
    <cellStyle name="Millares 2 3 3 2 8" xfId="8924" xr:uid="{00000000-0005-0000-0000-00006A180000}"/>
    <cellStyle name="Millares 2 3 3 2 8 2" xfId="8925" xr:uid="{00000000-0005-0000-0000-00006B180000}"/>
    <cellStyle name="Millares 2 3 3 2 8 2 2" xfId="19576" xr:uid="{6320B561-2836-479D-97A5-1D785C47B93F}"/>
    <cellStyle name="Millares 2 3 3 2 8 3" xfId="8926" xr:uid="{00000000-0005-0000-0000-00006C180000}"/>
    <cellStyle name="Millares 2 3 3 2 8 3 2" xfId="19577" xr:uid="{D89A49CA-0FAC-400D-975C-026B03335698}"/>
    <cellStyle name="Millares 2 3 3 2 8 4" xfId="19575" xr:uid="{FB60220C-D2FF-4255-9B6D-90A47EE02CA0}"/>
    <cellStyle name="Millares 2 3 3 2 9" xfId="8927" xr:uid="{00000000-0005-0000-0000-00006D180000}"/>
    <cellStyle name="Millares 2 3 3 2 9 2" xfId="19578" xr:uid="{6D98DAE7-C01E-4EA2-BA41-3E2D854DF5CE}"/>
    <cellStyle name="Millares 2 3 3 3" xfId="8928" xr:uid="{00000000-0005-0000-0000-00006E180000}"/>
    <cellStyle name="Millares 2 3 3 3 10" xfId="19579" xr:uid="{AF0575C1-D856-41D5-9432-21682F6BCF76}"/>
    <cellStyle name="Millares 2 3 3 3 2" xfId="8929" xr:uid="{00000000-0005-0000-0000-00006F180000}"/>
    <cellStyle name="Millares 2 3 3 3 2 2" xfId="8930" xr:uid="{00000000-0005-0000-0000-000070180000}"/>
    <cellStyle name="Millares 2 3 3 3 2 2 2" xfId="8931" xr:uid="{00000000-0005-0000-0000-000071180000}"/>
    <cellStyle name="Millares 2 3 3 3 2 2 2 2" xfId="8932" xr:uid="{00000000-0005-0000-0000-000072180000}"/>
    <cellStyle name="Millares 2 3 3 3 2 2 2 2 2" xfId="8933" xr:uid="{00000000-0005-0000-0000-000073180000}"/>
    <cellStyle name="Millares 2 3 3 3 2 2 2 2 2 2" xfId="19584" xr:uid="{4B7ED350-C9FC-4794-A099-778A09A9DA9F}"/>
    <cellStyle name="Millares 2 3 3 3 2 2 2 2 3" xfId="8934" xr:uid="{00000000-0005-0000-0000-000074180000}"/>
    <cellStyle name="Millares 2 3 3 3 2 2 2 2 3 2" xfId="19585" xr:uid="{73E29CFC-AA68-4659-BAFF-A0A458F836D1}"/>
    <cellStyle name="Millares 2 3 3 3 2 2 2 2 4" xfId="19583" xr:uid="{6A74CC45-8F1A-4843-B35C-10619978EC36}"/>
    <cellStyle name="Millares 2 3 3 3 2 2 2 3" xfId="8935" xr:uid="{00000000-0005-0000-0000-000075180000}"/>
    <cellStyle name="Millares 2 3 3 3 2 2 2 3 2" xfId="19586" xr:uid="{76D67365-B1C0-4F0A-A391-160334620CF0}"/>
    <cellStyle name="Millares 2 3 3 3 2 2 2 4" xfId="8936" xr:uid="{00000000-0005-0000-0000-000076180000}"/>
    <cellStyle name="Millares 2 3 3 3 2 2 2 4 2" xfId="19587" xr:uid="{A1008935-94EB-4BF8-B2BD-3CACB404492E}"/>
    <cellStyle name="Millares 2 3 3 3 2 2 2 5" xfId="19582" xr:uid="{9517E695-AD54-4469-AE9A-50D87AE3844E}"/>
    <cellStyle name="Millares 2 3 3 3 2 2 3" xfId="8937" xr:uid="{00000000-0005-0000-0000-000077180000}"/>
    <cellStyle name="Millares 2 3 3 3 2 2 3 2" xfId="8938" xr:uid="{00000000-0005-0000-0000-000078180000}"/>
    <cellStyle name="Millares 2 3 3 3 2 2 3 2 2" xfId="19589" xr:uid="{FCB280DD-5465-4CC9-A82B-714FDDF67795}"/>
    <cellStyle name="Millares 2 3 3 3 2 2 3 3" xfId="8939" xr:uid="{00000000-0005-0000-0000-000079180000}"/>
    <cellStyle name="Millares 2 3 3 3 2 2 3 3 2" xfId="19590" xr:uid="{61FC7DA9-0B45-4D26-AECF-28A7F4BA099F}"/>
    <cellStyle name="Millares 2 3 3 3 2 2 3 4" xfId="19588" xr:uid="{5C3850D8-B3EB-42D4-A07F-8026F3681532}"/>
    <cellStyle name="Millares 2 3 3 3 2 2 4" xfId="8940" xr:uid="{00000000-0005-0000-0000-00007A180000}"/>
    <cellStyle name="Millares 2 3 3 3 2 2 4 2" xfId="19591" xr:uid="{02995C53-4700-41A0-846D-11F91630A2E9}"/>
    <cellStyle name="Millares 2 3 3 3 2 2 5" xfId="8941" xr:uid="{00000000-0005-0000-0000-00007B180000}"/>
    <cellStyle name="Millares 2 3 3 3 2 2 5 2" xfId="19592" xr:uid="{5BFAE4D9-00C8-4301-AA45-53D5E9FD989D}"/>
    <cellStyle name="Millares 2 3 3 3 2 2 6" xfId="19581" xr:uid="{D62118D2-F67F-4863-8D05-C9970F235501}"/>
    <cellStyle name="Millares 2 3 3 3 2 3" xfId="8942" xr:uid="{00000000-0005-0000-0000-00007C180000}"/>
    <cellStyle name="Millares 2 3 3 3 2 3 2" xfId="8943" xr:uid="{00000000-0005-0000-0000-00007D180000}"/>
    <cellStyle name="Millares 2 3 3 3 2 3 2 2" xfId="8944" xr:uid="{00000000-0005-0000-0000-00007E180000}"/>
    <cellStyle name="Millares 2 3 3 3 2 3 2 2 2" xfId="19595" xr:uid="{DF29B454-3F5E-4368-ADD9-63027CC3888B}"/>
    <cellStyle name="Millares 2 3 3 3 2 3 2 3" xfId="8945" xr:uid="{00000000-0005-0000-0000-00007F180000}"/>
    <cellStyle name="Millares 2 3 3 3 2 3 2 3 2" xfId="19596" xr:uid="{D526A649-956B-423F-9406-51DBEEB294C1}"/>
    <cellStyle name="Millares 2 3 3 3 2 3 2 4" xfId="19594" xr:uid="{68E62D8C-EB0D-40D1-8974-F11777BF7E8A}"/>
    <cellStyle name="Millares 2 3 3 3 2 3 3" xfId="8946" xr:uid="{00000000-0005-0000-0000-000080180000}"/>
    <cellStyle name="Millares 2 3 3 3 2 3 3 2" xfId="19597" xr:uid="{CD0AD253-7A37-4C16-A81E-198BAE166A69}"/>
    <cellStyle name="Millares 2 3 3 3 2 3 4" xfId="8947" xr:uid="{00000000-0005-0000-0000-000081180000}"/>
    <cellStyle name="Millares 2 3 3 3 2 3 4 2" xfId="19598" xr:uid="{F988BAFC-D042-4DE6-AF9E-583D5B130F89}"/>
    <cellStyle name="Millares 2 3 3 3 2 3 5" xfId="19593" xr:uid="{33A41079-07D6-4287-8DA4-B58967A42A03}"/>
    <cellStyle name="Millares 2 3 3 3 2 4" xfId="8948" xr:uid="{00000000-0005-0000-0000-000082180000}"/>
    <cellStyle name="Millares 2 3 3 3 2 4 2" xfId="8949" xr:uid="{00000000-0005-0000-0000-000083180000}"/>
    <cellStyle name="Millares 2 3 3 3 2 4 2 2" xfId="8950" xr:uid="{00000000-0005-0000-0000-000084180000}"/>
    <cellStyle name="Millares 2 3 3 3 2 4 2 2 2" xfId="19601" xr:uid="{9F9EC9C1-89BA-4F95-8BB1-C513A880A5C1}"/>
    <cellStyle name="Millares 2 3 3 3 2 4 2 3" xfId="8951" xr:uid="{00000000-0005-0000-0000-000085180000}"/>
    <cellStyle name="Millares 2 3 3 3 2 4 2 3 2" xfId="19602" xr:uid="{6D9D032F-84C1-4EE7-BFA2-0E30AA01215F}"/>
    <cellStyle name="Millares 2 3 3 3 2 4 2 4" xfId="19600" xr:uid="{349C2467-4577-462D-AFD6-1A5A44595AB4}"/>
    <cellStyle name="Millares 2 3 3 3 2 4 3" xfId="8952" xr:uid="{00000000-0005-0000-0000-000086180000}"/>
    <cellStyle name="Millares 2 3 3 3 2 4 3 2" xfId="19603" xr:uid="{DE968F17-2406-46FD-B8DD-6983CFC43524}"/>
    <cellStyle name="Millares 2 3 3 3 2 4 4" xfId="8953" xr:uid="{00000000-0005-0000-0000-000087180000}"/>
    <cellStyle name="Millares 2 3 3 3 2 4 4 2" xfId="19604" xr:uid="{819A646D-4E0E-4433-9EE9-396B935554A5}"/>
    <cellStyle name="Millares 2 3 3 3 2 4 5" xfId="19599" xr:uid="{D14DDCF6-BAF5-4F87-9610-33224A04D274}"/>
    <cellStyle name="Millares 2 3 3 3 2 5" xfId="8954" xr:uid="{00000000-0005-0000-0000-000088180000}"/>
    <cellStyle name="Millares 2 3 3 3 2 5 2" xfId="8955" xr:uid="{00000000-0005-0000-0000-000089180000}"/>
    <cellStyle name="Millares 2 3 3 3 2 5 2 2" xfId="8956" xr:uid="{00000000-0005-0000-0000-00008A180000}"/>
    <cellStyle name="Millares 2 3 3 3 2 5 2 2 2" xfId="19607" xr:uid="{0C28648C-9BA5-40D0-A014-D007E93A5FB5}"/>
    <cellStyle name="Millares 2 3 3 3 2 5 2 3" xfId="8957" xr:uid="{00000000-0005-0000-0000-00008B180000}"/>
    <cellStyle name="Millares 2 3 3 3 2 5 2 3 2" xfId="19608" xr:uid="{2C7D0622-7625-49B5-85B0-360790BC9FB9}"/>
    <cellStyle name="Millares 2 3 3 3 2 5 2 4" xfId="19606" xr:uid="{B885994E-78BC-44CA-8BDF-00D0FE0C6B0E}"/>
    <cellStyle name="Millares 2 3 3 3 2 5 3" xfId="8958" xr:uid="{00000000-0005-0000-0000-00008C180000}"/>
    <cellStyle name="Millares 2 3 3 3 2 5 3 2" xfId="19609" xr:uid="{68D3F7F8-1800-4EB5-B06E-1F5146B5E4FC}"/>
    <cellStyle name="Millares 2 3 3 3 2 5 4" xfId="8959" xr:uid="{00000000-0005-0000-0000-00008D180000}"/>
    <cellStyle name="Millares 2 3 3 3 2 5 4 2" xfId="19610" xr:uid="{A113806E-2E4A-451E-B4AF-45CA89B78870}"/>
    <cellStyle name="Millares 2 3 3 3 2 5 5" xfId="19605" xr:uid="{EE799958-837B-455E-ADB0-97D170A3B275}"/>
    <cellStyle name="Millares 2 3 3 3 2 6" xfId="8960" xr:uid="{00000000-0005-0000-0000-00008E180000}"/>
    <cellStyle name="Millares 2 3 3 3 2 6 2" xfId="8961" xr:uid="{00000000-0005-0000-0000-00008F180000}"/>
    <cellStyle name="Millares 2 3 3 3 2 6 2 2" xfId="19612" xr:uid="{FB0889EB-18A9-4BE7-BC49-F6CB8FEEA68F}"/>
    <cellStyle name="Millares 2 3 3 3 2 6 3" xfId="8962" xr:uid="{00000000-0005-0000-0000-000090180000}"/>
    <cellStyle name="Millares 2 3 3 3 2 6 3 2" xfId="19613" xr:uid="{42295F01-A298-462B-8390-34E056829B32}"/>
    <cellStyle name="Millares 2 3 3 3 2 6 4" xfId="19611" xr:uid="{97BDEFEE-ED79-403F-9A33-CDB2255F925A}"/>
    <cellStyle name="Millares 2 3 3 3 2 7" xfId="8963" xr:uid="{00000000-0005-0000-0000-000091180000}"/>
    <cellStyle name="Millares 2 3 3 3 2 7 2" xfId="19614" xr:uid="{F5C648B6-F068-415D-AECC-C515232B31E0}"/>
    <cellStyle name="Millares 2 3 3 3 2 8" xfId="8964" xr:uid="{00000000-0005-0000-0000-000092180000}"/>
    <cellStyle name="Millares 2 3 3 3 2 8 2" xfId="19615" xr:uid="{B845C634-B803-4F22-82F9-967E9F9E0560}"/>
    <cellStyle name="Millares 2 3 3 3 2 9" xfId="19580" xr:uid="{AB071DD0-45DC-4ACD-9418-C0EDCED03B50}"/>
    <cellStyle name="Millares 2 3 3 3 3" xfId="8965" xr:uid="{00000000-0005-0000-0000-000093180000}"/>
    <cellStyle name="Millares 2 3 3 3 3 2" xfId="8966" xr:uid="{00000000-0005-0000-0000-000094180000}"/>
    <cellStyle name="Millares 2 3 3 3 3 2 2" xfId="8967" xr:uid="{00000000-0005-0000-0000-000095180000}"/>
    <cellStyle name="Millares 2 3 3 3 3 2 2 2" xfId="8968" xr:uid="{00000000-0005-0000-0000-000096180000}"/>
    <cellStyle name="Millares 2 3 3 3 3 2 2 2 2" xfId="19619" xr:uid="{64EC087A-CBB1-43B9-9A3D-C398E23F9F0A}"/>
    <cellStyle name="Millares 2 3 3 3 3 2 2 3" xfId="8969" xr:uid="{00000000-0005-0000-0000-000097180000}"/>
    <cellStyle name="Millares 2 3 3 3 3 2 2 3 2" xfId="19620" xr:uid="{EE128F95-E492-413F-943E-18C0D909973C}"/>
    <cellStyle name="Millares 2 3 3 3 3 2 2 4" xfId="19618" xr:uid="{FDB19FB2-BB08-4317-BA3F-D63C4920F596}"/>
    <cellStyle name="Millares 2 3 3 3 3 2 3" xfId="8970" xr:uid="{00000000-0005-0000-0000-000098180000}"/>
    <cellStyle name="Millares 2 3 3 3 3 2 3 2" xfId="19621" xr:uid="{5105D664-1753-483F-9322-8FBAC1DE9017}"/>
    <cellStyle name="Millares 2 3 3 3 3 2 4" xfId="8971" xr:uid="{00000000-0005-0000-0000-000099180000}"/>
    <cellStyle name="Millares 2 3 3 3 3 2 4 2" xfId="19622" xr:uid="{2B8A4BB9-4F9F-4F5D-9FD9-808982663472}"/>
    <cellStyle name="Millares 2 3 3 3 3 2 5" xfId="19617" xr:uid="{037A3BF3-2CD4-47D6-8FD7-29F6B9BC798D}"/>
    <cellStyle name="Millares 2 3 3 3 3 3" xfId="8972" xr:uid="{00000000-0005-0000-0000-00009A180000}"/>
    <cellStyle name="Millares 2 3 3 3 3 3 2" xfId="8973" xr:uid="{00000000-0005-0000-0000-00009B180000}"/>
    <cellStyle name="Millares 2 3 3 3 3 3 2 2" xfId="19624" xr:uid="{2AA4E806-5145-48C5-8631-1625822F9E98}"/>
    <cellStyle name="Millares 2 3 3 3 3 3 3" xfId="8974" xr:uid="{00000000-0005-0000-0000-00009C180000}"/>
    <cellStyle name="Millares 2 3 3 3 3 3 3 2" xfId="19625" xr:uid="{16DD31D2-B732-474B-8537-0D2C4826CCB0}"/>
    <cellStyle name="Millares 2 3 3 3 3 3 4" xfId="19623" xr:uid="{D7BEFA17-3169-4FB6-AED5-304C373EDAC6}"/>
    <cellStyle name="Millares 2 3 3 3 3 4" xfId="8975" xr:uid="{00000000-0005-0000-0000-00009D180000}"/>
    <cellStyle name="Millares 2 3 3 3 3 4 2" xfId="19626" xr:uid="{F39528D2-9F8D-4F0F-9B1F-9BBB6650B481}"/>
    <cellStyle name="Millares 2 3 3 3 3 5" xfId="8976" xr:uid="{00000000-0005-0000-0000-00009E180000}"/>
    <cellStyle name="Millares 2 3 3 3 3 5 2" xfId="19627" xr:uid="{E281F0BD-F42D-4250-BE8B-F4961FA94C5F}"/>
    <cellStyle name="Millares 2 3 3 3 3 6" xfId="19616" xr:uid="{26F8F380-CCCF-40B4-B1F3-89C41E0176F6}"/>
    <cellStyle name="Millares 2 3 3 3 4" xfId="8977" xr:uid="{00000000-0005-0000-0000-00009F180000}"/>
    <cellStyle name="Millares 2 3 3 3 4 2" xfId="8978" xr:uid="{00000000-0005-0000-0000-0000A0180000}"/>
    <cellStyle name="Millares 2 3 3 3 4 2 2" xfId="8979" xr:uid="{00000000-0005-0000-0000-0000A1180000}"/>
    <cellStyle name="Millares 2 3 3 3 4 2 2 2" xfId="19630" xr:uid="{B5653812-F217-4F22-87B6-0014D2F93973}"/>
    <cellStyle name="Millares 2 3 3 3 4 2 3" xfId="8980" xr:uid="{00000000-0005-0000-0000-0000A2180000}"/>
    <cellStyle name="Millares 2 3 3 3 4 2 3 2" xfId="19631" xr:uid="{9B4C9539-CC16-41E6-BA0A-1442B2A86D43}"/>
    <cellStyle name="Millares 2 3 3 3 4 2 4" xfId="19629" xr:uid="{C464B0E4-783D-4109-A51C-038D4F80F1CB}"/>
    <cellStyle name="Millares 2 3 3 3 4 3" xfId="8981" xr:uid="{00000000-0005-0000-0000-0000A3180000}"/>
    <cellStyle name="Millares 2 3 3 3 4 3 2" xfId="19632" xr:uid="{92E872E1-CEFC-4849-9CD2-A54478ABA3E3}"/>
    <cellStyle name="Millares 2 3 3 3 4 4" xfId="8982" xr:uid="{00000000-0005-0000-0000-0000A4180000}"/>
    <cellStyle name="Millares 2 3 3 3 4 4 2" xfId="19633" xr:uid="{D1677DA1-2F78-493D-AD40-1D9A09B58DDB}"/>
    <cellStyle name="Millares 2 3 3 3 4 5" xfId="19628" xr:uid="{1BCAF008-FFA6-47DF-AD2A-C229F49154B8}"/>
    <cellStyle name="Millares 2 3 3 3 5" xfId="8983" xr:uid="{00000000-0005-0000-0000-0000A5180000}"/>
    <cellStyle name="Millares 2 3 3 3 5 2" xfId="8984" xr:uid="{00000000-0005-0000-0000-0000A6180000}"/>
    <cellStyle name="Millares 2 3 3 3 5 2 2" xfId="8985" xr:uid="{00000000-0005-0000-0000-0000A7180000}"/>
    <cellStyle name="Millares 2 3 3 3 5 2 2 2" xfId="19636" xr:uid="{396CC74C-FC69-4392-A10D-0C20D073054D}"/>
    <cellStyle name="Millares 2 3 3 3 5 2 3" xfId="8986" xr:uid="{00000000-0005-0000-0000-0000A8180000}"/>
    <cellStyle name="Millares 2 3 3 3 5 2 3 2" xfId="19637" xr:uid="{38275415-1C72-4F00-9326-556CFEF895FB}"/>
    <cellStyle name="Millares 2 3 3 3 5 2 4" xfId="19635" xr:uid="{3AE2586B-959C-48C6-9AF1-455D71DAB45A}"/>
    <cellStyle name="Millares 2 3 3 3 5 3" xfId="8987" xr:uid="{00000000-0005-0000-0000-0000A9180000}"/>
    <cellStyle name="Millares 2 3 3 3 5 3 2" xfId="19638" xr:uid="{5726D82C-28D4-49B2-97D8-4368800F431D}"/>
    <cellStyle name="Millares 2 3 3 3 5 4" xfId="8988" xr:uid="{00000000-0005-0000-0000-0000AA180000}"/>
    <cellStyle name="Millares 2 3 3 3 5 4 2" xfId="19639" xr:uid="{59B0808E-A128-4FF0-853A-289CDF5CCC54}"/>
    <cellStyle name="Millares 2 3 3 3 5 5" xfId="19634" xr:uid="{2ACF70F9-DC80-4A8E-BCD3-F09FDED47DD3}"/>
    <cellStyle name="Millares 2 3 3 3 6" xfId="8989" xr:uid="{00000000-0005-0000-0000-0000AB180000}"/>
    <cellStyle name="Millares 2 3 3 3 6 2" xfId="8990" xr:uid="{00000000-0005-0000-0000-0000AC180000}"/>
    <cellStyle name="Millares 2 3 3 3 6 2 2" xfId="8991" xr:uid="{00000000-0005-0000-0000-0000AD180000}"/>
    <cellStyle name="Millares 2 3 3 3 6 2 2 2" xfId="19642" xr:uid="{95747F25-8125-48CB-B7AE-6C02D048D31A}"/>
    <cellStyle name="Millares 2 3 3 3 6 2 3" xfId="8992" xr:uid="{00000000-0005-0000-0000-0000AE180000}"/>
    <cellStyle name="Millares 2 3 3 3 6 2 3 2" xfId="19643" xr:uid="{D16307BB-ECF6-48FE-9EB3-BA01B28CFD34}"/>
    <cellStyle name="Millares 2 3 3 3 6 2 4" xfId="19641" xr:uid="{D8FCA664-ABBA-4DAC-8672-0E5AF6E513F3}"/>
    <cellStyle name="Millares 2 3 3 3 6 3" xfId="8993" xr:uid="{00000000-0005-0000-0000-0000AF180000}"/>
    <cellStyle name="Millares 2 3 3 3 6 3 2" xfId="19644" xr:uid="{922B561D-16AB-497A-88AE-1E82F385ED7A}"/>
    <cellStyle name="Millares 2 3 3 3 6 4" xfId="8994" xr:uid="{00000000-0005-0000-0000-0000B0180000}"/>
    <cellStyle name="Millares 2 3 3 3 6 4 2" xfId="19645" xr:uid="{000988D2-1730-42FA-9F43-BE05F81BC71E}"/>
    <cellStyle name="Millares 2 3 3 3 6 5" xfId="19640" xr:uid="{327B4921-3C4F-4AA0-95BE-0A6F0D1E2A7F}"/>
    <cellStyle name="Millares 2 3 3 3 7" xfId="8995" xr:uid="{00000000-0005-0000-0000-0000B1180000}"/>
    <cellStyle name="Millares 2 3 3 3 7 2" xfId="8996" xr:uid="{00000000-0005-0000-0000-0000B2180000}"/>
    <cellStyle name="Millares 2 3 3 3 7 2 2" xfId="19647" xr:uid="{B8753037-CA0E-4DFE-A24E-8229145B5D90}"/>
    <cellStyle name="Millares 2 3 3 3 7 3" xfId="8997" xr:uid="{00000000-0005-0000-0000-0000B3180000}"/>
    <cellStyle name="Millares 2 3 3 3 7 3 2" xfId="19648" xr:uid="{8F6EA54C-72EA-41BD-BDDA-0EE71235566C}"/>
    <cellStyle name="Millares 2 3 3 3 7 4" xfId="19646" xr:uid="{4A8CF8A2-5992-4687-A475-D07566B9DC64}"/>
    <cellStyle name="Millares 2 3 3 3 8" xfId="8998" xr:uid="{00000000-0005-0000-0000-0000B4180000}"/>
    <cellStyle name="Millares 2 3 3 3 8 2" xfId="19649" xr:uid="{5F4F3EDA-3CA9-4A77-ABB0-41D335AD2EC4}"/>
    <cellStyle name="Millares 2 3 3 3 9" xfId="8999" xr:uid="{00000000-0005-0000-0000-0000B5180000}"/>
    <cellStyle name="Millares 2 3 3 3 9 2" xfId="19650" xr:uid="{EA76B810-9359-42D6-A050-F2B51983C2B1}"/>
    <cellStyle name="Millares 2 3 3 4" xfId="9000" xr:uid="{00000000-0005-0000-0000-0000B6180000}"/>
    <cellStyle name="Millares 2 3 3 4 10" xfId="19651" xr:uid="{26435440-D4EA-4F93-8E97-B30660603BF1}"/>
    <cellStyle name="Millares 2 3 3 4 2" xfId="9001" xr:uid="{00000000-0005-0000-0000-0000B7180000}"/>
    <cellStyle name="Millares 2 3 3 4 2 2" xfId="9002" xr:uid="{00000000-0005-0000-0000-0000B8180000}"/>
    <cellStyle name="Millares 2 3 3 4 2 2 2" xfId="9003" xr:uid="{00000000-0005-0000-0000-0000B9180000}"/>
    <cellStyle name="Millares 2 3 3 4 2 2 2 2" xfId="9004" xr:uid="{00000000-0005-0000-0000-0000BA180000}"/>
    <cellStyle name="Millares 2 3 3 4 2 2 2 2 2" xfId="9005" xr:uid="{00000000-0005-0000-0000-0000BB180000}"/>
    <cellStyle name="Millares 2 3 3 4 2 2 2 2 2 2" xfId="19656" xr:uid="{B8FEED9E-868F-4E9D-810C-5C0D1EDF91F3}"/>
    <cellStyle name="Millares 2 3 3 4 2 2 2 2 3" xfId="9006" xr:uid="{00000000-0005-0000-0000-0000BC180000}"/>
    <cellStyle name="Millares 2 3 3 4 2 2 2 2 3 2" xfId="19657" xr:uid="{44A87CD6-A305-4F9F-897E-527742CCCFD7}"/>
    <cellStyle name="Millares 2 3 3 4 2 2 2 2 4" xfId="19655" xr:uid="{AEA50B8D-74C5-4AF8-A950-CC16C2AA3131}"/>
    <cellStyle name="Millares 2 3 3 4 2 2 2 3" xfId="9007" xr:uid="{00000000-0005-0000-0000-0000BD180000}"/>
    <cellStyle name="Millares 2 3 3 4 2 2 2 3 2" xfId="19658" xr:uid="{4BB8B5EB-9C89-4E9C-8CC0-DD9E2647F1F3}"/>
    <cellStyle name="Millares 2 3 3 4 2 2 2 4" xfId="9008" xr:uid="{00000000-0005-0000-0000-0000BE180000}"/>
    <cellStyle name="Millares 2 3 3 4 2 2 2 4 2" xfId="19659" xr:uid="{F18C6DCA-8CE3-4EAE-AD3A-712FEDD54848}"/>
    <cellStyle name="Millares 2 3 3 4 2 2 2 5" xfId="19654" xr:uid="{EDEB8DD7-4C54-4D1B-AC8A-22F51D0FB84D}"/>
    <cellStyle name="Millares 2 3 3 4 2 2 3" xfId="9009" xr:uid="{00000000-0005-0000-0000-0000BF180000}"/>
    <cellStyle name="Millares 2 3 3 4 2 2 3 2" xfId="9010" xr:uid="{00000000-0005-0000-0000-0000C0180000}"/>
    <cellStyle name="Millares 2 3 3 4 2 2 3 2 2" xfId="19661" xr:uid="{7DBEA4DE-ABA8-40CF-9712-64FC766E56A2}"/>
    <cellStyle name="Millares 2 3 3 4 2 2 3 3" xfId="9011" xr:uid="{00000000-0005-0000-0000-0000C1180000}"/>
    <cellStyle name="Millares 2 3 3 4 2 2 3 3 2" xfId="19662" xr:uid="{E98E287C-1409-44F8-AE45-38365DEFC738}"/>
    <cellStyle name="Millares 2 3 3 4 2 2 3 4" xfId="19660" xr:uid="{101B2034-C10E-459C-AA40-FEDFEAAF062E}"/>
    <cellStyle name="Millares 2 3 3 4 2 2 4" xfId="9012" xr:uid="{00000000-0005-0000-0000-0000C2180000}"/>
    <cellStyle name="Millares 2 3 3 4 2 2 4 2" xfId="19663" xr:uid="{C9EF2F14-2D5F-4475-B5A8-531D755781FE}"/>
    <cellStyle name="Millares 2 3 3 4 2 2 5" xfId="9013" xr:uid="{00000000-0005-0000-0000-0000C3180000}"/>
    <cellStyle name="Millares 2 3 3 4 2 2 5 2" xfId="19664" xr:uid="{55274072-9734-46D0-8F42-8085D0D3CF03}"/>
    <cellStyle name="Millares 2 3 3 4 2 2 6" xfId="19653" xr:uid="{20D1E98E-D9F4-4635-B5A3-2E5C072EBC62}"/>
    <cellStyle name="Millares 2 3 3 4 2 3" xfId="9014" xr:uid="{00000000-0005-0000-0000-0000C4180000}"/>
    <cellStyle name="Millares 2 3 3 4 2 3 2" xfId="9015" xr:uid="{00000000-0005-0000-0000-0000C5180000}"/>
    <cellStyle name="Millares 2 3 3 4 2 3 2 2" xfId="9016" xr:uid="{00000000-0005-0000-0000-0000C6180000}"/>
    <cellStyle name="Millares 2 3 3 4 2 3 2 2 2" xfId="19667" xr:uid="{8B5CF347-6CCE-4C50-B84A-4386DD44A60D}"/>
    <cellStyle name="Millares 2 3 3 4 2 3 2 3" xfId="9017" xr:uid="{00000000-0005-0000-0000-0000C7180000}"/>
    <cellStyle name="Millares 2 3 3 4 2 3 2 3 2" xfId="19668" xr:uid="{092C7DF4-E224-4C15-9436-A0FFB2426AC7}"/>
    <cellStyle name="Millares 2 3 3 4 2 3 2 4" xfId="19666" xr:uid="{C4666D9B-4A54-4520-A4C3-84BD4C222D92}"/>
    <cellStyle name="Millares 2 3 3 4 2 3 3" xfId="9018" xr:uid="{00000000-0005-0000-0000-0000C8180000}"/>
    <cellStyle name="Millares 2 3 3 4 2 3 3 2" xfId="19669" xr:uid="{735ED1B7-D1FD-4ED8-B162-016B0A45F781}"/>
    <cellStyle name="Millares 2 3 3 4 2 3 4" xfId="9019" xr:uid="{00000000-0005-0000-0000-0000C9180000}"/>
    <cellStyle name="Millares 2 3 3 4 2 3 4 2" xfId="19670" xr:uid="{64213C30-CA2F-429A-9656-3503877D5534}"/>
    <cellStyle name="Millares 2 3 3 4 2 3 5" xfId="19665" xr:uid="{BAEBBA93-A2AD-49D0-8FFD-E3F7FF7AE130}"/>
    <cellStyle name="Millares 2 3 3 4 2 4" xfId="9020" xr:uid="{00000000-0005-0000-0000-0000CA180000}"/>
    <cellStyle name="Millares 2 3 3 4 2 4 2" xfId="9021" xr:uid="{00000000-0005-0000-0000-0000CB180000}"/>
    <cellStyle name="Millares 2 3 3 4 2 4 2 2" xfId="9022" xr:uid="{00000000-0005-0000-0000-0000CC180000}"/>
    <cellStyle name="Millares 2 3 3 4 2 4 2 2 2" xfId="19673" xr:uid="{9D056C0B-FC20-4FA7-9EF7-95843F1873E3}"/>
    <cellStyle name="Millares 2 3 3 4 2 4 2 3" xfId="9023" xr:uid="{00000000-0005-0000-0000-0000CD180000}"/>
    <cellStyle name="Millares 2 3 3 4 2 4 2 3 2" xfId="19674" xr:uid="{E97FDE63-2FC4-4F99-A13D-3A9A05BEC9EC}"/>
    <cellStyle name="Millares 2 3 3 4 2 4 2 4" xfId="19672" xr:uid="{5CFE5A49-78E2-4CCF-99A1-519708060B40}"/>
    <cellStyle name="Millares 2 3 3 4 2 4 3" xfId="9024" xr:uid="{00000000-0005-0000-0000-0000CE180000}"/>
    <cellStyle name="Millares 2 3 3 4 2 4 3 2" xfId="19675" xr:uid="{4CC78BA5-0420-492A-B336-8B5F8931F32F}"/>
    <cellStyle name="Millares 2 3 3 4 2 4 4" xfId="9025" xr:uid="{00000000-0005-0000-0000-0000CF180000}"/>
    <cellStyle name="Millares 2 3 3 4 2 4 4 2" xfId="19676" xr:uid="{4836BD75-D3D5-4219-96A3-5F3B2EC7D482}"/>
    <cellStyle name="Millares 2 3 3 4 2 4 5" xfId="19671" xr:uid="{168FBBD3-C130-4A25-8EB6-B6DD0316345E}"/>
    <cellStyle name="Millares 2 3 3 4 2 5" xfId="9026" xr:uid="{00000000-0005-0000-0000-0000D0180000}"/>
    <cellStyle name="Millares 2 3 3 4 2 5 2" xfId="9027" xr:uid="{00000000-0005-0000-0000-0000D1180000}"/>
    <cellStyle name="Millares 2 3 3 4 2 5 2 2" xfId="9028" xr:uid="{00000000-0005-0000-0000-0000D2180000}"/>
    <cellStyle name="Millares 2 3 3 4 2 5 2 2 2" xfId="19679" xr:uid="{0833ED21-8826-4FEF-9B2D-588EDBC3DA5C}"/>
    <cellStyle name="Millares 2 3 3 4 2 5 2 3" xfId="9029" xr:uid="{00000000-0005-0000-0000-0000D3180000}"/>
    <cellStyle name="Millares 2 3 3 4 2 5 2 3 2" xfId="19680" xr:uid="{387AC9B6-B040-4536-987F-4BDDADA868D2}"/>
    <cellStyle name="Millares 2 3 3 4 2 5 2 4" xfId="19678" xr:uid="{40AD4A42-736D-4C24-AAD0-F7039A587BEA}"/>
    <cellStyle name="Millares 2 3 3 4 2 5 3" xfId="9030" xr:uid="{00000000-0005-0000-0000-0000D4180000}"/>
    <cellStyle name="Millares 2 3 3 4 2 5 3 2" xfId="19681" xr:uid="{72BBFDDC-7019-4A33-B6FD-C128F8D4F409}"/>
    <cellStyle name="Millares 2 3 3 4 2 5 4" xfId="9031" xr:uid="{00000000-0005-0000-0000-0000D5180000}"/>
    <cellStyle name="Millares 2 3 3 4 2 5 4 2" xfId="19682" xr:uid="{90AA9512-325B-4F11-91DB-0BE8E0BF0895}"/>
    <cellStyle name="Millares 2 3 3 4 2 5 5" xfId="19677" xr:uid="{DB92C6AA-6F86-4F5A-A7AE-6C0FD6874627}"/>
    <cellStyle name="Millares 2 3 3 4 2 6" xfId="9032" xr:uid="{00000000-0005-0000-0000-0000D6180000}"/>
    <cellStyle name="Millares 2 3 3 4 2 6 2" xfId="9033" xr:uid="{00000000-0005-0000-0000-0000D7180000}"/>
    <cellStyle name="Millares 2 3 3 4 2 6 2 2" xfId="19684" xr:uid="{467D8A6F-76F7-497C-98F8-052E6F61F59E}"/>
    <cellStyle name="Millares 2 3 3 4 2 6 3" xfId="9034" xr:uid="{00000000-0005-0000-0000-0000D8180000}"/>
    <cellStyle name="Millares 2 3 3 4 2 6 3 2" xfId="19685" xr:uid="{955B0253-B4CC-49EA-8611-CA6103497FD1}"/>
    <cellStyle name="Millares 2 3 3 4 2 6 4" xfId="19683" xr:uid="{0E35DF90-16D9-4A6E-B96C-36A393A07435}"/>
    <cellStyle name="Millares 2 3 3 4 2 7" xfId="9035" xr:uid="{00000000-0005-0000-0000-0000D9180000}"/>
    <cellStyle name="Millares 2 3 3 4 2 7 2" xfId="19686" xr:uid="{4D329A85-165B-4C0B-8D7C-90DDA69AA98A}"/>
    <cellStyle name="Millares 2 3 3 4 2 8" xfId="9036" xr:uid="{00000000-0005-0000-0000-0000DA180000}"/>
    <cellStyle name="Millares 2 3 3 4 2 8 2" xfId="19687" xr:uid="{ADE41A92-2F8C-4044-97B7-8DA09E9A8944}"/>
    <cellStyle name="Millares 2 3 3 4 2 9" xfId="19652" xr:uid="{206CA6F4-A6B1-4ED6-8EAB-F7B83432BAFF}"/>
    <cellStyle name="Millares 2 3 3 4 3" xfId="9037" xr:uid="{00000000-0005-0000-0000-0000DB180000}"/>
    <cellStyle name="Millares 2 3 3 4 3 2" xfId="9038" xr:uid="{00000000-0005-0000-0000-0000DC180000}"/>
    <cellStyle name="Millares 2 3 3 4 3 2 2" xfId="9039" xr:uid="{00000000-0005-0000-0000-0000DD180000}"/>
    <cellStyle name="Millares 2 3 3 4 3 2 2 2" xfId="9040" xr:uid="{00000000-0005-0000-0000-0000DE180000}"/>
    <cellStyle name="Millares 2 3 3 4 3 2 2 2 2" xfId="19691" xr:uid="{99957F1D-DD10-4BB5-AFE6-3078BDF7E939}"/>
    <cellStyle name="Millares 2 3 3 4 3 2 2 3" xfId="9041" xr:uid="{00000000-0005-0000-0000-0000DF180000}"/>
    <cellStyle name="Millares 2 3 3 4 3 2 2 3 2" xfId="19692" xr:uid="{EC7F3774-7A31-4A88-A1AC-FD4773126E22}"/>
    <cellStyle name="Millares 2 3 3 4 3 2 2 4" xfId="19690" xr:uid="{9B3D8F76-81E7-4CF8-906C-993801B5ACAE}"/>
    <cellStyle name="Millares 2 3 3 4 3 2 3" xfId="9042" xr:uid="{00000000-0005-0000-0000-0000E0180000}"/>
    <cellStyle name="Millares 2 3 3 4 3 2 3 2" xfId="19693" xr:uid="{1BAEA66C-A590-436B-884B-7E69E8E19046}"/>
    <cellStyle name="Millares 2 3 3 4 3 2 4" xfId="9043" xr:uid="{00000000-0005-0000-0000-0000E1180000}"/>
    <cellStyle name="Millares 2 3 3 4 3 2 4 2" xfId="19694" xr:uid="{E9A66693-B874-4015-9A13-8D6B7FC3FD11}"/>
    <cellStyle name="Millares 2 3 3 4 3 2 5" xfId="19689" xr:uid="{59909D64-EEA9-4199-9AF2-CB094C79521F}"/>
    <cellStyle name="Millares 2 3 3 4 3 3" xfId="9044" xr:uid="{00000000-0005-0000-0000-0000E2180000}"/>
    <cellStyle name="Millares 2 3 3 4 3 3 2" xfId="9045" xr:uid="{00000000-0005-0000-0000-0000E3180000}"/>
    <cellStyle name="Millares 2 3 3 4 3 3 2 2" xfId="19696" xr:uid="{213F9387-3FEA-4A61-B54C-6999AA3B1D34}"/>
    <cellStyle name="Millares 2 3 3 4 3 3 3" xfId="9046" xr:uid="{00000000-0005-0000-0000-0000E4180000}"/>
    <cellStyle name="Millares 2 3 3 4 3 3 3 2" xfId="19697" xr:uid="{D2F25585-C13B-4ECB-8632-E41ABAF2FB99}"/>
    <cellStyle name="Millares 2 3 3 4 3 3 4" xfId="19695" xr:uid="{629AA815-4425-46C2-B5D8-9510D4AEC4EC}"/>
    <cellStyle name="Millares 2 3 3 4 3 4" xfId="9047" xr:uid="{00000000-0005-0000-0000-0000E5180000}"/>
    <cellStyle name="Millares 2 3 3 4 3 4 2" xfId="19698" xr:uid="{89C44D2A-F94B-468C-8C7F-9037B3FDC6EA}"/>
    <cellStyle name="Millares 2 3 3 4 3 5" xfId="9048" xr:uid="{00000000-0005-0000-0000-0000E6180000}"/>
    <cellStyle name="Millares 2 3 3 4 3 5 2" xfId="19699" xr:uid="{583A3747-65E9-46C3-A2B4-56FBAD98B377}"/>
    <cellStyle name="Millares 2 3 3 4 3 6" xfId="19688" xr:uid="{5807F6DD-2E8A-4493-8B0C-534EBE0CD77C}"/>
    <cellStyle name="Millares 2 3 3 4 4" xfId="9049" xr:uid="{00000000-0005-0000-0000-0000E7180000}"/>
    <cellStyle name="Millares 2 3 3 4 4 2" xfId="9050" xr:uid="{00000000-0005-0000-0000-0000E8180000}"/>
    <cellStyle name="Millares 2 3 3 4 4 2 2" xfId="9051" xr:uid="{00000000-0005-0000-0000-0000E9180000}"/>
    <cellStyle name="Millares 2 3 3 4 4 2 2 2" xfId="19702" xr:uid="{82AA0D94-4401-4157-9239-C9E30D494E77}"/>
    <cellStyle name="Millares 2 3 3 4 4 2 3" xfId="9052" xr:uid="{00000000-0005-0000-0000-0000EA180000}"/>
    <cellStyle name="Millares 2 3 3 4 4 2 3 2" xfId="19703" xr:uid="{DC949407-F821-4874-BDDC-A5295D29A698}"/>
    <cellStyle name="Millares 2 3 3 4 4 2 4" xfId="19701" xr:uid="{FF492DB6-858A-4389-A0B8-716245DC0F00}"/>
    <cellStyle name="Millares 2 3 3 4 4 3" xfId="9053" xr:uid="{00000000-0005-0000-0000-0000EB180000}"/>
    <cellStyle name="Millares 2 3 3 4 4 3 2" xfId="19704" xr:uid="{02EFBDEC-592E-480C-B8AC-BA4264854558}"/>
    <cellStyle name="Millares 2 3 3 4 4 4" xfId="9054" xr:uid="{00000000-0005-0000-0000-0000EC180000}"/>
    <cellStyle name="Millares 2 3 3 4 4 4 2" xfId="19705" xr:uid="{6769B6D4-99EE-4BEB-A6D7-4F6C0CD59D74}"/>
    <cellStyle name="Millares 2 3 3 4 4 5" xfId="19700" xr:uid="{A5603E1B-A5B2-4241-AE78-A69B0AB4BD9F}"/>
    <cellStyle name="Millares 2 3 3 4 5" xfId="9055" xr:uid="{00000000-0005-0000-0000-0000ED180000}"/>
    <cellStyle name="Millares 2 3 3 4 5 2" xfId="9056" xr:uid="{00000000-0005-0000-0000-0000EE180000}"/>
    <cellStyle name="Millares 2 3 3 4 5 2 2" xfId="9057" xr:uid="{00000000-0005-0000-0000-0000EF180000}"/>
    <cellStyle name="Millares 2 3 3 4 5 2 2 2" xfId="19708" xr:uid="{542DA846-AD60-4767-9FC5-74CC3E8287B4}"/>
    <cellStyle name="Millares 2 3 3 4 5 2 3" xfId="9058" xr:uid="{00000000-0005-0000-0000-0000F0180000}"/>
    <cellStyle name="Millares 2 3 3 4 5 2 3 2" xfId="19709" xr:uid="{F0DA9A7A-0B82-489E-8C67-4540639CA74B}"/>
    <cellStyle name="Millares 2 3 3 4 5 2 4" xfId="19707" xr:uid="{FF275049-2738-47E2-AAF1-E009FCA9C6D4}"/>
    <cellStyle name="Millares 2 3 3 4 5 3" xfId="9059" xr:uid="{00000000-0005-0000-0000-0000F1180000}"/>
    <cellStyle name="Millares 2 3 3 4 5 3 2" xfId="19710" xr:uid="{802C449A-00B9-4B5E-A51C-A7664A2EB8BD}"/>
    <cellStyle name="Millares 2 3 3 4 5 4" xfId="9060" xr:uid="{00000000-0005-0000-0000-0000F2180000}"/>
    <cellStyle name="Millares 2 3 3 4 5 4 2" xfId="19711" xr:uid="{E9739425-825C-4E0B-971C-9B8AB0B6E1C2}"/>
    <cellStyle name="Millares 2 3 3 4 5 5" xfId="19706" xr:uid="{19F09A1F-BA80-4450-97DE-5B14FC2AC219}"/>
    <cellStyle name="Millares 2 3 3 4 6" xfId="9061" xr:uid="{00000000-0005-0000-0000-0000F3180000}"/>
    <cellStyle name="Millares 2 3 3 4 6 2" xfId="9062" xr:uid="{00000000-0005-0000-0000-0000F4180000}"/>
    <cellStyle name="Millares 2 3 3 4 6 2 2" xfId="9063" xr:uid="{00000000-0005-0000-0000-0000F5180000}"/>
    <cellStyle name="Millares 2 3 3 4 6 2 2 2" xfId="19714" xr:uid="{F217B98A-F0C4-4034-B237-A3207118174D}"/>
    <cellStyle name="Millares 2 3 3 4 6 2 3" xfId="9064" xr:uid="{00000000-0005-0000-0000-0000F6180000}"/>
    <cellStyle name="Millares 2 3 3 4 6 2 3 2" xfId="19715" xr:uid="{D6FC962B-0649-42A2-982E-7563F98FAACF}"/>
    <cellStyle name="Millares 2 3 3 4 6 2 4" xfId="19713" xr:uid="{C582FE01-5ACC-4CE3-9850-44699F02B244}"/>
    <cellStyle name="Millares 2 3 3 4 6 3" xfId="9065" xr:uid="{00000000-0005-0000-0000-0000F7180000}"/>
    <cellStyle name="Millares 2 3 3 4 6 3 2" xfId="19716" xr:uid="{6B78C70B-5C25-4531-BD38-126F560EF741}"/>
    <cellStyle name="Millares 2 3 3 4 6 4" xfId="9066" xr:uid="{00000000-0005-0000-0000-0000F8180000}"/>
    <cellStyle name="Millares 2 3 3 4 6 4 2" xfId="19717" xr:uid="{C0F018C9-F1CC-40A1-9ED1-64E04496C824}"/>
    <cellStyle name="Millares 2 3 3 4 6 5" xfId="19712" xr:uid="{6DA5E637-475A-4395-B6F4-02FE2D3A9F73}"/>
    <cellStyle name="Millares 2 3 3 4 7" xfId="9067" xr:uid="{00000000-0005-0000-0000-0000F9180000}"/>
    <cellStyle name="Millares 2 3 3 4 7 2" xfId="9068" xr:uid="{00000000-0005-0000-0000-0000FA180000}"/>
    <cellStyle name="Millares 2 3 3 4 7 2 2" xfId="19719" xr:uid="{D2C77D3A-2102-41E7-87D8-0BDE87008225}"/>
    <cellStyle name="Millares 2 3 3 4 7 3" xfId="9069" xr:uid="{00000000-0005-0000-0000-0000FB180000}"/>
    <cellStyle name="Millares 2 3 3 4 7 3 2" xfId="19720" xr:uid="{F26A9901-092B-46B8-AC75-9C79D739D64D}"/>
    <cellStyle name="Millares 2 3 3 4 7 4" xfId="19718" xr:uid="{A26B3761-F619-496C-A5BC-8E443CA0FE01}"/>
    <cellStyle name="Millares 2 3 3 4 8" xfId="9070" xr:uid="{00000000-0005-0000-0000-0000FC180000}"/>
    <cellStyle name="Millares 2 3 3 4 8 2" xfId="19721" xr:uid="{92A152D4-B47E-4EFB-845A-5F96AB79F11B}"/>
    <cellStyle name="Millares 2 3 3 4 9" xfId="9071" xr:uid="{00000000-0005-0000-0000-0000FD180000}"/>
    <cellStyle name="Millares 2 3 3 4 9 2" xfId="19722" xr:uid="{BA8DE288-B4A3-4DD4-B5A1-C379CA467020}"/>
    <cellStyle name="Millares 2 3 3 5" xfId="9072" xr:uid="{00000000-0005-0000-0000-0000FE180000}"/>
    <cellStyle name="Millares 2 3 3 5 2" xfId="9073" xr:uid="{00000000-0005-0000-0000-0000FF180000}"/>
    <cellStyle name="Millares 2 3 3 5 2 2" xfId="9074" xr:uid="{00000000-0005-0000-0000-000000190000}"/>
    <cellStyle name="Millares 2 3 3 5 2 2 2" xfId="9075" xr:uid="{00000000-0005-0000-0000-000001190000}"/>
    <cellStyle name="Millares 2 3 3 5 2 2 2 2" xfId="9076" xr:uid="{00000000-0005-0000-0000-000002190000}"/>
    <cellStyle name="Millares 2 3 3 5 2 2 2 2 2" xfId="19727" xr:uid="{F62DFC8E-0140-4E86-8B22-F291E6CE8D16}"/>
    <cellStyle name="Millares 2 3 3 5 2 2 2 3" xfId="9077" xr:uid="{00000000-0005-0000-0000-000003190000}"/>
    <cellStyle name="Millares 2 3 3 5 2 2 2 3 2" xfId="19728" xr:uid="{38ECE831-A92D-47E5-BD76-6AFBA0D6E1F4}"/>
    <cellStyle name="Millares 2 3 3 5 2 2 2 4" xfId="19726" xr:uid="{5AC61ECE-4A23-494C-A28E-E228F782AB12}"/>
    <cellStyle name="Millares 2 3 3 5 2 2 3" xfId="9078" xr:uid="{00000000-0005-0000-0000-000004190000}"/>
    <cellStyle name="Millares 2 3 3 5 2 2 3 2" xfId="19729" xr:uid="{5132D83E-F725-46DB-8C0E-85F25B254419}"/>
    <cellStyle name="Millares 2 3 3 5 2 2 4" xfId="9079" xr:uid="{00000000-0005-0000-0000-000005190000}"/>
    <cellStyle name="Millares 2 3 3 5 2 2 4 2" xfId="19730" xr:uid="{84D3AC37-7CBB-4D16-AA1D-8404C8EAA5EC}"/>
    <cellStyle name="Millares 2 3 3 5 2 2 5" xfId="19725" xr:uid="{A79B619D-F51B-453F-8DB8-E83CAF39BEEC}"/>
    <cellStyle name="Millares 2 3 3 5 2 3" xfId="9080" xr:uid="{00000000-0005-0000-0000-000006190000}"/>
    <cellStyle name="Millares 2 3 3 5 2 3 2" xfId="9081" xr:uid="{00000000-0005-0000-0000-000007190000}"/>
    <cellStyle name="Millares 2 3 3 5 2 3 2 2" xfId="19732" xr:uid="{C45A603F-5841-431E-8A2F-607AC0FB9B34}"/>
    <cellStyle name="Millares 2 3 3 5 2 3 3" xfId="9082" xr:uid="{00000000-0005-0000-0000-000008190000}"/>
    <cellStyle name="Millares 2 3 3 5 2 3 3 2" xfId="19733" xr:uid="{523B0196-5A0F-49B7-9ED3-09CB0579DA9B}"/>
    <cellStyle name="Millares 2 3 3 5 2 3 4" xfId="19731" xr:uid="{8E2D8BD2-502C-4C90-9485-727676EEA055}"/>
    <cellStyle name="Millares 2 3 3 5 2 4" xfId="9083" xr:uid="{00000000-0005-0000-0000-000009190000}"/>
    <cellStyle name="Millares 2 3 3 5 2 4 2" xfId="19734" xr:uid="{46E8D521-AF1A-4035-9B93-5B13B802A7DC}"/>
    <cellStyle name="Millares 2 3 3 5 2 5" xfId="9084" xr:uid="{00000000-0005-0000-0000-00000A190000}"/>
    <cellStyle name="Millares 2 3 3 5 2 5 2" xfId="19735" xr:uid="{17849034-846F-462C-8D94-B2E018696020}"/>
    <cellStyle name="Millares 2 3 3 5 2 6" xfId="19724" xr:uid="{73F59674-C2BF-422D-B161-02244B3B424F}"/>
    <cellStyle name="Millares 2 3 3 5 3" xfId="9085" xr:uid="{00000000-0005-0000-0000-00000B190000}"/>
    <cellStyle name="Millares 2 3 3 5 3 2" xfId="9086" xr:uid="{00000000-0005-0000-0000-00000C190000}"/>
    <cellStyle name="Millares 2 3 3 5 3 2 2" xfId="9087" xr:uid="{00000000-0005-0000-0000-00000D190000}"/>
    <cellStyle name="Millares 2 3 3 5 3 2 2 2" xfId="19738" xr:uid="{F3199846-2796-47C4-8F35-EB7A325BB969}"/>
    <cellStyle name="Millares 2 3 3 5 3 2 3" xfId="9088" xr:uid="{00000000-0005-0000-0000-00000E190000}"/>
    <cellStyle name="Millares 2 3 3 5 3 2 3 2" xfId="19739" xr:uid="{5355C4CC-087A-4CD0-A7AF-9A7DE7EE6746}"/>
    <cellStyle name="Millares 2 3 3 5 3 2 4" xfId="19737" xr:uid="{73255F96-DE67-4364-8676-F73F81386329}"/>
    <cellStyle name="Millares 2 3 3 5 3 3" xfId="9089" xr:uid="{00000000-0005-0000-0000-00000F190000}"/>
    <cellStyle name="Millares 2 3 3 5 3 3 2" xfId="19740" xr:uid="{16994AF4-BD5E-43D5-9BD8-6493670FC0E6}"/>
    <cellStyle name="Millares 2 3 3 5 3 4" xfId="9090" xr:uid="{00000000-0005-0000-0000-000010190000}"/>
    <cellStyle name="Millares 2 3 3 5 3 4 2" xfId="19741" xr:uid="{5134A318-4757-4BA9-A6BE-F07354D141F3}"/>
    <cellStyle name="Millares 2 3 3 5 3 5" xfId="19736" xr:uid="{652A074A-9FBD-4F95-9623-E393A5AF2EC5}"/>
    <cellStyle name="Millares 2 3 3 5 4" xfId="9091" xr:uid="{00000000-0005-0000-0000-000011190000}"/>
    <cellStyle name="Millares 2 3 3 5 4 2" xfId="9092" xr:uid="{00000000-0005-0000-0000-000012190000}"/>
    <cellStyle name="Millares 2 3 3 5 4 2 2" xfId="9093" xr:uid="{00000000-0005-0000-0000-000013190000}"/>
    <cellStyle name="Millares 2 3 3 5 4 2 2 2" xfId="19744" xr:uid="{00EFEAC1-ABB1-42F6-8957-3F90041E9F97}"/>
    <cellStyle name="Millares 2 3 3 5 4 2 3" xfId="9094" xr:uid="{00000000-0005-0000-0000-000014190000}"/>
    <cellStyle name="Millares 2 3 3 5 4 2 3 2" xfId="19745" xr:uid="{0D5119B2-7E7A-483A-97BA-92A7565622E4}"/>
    <cellStyle name="Millares 2 3 3 5 4 2 4" xfId="19743" xr:uid="{56470C02-A21A-43D4-8878-235DCEE3C9AC}"/>
    <cellStyle name="Millares 2 3 3 5 4 3" xfId="9095" xr:uid="{00000000-0005-0000-0000-000015190000}"/>
    <cellStyle name="Millares 2 3 3 5 4 3 2" xfId="19746" xr:uid="{3EB1BCA6-F832-4526-BF95-3313C38572E1}"/>
    <cellStyle name="Millares 2 3 3 5 4 4" xfId="9096" xr:uid="{00000000-0005-0000-0000-000016190000}"/>
    <cellStyle name="Millares 2 3 3 5 4 4 2" xfId="19747" xr:uid="{D85296E5-AA10-43A6-8D22-297F28EC3F1A}"/>
    <cellStyle name="Millares 2 3 3 5 4 5" xfId="19742" xr:uid="{5045680B-AAD5-4897-8CA5-1F8D052F21E2}"/>
    <cellStyle name="Millares 2 3 3 5 5" xfId="9097" xr:uid="{00000000-0005-0000-0000-000017190000}"/>
    <cellStyle name="Millares 2 3 3 5 5 2" xfId="9098" xr:uid="{00000000-0005-0000-0000-000018190000}"/>
    <cellStyle name="Millares 2 3 3 5 5 2 2" xfId="9099" xr:uid="{00000000-0005-0000-0000-000019190000}"/>
    <cellStyle name="Millares 2 3 3 5 5 2 2 2" xfId="19750" xr:uid="{532EE163-385F-4071-B035-80E2F9F7FD9C}"/>
    <cellStyle name="Millares 2 3 3 5 5 2 3" xfId="9100" xr:uid="{00000000-0005-0000-0000-00001A190000}"/>
    <cellStyle name="Millares 2 3 3 5 5 2 3 2" xfId="19751" xr:uid="{726903BB-62BF-4ACC-B2B0-E1339FFC7FAE}"/>
    <cellStyle name="Millares 2 3 3 5 5 2 4" xfId="19749" xr:uid="{AD14F416-1291-46AD-9A1F-ACAC154BE655}"/>
    <cellStyle name="Millares 2 3 3 5 5 3" xfId="9101" xr:uid="{00000000-0005-0000-0000-00001B190000}"/>
    <cellStyle name="Millares 2 3 3 5 5 3 2" xfId="19752" xr:uid="{C3A3A478-3142-426B-8184-A1F2CA0F2EDE}"/>
    <cellStyle name="Millares 2 3 3 5 5 4" xfId="9102" xr:uid="{00000000-0005-0000-0000-00001C190000}"/>
    <cellStyle name="Millares 2 3 3 5 5 4 2" xfId="19753" xr:uid="{2EFDBC1B-6255-4B58-A893-1697E43E8B97}"/>
    <cellStyle name="Millares 2 3 3 5 5 5" xfId="19748" xr:uid="{3CB5F3F9-9B7C-40E8-AC25-18C88B142757}"/>
    <cellStyle name="Millares 2 3 3 5 6" xfId="9103" xr:uid="{00000000-0005-0000-0000-00001D190000}"/>
    <cellStyle name="Millares 2 3 3 5 6 2" xfId="9104" xr:uid="{00000000-0005-0000-0000-00001E190000}"/>
    <cellStyle name="Millares 2 3 3 5 6 2 2" xfId="19755" xr:uid="{7561AC6A-545B-47E6-958B-1DA04AA486AF}"/>
    <cellStyle name="Millares 2 3 3 5 6 3" xfId="9105" xr:uid="{00000000-0005-0000-0000-00001F190000}"/>
    <cellStyle name="Millares 2 3 3 5 6 3 2" xfId="19756" xr:uid="{9469434E-C607-4E68-9E1C-6F4BDF1E2A95}"/>
    <cellStyle name="Millares 2 3 3 5 6 4" xfId="19754" xr:uid="{2111739D-10B1-4AD2-9489-B84F999381BA}"/>
    <cellStyle name="Millares 2 3 3 5 7" xfId="9106" xr:uid="{00000000-0005-0000-0000-000020190000}"/>
    <cellStyle name="Millares 2 3 3 5 7 2" xfId="19757" xr:uid="{F8995D39-B1DE-4862-8495-EB5388825CB5}"/>
    <cellStyle name="Millares 2 3 3 5 8" xfId="9107" xr:uid="{00000000-0005-0000-0000-000021190000}"/>
    <cellStyle name="Millares 2 3 3 5 8 2" xfId="19758" xr:uid="{D5EF9CD4-56CE-4051-903F-4603783DBCFB}"/>
    <cellStyle name="Millares 2 3 3 5 9" xfId="19723" xr:uid="{3DB39998-60DE-46D6-944D-E4D49A57E052}"/>
    <cellStyle name="Millares 2 3 3 6" xfId="9108" xr:uid="{00000000-0005-0000-0000-000022190000}"/>
    <cellStyle name="Millares 2 3 3 6 2" xfId="9109" xr:uid="{00000000-0005-0000-0000-000023190000}"/>
    <cellStyle name="Millares 2 3 3 6 2 2" xfId="9110" xr:uid="{00000000-0005-0000-0000-000024190000}"/>
    <cellStyle name="Millares 2 3 3 6 2 2 2" xfId="9111" xr:uid="{00000000-0005-0000-0000-000025190000}"/>
    <cellStyle name="Millares 2 3 3 6 2 2 2 2" xfId="19762" xr:uid="{5A0F66DD-C9A4-4031-9772-88A4A90B431A}"/>
    <cellStyle name="Millares 2 3 3 6 2 2 3" xfId="9112" xr:uid="{00000000-0005-0000-0000-000026190000}"/>
    <cellStyle name="Millares 2 3 3 6 2 2 3 2" xfId="19763" xr:uid="{4F47C664-A78A-496A-A8A4-D367142691C5}"/>
    <cellStyle name="Millares 2 3 3 6 2 2 4" xfId="19761" xr:uid="{275561F4-F097-485F-80B9-A177C4D36DE3}"/>
    <cellStyle name="Millares 2 3 3 6 2 3" xfId="9113" xr:uid="{00000000-0005-0000-0000-000027190000}"/>
    <cellStyle name="Millares 2 3 3 6 2 3 2" xfId="19764" xr:uid="{5FB9CBC6-7765-4492-9F48-6AF1F3CDE573}"/>
    <cellStyle name="Millares 2 3 3 6 2 4" xfId="9114" xr:uid="{00000000-0005-0000-0000-000028190000}"/>
    <cellStyle name="Millares 2 3 3 6 2 4 2" xfId="19765" xr:uid="{950A6164-51E8-4E99-9440-1DE0F7C25D70}"/>
    <cellStyle name="Millares 2 3 3 6 2 5" xfId="19760" xr:uid="{30FF0D9B-1BF0-44E0-BEAC-052BFC9F8311}"/>
    <cellStyle name="Millares 2 3 3 6 3" xfId="9115" xr:uid="{00000000-0005-0000-0000-000029190000}"/>
    <cellStyle name="Millares 2 3 3 6 3 2" xfId="9116" xr:uid="{00000000-0005-0000-0000-00002A190000}"/>
    <cellStyle name="Millares 2 3 3 6 3 2 2" xfId="9117" xr:uid="{00000000-0005-0000-0000-00002B190000}"/>
    <cellStyle name="Millares 2 3 3 6 3 2 2 2" xfId="19768" xr:uid="{A588117A-0530-4E62-9B98-D1743CB86A00}"/>
    <cellStyle name="Millares 2 3 3 6 3 2 3" xfId="9118" xr:uid="{00000000-0005-0000-0000-00002C190000}"/>
    <cellStyle name="Millares 2 3 3 6 3 2 3 2" xfId="19769" xr:uid="{7576D5E9-B5DB-4296-B3E1-ABD14C784318}"/>
    <cellStyle name="Millares 2 3 3 6 3 2 4" xfId="19767" xr:uid="{4E2E5F17-0521-4D9A-B953-0327A26DA8B4}"/>
    <cellStyle name="Millares 2 3 3 6 3 3" xfId="9119" xr:uid="{00000000-0005-0000-0000-00002D190000}"/>
    <cellStyle name="Millares 2 3 3 6 3 3 2" xfId="19770" xr:uid="{252FC6E1-B1FF-482D-80DF-D9038CBE1EF7}"/>
    <cellStyle name="Millares 2 3 3 6 3 4" xfId="9120" xr:uid="{00000000-0005-0000-0000-00002E190000}"/>
    <cellStyle name="Millares 2 3 3 6 3 4 2" xfId="19771" xr:uid="{0FE47E13-3CFA-4193-98A4-B1246A0EE9B0}"/>
    <cellStyle name="Millares 2 3 3 6 3 5" xfId="19766" xr:uid="{19A9C00C-85B8-4FB0-AE5B-4D67FDDD60B6}"/>
    <cellStyle name="Millares 2 3 3 6 4" xfId="9121" xr:uid="{00000000-0005-0000-0000-00002F190000}"/>
    <cellStyle name="Millares 2 3 3 6 4 2" xfId="9122" xr:uid="{00000000-0005-0000-0000-000030190000}"/>
    <cellStyle name="Millares 2 3 3 6 4 2 2" xfId="19773" xr:uid="{C766DF35-018F-43B3-89AD-D2CCFFA7C798}"/>
    <cellStyle name="Millares 2 3 3 6 4 3" xfId="9123" xr:uid="{00000000-0005-0000-0000-000031190000}"/>
    <cellStyle name="Millares 2 3 3 6 4 3 2" xfId="19774" xr:uid="{9F920407-FC9F-48F7-B9E6-CD81EB95E43A}"/>
    <cellStyle name="Millares 2 3 3 6 4 4" xfId="19772" xr:uid="{C8AE7A72-817A-4BCE-A2B1-7D52D6215B0A}"/>
    <cellStyle name="Millares 2 3 3 6 5" xfId="9124" xr:uid="{00000000-0005-0000-0000-000032190000}"/>
    <cellStyle name="Millares 2 3 3 6 5 2" xfId="19775" xr:uid="{4EA0A847-5D74-4AE3-B55E-4B0383BCBEDA}"/>
    <cellStyle name="Millares 2 3 3 6 6" xfId="9125" xr:uid="{00000000-0005-0000-0000-000033190000}"/>
    <cellStyle name="Millares 2 3 3 6 6 2" xfId="19776" xr:uid="{44DC109E-3E11-440D-A30F-9D6B19905578}"/>
    <cellStyle name="Millares 2 3 3 6 7" xfId="19759" xr:uid="{0FE54E83-B476-47A4-998D-0063CFA3F5C6}"/>
    <cellStyle name="Millares 2 3 3 7" xfId="9126" xr:uid="{00000000-0005-0000-0000-000034190000}"/>
    <cellStyle name="Millares 2 3 3 7 2" xfId="9127" xr:uid="{00000000-0005-0000-0000-000035190000}"/>
    <cellStyle name="Millares 2 3 3 7 2 2" xfId="9128" xr:uid="{00000000-0005-0000-0000-000036190000}"/>
    <cellStyle name="Millares 2 3 3 7 2 2 2" xfId="19779" xr:uid="{B76C4E9F-3C0D-439D-8ACA-93B8AEF9B5BA}"/>
    <cellStyle name="Millares 2 3 3 7 2 3" xfId="9129" xr:uid="{00000000-0005-0000-0000-000037190000}"/>
    <cellStyle name="Millares 2 3 3 7 2 3 2" xfId="19780" xr:uid="{CB520845-958F-452E-A90A-6A63F0C89C5C}"/>
    <cellStyle name="Millares 2 3 3 7 2 4" xfId="19778" xr:uid="{7632DEB3-46CC-4336-AE11-2810243E223D}"/>
    <cellStyle name="Millares 2 3 3 7 3" xfId="9130" xr:uid="{00000000-0005-0000-0000-000038190000}"/>
    <cellStyle name="Millares 2 3 3 7 3 2" xfId="19781" xr:uid="{D3D21A78-9157-4B82-B62D-217CE4878B4F}"/>
    <cellStyle name="Millares 2 3 3 7 4" xfId="9131" xr:uid="{00000000-0005-0000-0000-000039190000}"/>
    <cellStyle name="Millares 2 3 3 7 4 2" xfId="19782" xr:uid="{66E12F6A-4F31-47FC-8EF1-245476B04A17}"/>
    <cellStyle name="Millares 2 3 3 7 5" xfId="19777" xr:uid="{FFD8417B-4A85-4A61-8CD2-36DE11FDD182}"/>
    <cellStyle name="Millares 2 3 3 8" xfId="9132" xr:uid="{00000000-0005-0000-0000-00003A190000}"/>
    <cellStyle name="Millares 2 3 3 8 2" xfId="9133" xr:uid="{00000000-0005-0000-0000-00003B190000}"/>
    <cellStyle name="Millares 2 3 3 8 2 2" xfId="9134" xr:uid="{00000000-0005-0000-0000-00003C190000}"/>
    <cellStyle name="Millares 2 3 3 8 2 2 2" xfId="19785" xr:uid="{7B747C7F-68D3-4964-972C-30F6384052B2}"/>
    <cellStyle name="Millares 2 3 3 8 2 3" xfId="9135" xr:uid="{00000000-0005-0000-0000-00003D190000}"/>
    <cellStyle name="Millares 2 3 3 8 2 3 2" xfId="19786" xr:uid="{9BF4F1DB-5B50-429F-B2C4-F5E74870ED06}"/>
    <cellStyle name="Millares 2 3 3 8 2 4" xfId="19784" xr:uid="{5DF07712-C050-4DCD-BD3C-7218B877EDC6}"/>
    <cellStyle name="Millares 2 3 3 8 3" xfId="9136" xr:uid="{00000000-0005-0000-0000-00003E190000}"/>
    <cellStyle name="Millares 2 3 3 8 3 2" xfId="19787" xr:uid="{6672FAC2-7261-4C66-A5EF-30B965720FFB}"/>
    <cellStyle name="Millares 2 3 3 8 4" xfId="9137" xr:uid="{00000000-0005-0000-0000-00003F190000}"/>
    <cellStyle name="Millares 2 3 3 8 4 2" xfId="19788" xr:uid="{C4B00620-DBF9-4005-9E1D-4EE801398E5B}"/>
    <cellStyle name="Millares 2 3 3 8 5" xfId="19783" xr:uid="{414D248B-E0C4-4D31-8600-B3E05C0898ED}"/>
    <cellStyle name="Millares 2 3 3 9" xfId="9138" xr:uid="{00000000-0005-0000-0000-000040190000}"/>
    <cellStyle name="Millares 2 3 3 9 2" xfId="9139" xr:uid="{00000000-0005-0000-0000-000041190000}"/>
    <cellStyle name="Millares 2 3 3 9 2 2" xfId="9140" xr:uid="{00000000-0005-0000-0000-000042190000}"/>
    <cellStyle name="Millares 2 3 3 9 2 2 2" xfId="19791" xr:uid="{7B11DE38-22BC-466D-8A5F-5D53C92E787C}"/>
    <cellStyle name="Millares 2 3 3 9 2 3" xfId="9141" xr:uid="{00000000-0005-0000-0000-000043190000}"/>
    <cellStyle name="Millares 2 3 3 9 2 3 2" xfId="19792" xr:uid="{15BD1F95-B8A6-4909-9D96-5D38EC797644}"/>
    <cellStyle name="Millares 2 3 3 9 2 4" xfId="19790" xr:uid="{4F2B7282-16F8-4416-B289-76D0DE098209}"/>
    <cellStyle name="Millares 2 3 3 9 3" xfId="9142" xr:uid="{00000000-0005-0000-0000-000044190000}"/>
    <cellStyle name="Millares 2 3 3 9 3 2" xfId="19793" xr:uid="{54775D25-1238-4BC5-AEA9-736D30D2DB27}"/>
    <cellStyle name="Millares 2 3 3 9 4" xfId="9143" xr:uid="{00000000-0005-0000-0000-000045190000}"/>
    <cellStyle name="Millares 2 3 3 9 4 2" xfId="19794" xr:uid="{A8309DF5-DC12-4C8D-8ABC-153CE4CA1095}"/>
    <cellStyle name="Millares 2 3 3 9 5" xfId="19789" xr:uid="{A39CC9D1-ADF9-4BDF-AA66-4F7FCFCF06B3}"/>
    <cellStyle name="Millares 2 3 4" xfId="217" xr:uid="{00000000-0005-0000-0000-000046190000}"/>
    <cellStyle name="Millares 2 3 4 10" xfId="9144" xr:uid="{00000000-0005-0000-0000-000047190000}"/>
    <cellStyle name="Millares 2 3 4 10 2" xfId="19795" xr:uid="{7C56FE07-CC00-48AE-BCED-678F4F455060}"/>
    <cellStyle name="Millares 2 3 4 11" xfId="13529" xr:uid="{2211EBCE-7572-4739-ABA4-B8E9A867F926}"/>
    <cellStyle name="Millares 2 3 4 12" xfId="13618" xr:uid="{0B8EA80D-D674-4792-BAF3-7F440DAFE8B0}"/>
    <cellStyle name="Millares 2 3 4 2" xfId="9145" xr:uid="{00000000-0005-0000-0000-000048190000}"/>
    <cellStyle name="Millares 2 3 4 2 10" xfId="19796" xr:uid="{57B3486A-EE8E-41E3-9EB4-988BBD9A83D6}"/>
    <cellStyle name="Millares 2 3 4 2 2" xfId="9146" xr:uid="{00000000-0005-0000-0000-000049190000}"/>
    <cellStyle name="Millares 2 3 4 2 2 2" xfId="9147" xr:uid="{00000000-0005-0000-0000-00004A190000}"/>
    <cellStyle name="Millares 2 3 4 2 2 2 2" xfId="9148" xr:uid="{00000000-0005-0000-0000-00004B190000}"/>
    <cellStyle name="Millares 2 3 4 2 2 2 2 2" xfId="9149" xr:uid="{00000000-0005-0000-0000-00004C190000}"/>
    <cellStyle name="Millares 2 3 4 2 2 2 2 2 2" xfId="9150" xr:uid="{00000000-0005-0000-0000-00004D190000}"/>
    <cellStyle name="Millares 2 3 4 2 2 2 2 2 2 2" xfId="19801" xr:uid="{B780AB30-346C-43FF-B620-61767030320D}"/>
    <cellStyle name="Millares 2 3 4 2 2 2 2 2 3" xfId="9151" xr:uid="{00000000-0005-0000-0000-00004E190000}"/>
    <cellStyle name="Millares 2 3 4 2 2 2 2 2 3 2" xfId="19802" xr:uid="{479D0EA5-1EA7-43D8-9759-18BAD6139FF9}"/>
    <cellStyle name="Millares 2 3 4 2 2 2 2 2 4" xfId="19800" xr:uid="{983AA640-2B71-4BBC-B051-10FF450391D0}"/>
    <cellStyle name="Millares 2 3 4 2 2 2 2 3" xfId="9152" xr:uid="{00000000-0005-0000-0000-00004F190000}"/>
    <cellStyle name="Millares 2 3 4 2 2 2 2 3 2" xfId="19803" xr:uid="{61999D47-8850-47B0-A87E-8746D452F135}"/>
    <cellStyle name="Millares 2 3 4 2 2 2 2 4" xfId="9153" xr:uid="{00000000-0005-0000-0000-000050190000}"/>
    <cellStyle name="Millares 2 3 4 2 2 2 2 4 2" xfId="19804" xr:uid="{CB36FD82-562B-4A8B-9720-090B727185EC}"/>
    <cellStyle name="Millares 2 3 4 2 2 2 2 5" xfId="19799" xr:uid="{9150B246-42A1-4F98-BD6C-4D7C8989E105}"/>
    <cellStyle name="Millares 2 3 4 2 2 2 3" xfId="9154" xr:uid="{00000000-0005-0000-0000-000051190000}"/>
    <cellStyle name="Millares 2 3 4 2 2 2 3 2" xfId="9155" xr:uid="{00000000-0005-0000-0000-000052190000}"/>
    <cellStyle name="Millares 2 3 4 2 2 2 3 2 2" xfId="19806" xr:uid="{48C8CE1B-532E-459B-BDB1-673D5BA218E8}"/>
    <cellStyle name="Millares 2 3 4 2 2 2 3 3" xfId="9156" xr:uid="{00000000-0005-0000-0000-000053190000}"/>
    <cellStyle name="Millares 2 3 4 2 2 2 3 3 2" xfId="19807" xr:uid="{0DB39B24-305E-4CB1-AE5D-D4022B7603DA}"/>
    <cellStyle name="Millares 2 3 4 2 2 2 3 4" xfId="19805" xr:uid="{660A1F0A-C2D9-448A-8917-DAD666E57F4F}"/>
    <cellStyle name="Millares 2 3 4 2 2 2 4" xfId="9157" xr:uid="{00000000-0005-0000-0000-000054190000}"/>
    <cellStyle name="Millares 2 3 4 2 2 2 4 2" xfId="19808" xr:uid="{B0883E0B-F74B-45A1-90A8-A190A1383B56}"/>
    <cellStyle name="Millares 2 3 4 2 2 2 5" xfId="9158" xr:uid="{00000000-0005-0000-0000-000055190000}"/>
    <cellStyle name="Millares 2 3 4 2 2 2 5 2" xfId="19809" xr:uid="{55C56FE9-3758-4FDD-9B46-F124A2954C01}"/>
    <cellStyle name="Millares 2 3 4 2 2 2 6" xfId="19798" xr:uid="{1DFBBE83-AA62-4825-945E-7E44262CD9D5}"/>
    <cellStyle name="Millares 2 3 4 2 2 3" xfId="9159" xr:uid="{00000000-0005-0000-0000-000056190000}"/>
    <cellStyle name="Millares 2 3 4 2 2 3 2" xfId="9160" xr:uid="{00000000-0005-0000-0000-000057190000}"/>
    <cellStyle name="Millares 2 3 4 2 2 3 2 2" xfId="9161" xr:uid="{00000000-0005-0000-0000-000058190000}"/>
    <cellStyle name="Millares 2 3 4 2 2 3 2 2 2" xfId="19812" xr:uid="{07E2343D-185F-4890-B2D4-411750A0F69E}"/>
    <cellStyle name="Millares 2 3 4 2 2 3 2 3" xfId="9162" xr:uid="{00000000-0005-0000-0000-000059190000}"/>
    <cellStyle name="Millares 2 3 4 2 2 3 2 3 2" xfId="19813" xr:uid="{F4A6A864-5E09-4935-94AE-13ACF43004B0}"/>
    <cellStyle name="Millares 2 3 4 2 2 3 2 4" xfId="19811" xr:uid="{4B289909-1C8E-4C04-A9B6-51B54FF9B858}"/>
    <cellStyle name="Millares 2 3 4 2 2 3 3" xfId="9163" xr:uid="{00000000-0005-0000-0000-00005A190000}"/>
    <cellStyle name="Millares 2 3 4 2 2 3 3 2" xfId="19814" xr:uid="{04C904F6-00A3-4F11-AFC5-77D6BAFBAD94}"/>
    <cellStyle name="Millares 2 3 4 2 2 3 4" xfId="9164" xr:uid="{00000000-0005-0000-0000-00005B190000}"/>
    <cellStyle name="Millares 2 3 4 2 2 3 4 2" xfId="19815" xr:uid="{2F90BC26-C74A-4FD4-AB57-2FB4E0F7E3B3}"/>
    <cellStyle name="Millares 2 3 4 2 2 3 5" xfId="19810" xr:uid="{E97D000F-A028-429B-AE93-84CD7AC205B8}"/>
    <cellStyle name="Millares 2 3 4 2 2 4" xfId="9165" xr:uid="{00000000-0005-0000-0000-00005C190000}"/>
    <cellStyle name="Millares 2 3 4 2 2 4 2" xfId="9166" xr:uid="{00000000-0005-0000-0000-00005D190000}"/>
    <cellStyle name="Millares 2 3 4 2 2 4 2 2" xfId="9167" xr:uid="{00000000-0005-0000-0000-00005E190000}"/>
    <cellStyle name="Millares 2 3 4 2 2 4 2 2 2" xfId="19818" xr:uid="{8DF111B9-1C7A-40E7-B9E8-D67D24BC1C67}"/>
    <cellStyle name="Millares 2 3 4 2 2 4 2 3" xfId="9168" xr:uid="{00000000-0005-0000-0000-00005F190000}"/>
    <cellStyle name="Millares 2 3 4 2 2 4 2 3 2" xfId="19819" xr:uid="{D55F1348-30C3-4012-B0BA-C1A4E07D88D5}"/>
    <cellStyle name="Millares 2 3 4 2 2 4 2 4" xfId="19817" xr:uid="{0370E1A6-B63C-4582-9720-70EF10C88772}"/>
    <cellStyle name="Millares 2 3 4 2 2 4 3" xfId="9169" xr:uid="{00000000-0005-0000-0000-000060190000}"/>
    <cellStyle name="Millares 2 3 4 2 2 4 3 2" xfId="19820" xr:uid="{E6112FF4-D944-4CF0-8BC4-7FE0361CCCC3}"/>
    <cellStyle name="Millares 2 3 4 2 2 4 4" xfId="9170" xr:uid="{00000000-0005-0000-0000-000061190000}"/>
    <cellStyle name="Millares 2 3 4 2 2 4 4 2" xfId="19821" xr:uid="{B1543D16-8147-4673-B700-6B8C5A99EC41}"/>
    <cellStyle name="Millares 2 3 4 2 2 4 5" xfId="19816" xr:uid="{9BC7AAA7-09B2-462D-BD43-1855BD37A924}"/>
    <cellStyle name="Millares 2 3 4 2 2 5" xfId="9171" xr:uid="{00000000-0005-0000-0000-000062190000}"/>
    <cellStyle name="Millares 2 3 4 2 2 5 2" xfId="9172" xr:uid="{00000000-0005-0000-0000-000063190000}"/>
    <cellStyle name="Millares 2 3 4 2 2 5 2 2" xfId="9173" xr:uid="{00000000-0005-0000-0000-000064190000}"/>
    <cellStyle name="Millares 2 3 4 2 2 5 2 2 2" xfId="19824" xr:uid="{EE685CC1-4F19-46F4-B3E5-AEE61C9E433A}"/>
    <cellStyle name="Millares 2 3 4 2 2 5 2 3" xfId="9174" xr:uid="{00000000-0005-0000-0000-000065190000}"/>
    <cellStyle name="Millares 2 3 4 2 2 5 2 3 2" xfId="19825" xr:uid="{864A140E-B621-4F6B-9F85-79A58F27E37C}"/>
    <cellStyle name="Millares 2 3 4 2 2 5 2 4" xfId="19823" xr:uid="{7B4C11BF-9416-40F4-8374-0820159992A8}"/>
    <cellStyle name="Millares 2 3 4 2 2 5 3" xfId="9175" xr:uid="{00000000-0005-0000-0000-000066190000}"/>
    <cellStyle name="Millares 2 3 4 2 2 5 3 2" xfId="19826" xr:uid="{DC2624E7-F477-4EE8-8DF6-80DC60402E1D}"/>
    <cellStyle name="Millares 2 3 4 2 2 5 4" xfId="9176" xr:uid="{00000000-0005-0000-0000-000067190000}"/>
    <cellStyle name="Millares 2 3 4 2 2 5 4 2" xfId="19827" xr:uid="{F6B71DEF-A57E-4B74-9EA1-1A91FB41224E}"/>
    <cellStyle name="Millares 2 3 4 2 2 5 5" xfId="19822" xr:uid="{CD77C57F-4C68-462D-8239-39B912F7E890}"/>
    <cellStyle name="Millares 2 3 4 2 2 6" xfId="9177" xr:uid="{00000000-0005-0000-0000-000068190000}"/>
    <cellStyle name="Millares 2 3 4 2 2 6 2" xfId="9178" xr:uid="{00000000-0005-0000-0000-000069190000}"/>
    <cellStyle name="Millares 2 3 4 2 2 6 2 2" xfId="19829" xr:uid="{E806C86C-08D4-4DAA-A0A1-A5801AD65B03}"/>
    <cellStyle name="Millares 2 3 4 2 2 6 3" xfId="9179" xr:uid="{00000000-0005-0000-0000-00006A190000}"/>
    <cellStyle name="Millares 2 3 4 2 2 6 3 2" xfId="19830" xr:uid="{E9753A47-E108-45C3-BEDE-EF25734FE206}"/>
    <cellStyle name="Millares 2 3 4 2 2 6 4" xfId="19828" xr:uid="{16218125-B214-45E1-B5E4-94849C05D0B7}"/>
    <cellStyle name="Millares 2 3 4 2 2 7" xfId="9180" xr:uid="{00000000-0005-0000-0000-00006B190000}"/>
    <cellStyle name="Millares 2 3 4 2 2 7 2" xfId="19831" xr:uid="{EE87CD82-FC2F-48F9-898D-41FAF7AEE595}"/>
    <cellStyle name="Millares 2 3 4 2 2 8" xfId="9181" xr:uid="{00000000-0005-0000-0000-00006C190000}"/>
    <cellStyle name="Millares 2 3 4 2 2 8 2" xfId="19832" xr:uid="{3319404B-A095-4E9C-A139-EFC9970E90EA}"/>
    <cellStyle name="Millares 2 3 4 2 2 9" xfId="19797" xr:uid="{9249B9A5-9CF7-49F3-A267-3606CBFA69A6}"/>
    <cellStyle name="Millares 2 3 4 2 3" xfId="9182" xr:uid="{00000000-0005-0000-0000-00006D190000}"/>
    <cellStyle name="Millares 2 3 4 2 3 2" xfId="9183" xr:uid="{00000000-0005-0000-0000-00006E190000}"/>
    <cellStyle name="Millares 2 3 4 2 3 2 2" xfId="9184" xr:uid="{00000000-0005-0000-0000-00006F190000}"/>
    <cellStyle name="Millares 2 3 4 2 3 2 2 2" xfId="9185" xr:uid="{00000000-0005-0000-0000-000070190000}"/>
    <cellStyle name="Millares 2 3 4 2 3 2 2 2 2" xfId="19836" xr:uid="{E0D86B0C-F1C2-404E-B901-9983458B11E4}"/>
    <cellStyle name="Millares 2 3 4 2 3 2 2 3" xfId="9186" xr:uid="{00000000-0005-0000-0000-000071190000}"/>
    <cellStyle name="Millares 2 3 4 2 3 2 2 3 2" xfId="19837" xr:uid="{42BE25E2-C020-4FC0-B76C-405406375D91}"/>
    <cellStyle name="Millares 2 3 4 2 3 2 2 4" xfId="19835" xr:uid="{8A2BCC22-E829-4DC9-A104-A55424372517}"/>
    <cellStyle name="Millares 2 3 4 2 3 2 3" xfId="9187" xr:uid="{00000000-0005-0000-0000-000072190000}"/>
    <cellStyle name="Millares 2 3 4 2 3 2 3 2" xfId="19838" xr:uid="{31AB96AD-8643-4948-8FC8-3C3FB17C5BAE}"/>
    <cellStyle name="Millares 2 3 4 2 3 2 4" xfId="9188" xr:uid="{00000000-0005-0000-0000-000073190000}"/>
    <cellStyle name="Millares 2 3 4 2 3 2 4 2" xfId="19839" xr:uid="{776A88BA-A264-47E3-B1D5-D8BD2A0042CA}"/>
    <cellStyle name="Millares 2 3 4 2 3 2 5" xfId="19834" xr:uid="{89E7AE5F-F1EC-4706-BF6F-E8C1B7EE03D9}"/>
    <cellStyle name="Millares 2 3 4 2 3 3" xfId="9189" xr:uid="{00000000-0005-0000-0000-000074190000}"/>
    <cellStyle name="Millares 2 3 4 2 3 3 2" xfId="9190" xr:uid="{00000000-0005-0000-0000-000075190000}"/>
    <cellStyle name="Millares 2 3 4 2 3 3 2 2" xfId="19841" xr:uid="{5B16BDA9-2532-4302-A1D6-889FCD25FCBF}"/>
    <cellStyle name="Millares 2 3 4 2 3 3 3" xfId="9191" xr:uid="{00000000-0005-0000-0000-000076190000}"/>
    <cellStyle name="Millares 2 3 4 2 3 3 3 2" xfId="19842" xr:uid="{01853D4E-AFB7-4F78-B899-E994F90D3CC1}"/>
    <cellStyle name="Millares 2 3 4 2 3 3 4" xfId="19840" xr:uid="{CE0620E5-8EE3-4F1A-8A93-FB7AFC336099}"/>
    <cellStyle name="Millares 2 3 4 2 3 4" xfId="9192" xr:uid="{00000000-0005-0000-0000-000077190000}"/>
    <cellStyle name="Millares 2 3 4 2 3 4 2" xfId="19843" xr:uid="{406C2C98-231A-45FD-8C76-FD545EC4436E}"/>
    <cellStyle name="Millares 2 3 4 2 3 5" xfId="9193" xr:uid="{00000000-0005-0000-0000-000078190000}"/>
    <cellStyle name="Millares 2 3 4 2 3 5 2" xfId="19844" xr:uid="{5F07C790-4C7D-4CF5-B6B9-4FD12D594145}"/>
    <cellStyle name="Millares 2 3 4 2 3 6" xfId="19833" xr:uid="{5EA93D0B-770B-4515-A594-7022F55D907D}"/>
    <cellStyle name="Millares 2 3 4 2 4" xfId="9194" xr:uid="{00000000-0005-0000-0000-000079190000}"/>
    <cellStyle name="Millares 2 3 4 2 4 2" xfId="9195" xr:uid="{00000000-0005-0000-0000-00007A190000}"/>
    <cellStyle name="Millares 2 3 4 2 4 2 2" xfId="9196" xr:uid="{00000000-0005-0000-0000-00007B190000}"/>
    <cellStyle name="Millares 2 3 4 2 4 2 2 2" xfId="19847" xr:uid="{337098E7-5BDB-44D9-86D3-4C58D48A7D77}"/>
    <cellStyle name="Millares 2 3 4 2 4 2 3" xfId="9197" xr:uid="{00000000-0005-0000-0000-00007C190000}"/>
    <cellStyle name="Millares 2 3 4 2 4 2 3 2" xfId="19848" xr:uid="{D87646AD-5FE0-409B-B561-632E4AE533C3}"/>
    <cellStyle name="Millares 2 3 4 2 4 2 4" xfId="19846" xr:uid="{A0711C44-2130-48EB-BAD9-125C128038EB}"/>
    <cellStyle name="Millares 2 3 4 2 4 3" xfId="9198" xr:uid="{00000000-0005-0000-0000-00007D190000}"/>
    <cellStyle name="Millares 2 3 4 2 4 3 2" xfId="19849" xr:uid="{8B59EB50-A3E2-46F3-B268-062A37C4DD5C}"/>
    <cellStyle name="Millares 2 3 4 2 4 4" xfId="9199" xr:uid="{00000000-0005-0000-0000-00007E190000}"/>
    <cellStyle name="Millares 2 3 4 2 4 4 2" xfId="19850" xr:uid="{32B21500-4655-493D-8D41-ADD02D420EFE}"/>
    <cellStyle name="Millares 2 3 4 2 4 5" xfId="19845" xr:uid="{65ED3671-2687-4153-848B-E50361445029}"/>
    <cellStyle name="Millares 2 3 4 2 5" xfId="9200" xr:uid="{00000000-0005-0000-0000-00007F190000}"/>
    <cellStyle name="Millares 2 3 4 2 5 2" xfId="9201" xr:uid="{00000000-0005-0000-0000-000080190000}"/>
    <cellStyle name="Millares 2 3 4 2 5 2 2" xfId="9202" xr:uid="{00000000-0005-0000-0000-000081190000}"/>
    <cellStyle name="Millares 2 3 4 2 5 2 2 2" xfId="19853" xr:uid="{6891A116-E4FC-4D60-AB17-27E257AA0C1F}"/>
    <cellStyle name="Millares 2 3 4 2 5 2 3" xfId="9203" xr:uid="{00000000-0005-0000-0000-000082190000}"/>
    <cellStyle name="Millares 2 3 4 2 5 2 3 2" xfId="19854" xr:uid="{6B212D20-D642-433C-97EB-3E29447A2349}"/>
    <cellStyle name="Millares 2 3 4 2 5 2 4" xfId="19852" xr:uid="{F9DFDCA0-9D44-4E40-AD13-476737400624}"/>
    <cellStyle name="Millares 2 3 4 2 5 3" xfId="9204" xr:uid="{00000000-0005-0000-0000-000083190000}"/>
    <cellStyle name="Millares 2 3 4 2 5 3 2" xfId="19855" xr:uid="{E6E1459C-DFEC-47C0-93D6-F69BD24C2B6E}"/>
    <cellStyle name="Millares 2 3 4 2 5 4" xfId="9205" xr:uid="{00000000-0005-0000-0000-000084190000}"/>
    <cellStyle name="Millares 2 3 4 2 5 4 2" xfId="19856" xr:uid="{9C7300FA-D6D7-45C9-B0E9-26742607365D}"/>
    <cellStyle name="Millares 2 3 4 2 5 5" xfId="19851" xr:uid="{20A24C5A-7570-4BFE-A776-8152E5FE8936}"/>
    <cellStyle name="Millares 2 3 4 2 6" xfId="9206" xr:uid="{00000000-0005-0000-0000-000085190000}"/>
    <cellStyle name="Millares 2 3 4 2 6 2" xfId="9207" xr:uid="{00000000-0005-0000-0000-000086190000}"/>
    <cellStyle name="Millares 2 3 4 2 6 2 2" xfId="9208" xr:uid="{00000000-0005-0000-0000-000087190000}"/>
    <cellStyle name="Millares 2 3 4 2 6 2 2 2" xfId="19859" xr:uid="{50777291-0549-44EC-A812-6F3506E6AE18}"/>
    <cellStyle name="Millares 2 3 4 2 6 2 3" xfId="9209" xr:uid="{00000000-0005-0000-0000-000088190000}"/>
    <cellStyle name="Millares 2 3 4 2 6 2 3 2" xfId="19860" xr:uid="{100C4E63-6C22-4CED-9FF5-1FD2928B2BA7}"/>
    <cellStyle name="Millares 2 3 4 2 6 2 4" xfId="19858" xr:uid="{7BF24C66-B260-491A-A56C-9506E84A0B18}"/>
    <cellStyle name="Millares 2 3 4 2 6 3" xfId="9210" xr:uid="{00000000-0005-0000-0000-000089190000}"/>
    <cellStyle name="Millares 2 3 4 2 6 3 2" xfId="19861" xr:uid="{6B7BD9CE-9D03-480B-9A3C-C4FA67F6D30A}"/>
    <cellStyle name="Millares 2 3 4 2 6 4" xfId="9211" xr:uid="{00000000-0005-0000-0000-00008A190000}"/>
    <cellStyle name="Millares 2 3 4 2 6 4 2" xfId="19862" xr:uid="{376F8086-1DB1-4B79-844C-5A650BDBFC29}"/>
    <cellStyle name="Millares 2 3 4 2 6 5" xfId="19857" xr:uid="{69EA5CDB-B258-47A8-8FD2-B74F9E95AC54}"/>
    <cellStyle name="Millares 2 3 4 2 7" xfId="9212" xr:uid="{00000000-0005-0000-0000-00008B190000}"/>
    <cellStyle name="Millares 2 3 4 2 7 2" xfId="9213" xr:uid="{00000000-0005-0000-0000-00008C190000}"/>
    <cellStyle name="Millares 2 3 4 2 7 2 2" xfId="19864" xr:uid="{CBB57765-7BA2-46D5-B732-0674A1BDA83F}"/>
    <cellStyle name="Millares 2 3 4 2 7 3" xfId="9214" xr:uid="{00000000-0005-0000-0000-00008D190000}"/>
    <cellStyle name="Millares 2 3 4 2 7 3 2" xfId="19865" xr:uid="{43ED377F-EFCD-42EA-9CA5-022681AA0120}"/>
    <cellStyle name="Millares 2 3 4 2 7 4" xfId="19863" xr:uid="{EC65D02F-AC94-476E-A754-EA72A032BCA0}"/>
    <cellStyle name="Millares 2 3 4 2 8" xfId="9215" xr:uid="{00000000-0005-0000-0000-00008E190000}"/>
    <cellStyle name="Millares 2 3 4 2 8 2" xfId="19866" xr:uid="{32D05C3B-0AAE-4153-B0D9-4F4EA7FA747A}"/>
    <cellStyle name="Millares 2 3 4 2 9" xfId="9216" xr:uid="{00000000-0005-0000-0000-00008F190000}"/>
    <cellStyle name="Millares 2 3 4 2 9 2" xfId="19867" xr:uid="{0C3FF394-7FA2-462E-87C5-9172A9F5F1A1}"/>
    <cellStyle name="Millares 2 3 4 3" xfId="9217" xr:uid="{00000000-0005-0000-0000-000090190000}"/>
    <cellStyle name="Millares 2 3 4 3 2" xfId="9218" xr:uid="{00000000-0005-0000-0000-000091190000}"/>
    <cellStyle name="Millares 2 3 4 3 2 2" xfId="9219" xr:uid="{00000000-0005-0000-0000-000092190000}"/>
    <cellStyle name="Millares 2 3 4 3 2 2 2" xfId="9220" xr:uid="{00000000-0005-0000-0000-000093190000}"/>
    <cellStyle name="Millares 2 3 4 3 2 2 2 2" xfId="9221" xr:uid="{00000000-0005-0000-0000-000094190000}"/>
    <cellStyle name="Millares 2 3 4 3 2 2 2 2 2" xfId="19872" xr:uid="{BB2D6ABD-D64F-470A-9CB9-4B8F3D7BC837}"/>
    <cellStyle name="Millares 2 3 4 3 2 2 2 3" xfId="9222" xr:uid="{00000000-0005-0000-0000-000095190000}"/>
    <cellStyle name="Millares 2 3 4 3 2 2 2 3 2" xfId="19873" xr:uid="{830E4950-456D-4A43-81D1-5A0DFBC29454}"/>
    <cellStyle name="Millares 2 3 4 3 2 2 2 4" xfId="19871" xr:uid="{36984506-6094-4150-876B-1C3556F5CA8F}"/>
    <cellStyle name="Millares 2 3 4 3 2 2 3" xfId="9223" xr:uid="{00000000-0005-0000-0000-000096190000}"/>
    <cellStyle name="Millares 2 3 4 3 2 2 3 2" xfId="19874" xr:uid="{D39A1F8F-1D1A-4E11-9CC3-C763606ED3AE}"/>
    <cellStyle name="Millares 2 3 4 3 2 2 4" xfId="9224" xr:uid="{00000000-0005-0000-0000-000097190000}"/>
    <cellStyle name="Millares 2 3 4 3 2 2 4 2" xfId="19875" xr:uid="{0784C154-0934-43D9-9171-0B8361BE4F36}"/>
    <cellStyle name="Millares 2 3 4 3 2 2 5" xfId="19870" xr:uid="{D9E8A841-2B21-48A4-B6D2-76160F0F78CE}"/>
    <cellStyle name="Millares 2 3 4 3 2 3" xfId="9225" xr:uid="{00000000-0005-0000-0000-000098190000}"/>
    <cellStyle name="Millares 2 3 4 3 2 3 2" xfId="9226" xr:uid="{00000000-0005-0000-0000-000099190000}"/>
    <cellStyle name="Millares 2 3 4 3 2 3 2 2" xfId="19877" xr:uid="{3CC5A76C-609D-4070-B23A-7583ECD06C74}"/>
    <cellStyle name="Millares 2 3 4 3 2 3 3" xfId="9227" xr:uid="{00000000-0005-0000-0000-00009A190000}"/>
    <cellStyle name="Millares 2 3 4 3 2 3 3 2" xfId="19878" xr:uid="{0D6E52CF-866D-491C-9B52-C44E8775BC45}"/>
    <cellStyle name="Millares 2 3 4 3 2 3 4" xfId="19876" xr:uid="{FE309FCD-EE01-4754-9BDB-5900849201BD}"/>
    <cellStyle name="Millares 2 3 4 3 2 4" xfId="9228" xr:uid="{00000000-0005-0000-0000-00009B190000}"/>
    <cellStyle name="Millares 2 3 4 3 2 4 2" xfId="19879" xr:uid="{C1AF6A90-F2BF-4241-A421-580DBA4D0D04}"/>
    <cellStyle name="Millares 2 3 4 3 2 5" xfId="9229" xr:uid="{00000000-0005-0000-0000-00009C190000}"/>
    <cellStyle name="Millares 2 3 4 3 2 5 2" xfId="19880" xr:uid="{B2E8C286-D384-4F36-B35E-5B9BB50E3BE9}"/>
    <cellStyle name="Millares 2 3 4 3 2 6" xfId="19869" xr:uid="{B8D222AE-00E1-4655-9CFC-632CB9FBF7A9}"/>
    <cellStyle name="Millares 2 3 4 3 3" xfId="9230" xr:uid="{00000000-0005-0000-0000-00009D190000}"/>
    <cellStyle name="Millares 2 3 4 3 3 2" xfId="9231" xr:uid="{00000000-0005-0000-0000-00009E190000}"/>
    <cellStyle name="Millares 2 3 4 3 3 2 2" xfId="9232" xr:uid="{00000000-0005-0000-0000-00009F190000}"/>
    <cellStyle name="Millares 2 3 4 3 3 2 2 2" xfId="19883" xr:uid="{A08BDFEC-3674-4D24-81CE-568F866D3E7F}"/>
    <cellStyle name="Millares 2 3 4 3 3 2 3" xfId="9233" xr:uid="{00000000-0005-0000-0000-0000A0190000}"/>
    <cellStyle name="Millares 2 3 4 3 3 2 3 2" xfId="19884" xr:uid="{E762B0CB-01E5-48FD-A27F-36C90EF7B62D}"/>
    <cellStyle name="Millares 2 3 4 3 3 2 4" xfId="19882" xr:uid="{1F829DDD-169F-4624-BD4B-CE5DD23F6843}"/>
    <cellStyle name="Millares 2 3 4 3 3 3" xfId="9234" xr:uid="{00000000-0005-0000-0000-0000A1190000}"/>
    <cellStyle name="Millares 2 3 4 3 3 3 2" xfId="19885" xr:uid="{6BC343B9-C5F0-4AD9-8C7F-F49F19F4060A}"/>
    <cellStyle name="Millares 2 3 4 3 3 4" xfId="9235" xr:uid="{00000000-0005-0000-0000-0000A2190000}"/>
    <cellStyle name="Millares 2 3 4 3 3 4 2" xfId="19886" xr:uid="{486CB7ED-9482-4F70-A532-6158A6F30534}"/>
    <cellStyle name="Millares 2 3 4 3 3 5" xfId="19881" xr:uid="{A329FBA1-790D-4C2D-AE17-FCE73335085F}"/>
    <cellStyle name="Millares 2 3 4 3 4" xfId="9236" xr:uid="{00000000-0005-0000-0000-0000A3190000}"/>
    <cellStyle name="Millares 2 3 4 3 4 2" xfId="9237" xr:uid="{00000000-0005-0000-0000-0000A4190000}"/>
    <cellStyle name="Millares 2 3 4 3 4 2 2" xfId="9238" xr:uid="{00000000-0005-0000-0000-0000A5190000}"/>
    <cellStyle name="Millares 2 3 4 3 4 2 2 2" xfId="19889" xr:uid="{5FA094A4-F9CA-446D-9BE2-555F1019422B}"/>
    <cellStyle name="Millares 2 3 4 3 4 2 3" xfId="9239" xr:uid="{00000000-0005-0000-0000-0000A6190000}"/>
    <cellStyle name="Millares 2 3 4 3 4 2 3 2" xfId="19890" xr:uid="{4C74E6B2-B2B0-4C08-ACBC-BE0FB635FCEF}"/>
    <cellStyle name="Millares 2 3 4 3 4 2 4" xfId="19888" xr:uid="{B078CB93-09CD-4C50-8A05-7D253A8227B9}"/>
    <cellStyle name="Millares 2 3 4 3 4 3" xfId="9240" xr:uid="{00000000-0005-0000-0000-0000A7190000}"/>
    <cellStyle name="Millares 2 3 4 3 4 3 2" xfId="19891" xr:uid="{5A600A2C-16FB-4224-968A-F39097532E61}"/>
    <cellStyle name="Millares 2 3 4 3 4 4" xfId="9241" xr:uid="{00000000-0005-0000-0000-0000A8190000}"/>
    <cellStyle name="Millares 2 3 4 3 4 4 2" xfId="19892" xr:uid="{01E10FA6-8DFD-40BC-892C-211E70C62303}"/>
    <cellStyle name="Millares 2 3 4 3 4 5" xfId="19887" xr:uid="{55E8EBC3-9830-412D-92AC-E50D44ADB587}"/>
    <cellStyle name="Millares 2 3 4 3 5" xfId="9242" xr:uid="{00000000-0005-0000-0000-0000A9190000}"/>
    <cellStyle name="Millares 2 3 4 3 5 2" xfId="9243" xr:uid="{00000000-0005-0000-0000-0000AA190000}"/>
    <cellStyle name="Millares 2 3 4 3 5 2 2" xfId="9244" xr:uid="{00000000-0005-0000-0000-0000AB190000}"/>
    <cellStyle name="Millares 2 3 4 3 5 2 2 2" xfId="19895" xr:uid="{E1F11F27-151C-4AC5-B8FF-96853861A79F}"/>
    <cellStyle name="Millares 2 3 4 3 5 2 3" xfId="9245" xr:uid="{00000000-0005-0000-0000-0000AC190000}"/>
    <cellStyle name="Millares 2 3 4 3 5 2 3 2" xfId="19896" xr:uid="{C26352BF-E51F-4FAF-9283-8626C1FE2438}"/>
    <cellStyle name="Millares 2 3 4 3 5 2 4" xfId="19894" xr:uid="{0A583DA5-7204-4F5F-B0AE-A65C17A4E5FC}"/>
    <cellStyle name="Millares 2 3 4 3 5 3" xfId="9246" xr:uid="{00000000-0005-0000-0000-0000AD190000}"/>
    <cellStyle name="Millares 2 3 4 3 5 3 2" xfId="19897" xr:uid="{9DD7226F-1814-465E-82C3-5F96E042FF9D}"/>
    <cellStyle name="Millares 2 3 4 3 5 4" xfId="9247" xr:uid="{00000000-0005-0000-0000-0000AE190000}"/>
    <cellStyle name="Millares 2 3 4 3 5 4 2" xfId="19898" xr:uid="{A5FFDEB5-E7E6-4ABC-8113-AA48C1F032C6}"/>
    <cellStyle name="Millares 2 3 4 3 5 5" xfId="19893" xr:uid="{94DE1310-C6D2-491C-92EC-7D6745D814F2}"/>
    <cellStyle name="Millares 2 3 4 3 6" xfId="9248" xr:uid="{00000000-0005-0000-0000-0000AF190000}"/>
    <cellStyle name="Millares 2 3 4 3 6 2" xfId="9249" xr:uid="{00000000-0005-0000-0000-0000B0190000}"/>
    <cellStyle name="Millares 2 3 4 3 6 2 2" xfId="19900" xr:uid="{EEDDCD94-BE9E-4C66-9DC3-EB50731F278A}"/>
    <cellStyle name="Millares 2 3 4 3 6 3" xfId="9250" xr:uid="{00000000-0005-0000-0000-0000B1190000}"/>
    <cellStyle name="Millares 2 3 4 3 6 3 2" xfId="19901" xr:uid="{A71F9350-B3D0-4ED5-8A70-4A6E8628A7DB}"/>
    <cellStyle name="Millares 2 3 4 3 6 4" xfId="19899" xr:uid="{8A2C28B1-868F-444B-AB08-2FE8EC972043}"/>
    <cellStyle name="Millares 2 3 4 3 7" xfId="9251" xr:uid="{00000000-0005-0000-0000-0000B2190000}"/>
    <cellStyle name="Millares 2 3 4 3 7 2" xfId="19902" xr:uid="{B3266D14-39B9-432A-A69B-24D10EFF624D}"/>
    <cellStyle name="Millares 2 3 4 3 8" xfId="9252" xr:uid="{00000000-0005-0000-0000-0000B3190000}"/>
    <cellStyle name="Millares 2 3 4 3 8 2" xfId="19903" xr:uid="{03017838-66AF-447A-AA4B-0D67AC79C19A}"/>
    <cellStyle name="Millares 2 3 4 3 9" xfId="19868" xr:uid="{9ADB7C57-BB08-4257-837E-DB7D1336E2A4}"/>
    <cellStyle name="Millares 2 3 4 4" xfId="9253" xr:uid="{00000000-0005-0000-0000-0000B4190000}"/>
    <cellStyle name="Millares 2 3 4 4 2" xfId="9254" xr:uid="{00000000-0005-0000-0000-0000B5190000}"/>
    <cellStyle name="Millares 2 3 4 4 2 2" xfId="9255" xr:uid="{00000000-0005-0000-0000-0000B6190000}"/>
    <cellStyle name="Millares 2 3 4 4 2 2 2" xfId="9256" xr:uid="{00000000-0005-0000-0000-0000B7190000}"/>
    <cellStyle name="Millares 2 3 4 4 2 2 2 2" xfId="19907" xr:uid="{150CED02-1D43-46C8-ACF7-3E9C02F9B2F5}"/>
    <cellStyle name="Millares 2 3 4 4 2 2 3" xfId="9257" xr:uid="{00000000-0005-0000-0000-0000B8190000}"/>
    <cellStyle name="Millares 2 3 4 4 2 2 3 2" xfId="19908" xr:uid="{7C5141B3-A200-40F3-9B02-3027C84E723B}"/>
    <cellStyle name="Millares 2 3 4 4 2 2 4" xfId="19906" xr:uid="{1AAAEBA1-C5D3-4A55-AD9A-1553A952062E}"/>
    <cellStyle name="Millares 2 3 4 4 2 3" xfId="9258" xr:uid="{00000000-0005-0000-0000-0000B9190000}"/>
    <cellStyle name="Millares 2 3 4 4 2 3 2" xfId="19909" xr:uid="{EAF435D9-C6AF-453D-8311-75DCAE74E213}"/>
    <cellStyle name="Millares 2 3 4 4 2 4" xfId="9259" xr:uid="{00000000-0005-0000-0000-0000BA190000}"/>
    <cellStyle name="Millares 2 3 4 4 2 4 2" xfId="19910" xr:uid="{884CD1DD-AC99-46E6-A679-0E52A7170322}"/>
    <cellStyle name="Millares 2 3 4 4 2 5" xfId="19905" xr:uid="{45E49201-E7D0-4D3E-B2F8-60BD684D2938}"/>
    <cellStyle name="Millares 2 3 4 4 3" xfId="9260" xr:uid="{00000000-0005-0000-0000-0000BB190000}"/>
    <cellStyle name="Millares 2 3 4 4 3 2" xfId="9261" xr:uid="{00000000-0005-0000-0000-0000BC190000}"/>
    <cellStyle name="Millares 2 3 4 4 3 2 2" xfId="19912" xr:uid="{C51518D9-1D62-407C-842E-DB819A6E3047}"/>
    <cellStyle name="Millares 2 3 4 4 3 3" xfId="9262" xr:uid="{00000000-0005-0000-0000-0000BD190000}"/>
    <cellStyle name="Millares 2 3 4 4 3 3 2" xfId="19913" xr:uid="{B4330D51-C2A7-4A83-987D-DC204AD9564C}"/>
    <cellStyle name="Millares 2 3 4 4 3 4" xfId="19911" xr:uid="{59B47683-1027-4E89-81F5-5AFD582B0ECA}"/>
    <cellStyle name="Millares 2 3 4 4 4" xfId="9263" xr:uid="{00000000-0005-0000-0000-0000BE190000}"/>
    <cellStyle name="Millares 2 3 4 4 4 2" xfId="19914" xr:uid="{61EBE85D-C8A1-46D3-AFA8-52EFF243A0A6}"/>
    <cellStyle name="Millares 2 3 4 4 5" xfId="9264" xr:uid="{00000000-0005-0000-0000-0000BF190000}"/>
    <cellStyle name="Millares 2 3 4 4 5 2" xfId="19915" xr:uid="{14A0901D-DD18-4F0B-8D4A-0B30DA6BF274}"/>
    <cellStyle name="Millares 2 3 4 4 6" xfId="19904" xr:uid="{60B5A9CD-AA19-49DF-8C83-5640E1E7F221}"/>
    <cellStyle name="Millares 2 3 4 5" xfId="9265" xr:uid="{00000000-0005-0000-0000-0000C0190000}"/>
    <cellStyle name="Millares 2 3 4 5 2" xfId="9266" xr:uid="{00000000-0005-0000-0000-0000C1190000}"/>
    <cellStyle name="Millares 2 3 4 5 2 2" xfId="9267" xr:uid="{00000000-0005-0000-0000-0000C2190000}"/>
    <cellStyle name="Millares 2 3 4 5 2 2 2" xfId="19918" xr:uid="{A3A1C390-FCD0-4E1F-967A-B98C10FD036A}"/>
    <cellStyle name="Millares 2 3 4 5 2 3" xfId="9268" xr:uid="{00000000-0005-0000-0000-0000C3190000}"/>
    <cellStyle name="Millares 2 3 4 5 2 3 2" xfId="19919" xr:uid="{6888FA03-0265-424C-9C49-B1B13018A373}"/>
    <cellStyle name="Millares 2 3 4 5 2 4" xfId="19917" xr:uid="{DF535026-DD2F-424D-97F2-5F99F01B155D}"/>
    <cellStyle name="Millares 2 3 4 5 3" xfId="9269" xr:uid="{00000000-0005-0000-0000-0000C4190000}"/>
    <cellStyle name="Millares 2 3 4 5 3 2" xfId="19920" xr:uid="{482B891B-3069-46EC-83AA-BA2477687149}"/>
    <cellStyle name="Millares 2 3 4 5 4" xfId="9270" xr:uid="{00000000-0005-0000-0000-0000C5190000}"/>
    <cellStyle name="Millares 2 3 4 5 4 2" xfId="19921" xr:uid="{431C1B28-3BEC-423F-9C90-B889ACCFC83F}"/>
    <cellStyle name="Millares 2 3 4 5 5" xfId="19916" xr:uid="{4037FA15-8A4D-4497-A37F-BBFA446B8193}"/>
    <cellStyle name="Millares 2 3 4 6" xfId="9271" xr:uid="{00000000-0005-0000-0000-0000C6190000}"/>
    <cellStyle name="Millares 2 3 4 6 2" xfId="9272" xr:uid="{00000000-0005-0000-0000-0000C7190000}"/>
    <cellStyle name="Millares 2 3 4 6 2 2" xfId="9273" xr:uid="{00000000-0005-0000-0000-0000C8190000}"/>
    <cellStyle name="Millares 2 3 4 6 2 2 2" xfId="19924" xr:uid="{282990AB-2C35-4D1B-9546-0EED6C67EC35}"/>
    <cellStyle name="Millares 2 3 4 6 2 3" xfId="9274" xr:uid="{00000000-0005-0000-0000-0000C9190000}"/>
    <cellStyle name="Millares 2 3 4 6 2 3 2" xfId="19925" xr:uid="{43E7D8B2-1352-41E4-9FF4-1CA50187343B}"/>
    <cellStyle name="Millares 2 3 4 6 2 4" xfId="19923" xr:uid="{FB6EB8C0-AB06-4292-A9DC-3804B5BB7122}"/>
    <cellStyle name="Millares 2 3 4 6 3" xfId="9275" xr:uid="{00000000-0005-0000-0000-0000CA190000}"/>
    <cellStyle name="Millares 2 3 4 6 3 2" xfId="19926" xr:uid="{AD2F2B5D-6759-4BA4-8270-AFF3B3F2981E}"/>
    <cellStyle name="Millares 2 3 4 6 4" xfId="9276" xr:uid="{00000000-0005-0000-0000-0000CB190000}"/>
    <cellStyle name="Millares 2 3 4 6 4 2" xfId="19927" xr:uid="{5E7F35E3-6450-4463-8603-CCB42DB15A40}"/>
    <cellStyle name="Millares 2 3 4 6 5" xfId="19922" xr:uid="{34AF2A01-E499-44FB-9822-4D59A91E5E21}"/>
    <cellStyle name="Millares 2 3 4 7" xfId="9277" xr:uid="{00000000-0005-0000-0000-0000CC190000}"/>
    <cellStyle name="Millares 2 3 4 7 2" xfId="9278" xr:uid="{00000000-0005-0000-0000-0000CD190000}"/>
    <cellStyle name="Millares 2 3 4 7 2 2" xfId="9279" xr:uid="{00000000-0005-0000-0000-0000CE190000}"/>
    <cellStyle name="Millares 2 3 4 7 2 2 2" xfId="19930" xr:uid="{4912C82C-3473-4A09-B259-DCC77774BD2D}"/>
    <cellStyle name="Millares 2 3 4 7 2 3" xfId="9280" xr:uid="{00000000-0005-0000-0000-0000CF190000}"/>
    <cellStyle name="Millares 2 3 4 7 2 3 2" xfId="19931" xr:uid="{635ACBAE-9835-424F-A552-B74B2577AC73}"/>
    <cellStyle name="Millares 2 3 4 7 2 4" xfId="19929" xr:uid="{1BCA3D23-75CB-4778-BC46-72093D111D2D}"/>
    <cellStyle name="Millares 2 3 4 7 3" xfId="9281" xr:uid="{00000000-0005-0000-0000-0000D0190000}"/>
    <cellStyle name="Millares 2 3 4 7 3 2" xfId="19932" xr:uid="{96EB391B-CE50-4E13-8781-0C708E9343CC}"/>
    <cellStyle name="Millares 2 3 4 7 4" xfId="9282" xr:uid="{00000000-0005-0000-0000-0000D1190000}"/>
    <cellStyle name="Millares 2 3 4 7 4 2" xfId="19933" xr:uid="{8F884774-AF8D-4D6D-893D-73925CC34705}"/>
    <cellStyle name="Millares 2 3 4 7 5" xfId="19928" xr:uid="{EFE98EA8-D0B2-4B96-8632-9EAE89D14E6C}"/>
    <cellStyle name="Millares 2 3 4 8" xfId="9283" xr:uid="{00000000-0005-0000-0000-0000D2190000}"/>
    <cellStyle name="Millares 2 3 4 8 2" xfId="9284" xr:uid="{00000000-0005-0000-0000-0000D3190000}"/>
    <cellStyle name="Millares 2 3 4 8 2 2" xfId="19935" xr:uid="{8E6582EA-229A-4FBF-B4C7-E22F55AE8ABE}"/>
    <cellStyle name="Millares 2 3 4 8 3" xfId="9285" xr:uid="{00000000-0005-0000-0000-0000D4190000}"/>
    <cellStyle name="Millares 2 3 4 8 3 2" xfId="19936" xr:uid="{6813BCEA-4D26-4053-BAD5-5AB659BE6866}"/>
    <cellStyle name="Millares 2 3 4 8 4" xfId="19934" xr:uid="{8CCC2CE8-95B3-4810-BD57-B14BF15A1E14}"/>
    <cellStyle name="Millares 2 3 4 9" xfId="9286" xr:uid="{00000000-0005-0000-0000-0000D5190000}"/>
    <cellStyle name="Millares 2 3 4 9 2" xfId="19937" xr:uid="{87FCDC9E-66A5-4BEB-A609-FBA14A23B86B}"/>
    <cellStyle name="Millares 2 3 5" xfId="9287" xr:uid="{00000000-0005-0000-0000-0000D6190000}"/>
    <cellStyle name="Millares 2 3 5 10" xfId="19938" xr:uid="{CAE1640A-5F6E-4499-BE9E-61B42E8D5162}"/>
    <cellStyle name="Millares 2 3 5 2" xfId="9288" xr:uid="{00000000-0005-0000-0000-0000D7190000}"/>
    <cellStyle name="Millares 2 3 5 2 2" xfId="9289" xr:uid="{00000000-0005-0000-0000-0000D8190000}"/>
    <cellStyle name="Millares 2 3 5 2 2 2" xfId="9290" xr:uid="{00000000-0005-0000-0000-0000D9190000}"/>
    <cellStyle name="Millares 2 3 5 2 2 2 2" xfId="9291" xr:uid="{00000000-0005-0000-0000-0000DA190000}"/>
    <cellStyle name="Millares 2 3 5 2 2 2 2 2" xfId="9292" xr:uid="{00000000-0005-0000-0000-0000DB190000}"/>
    <cellStyle name="Millares 2 3 5 2 2 2 2 2 2" xfId="19943" xr:uid="{CA5EED51-BE86-40EB-8E11-3BED1D15DBBA}"/>
    <cellStyle name="Millares 2 3 5 2 2 2 2 3" xfId="9293" xr:uid="{00000000-0005-0000-0000-0000DC190000}"/>
    <cellStyle name="Millares 2 3 5 2 2 2 2 3 2" xfId="19944" xr:uid="{6EA41EAC-74A0-4BAA-A97B-A07E9704011F}"/>
    <cellStyle name="Millares 2 3 5 2 2 2 2 4" xfId="19942" xr:uid="{B07C035D-1100-4A36-BC98-AF851B943810}"/>
    <cellStyle name="Millares 2 3 5 2 2 2 3" xfId="9294" xr:uid="{00000000-0005-0000-0000-0000DD190000}"/>
    <cellStyle name="Millares 2 3 5 2 2 2 3 2" xfId="19945" xr:uid="{EB77117B-33B6-46C3-9724-F50FA4AA0CA5}"/>
    <cellStyle name="Millares 2 3 5 2 2 2 4" xfId="9295" xr:uid="{00000000-0005-0000-0000-0000DE190000}"/>
    <cellStyle name="Millares 2 3 5 2 2 2 4 2" xfId="19946" xr:uid="{A3DC296E-5CD5-4FC5-AFC6-DD4BF688DBFF}"/>
    <cellStyle name="Millares 2 3 5 2 2 2 5" xfId="19941" xr:uid="{EFEA5D63-A957-4952-A846-C3AE053DFF74}"/>
    <cellStyle name="Millares 2 3 5 2 2 3" xfId="9296" xr:uid="{00000000-0005-0000-0000-0000DF190000}"/>
    <cellStyle name="Millares 2 3 5 2 2 3 2" xfId="9297" xr:uid="{00000000-0005-0000-0000-0000E0190000}"/>
    <cellStyle name="Millares 2 3 5 2 2 3 2 2" xfId="19948" xr:uid="{C841D890-60B6-4235-AD87-885BA671696D}"/>
    <cellStyle name="Millares 2 3 5 2 2 3 3" xfId="9298" xr:uid="{00000000-0005-0000-0000-0000E1190000}"/>
    <cellStyle name="Millares 2 3 5 2 2 3 3 2" xfId="19949" xr:uid="{4A522693-66AF-4211-A313-28231053B20F}"/>
    <cellStyle name="Millares 2 3 5 2 2 3 4" xfId="19947" xr:uid="{BAEF74CE-225B-4B68-811C-1AC952B53E37}"/>
    <cellStyle name="Millares 2 3 5 2 2 4" xfId="9299" xr:uid="{00000000-0005-0000-0000-0000E2190000}"/>
    <cellStyle name="Millares 2 3 5 2 2 4 2" xfId="19950" xr:uid="{7CC6FEB0-A55B-43C9-BB55-93E7EFD27F8E}"/>
    <cellStyle name="Millares 2 3 5 2 2 5" xfId="9300" xr:uid="{00000000-0005-0000-0000-0000E3190000}"/>
    <cellStyle name="Millares 2 3 5 2 2 5 2" xfId="19951" xr:uid="{F477E716-28B5-4416-A015-0343D1B7C58E}"/>
    <cellStyle name="Millares 2 3 5 2 2 6" xfId="19940" xr:uid="{53E720F8-D2E6-4859-98E5-9780A233CA28}"/>
    <cellStyle name="Millares 2 3 5 2 3" xfId="9301" xr:uid="{00000000-0005-0000-0000-0000E4190000}"/>
    <cellStyle name="Millares 2 3 5 2 3 2" xfId="9302" xr:uid="{00000000-0005-0000-0000-0000E5190000}"/>
    <cellStyle name="Millares 2 3 5 2 3 2 2" xfId="9303" xr:uid="{00000000-0005-0000-0000-0000E6190000}"/>
    <cellStyle name="Millares 2 3 5 2 3 2 2 2" xfId="19954" xr:uid="{E5818E29-477F-4FDD-AD2F-3D014FB0AFC0}"/>
    <cellStyle name="Millares 2 3 5 2 3 2 3" xfId="9304" xr:uid="{00000000-0005-0000-0000-0000E7190000}"/>
    <cellStyle name="Millares 2 3 5 2 3 2 3 2" xfId="19955" xr:uid="{F8028882-3079-4C9A-8669-0DBD3F1CBCBA}"/>
    <cellStyle name="Millares 2 3 5 2 3 2 4" xfId="19953" xr:uid="{DF5D9179-6F0B-4558-BE2C-99ED1A68FCC6}"/>
    <cellStyle name="Millares 2 3 5 2 3 3" xfId="9305" xr:uid="{00000000-0005-0000-0000-0000E8190000}"/>
    <cellStyle name="Millares 2 3 5 2 3 3 2" xfId="19956" xr:uid="{37CA8BFC-7CE7-4B49-9F57-D301A312FB29}"/>
    <cellStyle name="Millares 2 3 5 2 3 4" xfId="9306" xr:uid="{00000000-0005-0000-0000-0000E9190000}"/>
    <cellStyle name="Millares 2 3 5 2 3 4 2" xfId="19957" xr:uid="{BB9436F1-6E0F-4EE9-9FD1-B5BDF303610B}"/>
    <cellStyle name="Millares 2 3 5 2 3 5" xfId="19952" xr:uid="{41A960B0-5DDB-4BFE-B87F-EFF8519481AE}"/>
    <cellStyle name="Millares 2 3 5 2 4" xfId="9307" xr:uid="{00000000-0005-0000-0000-0000EA190000}"/>
    <cellStyle name="Millares 2 3 5 2 4 2" xfId="9308" xr:uid="{00000000-0005-0000-0000-0000EB190000}"/>
    <cellStyle name="Millares 2 3 5 2 4 2 2" xfId="9309" xr:uid="{00000000-0005-0000-0000-0000EC190000}"/>
    <cellStyle name="Millares 2 3 5 2 4 2 2 2" xfId="19960" xr:uid="{3E23F5E2-15D0-49CE-994D-9A1FA5295F72}"/>
    <cellStyle name="Millares 2 3 5 2 4 2 3" xfId="9310" xr:uid="{00000000-0005-0000-0000-0000ED190000}"/>
    <cellStyle name="Millares 2 3 5 2 4 2 3 2" xfId="19961" xr:uid="{D038CB69-E394-4383-A0FD-54733A7FEA61}"/>
    <cellStyle name="Millares 2 3 5 2 4 2 4" xfId="19959" xr:uid="{D7222D1E-9902-44B0-8DFE-7DB343A6969D}"/>
    <cellStyle name="Millares 2 3 5 2 4 3" xfId="9311" xr:uid="{00000000-0005-0000-0000-0000EE190000}"/>
    <cellStyle name="Millares 2 3 5 2 4 3 2" xfId="19962" xr:uid="{7E000D86-5E7C-4F39-AE31-37C107E684DF}"/>
    <cellStyle name="Millares 2 3 5 2 4 4" xfId="9312" xr:uid="{00000000-0005-0000-0000-0000EF190000}"/>
    <cellStyle name="Millares 2 3 5 2 4 4 2" xfId="19963" xr:uid="{60BC25B8-B364-42F4-8D5A-41A6F62B2E93}"/>
    <cellStyle name="Millares 2 3 5 2 4 5" xfId="19958" xr:uid="{659B6EB9-6A41-48AB-A4C7-0D6C2D3DC2B2}"/>
    <cellStyle name="Millares 2 3 5 2 5" xfId="9313" xr:uid="{00000000-0005-0000-0000-0000F0190000}"/>
    <cellStyle name="Millares 2 3 5 2 5 2" xfId="9314" xr:uid="{00000000-0005-0000-0000-0000F1190000}"/>
    <cellStyle name="Millares 2 3 5 2 5 2 2" xfId="9315" xr:uid="{00000000-0005-0000-0000-0000F2190000}"/>
    <cellStyle name="Millares 2 3 5 2 5 2 2 2" xfId="19966" xr:uid="{C23854EB-EA47-464B-9237-ECA75ED3C8DC}"/>
    <cellStyle name="Millares 2 3 5 2 5 2 3" xfId="9316" xr:uid="{00000000-0005-0000-0000-0000F3190000}"/>
    <cellStyle name="Millares 2 3 5 2 5 2 3 2" xfId="19967" xr:uid="{E4A10AED-062F-4F2D-9D17-F09A0BE6F06E}"/>
    <cellStyle name="Millares 2 3 5 2 5 2 4" xfId="19965" xr:uid="{AD93412D-C0B2-456C-8471-972BDD6C3B99}"/>
    <cellStyle name="Millares 2 3 5 2 5 3" xfId="9317" xr:uid="{00000000-0005-0000-0000-0000F4190000}"/>
    <cellStyle name="Millares 2 3 5 2 5 3 2" xfId="19968" xr:uid="{92F8E8A0-6528-40FA-8793-A79ABB6FE565}"/>
    <cellStyle name="Millares 2 3 5 2 5 4" xfId="9318" xr:uid="{00000000-0005-0000-0000-0000F5190000}"/>
    <cellStyle name="Millares 2 3 5 2 5 4 2" xfId="19969" xr:uid="{E8F8F79D-DCC9-4D8A-A17C-616AD22D9CAE}"/>
    <cellStyle name="Millares 2 3 5 2 5 5" xfId="19964" xr:uid="{0EACDC99-57D3-433D-9DFA-27F55902A9CE}"/>
    <cellStyle name="Millares 2 3 5 2 6" xfId="9319" xr:uid="{00000000-0005-0000-0000-0000F6190000}"/>
    <cellStyle name="Millares 2 3 5 2 6 2" xfId="9320" xr:uid="{00000000-0005-0000-0000-0000F7190000}"/>
    <cellStyle name="Millares 2 3 5 2 6 2 2" xfId="19971" xr:uid="{B7C63092-7AE7-4C14-9EDA-C137B45B46F4}"/>
    <cellStyle name="Millares 2 3 5 2 6 3" xfId="9321" xr:uid="{00000000-0005-0000-0000-0000F8190000}"/>
    <cellStyle name="Millares 2 3 5 2 6 3 2" xfId="19972" xr:uid="{B84B7E64-16AF-47B7-8954-46436316F533}"/>
    <cellStyle name="Millares 2 3 5 2 6 4" xfId="19970" xr:uid="{E8F4A65D-4987-472D-835B-53316F67197A}"/>
    <cellStyle name="Millares 2 3 5 2 7" xfId="9322" xr:uid="{00000000-0005-0000-0000-0000F9190000}"/>
    <cellStyle name="Millares 2 3 5 2 7 2" xfId="19973" xr:uid="{B64C23F8-BCEC-44C8-927C-344102A694A1}"/>
    <cellStyle name="Millares 2 3 5 2 8" xfId="9323" xr:uid="{00000000-0005-0000-0000-0000FA190000}"/>
    <cellStyle name="Millares 2 3 5 2 8 2" xfId="19974" xr:uid="{0CD6A274-31D9-4E5B-A050-491129228FF1}"/>
    <cellStyle name="Millares 2 3 5 2 9" xfId="19939" xr:uid="{EE9B3449-2B66-4001-9507-8E8787A76E12}"/>
    <cellStyle name="Millares 2 3 5 3" xfId="9324" xr:uid="{00000000-0005-0000-0000-0000FB190000}"/>
    <cellStyle name="Millares 2 3 5 3 2" xfId="9325" xr:uid="{00000000-0005-0000-0000-0000FC190000}"/>
    <cellStyle name="Millares 2 3 5 3 2 2" xfId="9326" xr:uid="{00000000-0005-0000-0000-0000FD190000}"/>
    <cellStyle name="Millares 2 3 5 3 2 2 2" xfId="9327" xr:uid="{00000000-0005-0000-0000-0000FE190000}"/>
    <cellStyle name="Millares 2 3 5 3 2 2 2 2" xfId="19978" xr:uid="{4E24B59C-84B0-4734-B421-3957EC6D7105}"/>
    <cellStyle name="Millares 2 3 5 3 2 2 3" xfId="9328" xr:uid="{00000000-0005-0000-0000-0000FF190000}"/>
    <cellStyle name="Millares 2 3 5 3 2 2 3 2" xfId="19979" xr:uid="{8B1F4DDC-B102-4F72-8C22-D25020C42827}"/>
    <cellStyle name="Millares 2 3 5 3 2 2 4" xfId="19977" xr:uid="{14A84433-C938-4BC4-81DE-E5B208808682}"/>
    <cellStyle name="Millares 2 3 5 3 2 3" xfId="9329" xr:uid="{00000000-0005-0000-0000-0000001A0000}"/>
    <cellStyle name="Millares 2 3 5 3 2 3 2" xfId="19980" xr:uid="{9E880000-B6F6-49E4-B20F-57E4D71B7978}"/>
    <cellStyle name="Millares 2 3 5 3 2 4" xfId="9330" xr:uid="{00000000-0005-0000-0000-0000011A0000}"/>
    <cellStyle name="Millares 2 3 5 3 2 4 2" xfId="19981" xr:uid="{2342CAD7-F1F0-42EB-A5E9-D044AB404125}"/>
    <cellStyle name="Millares 2 3 5 3 2 5" xfId="19976" xr:uid="{02889190-7F54-4511-ACAB-7672CD733265}"/>
    <cellStyle name="Millares 2 3 5 3 3" xfId="9331" xr:uid="{00000000-0005-0000-0000-0000021A0000}"/>
    <cellStyle name="Millares 2 3 5 3 3 2" xfId="9332" xr:uid="{00000000-0005-0000-0000-0000031A0000}"/>
    <cellStyle name="Millares 2 3 5 3 3 2 2" xfId="19983" xr:uid="{0EF39BA3-54E1-4E30-A084-8AEA5E9C7DFE}"/>
    <cellStyle name="Millares 2 3 5 3 3 3" xfId="9333" xr:uid="{00000000-0005-0000-0000-0000041A0000}"/>
    <cellStyle name="Millares 2 3 5 3 3 3 2" xfId="19984" xr:uid="{68425F89-3AE9-44FE-B16E-8D22EA2BC25E}"/>
    <cellStyle name="Millares 2 3 5 3 3 4" xfId="19982" xr:uid="{BE479CF4-5CA1-40E7-B9C4-52B22E4D3534}"/>
    <cellStyle name="Millares 2 3 5 3 4" xfId="9334" xr:uid="{00000000-0005-0000-0000-0000051A0000}"/>
    <cellStyle name="Millares 2 3 5 3 4 2" xfId="19985" xr:uid="{80475685-79CF-4ABD-A56B-5053D5D8C8CE}"/>
    <cellStyle name="Millares 2 3 5 3 5" xfId="9335" xr:uid="{00000000-0005-0000-0000-0000061A0000}"/>
    <cellStyle name="Millares 2 3 5 3 5 2" xfId="19986" xr:uid="{F7A5BE7D-6E53-4BF4-A995-BB50243BFDB9}"/>
    <cellStyle name="Millares 2 3 5 3 6" xfId="19975" xr:uid="{6EF80320-46A0-4021-8BFA-1740ACBB9627}"/>
    <cellStyle name="Millares 2 3 5 4" xfId="9336" xr:uid="{00000000-0005-0000-0000-0000071A0000}"/>
    <cellStyle name="Millares 2 3 5 4 2" xfId="9337" xr:uid="{00000000-0005-0000-0000-0000081A0000}"/>
    <cellStyle name="Millares 2 3 5 4 2 2" xfId="9338" xr:uid="{00000000-0005-0000-0000-0000091A0000}"/>
    <cellStyle name="Millares 2 3 5 4 2 2 2" xfId="19989" xr:uid="{9D3DCD82-9FB8-459A-93DE-E4EA906AEADF}"/>
    <cellStyle name="Millares 2 3 5 4 2 3" xfId="9339" xr:uid="{00000000-0005-0000-0000-00000A1A0000}"/>
    <cellStyle name="Millares 2 3 5 4 2 3 2" xfId="19990" xr:uid="{0F79E14A-8F27-4A17-961E-FC3AC7BB08E2}"/>
    <cellStyle name="Millares 2 3 5 4 2 4" xfId="19988" xr:uid="{18304132-A62C-4B02-A494-C283DF3B76B1}"/>
    <cellStyle name="Millares 2 3 5 4 3" xfId="9340" xr:uid="{00000000-0005-0000-0000-00000B1A0000}"/>
    <cellStyle name="Millares 2 3 5 4 3 2" xfId="19991" xr:uid="{D09107D5-0A8D-4836-8312-5DAFFD95F766}"/>
    <cellStyle name="Millares 2 3 5 4 4" xfId="9341" xr:uid="{00000000-0005-0000-0000-00000C1A0000}"/>
    <cellStyle name="Millares 2 3 5 4 4 2" xfId="19992" xr:uid="{E21EC4FF-DEE5-41FC-8A55-302EE5F36153}"/>
    <cellStyle name="Millares 2 3 5 4 5" xfId="19987" xr:uid="{BDFF87FC-FF3B-4C3C-AF86-0A6DB39944F3}"/>
    <cellStyle name="Millares 2 3 5 5" xfId="9342" xr:uid="{00000000-0005-0000-0000-00000D1A0000}"/>
    <cellStyle name="Millares 2 3 5 5 2" xfId="9343" xr:uid="{00000000-0005-0000-0000-00000E1A0000}"/>
    <cellStyle name="Millares 2 3 5 5 2 2" xfId="9344" xr:uid="{00000000-0005-0000-0000-00000F1A0000}"/>
    <cellStyle name="Millares 2 3 5 5 2 2 2" xfId="19995" xr:uid="{EEAE6985-57CD-4A55-B503-58047FE4FA6A}"/>
    <cellStyle name="Millares 2 3 5 5 2 3" xfId="9345" xr:uid="{00000000-0005-0000-0000-0000101A0000}"/>
    <cellStyle name="Millares 2 3 5 5 2 3 2" xfId="19996" xr:uid="{ED5FEE0D-CCBA-4547-A95D-0E89012AA7F5}"/>
    <cellStyle name="Millares 2 3 5 5 2 4" xfId="19994" xr:uid="{A8DD8F57-A717-4C2F-BEE8-8511DE7C6773}"/>
    <cellStyle name="Millares 2 3 5 5 3" xfId="9346" xr:uid="{00000000-0005-0000-0000-0000111A0000}"/>
    <cellStyle name="Millares 2 3 5 5 3 2" xfId="19997" xr:uid="{4F2E3914-5414-4D68-9333-9DDDB03D9816}"/>
    <cellStyle name="Millares 2 3 5 5 4" xfId="9347" xr:uid="{00000000-0005-0000-0000-0000121A0000}"/>
    <cellStyle name="Millares 2 3 5 5 4 2" xfId="19998" xr:uid="{07480C22-7E7E-4500-B46E-09BAB5B7130A}"/>
    <cellStyle name="Millares 2 3 5 5 5" xfId="19993" xr:uid="{D166B7DB-9E11-42FB-93F2-5344A5E105B5}"/>
    <cellStyle name="Millares 2 3 5 6" xfId="9348" xr:uid="{00000000-0005-0000-0000-0000131A0000}"/>
    <cellStyle name="Millares 2 3 5 6 2" xfId="9349" xr:uid="{00000000-0005-0000-0000-0000141A0000}"/>
    <cellStyle name="Millares 2 3 5 6 2 2" xfId="9350" xr:uid="{00000000-0005-0000-0000-0000151A0000}"/>
    <cellStyle name="Millares 2 3 5 6 2 2 2" xfId="20001" xr:uid="{E98B52F5-49EE-4F0E-A938-B29CCAC4EBC7}"/>
    <cellStyle name="Millares 2 3 5 6 2 3" xfId="9351" xr:uid="{00000000-0005-0000-0000-0000161A0000}"/>
    <cellStyle name="Millares 2 3 5 6 2 3 2" xfId="20002" xr:uid="{C5BAC8D0-2C37-4978-9B47-E6B6BA8C2DF4}"/>
    <cellStyle name="Millares 2 3 5 6 2 4" xfId="20000" xr:uid="{B1E42E9A-AA88-435E-BDFB-8E9A3A49EAD9}"/>
    <cellStyle name="Millares 2 3 5 6 3" xfId="9352" xr:uid="{00000000-0005-0000-0000-0000171A0000}"/>
    <cellStyle name="Millares 2 3 5 6 3 2" xfId="20003" xr:uid="{ABB89DF2-ADCC-484C-B9EA-DA056E025EF8}"/>
    <cellStyle name="Millares 2 3 5 6 4" xfId="9353" xr:uid="{00000000-0005-0000-0000-0000181A0000}"/>
    <cellStyle name="Millares 2 3 5 6 4 2" xfId="20004" xr:uid="{116D0645-6519-42AA-8835-829AC114DFAB}"/>
    <cellStyle name="Millares 2 3 5 6 5" xfId="19999" xr:uid="{6C2745CD-F456-4881-BA47-14C740151494}"/>
    <cellStyle name="Millares 2 3 5 7" xfId="9354" xr:uid="{00000000-0005-0000-0000-0000191A0000}"/>
    <cellStyle name="Millares 2 3 5 7 2" xfId="9355" xr:uid="{00000000-0005-0000-0000-00001A1A0000}"/>
    <cellStyle name="Millares 2 3 5 7 2 2" xfId="20006" xr:uid="{383D1E7F-F139-4490-A41A-9FACAC5058A8}"/>
    <cellStyle name="Millares 2 3 5 7 3" xfId="9356" xr:uid="{00000000-0005-0000-0000-00001B1A0000}"/>
    <cellStyle name="Millares 2 3 5 7 3 2" xfId="20007" xr:uid="{630270CC-223E-4B22-B480-B57443A99C0A}"/>
    <cellStyle name="Millares 2 3 5 7 4" xfId="20005" xr:uid="{ADC56CEB-70CE-4BE9-94FC-3A370C9A1B54}"/>
    <cellStyle name="Millares 2 3 5 8" xfId="9357" xr:uid="{00000000-0005-0000-0000-00001C1A0000}"/>
    <cellStyle name="Millares 2 3 5 8 2" xfId="20008" xr:uid="{C00D77C2-CE6D-4044-918A-FFE894EBB624}"/>
    <cellStyle name="Millares 2 3 5 9" xfId="9358" xr:uid="{00000000-0005-0000-0000-00001D1A0000}"/>
    <cellStyle name="Millares 2 3 5 9 2" xfId="20009" xr:uid="{10DF5D0E-CB4F-4178-81C2-BEE0D7918DF1}"/>
    <cellStyle name="Millares 2 3 6" xfId="9359" xr:uid="{00000000-0005-0000-0000-00001E1A0000}"/>
    <cellStyle name="Millares 2 3 6 10" xfId="20010" xr:uid="{7BCCB8A1-AF56-45A8-8C90-4A2D512A980A}"/>
    <cellStyle name="Millares 2 3 6 2" xfId="9360" xr:uid="{00000000-0005-0000-0000-00001F1A0000}"/>
    <cellStyle name="Millares 2 3 6 2 2" xfId="9361" xr:uid="{00000000-0005-0000-0000-0000201A0000}"/>
    <cellStyle name="Millares 2 3 6 2 2 2" xfId="9362" xr:uid="{00000000-0005-0000-0000-0000211A0000}"/>
    <cellStyle name="Millares 2 3 6 2 2 2 2" xfId="9363" xr:uid="{00000000-0005-0000-0000-0000221A0000}"/>
    <cellStyle name="Millares 2 3 6 2 2 2 2 2" xfId="9364" xr:uid="{00000000-0005-0000-0000-0000231A0000}"/>
    <cellStyle name="Millares 2 3 6 2 2 2 2 2 2" xfId="20015" xr:uid="{20A4EC82-735F-4326-B8FF-CE18493CDD8C}"/>
    <cellStyle name="Millares 2 3 6 2 2 2 2 3" xfId="9365" xr:uid="{00000000-0005-0000-0000-0000241A0000}"/>
    <cellStyle name="Millares 2 3 6 2 2 2 2 3 2" xfId="20016" xr:uid="{D535253B-52E5-4B97-9C91-B1C4536DA619}"/>
    <cellStyle name="Millares 2 3 6 2 2 2 2 4" xfId="20014" xr:uid="{CCE2AB8A-C8BB-4B49-8361-74ACACB2111A}"/>
    <cellStyle name="Millares 2 3 6 2 2 2 3" xfId="9366" xr:uid="{00000000-0005-0000-0000-0000251A0000}"/>
    <cellStyle name="Millares 2 3 6 2 2 2 3 2" xfId="20017" xr:uid="{E62CE05D-0B1A-4765-97F0-D3A3BF04D103}"/>
    <cellStyle name="Millares 2 3 6 2 2 2 4" xfId="9367" xr:uid="{00000000-0005-0000-0000-0000261A0000}"/>
    <cellStyle name="Millares 2 3 6 2 2 2 4 2" xfId="20018" xr:uid="{2036A7EF-06A7-4B96-8428-3AE6FFCE2740}"/>
    <cellStyle name="Millares 2 3 6 2 2 2 5" xfId="20013" xr:uid="{E5651FB4-9FED-4527-826B-829C38BA9B09}"/>
    <cellStyle name="Millares 2 3 6 2 2 3" xfId="9368" xr:uid="{00000000-0005-0000-0000-0000271A0000}"/>
    <cellStyle name="Millares 2 3 6 2 2 3 2" xfId="9369" xr:uid="{00000000-0005-0000-0000-0000281A0000}"/>
    <cellStyle name="Millares 2 3 6 2 2 3 2 2" xfId="20020" xr:uid="{9D567083-9AEA-4662-8CDF-832CAA1D543D}"/>
    <cellStyle name="Millares 2 3 6 2 2 3 3" xfId="9370" xr:uid="{00000000-0005-0000-0000-0000291A0000}"/>
    <cellStyle name="Millares 2 3 6 2 2 3 3 2" xfId="20021" xr:uid="{3A0FDF01-977C-4C02-8CDB-4D10BD77C44D}"/>
    <cellStyle name="Millares 2 3 6 2 2 3 4" xfId="20019" xr:uid="{3CC6B819-85BA-4874-B7DA-256FC941B63B}"/>
    <cellStyle name="Millares 2 3 6 2 2 4" xfId="9371" xr:uid="{00000000-0005-0000-0000-00002A1A0000}"/>
    <cellStyle name="Millares 2 3 6 2 2 4 2" xfId="20022" xr:uid="{03731F34-E4C8-4E75-B13B-C9A2BDF2E93C}"/>
    <cellStyle name="Millares 2 3 6 2 2 5" xfId="9372" xr:uid="{00000000-0005-0000-0000-00002B1A0000}"/>
    <cellStyle name="Millares 2 3 6 2 2 5 2" xfId="20023" xr:uid="{01665D4C-3F04-41EC-8FD4-5EC3E159A239}"/>
    <cellStyle name="Millares 2 3 6 2 2 6" xfId="20012" xr:uid="{F2BF976F-9385-4673-8AA6-616C666152F4}"/>
    <cellStyle name="Millares 2 3 6 2 3" xfId="9373" xr:uid="{00000000-0005-0000-0000-00002C1A0000}"/>
    <cellStyle name="Millares 2 3 6 2 3 2" xfId="9374" xr:uid="{00000000-0005-0000-0000-00002D1A0000}"/>
    <cellStyle name="Millares 2 3 6 2 3 2 2" xfId="9375" xr:uid="{00000000-0005-0000-0000-00002E1A0000}"/>
    <cellStyle name="Millares 2 3 6 2 3 2 2 2" xfId="20026" xr:uid="{F5FBD820-3CA7-40E6-83FD-80FFA6C18ABC}"/>
    <cellStyle name="Millares 2 3 6 2 3 2 3" xfId="9376" xr:uid="{00000000-0005-0000-0000-00002F1A0000}"/>
    <cellStyle name="Millares 2 3 6 2 3 2 3 2" xfId="20027" xr:uid="{2B6CB71F-C9C4-4541-A12C-AF935EEC48BE}"/>
    <cellStyle name="Millares 2 3 6 2 3 2 4" xfId="20025" xr:uid="{6E60130A-36FF-4AF1-870F-B04F345FAF02}"/>
    <cellStyle name="Millares 2 3 6 2 3 3" xfId="9377" xr:uid="{00000000-0005-0000-0000-0000301A0000}"/>
    <cellStyle name="Millares 2 3 6 2 3 3 2" xfId="20028" xr:uid="{2616791B-14D2-4068-AF9A-4A9F99DC2223}"/>
    <cellStyle name="Millares 2 3 6 2 3 4" xfId="9378" xr:uid="{00000000-0005-0000-0000-0000311A0000}"/>
    <cellStyle name="Millares 2 3 6 2 3 4 2" xfId="20029" xr:uid="{F6CE3030-67D4-4478-AE30-D5E00F086387}"/>
    <cellStyle name="Millares 2 3 6 2 3 5" xfId="20024" xr:uid="{C1B019C3-A9CA-4E9D-A2FB-9A5419D39EA6}"/>
    <cellStyle name="Millares 2 3 6 2 4" xfId="9379" xr:uid="{00000000-0005-0000-0000-0000321A0000}"/>
    <cellStyle name="Millares 2 3 6 2 4 2" xfId="9380" xr:uid="{00000000-0005-0000-0000-0000331A0000}"/>
    <cellStyle name="Millares 2 3 6 2 4 2 2" xfId="9381" xr:uid="{00000000-0005-0000-0000-0000341A0000}"/>
    <cellStyle name="Millares 2 3 6 2 4 2 2 2" xfId="20032" xr:uid="{46AE3F0E-D70F-4B2F-B69E-C318C420263F}"/>
    <cellStyle name="Millares 2 3 6 2 4 2 3" xfId="9382" xr:uid="{00000000-0005-0000-0000-0000351A0000}"/>
    <cellStyle name="Millares 2 3 6 2 4 2 3 2" xfId="20033" xr:uid="{5DAEF579-5D82-48AC-8579-8775D497CEAF}"/>
    <cellStyle name="Millares 2 3 6 2 4 2 4" xfId="20031" xr:uid="{26048CAA-D685-477A-9611-99B89AD7F3B1}"/>
    <cellStyle name="Millares 2 3 6 2 4 3" xfId="9383" xr:uid="{00000000-0005-0000-0000-0000361A0000}"/>
    <cellStyle name="Millares 2 3 6 2 4 3 2" xfId="20034" xr:uid="{7B7CC81A-FABD-4D43-9883-518D22FF9927}"/>
    <cellStyle name="Millares 2 3 6 2 4 4" xfId="9384" xr:uid="{00000000-0005-0000-0000-0000371A0000}"/>
    <cellStyle name="Millares 2 3 6 2 4 4 2" xfId="20035" xr:uid="{D30AA8D7-8673-4038-96AD-7AD120EE23B2}"/>
    <cellStyle name="Millares 2 3 6 2 4 5" xfId="20030" xr:uid="{E4F65F40-A61F-4BCC-90A3-E7269729DDDA}"/>
    <cellStyle name="Millares 2 3 6 2 5" xfId="9385" xr:uid="{00000000-0005-0000-0000-0000381A0000}"/>
    <cellStyle name="Millares 2 3 6 2 5 2" xfId="9386" xr:uid="{00000000-0005-0000-0000-0000391A0000}"/>
    <cellStyle name="Millares 2 3 6 2 5 2 2" xfId="9387" xr:uid="{00000000-0005-0000-0000-00003A1A0000}"/>
    <cellStyle name="Millares 2 3 6 2 5 2 2 2" xfId="20038" xr:uid="{51C5DE9A-E090-4F34-AB35-26022E7F08F4}"/>
    <cellStyle name="Millares 2 3 6 2 5 2 3" xfId="9388" xr:uid="{00000000-0005-0000-0000-00003B1A0000}"/>
    <cellStyle name="Millares 2 3 6 2 5 2 3 2" xfId="20039" xr:uid="{F5F2A127-BE21-4ED2-A13A-6448551EB1BC}"/>
    <cellStyle name="Millares 2 3 6 2 5 2 4" xfId="20037" xr:uid="{5AB14226-40AA-43C2-B678-0C11202B741E}"/>
    <cellStyle name="Millares 2 3 6 2 5 3" xfId="9389" xr:uid="{00000000-0005-0000-0000-00003C1A0000}"/>
    <cellStyle name="Millares 2 3 6 2 5 3 2" xfId="20040" xr:uid="{B2432400-9A5A-4E19-9568-B6D8CCEAC3B1}"/>
    <cellStyle name="Millares 2 3 6 2 5 4" xfId="9390" xr:uid="{00000000-0005-0000-0000-00003D1A0000}"/>
    <cellStyle name="Millares 2 3 6 2 5 4 2" xfId="20041" xr:uid="{7F527C9A-6FEB-4116-AE1D-0CFCA4E15255}"/>
    <cellStyle name="Millares 2 3 6 2 5 5" xfId="20036" xr:uid="{605D8E9E-CBA0-4817-A811-CE78F6155F33}"/>
    <cellStyle name="Millares 2 3 6 2 6" xfId="9391" xr:uid="{00000000-0005-0000-0000-00003E1A0000}"/>
    <cellStyle name="Millares 2 3 6 2 6 2" xfId="9392" xr:uid="{00000000-0005-0000-0000-00003F1A0000}"/>
    <cellStyle name="Millares 2 3 6 2 6 2 2" xfId="20043" xr:uid="{90A9ED1D-737F-471D-ADD3-3D6C266DDDAA}"/>
    <cellStyle name="Millares 2 3 6 2 6 3" xfId="9393" xr:uid="{00000000-0005-0000-0000-0000401A0000}"/>
    <cellStyle name="Millares 2 3 6 2 6 3 2" xfId="20044" xr:uid="{7F3C9EB9-E8B0-4093-AC2E-DE9CA004055F}"/>
    <cellStyle name="Millares 2 3 6 2 6 4" xfId="20042" xr:uid="{FB7C4335-4072-4CDE-AC31-0322573EB51E}"/>
    <cellStyle name="Millares 2 3 6 2 7" xfId="9394" xr:uid="{00000000-0005-0000-0000-0000411A0000}"/>
    <cellStyle name="Millares 2 3 6 2 7 2" xfId="20045" xr:uid="{9FE230C4-6DC0-4254-962C-4588CA07FDEE}"/>
    <cellStyle name="Millares 2 3 6 2 8" xfId="9395" xr:uid="{00000000-0005-0000-0000-0000421A0000}"/>
    <cellStyle name="Millares 2 3 6 2 8 2" xfId="20046" xr:uid="{877ABAF1-B4D0-40C9-B268-292B3F164D43}"/>
    <cellStyle name="Millares 2 3 6 2 9" xfId="20011" xr:uid="{C7B18542-0987-4C9B-ADB8-BAFFB1A21715}"/>
    <cellStyle name="Millares 2 3 6 3" xfId="9396" xr:uid="{00000000-0005-0000-0000-0000431A0000}"/>
    <cellStyle name="Millares 2 3 6 3 2" xfId="9397" xr:uid="{00000000-0005-0000-0000-0000441A0000}"/>
    <cellStyle name="Millares 2 3 6 3 2 2" xfId="9398" xr:uid="{00000000-0005-0000-0000-0000451A0000}"/>
    <cellStyle name="Millares 2 3 6 3 2 2 2" xfId="9399" xr:uid="{00000000-0005-0000-0000-0000461A0000}"/>
    <cellStyle name="Millares 2 3 6 3 2 2 2 2" xfId="20050" xr:uid="{6207F1DD-187A-4284-A644-D856A9BFCBB7}"/>
    <cellStyle name="Millares 2 3 6 3 2 2 3" xfId="9400" xr:uid="{00000000-0005-0000-0000-0000471A0000}"/>
    <cellStyle name="Millares 2 3 6 3 2 2 3 2" xfId="20051" xr:uid="{EEB584A6-31C6-443D-B266-1F0BF0E70085}"/>
    <cellStyle name="Millares 2 3 6 3 2 2 4" xfId="20049" xr:uid="{7B4C9518-7E15-438D-B78C-47156084EC4D}"/>
    <cellStyle name="Millares 2 3 6 3 2 3" xfId="9401" xr:uid="{00000000-0005-0000-0000-0000481A0000}"/>
    <cellStyle name="Millares 2 3 6 3 2 3 2" xfId="20052" xr:uid="{554B7169-F047-430F-A535-77C948E4FDDF}"/>
    <cellStyle name="Millares 2 3 6 3 2 4" xfId="9402" xr:uid="{00000000-0005-0000-0000-0000491A0000}"/>
    <cellStyle name="Millares 2 3 6 3 2 4 2" xfId="20053" xr:uid="{36D58661-C875-4D02-BD7F-5D2FC5CBE253}"/>
    <cellStyle name="Millares 2 3 6 3 2 5" xfId="20048" xr:uid="{2AC12210-9140-46D0-9416-7BE4EB7AF474}"/>
    <cellStyle name="Millares 2 3 6 3 3" xfId="9403" xr:uid="{00000000-0005-0000-0000-00004A1A0000}"/>
    <cellStyle name="Millares 2 3 6 3 3 2" xfId="9404" xr:uid="{00000000-0005-0000-0000-00004B1A0000}"/>
    <cellStyle name="Millares 2 3 6 3 3 2 2" xfId="20055" xr:uid="{CB48872A-8EE5-4856-8438-486F2B797EA1}"/>
    <cellStyle name="Millares 2 3 6 3 3 3" xfId="9405" xr:uid="{00000000-0005-0000-0000-00004C1A0000}"/>
    <cellStyle name="Millares 2 3 6 3 3 3 2" xfId="20056" xr:uid="{399230C3-9B65-49E2-B46D-D3F081A757C4}"/>
    <cellStyle name="Millares 2 3 6 3 3 4" xfId="20054" xr:uid="{01DFC131-36E0-487C-AD16-15AF6AB248BF}"/>
    <cellStyle name="Millares 2 3 6 3 4" xfId="9406" xr:uid="{00000000-0005-0000-0000-00004D1A0000}"/>
    <cellStyle name="Millares 2 3 6 3 4 2" xfId="20057" xr:uid="{48FC8454-B550-4CB4-B754-8FAAE22DA5C4}"/>
    <cellStyle name="Millares 2 3 6 3 5" xfId="9407" xr:uid="{00000000-0005-0000-0000-00004E1A0000}"/>
    <cellStyle name="Millares 2 3 6 3 5 2" xfId="20058" xr:uid="{FEF05D2C-FC3C-4397-AD21-3A22790130DD}"/>
    <cellStyle name="Millares 2 3 6 3 6" xfId="20047" xr:uid="{C69028B1-7A49-4E47-9BF3-1239024152AD}"/>
    <cellStyle name="Millares 2 3 6 4" xfId="9408" xr:uid="{00000000-0005-0000-0000-00004F1A0000}"/>
    <cellStyle name="Millares 2 3 6 4 2" xfId="9409" xr:uid="{00000000-0005-0000-0000-0000501A0000}"/>
    <cellStyle name="Millares 2 3 6 4 2 2" xfId="9410" xr:uid="{00000000-0005-0000-0000-0000511A0000}"/>
    <cellStyle name="Millares 2 3 6 4 2 2 2" xfId="20061" xr:uid="{78379CD3-AD37-4D11-B8FF-BDFE70615276}"/>
    <cellStyle name="Millares 2 3 6 4 2 3" xfId="9411" xr:uid="{00000000-0005-0000-0000-0000521A0000}"/>
    <cellStyle name="Millares 2 3 6 4 2 3 2" xfId="20062" xr:uid="{B0C48A10-55A6-41E6-8760-1C8DECFD77C0}"/>
    <cellStyle name="Millares 2 3 6 4 2 4" xfId="20060" xr:uid="{686E6E77-AD3D-441F-9E35-5A9655B5F39C}"/>
    <cellStyle name="Millares 2 3 6 4 3" xfId="9412" xr:uid="{00000000-0005-0000-0000-0000531A0000}"/>
    <cellStyle name="Millares 2 3 6 4 3 2" xfId="20063" xr:uid="{3E5C3AA8-3989-416F-8FA3-A3BCAF7287AA}"/>
    <cellStyle name="Millares 2 3 6 4 4" xfId="9413" xr:uid="{00000000-0005-0000-0000-0000541A0000}"/>
    <cellStyle name="Millares 2 3 6 4 4 2" xfId="20064" xr:uid="{08CE9849-452F-495D-AC1A-D683BE052D5D}"/>
    <cellStyle name="Millares 2 3 6 4 5" xfId="20059" xr:uid="{393A08EE-9EC3-4F5B-966D-6B5F53F4B016}"/>
    <cellStyle name="Millares 2 3 6 5" xfId="9414" xr:uid="{00000000-0005-0000-0000-0000551A0000}"/>
    <cellStyle name="Millares 2 3 6 5 2" xfId="9415" xr:uid="{00000000-0005-0000-0000-0000561A0000}"/>
    <cellStyle name="Millares 2 3 6 5 2 2" xfId="9416" xr:uid="{00000000-0005-0000-0000-0000571A0000}"/>
    <cellStyle name="Millares 2 3 6 5 2 2 2" xfId="20067" xr:uid="{50E5F2F7-967F-4470-83E0-38F796650BB5}"/>
    <cellStyle name="Millares 2 3 6 5 2 3" xfId="9417" xr:uid="{00000000-0005-0000-0000-0000581A0000}"/>
    <cellStyle name="Millares 2 3 6 5 2 3 2" xfId="20068" xr:uid="{1DA78265-2762-4F28-B7F4-7E3274A17B1C}"/>
    <cellStyle name="Millares 2 3 6 5 2 4" xfId="20066" xr:uid="{D8FD4612-6AA4-425B-9B56-D8C62F7F69D9}"/>
    <cellStyle name="Millares 2 3 6 5 3" xfId="9418" xr:uid="{00000000-0005-0000-0000-0000591A0000}"/>
    <cellStyle name="Millares 2 3 6 5 3 2" xfId="20069" xr:uid="{91888159-1B6B-4D12-9D77-F3FA4A6A2EC2}"/>
    <cellStyle name="Millares 2 3 6 5 4" xfId="9419" xr:uid="{00000000-0005-0000-0000-00005A1A0000}"/>
    <cellStyle name="Millares 2 3 6 5 4 2" xfId="20070" xr:uid="{69A426BA-7C1D-4C59-A75E-D10E8DD4041F}"/>
    <cellStyle name="Millares 2 3 6 5 5" xfId="20065" xr:uid="{9A8F89D1-B3CE-4641-9DD5-6BBB833FFD29}"/>
    <cellStyle name="Millares 2 3 6 6" xfId="9420" xr:uid="{00000000-0005-0000-0000-00005B1A0000}"/>
    <cellStyle name="Millares 2 3 6 6 2" xfId="9421" xr:uid="{00000000-0005-0000-0000-00005C1A0000}"/>
    <cellStyle name="Millares 2 3 6 6 2 2" xfId="9422" xr:uid="{00000000-0005-0000-0000-00005D1A0000}"/>
    <cellStyle name="Millares 2 3 6 6 2 2 2" xfId="20073" xr:uid="{D96E967D-6158-4B5D-B95F-6766B17373B6}"/>
    <cellStyle name="Millares 2 3 6 6 2 3" xfId="9423" xr:uid="{00000000-0005-0000-0000-00005E1A0000}"/>
    <cellStyle name="Millares 2 3 6 6 2 3 2" xfId="20074" xr:uid="{7FE6DEBF-F022-4A11-8187-EDEF74A5140D}"/>
    <cellStyle name="Millares 2 3 6 6 2 4" xfId="20072" xr:uid="{A7BD6241-080C-4203-87A8-5C2B3227DB7B}"/>
    <cellStyle name="Millares 2 3 6 6 3" xfId="9424" xr:uid="{00000000-0005-0000-0000-00005F1A0000}"/>
    <cellStyle name="Millares 2 3 6 6 3 2" xfId="20075" xr:uid="{414AF936-590A-4F5D-8750-77A0EDB96EAD}"/>
    <cellStyle name="Millares 2 3 6 6 4" xfId="9425" xr:uid="{00000000-0005-0000-0000-0000601A0000}"/>
    <cellStyle name="Millares 2 3 6 6 4 2" xfId="20076" xr:uid="{9B9A950A-AAD1-44E8-9408-581C06E0C1C7}"/>
    <cellStyle name="Millares 2 3 6 6 5" xfId="20071" xr:uid="{E0ADBEB5-DD1D-473C-912B-28A3CB313185}"/>
    <cellStyle name="Millares 2 3 6 7" xfId="9426" xr:uid="{00000000-0005-0000-0000-0000611A0000}"/>
    <cellStyle name="Millares 2 3 6 7 2" xfId="9427" xr:uid="{00000000-0005-0000-0000-0000621A0000}"/>
    <cellStyle name="Millares 2 3 6 7 2 2" xfId="20078" xr:uid="{3B62C559-656E-49D2-9C73-4C2711909108}"/>
    <cellStyle name="Millares 2 3 6 7 3" xfId="9428" xr:uid="{00000000-0005-0000-0000-0000631A0000}"/>
    <cellStyle name="Millares 2 3 6 7 3 2" xfId="20079" xr:uid="{4B66044B-1CB4-4B7E-A4CC-42F9DC4F4417}"/>
    <cellStyle name="Millares 2 3 6 7 4" xfId="20077" xr:uid="{062ACB0B-510B-42A8-9C45-00BB3A54D62E}"/>
    <cellStyle name="Millares 2 3 6 8" xfId="9429" xr:uid="{00000000-0005-0000-0000-0000641A0000}"/>
    <cellStyle name="Millares 2 3 6 8 2" xfId="20080" xr:uid="{BBBAEDCB-4A47-45EE-9DE7-DA3BC862F312}"/>
    <cellStyle name="Millares 2 3 6 9" xfId="9430" xr:uid="{00000000-0005-0000-0000-0000651A0000}"/>
    <cellStyle name="Millares 2 3 6 9 2" xfId="20081" xr:uid="{F88896B4-CD3C-4DC8-A38C-CBDDA7792660}"/>
    <cellStyle name="Millares 2 3 7" xfId="9431" xr:uid="{00000000-0005-0000-0000-0000661A0000}"/>
    <cellStyle name="Millares 2 3 7 2" xfId="9432" xr:uid="{00000000-0005-0000-0000-0000671A0000}"/>
    <cellStyle name="Millares 2 3 7 2 2" xfId="9433" xr:uid="{00000000-0005-0000-0000-0000681A0000}"/>
    <cellStyle name="Millares 2 3 7 2 2 2" xfId="9434" xr:uid="{00000000-0005-0000-0000-0000691A0000}"/>
    <cellStyle name="Millares 2 3 7 2 2 2 2" xfId="9435" xr:uid="{00000000-0005-0000-0000-00006A1A0000}"/>
    <cellStyle name="Millares 2 3 7 2 2 2 2 2" xfId="20086" xr:uid="{982338C4-1CC1-422C-96DF-08C3677CAFEA}"/>
    <cellStyle name="Millares 2 3 7 2 2 2 3" xfId="9436" xr:uid="{00000000-0005-0000-0000-00006B1A0000}"/>
    <cellStyle name="Millares 2 3 7 2 2 2 3 2" xfId="20087" xr:uid="{1B8AB9C7-48B1-4E2D-8A20-E49544F72C3E}"/>
    <cellStyle name="Millares 2 3 7 2 2 2 4" xfId="20085" xr:uid="{939A1D35-C17D-4FFD-AD89-A17DD4953711}"/>
    <cellStyle name="Millares 2 3 7 2 2 3" xfId="9437" xr:uid="{00000000-0005-0000-0000-00006C1A0000}"/>
    <cellStyle name="Millares 2 3 7 2 2 3 2" xfId="20088" xr:uid="{98142DF5-4384-45A7-933E-4264EDD8F7FB}"/>
    <cellStyle name="Millares 2 3 7 2 2 4" xfId="9438" xr:uid="{00000000-0005-0000-0000-00006D1A0000}"/>
    <cellStyle name="Millares 2 3 7 2 2 4 2" xfId="20089" xr:uid="{1E484836-FAAF-4880-BF80-2142559FD7EB}"/>
    <cellStyle name="Millares 2 3 7 2 2 5" xfId="20084" xr:uid="{D735A0C1-69AB-4847-9249-A85B3178A3C8}"/>
    <cellStyle name="Millares 2 3 7 2 3" xfId="9439" xr:uid="{00000000-0005-0000-0000-00006E1A0000}"/>
    <cellStyle name="Millares 2 3 7 2 3 2" xfId="9440" xr:uid="{00000000-0005-0000-0000-00006F1A0000}"/>
    <cellStyle name="Millares 2 3 7 2 3 2 2" xfId="20091" xr:uid="{4C939901-123F-4D0D-82E4-A5F62F4A749C}"/>
    <cellStyle name="Millares 2 3 7 2 3 3" xfId="9441" xr:uid="{00000000-0005-0000-0000-0000701A0000}"/>
    <cellStyle name="Millares 2 3 7 2 3 3 2" xfId="20092" xr:uid="{731D4044-6676-4CFF-B8BA-C1354384A935}"/>
    <cellStyle name="Millares 2 3 7 2 3 4" xfId="20090" xr:uid="{063638A9-BCE2-49E6-A6C3-1530E627F743}"/>
    <cellStyle name="Millares 2 3 7 2 4" xfId="9442" xr:uid="{00000000-0005-0000-0000-0000711A0000}"/>
    <cellStyle name="Millares 2 3 7 2 4 2" xfId="20093" xr:uid="{46DEDDE8-4792-42CA-A7E6-E92F3EA9BC53}"/>
    <cellStyle name="Millares 2 3 7 2 5" xfId="9443" xr:uid="{00000000-0005-0000-0000-0000721A0000}"/>
    <cellStyle name="Millares 2 3 7 2 5 2" xfId="20094" xr:uid="{39CD3CC3-5EC9-4E6C-849F-330AB05DD569}"/>
    <cellStyle name="Millares 2 3 7 2 6" xfId="20083" xr:uid="{2C4836FC-A651-479D-9A81-76960ABAB00D}"/>
    <cellStyle name="Millares 2 3 7 3" xfId="9444" xr:uid="{00000000-0005-0000-0000-0000731A0000}"/>
    <cellStyle name="Millares 2 3 7 3 2" xfId="9445" xr:uid="{00000000-0005-0000-0000-0000741A0000}"/>
    <cellStyle name="Millares 2 3 7 3 2 2" xfId="9446" xr:uid="{00000000-0005-0000-0000-0000751A0000}"/>
    <cellStyle name="Millares 2 3 7 3 2 2 2" xfId="20097" xr:uid="{7E2CEFAE-E94F-45FC-A61D-ACE6A77ADB96}"/>
    <cellStyle name="Millares 2 3 7 3 2 3" xfId="9447" xr:uid="{00000000-0005-0000-0000-0000761A0000}"/>
    <cellStyle name="Millares 2 3 7 3 2 3 2" xfId="20098" xr:uid="{A601C889-44A3-42D3-B2D2-F7CEFC4E91F9}"/>
    <cellStyle name="Millares 2 3 7 3 2 4" xfId="20096" xr:uid="{B2313F1D-762A-488B-B9D6-4AEF5BD0149D}"/>
    <cellStyle name="Millares 2 3 7 3 3" xfId="9448" xr:uid="{00000000-0005-0000-0000-0000771A0000}"/>
    <cellStyle name="Millares 2 3 7 3 3 2" xfId="20099" xr:uid="{D0577B3B-3AE2-4932-8F6B-47226C98263A}"/>
    <cellStyle name="Millares 2 3 7 3 4" xfId="9449" xr:uid="{00000000-0005-0000-0000-0000781A0000}"/>
    <cellStyle name="Millares 2 3 7 3 4 2" xfId="20100" xr:uid="{6868BF83-192E-43B1-855D-8880B004E58E}"/>
    <cellStyle name="Millares 2 3 7 3 5" xfId="20095" xr:uid="{4CB05E16-DBC7-4269-90CA-707B8EE7ED19}"/>
    <cellStyle name="Millares 2 3 7 4" xfId="9450" xr:uid="{00000000-0005-0000-0000-0000791A0000}"/>
    <cellStyle name="Millares 2 3 7 4 2" xfId="9451" xr:uid="{00000000-0005-0000-0000-00007A1A0000}"/>
    <cellStyle name="Millares 2 3 7 4 2 2" xfId="9452" xr:uid="{00000000-0005-0000-0000-00007B1A0000}"/>
    <cellStyle name="Millares 2 3 7 4 2 2 2" xfId="20103" xr:uid="{F6E74A81-84AA-42A6-8D87-C6FA0743D236}"/>
    <cellStyle name="Millares 2 3 7 4 2 3" xfId="9453" xr:uid="{00000000-0005-0000-0000-00007C1A0000}"/>
    <cellStyle name="Millares 2 3 7 4 2 3 2" xfId="20104" xr:uid="{3A78DB82-8456-43E4-8866-3A871C022192}"/>
    <cellStyle name="Millares 2 3 7 4 2 4" xfId="20102" xr:uid="{4C7D7C27-7EE9-4D98-8B1F-A215B7102BB5}"/>
    <cellStyle name="Millares 2 3 7 4 3" xfId="9454" xr:uid="{00000000-0005-0000-0000-00007D1A0000}"/>
    <cellStyle name="Millares 2 3 7 4 3 2" xfId="20105" xr:uid="{16C84A5B-981A-4E50-A839-4339F007464A}"/>
    <cellStyle name="Millares 2 3 7 4 4" xfId="9455" xr:uid="{00000000-0005-0000-0000-00007E1A0000}"/>
    <cellStyle name="Millares 2 3 7 4 4 2" xfId="20106" xr:uid="{4E7F8662-18A0-4CC4-8B1D-9777FA5B7288}"/>
    <cellStyle name="Millares 2 3 7 4 5" xfId="20101" xr:uid="{7711F07B-BB25-4FD9-8F32-C1F09DCED08F}"/>
    <cellStyle name="Millares 2 3 7 5" xfId="9456" xr:uid="{00000000-0005-0000-0000-00007F1A0000}"/>
    <cellStyle name="Millares 2 3 7 5 2" xfId="9457" xr:uid="{00000000-0005-0000-0000-0000801A0000}"/>
    <cellStyle name="Millares 2 3 7 5 2 2" xfId="9458" xr:uid="{00000000-0005-0000-0000-0000811A0000}"/>
    <cellStyle name="Millares 2 3 7 5 2 2 2" xfId="20109" xr:uid="{D7E13697-2B96-4F3D-AF03-03247445E856}"/>
    <cellStyle name="Millares 2 3 7 5 2 3" xfId="9459" xr:uid="{00000000-0005-0000-0000-0000821A0000}"/>
    <cellStyle name="Millares 2 3 7 5 2 3 2" xfId="20110" xr:uid="{D3210D55-6B62-434D-99C6-BD5DA1785174}"/>
    <cellStyle name="Millares 2 3 7 5 2 4" xfId="20108" xr:uid="{25F66DFC-58EA-49A8-A67E-D85B7FDCE65C}"/>
    <cellStyle name="Millares 2 3 7 5 3" xfId="9460" xr:uid="{00000000-0005-0000-0000-0000831A0000}"/>
    <cellStyle name="Millares 2 3 7 5 3 2" xfId="20111" xr:uid="{9399D7BE-611D-4A97-98CD-B59B80AD2ADE}"/>
    <cellStyle name="Millares 2 3 7 5 4" xfId="9461" xr:uid="{00000000-0005-0000-0000-0000841A0000}"/>
    <cellStyle name="Millares 2 3 7 5 4 2" xfId="20112" xr:uid="{38ACA2D6-EA62-4BB8-8DA6-1B641A567D23}"/>
    <cellStyle name="Millares 2 3 7 5 5" xfId="20107" xr:uid="{51519DB6-00BB-4289-B929-91C0D3BEAF88}"/>
    <cellStyle name="Millares 2 3 7 6" xfId="9462" xr:uid="{00000000-0005-0000-0000-0000851A0000}"/>
    <cellStyle name="Millares 2 3 7 6 2" xfId="9463" xr:uid="{00000000-0005-0000-0000-0000861A0000}"/>
    <cellStyle name="Millares 2 3 7 6 2 2" xfId="20114" xr:uid="{75660953-8236-490F-8324-4CB3C0C77F5D}"/>
    <cellStyle name="Millares 2 3 7 6 3" xfId="9464" xr:uid="{00000000-0005-0000-0000-0000871A0000}"/>
    <cellStyle name="Millares 2 3 7 6 3 2" xfId="20115" xr:uid="{5F15426E-51A1-47D5-99CF-2921493AB8F6}"/>
    <cellStyle name="Millares 2 3 7 6 4" xfId="20113" xr:uid="{33B090A6-B9BA-4AD1-824D-C49BC25DB20C}"/>
    <cellStyle name="Millares 2 3 7 7" xfId="9465" xr:uid="{00000000-0005-0000-0000-0000881A0000}"/>
    <cellStyle name="Millares 2 3 7 7 2" xfId="20116" xr:uid="{947E88E9-C68A-462B-9BF3-51830DB15415}"/>
    <cellStyle name="Millares 2 3 7 8" xfId="9466" xr:uid="{00000000-0005-0000-0000-0000891A0000}"/>
    <cellStyle name="Millares 2 3 7 8 2" xfId="20117" xr:uid="{4B2ED357-76E9-439B-A40B-AD51B4D690A8}"/>
    <cellStyle name="Millares 2 3 7 9" xfId="20082" xr:uid="{1D36CC82-A78F-4500-8F6F-8EA4DAC2272B}"/>
    <cellStyle name="Millares 2 3 8" xfId="9467" xr:uid="{00000000-0005-0000-0000-00008A1A0000}"/>
    <cellStyle name="Millares 2 3 8 2" xfId="9468" xr:uid="{00000000-0005-0000-0000-00008B1A0000}"/>
    <cellStyle name="Millares 2 3 8 2 2" xfId="9469" xr:uid="{00000000-0005-0000-0000-00008C1A0000}"/>
    <cellStyle name="Millares 2 3 8 2 2 2" xfId="9470" xr:uid="{00000000-0005-0000-0000-00008D1A0000}"/>
    <cellStyle name="Millares 2 3 8 2 2 2 2" xfId="20121" xr:uid="{4121A696-8DAD-4E56-9E4B-6588DFB1BF0F}"/>
    <cellStyle name="Millares 2 3 8 2 2 3" xfId="9471" xr:uid="{00000000-0005-0000-0000-00008E1A0000}"/>
    <cellStyle name="Millares 2 3 8 2 2 3 2" xfId="20122" xr:uid="{EE4D9492-ED2A-4B22-A8F6-D678303FD093}"/>
    <cellStyle name="Millares 2 3 8 2 2 4" xfId="20120" xr:uid="{28D689CE-F2B0-4CE3-9817-36A38689869B}"/>
    <cellStyle name="Millares 2 3 8 2 3" xfId="9472" xr:uid="{00000000-0005-0000-0000-00008F1A0000}"/>
    <cellStyle name="Millares 2 3 8 2 3 2" xfId="20123" xr:uid="{72064BD4-BDF1-4312-B4AA-3D7700165DC6}"/>
    <cellStyle name="Millares 2 3 8 2 4" xfId="9473" xr:uid="{00000000-0005-0000-0000-0000901A0000}"/>
    <cellStyle name="Millares 2 3 8 2 4 2" xfId="20124" xr:uid="{1FE0638A-145A-462B-ACE9-463FF2EC94DC}"/>
    <cellStyle name="Millares 2 3 8 2 5" xfId="20119" xr:uid="{0CD9EF08-352B-4B9D-8FD2-792F5C9A73B9}"/>
    <cellStyle name="Millares 2 3 8 3" xfId="9474" xr:uid="{00000000-0005-0000-0000-0000911A0000}"/>
    <cellStyle name="Millares 2 3 8 3 2" xfId="9475" xr:uid="{00000000-0005-0000-0000-0000921A0000}"/>
    <cellStyle name="Millares 2 3 8 3 2 2" xfId="9476" xr:uid="{00000000-0005-0000-0000-0000931A0000}"/>
    <cellStyle name="Millares 2 3 8 3 2 2 2" xfId="20127" xr:uid="{9C792B0D-01BE-400D-87C6-C5C70FB24644}"/>
    <cellStyle name="Millares 2 3 8 3 2 3" xfId="9477" xr:uid="{00000000-0005-0000-0000-0000941A0000}"/>
    <cellStyle name="Millares 2 3 8 3 2 3 2" xfId="20128" xr:uid="{AD63A321-7817-41F9-9173-FBD7DD2B3627}"/>
    <cellStyle name="Millares 2 3 8 3 2 4" xfId="20126" xr:uid="{3C18AEB3-DE48-4123-9AD0-833C63D5BFD5}"/>
    <cellStyle name="Millares 2 3 8 3 3" xfId="9478" xr:uid="{00000000-0005-0000-0000-0000951A0000}"/>
    <cellStyle name="Millares 2 3 8 3 3 2" xfId="20129" xr:uid="{3CC61E41-398B-4F16-B960-14578A4602FB}"/>
    <cellStyle name="Millares 2 3 8 3 4" xfId="9479" xr:uid="{00000000-0005-0000-0000-0000961A0000}"/>
    <cellStyle name="Millares 2 3 8 3 4 2" xfId="20130" xr:uid="{3CA5C794-57B0-46EC-B359-24BD05552E39}"/>
    <cellStyle name="Millares 2 3 8 3 5" xfId="20125" xr:uid="{4DA6CBA6-F618-4FDD-ADF2-38319F7424F9}"/>
    <cellStyle name="Millares 2 3 8 4" xfId="9480" xr:uid="{00000000-0005-0000-0000-0000971A0000}"/>
    <cellStyle name="Millares 2 3 8 4 2" xfId="9481" xr:uid="{00000000-0005-0000-0000-0000981A0000}"/>
    <cellStyle name="Millares 2 3 8 4 2 2" xfId="20132" xr:uid="{82326061-CC0E-4E4F-9795-67D91CE8A507}"/>
    <cellStyle name="Millares 2 3 8 4 3" xfId="9482" xr:uid="{00000000-0005-0000-0000-0000991A0000}"/>
    <cellStyle name="Millares 2 3 8 4 3 2" xfId="20133" xr:uid="{255F97BB-65DC-46D8-AD68-D866137343C1}"/>
    <cellStyle name="Millares 2 3 8 4 4" xfId="20131" xr:uid="{829B90D1-BEAA-483B-8B32-C445C4655627}"/>
    <cellStyle name="Millares 2 3 8 5" xfId="9483" xr:uid="{00000000-0005-0000-0000-00009A1A0000}"/>
    <cellStyle name="Millares 2 3 8 5 2" xfId="20134" xr:uid="{9FA4E953-6594-4D34-BFF3-07CAE443EB8B}"/>
    <cellStyle name="Millares 2 3 8 6" xfId="9484" xr:uid="{00000000-0005-0000-0000-00009B1A0000}"/>
    <cellStyle name="Millares 2 3 8 6 2" xfId="20135" xr:uid="{8E8A46F1-139B-4873-901B-C72217288233}"/>
    <cellStyle name="Millares 2 3 8 7" xfId="20118" xr:uid="{3A5C08E1-502D-43E8-B6BF-F906C5005285}"/>
    <cellStyle name="Millares 2 3 9" xfId="9485" xr:uid="{00000000-0005-0000-0000-00009C1A0000}"/>
    <cellStyle name="Millares 2 3 9 2" xfId="9486" xr:uid="{00000000-0005-0000-0000-00009D1A0000}"/>
    <cellStyle name="Millares 2 3 9 2 2" xfId="9487" xr:uid="{00000000-0005-0000-0000-00009E1A0000}"/>
    <cellStyle name="Millares 2 3 9 2 2 2" xfId="20138" xr:uid="{D73F7204-0A50-49E3-AA23-B145FBC269E3}"/>
    <cellStyle name="Millares 2 3 9 2 3" xfId="9488" xr:uid="{00000000-0005-0000-0000-00009F1A0000}"/>
    <cellStyle name="Millares 2 3 9 2 3 2" xfId="20139" xr:uid="{219CADE1-271A-46F0-B609-6D2321DCDB31}"/>
    <cellStyle name="Millares 2 3 9 2 4" xfId="20137" xr:uid="{F685272C-43FB-48CF-88BC-40E9473EF9EB}"/>
    <cellStyle name="Millares 2 3 9 3" xfId="9489" xr:uid="{00000000-0005-0000-0000-0000A01A0000}"/>
    <cellStyle name="Millares 2 3 9 3 2" xfId="20140" xr:uid="{5ABE1668-D804-4785-9CD2-64B54F2566BE}"/>
    <cellStyle name="Millares 2 3 9 4" xfId="9490" xr:uid="{00000000-0005-0000-0000-0000A11A0000}"/>
    <cellStyle name="Millares 2 3 9 4 2" xfId="20141" xr:uid="{77514D0A-9274-456D-8B9F-8E9365935DC5}"/>
    <cellStyle name="Millares 2 3 9 5" xfId="20136" xr:uid="{017EEEE0-71C1-459B-ACE8-7E8C855DD631}"/>
    <cellStyle name="Millares 2 4" xfId="218" xr:uid="{00000000-0005-0000-0000-0000A21A0000}"/>
    <cellStyle name="Millares 2 4 2" xfId="219" xr:uid="{00000000-0005-0000-0000-0000A31A0000}"/>
    <cellStyle name="Millares 2 4 2 2" xfId="9491" xr:uid="{00000000-0005-0000-0000-0000A41A0000}"/>
    <cellStyle name="Millares 2 4 2 2 10" xfId="9492" xr:uid="{00000000-0005-0000-0000-0000A51A0000}"/>
    <cellStyle name="Millares 2 4 2 2 10 2" xfId="20143" xr:uid="{6A0B3BA4-E524-430A-86EB-1EBB43395F1A}"/>
    <cellStyle name="Millares 2 4 2 2 11" xfId="20142" xr:uid="{600B1534-8253-405C-9D01-3B6475148FF1}"/>
    <cellStyle name="Millares 2 4 2 2 2" xfId="9493" xr:uid="{00000000-0005-0000-0000-0000A61A0000}"/>
    <cellStyle name="Millares 2 4 2 2 2 10" xfId="20144" xr:uid="{04326E26-4E79-4A8C-9EA4-B684C0A1FEEF}"/>
    <cellStyle name="Millares 2 4 2 2 2 2" xfId="9494" xr:uid="{00000000-0005-0000-0000-0000A71A0000}"/>
    <cellStyle name="Millares 2 4 2 2 2 2 2" xfId="9495" xr:uid="{00000000-0005-0000-0000-0000A81A0000}"/>
    <cellStyle name="Millares 2 4 2 2 2 2 2 2" xfId="9496" xr:uid="{00000000-0005-0000-0000-0000A91A0000}"/>
    <cellStyle name="Millares 2 4 2 2 2 2 2 2 2" xfId="9497" xr:uid="{00000000-0005-0000-0000-0000AA1A0000}"/>
    <cellStyle name="Millares 2 4 2 2 2 2 2 2 2 2" xfId="9498" xr:uid="{00000000-0005-0000-0000-0000AB1A0000}"/>
    <cellStyle name="Millares 2 4 2 2 2 2 2 2 2 2 2" xfId="20149" xr:uid="{3C0F9F60-90F9-4F41-BAE5-1617A0144D8C}"/>
    <cellStyle name="Millares 2 4 2 2 2 2 2 2 2 3" xfId="9499" xr:uid="{00000000-0005-0000-0000-0000AC1A0000}"/>
    <cellStyle name="Millares 2 4 2 2 2 2 2 2 2 3 2" xfId="20150" xr:uid="{FF21BE72-EFF7-4223-ACE7-489D7DE593F6}"/>
    <cellStyle name="Millares 2 4 2 2 2 2 2 2 2 4" xfId="20148" xr:uid="{8BE01FD9-118E-4344-82FF-05E1DC6408B8}"/>
    <cellStyle name="Millares 2 4 2 2 2 2 2 2 3" xfId="9500" xr:uid="{00000000-0005-0000-0000-0000AD1A0000}"/>
    <cellStyle name="Millares 2 4 2 2 2 2 2 2 3 2" xfId="20151" xr:uid="{C3ABEDFE-90AE-435B-9997-F7B8955FBFE4}"/>
    <cellStyle name="Millares 2 4 2 2 2 2 2 2 4" xfId="9501" xr:uid="{00000000-0005-0000-0000-0000AE1A0000}"/>
    <cellStyle name="Millares 2 4 2 2 2 2 2 2 4 2" xfId="20152" xr:uid="{AC84D69A-FDC6-4D8D-99D8-7FF0344F649F}"/>
    <cellStyle name="Millares 2 4 2 2 2 2 2 2 5" xfId="20147" xr:uid="{611FF298-143D-4292-9005-27317394340E}"/>
    <cellStyle name="Millares 2 4 2 2 2 2 2 3" xfId="9502" xr:uid="{00000000-0005-0000-0000-0000AF1A0000}"/>
    <cellStyle name="Millares 2 4 2 2 2 2 2 3 2" xfId="9503" xr:uid="{00000000-0005-0000-0000-0000B01A0000}"/>
    <cellStyle name="Millares 2 4 2 2 2 2 2 3 2 2" xfId="20154" xr:uid="{C96E1E92-8751-4290-9C5D-979DFCB68160}"/>
    <cellStyle name="Millares 2 4 2 2 2 2 2 3 3" xfId="9504" xr:uid="{00000000-0005-0000-0000-0000B11A0000}"/>
    <cellStyle name="Millares 2 4 2 2 2 2 2 3 3 2" xfId="20155" xr:uid="{F60C2F55-7849-471E-B6D3-452C7EC23227}"/>
    <cellStyle name="Millares 2 4 2 2 2 2 2 3 4" xfId="20153" xr:uid="{F9307A42-E102-41A2-A4AA-B5CF02C40BF6}"/>
    <cellStyle name="Millares 2 4 2 2 2 2 2 4" xfId="9505" xr:uid="{00000000-0005-0000-0000-0000B21A0000}"/>
    <cellStyle name="Millares 2 4 2 2 2 2 2 4 2" xfId="20156" xr:uid="{71A35732-D14C-46B4-8D42-392FB4008116}"/>
    <cellStyle name="Millares 2 4 2 2 2 2 2 5" xfId="9506" xr:uid="{00000000-0005-0000-0000-0000B31A0000}"/>
    <cellStyle name="Millares 2 4 2 2 2 2 2 5 2" xfId="20157" xr:uid="{CEF91A6C-A28C-471B-B364-FCFAFB7AB943}"/>
    <cellStyle name="Millares 2 4 2 2 2 2 2 6" xfId="20146" xr:uid="{AD72F0FB-3E9B-42AB-AE45-D6280299171F}"/>
    <cellStyle name="Millares 2 4 2 2 2 2 3" xfId="9507" xr:uid="{00000000-0005-0000-0000-0000B41A0000}"/>
    <cellStyle name="Millares 2 4 2 2 2 2 3 2" xfId="9508" xr:uid="{00000000-0005-0000-0000-0000B51A0000}"/>
    <cellStyle name="Millares 2 4 2 2 2 2 3 2 2" xfId="9509" xr:uid="{00000000-0005-0000-0000-0000B61A0000}"/>
    <cellStyle name="Millares 2 4 2 2 2 2 3 2 2 2" xfId="20160" xr:uid="{59CD4C73-93E1-40DE-813E-46439E11304F}"/>
    <cellStyle name="Millares 2 4 2 2 2 2 3 2 3" xfId="9510" xr:uid="{00000000-0005-0000-0000-0000B71A0000}"/>
    <cellStyle name="Millares 2 4 2 2 2 2 3 2 3 2" xfId="20161" xr:uid="{5DE0BF01-73C3-473E-BAED-C64A4694DCB7}"/>
    <cellStyle name="Millares 2 4 2 2 2 2 3 2 4" xfId="20159" xr:uid="{B96433A1-9D76-4EAE-B975-991E739B0B3A}"/>
    <cellStyle name="Millares 2 4 2 2 2 2 3 3" xfId="9511" xr:uid="{00000000-0005-0000-0000-0000B81A0000}"/>
    <cellStyle name="Millares 2 4 2 2 2 2 3 3 2" xfId="20162" xr:uid="{B38E32A9-43F9-4A3D-9DF3-0CFAF691FE7A}"/>
    <cellStyle name="Millares 2 4 2 2 2 2 3 4" xfId="9512" xr:uid="{00000000-0005-0000-0000-0000B91A0000}"/>
    <cellStyle name="Millares 2 4 2 2 2 2 3 4 2" xfId="20163" xr:uid="{17967085-DCAA-4197-A333-077CF05156A6}"/>
    <cellStyle name="Millares 2 4 2 2 2 2 3 5" xfId="20158" xr:uid="{E4601A35-9799-4B7C-96CE-3D085B1489BC}"/>
    <cellStyle name="Millares 2 4 2 2 2 2 4" xfId="9513" xr:uid="{00000000-0005-0000-0000-0000BA1A0000}"/>
    <cellStyle name="Millares 2 4 2 2 2 2 4 2" xfId="9514" xr:uid="{00000000-0005-0000-0000-0000BB1A0000}"/>
    <cellStyle name="Millares 2 4 2 2 2 2 4 2 2" xfId="9515" xr:uid="{00000000-0005-0000-0000-0000BC1A0000}"/>
    <cellStyle name="Millares 2 4 2 2 2 2 4 2 2 2" xfId="20166" xr:uid="{96A922A0-948F-40AB-8AA0-61A5D17D9A6C}"/>
    <cellStyle name="Millares 2 4 2 2 2 2 4 2 3" xfId="9516" xr:uid="{00000000-0005-0000-0000-0000BD1A0000}"/>
    <cellStyle name="Millares 2 4 2 2 2 2 4 2 3 2" xfId="20167" xr:uid="{95DA9D4E-50BD-45BA-B323-61859B8CA9FB}"/>
    <cellStyle name="Millares 2 4 2 2 2 2 4 2 4" xfId="20165" xr:uid="{EAEB8699-8700-4D0B-8E49-34A93E26C071}"/>
    <cellStyle name="Millares 2 4 2 2 2 2 4 3" xfId="9517" xr:uid="{00000000-0005-0000-0000-0000BE1A0000}"/>
    <cellStyle name="Millares 2 4 2 2 2 2 4 3 2" xfId="20168" xr:uid="{8B2FCF81-C1DA-4829-9A9A-93BAB249CDC9}"/>
    <cellStyle name="Millares 2 4 2 2 2 2 4 4" xfId="9518" xr:uid="{00000000-0005-0000-0000-0000BF1A0000}"/>
    <cellStyle name="Millares 2 4 2 2 2 2 4 4 2" xfId="20169" xr:uid="{13FEF7AF-40BD-428F-A78B-C86F6E7D7B49}"/>
    <cellStyle name="Millares 2 4 2 2 2 2 4 5" xfId="20164" xr:uid="{75A6BB3F-8EBA-4FBF-BF2F-B51B78AFA760}"/>
    <cellStyle name="Millares 2 4 2 2 2 2 5" xfId="9519" xr:uid="{00000000-0005-0000-0000-0000C01A0000}"/>
    <cellStyle name="Millares 2 4 2 2 2 2 5 2" xfId="9520" xr:uid="{00000000-0005-0000-0000-0000C11A0000}"/>
    <cellStyle name="Millares 2 4 2 2 2 2 5 2 2" xfId="9521" xr:uid="{00000000-0005-0000-0000-0000C21A0000}"/>
    <cellStyle name="Millares 2 4 2 2 2 2 5 2 2 2" xfId="20172" xr:uid="{2DFEAD14-A1D3-4794-BA1A-54DCBA407B0C}"/>
    <cellStyle name="Millares 2 4 2 2 2 2 5 2 3" xfId="9522" xr:uid="{00000000-0005-0000-0000-0000C31A0000}"/>
    <cellStyle name="Millares 2 4 2 2 2 2 5 2 3 2" xfId="20173" xr:uid="{7C673548-7DF5-4694-838A-87448D204802}"/>
    <cellStyle name="Millares 2 4 2 2 2 2 5 2 4" xfId="20171" xr:uid="{FA1F629F-28E6-422F-B3CD-D36C207114A9}"/>
    <cellStyle name="Millares 2 4 2 2 2 2 5 3" xfId="9523" xr:uid="{00000000-0005-0000-0000-0000C41A0000}"/>
    <cellStyle name="Millares 2 4 2 2 2 2 5 3 2" xfId="20174" xr:uid="{8715F6E9-FC92-4909-86AA-798D4242CB6F}"/>
    <cellStyle name="Millares 2 4 2 2 2 2 5 4" xfId="9524" xr:uid="{00000000-0005-0000-0000-0000C51A0000}"/>
    <cellStyle name="Millares 2 4 2 2 2 2 5 4 2" xfId="20175" xr:uid="{23089361-C908-4021-9563-708A178891EF}"/>
    <cellStyle name="Millares 2 4 2 2 2 2 5 5" xfId="20170" xr:uid="{91A7830F-F8BE-4DF8-9EC0-78710E04CEEA}"/>
    <cellStyle name="Millares 2 4 2 2 2 2 6" xfId="9525" xr:uid="{00000000-0005-0000-0000-0000C61A0000}"/>
    <cellStyle name="Millares 2 4 2 2 2 2 6 2" xfId="9526" xr:uid="{00000000-0005-0000-0000-0000C71A0000}"/>
    <cellStyle name="Millares 2 4 2 2 2 2 6 2 2" xfId="20177" xr:uid="{22040F5D-AC12-4F4C-88D2-739A9CDE8A31}"/>
    <cellStyle name="Millares 2 4 2 2 2 2 6 3" xfId="9527" xr:uid="{00000000-0005-0000-0000-0000C81A0000}"/>
    <cellStyle name="Millares 2 4 2 2 2 2 6 3 2" xfId="20178" xr:uid="{695CC4D3-5CCB-4EE1-BB34-B8405AF182AC}"/>
    <cellStyle name="Millares 2 4 2 2 2 2 6 4" xfId="20176" xr:uid="{903D6F18-D8D7-4F0E-B0C1-C7C9AE585982}"/>
    <cellStyle name="Millares 2 4 2 2 2 2 7" xfId="9528" xr:uid="{00000000-0005-0000-0000-0000C91A0000}"/>
    <cellStyle name="Millares 2 4 2 2 2 2 7 2" xfId="20179" xr:uid="{851440B2-E537-45AB-8B02-2970B4A0C369}"/>
    <cellStyle name="Millares 2 4 2 2 2 2 8" xfId="9529" xr:uid="{00000000-0005-0000-0000-0000CA1A0000}"/>
    <cellStyle name="Millares 2 4 2 2 2 2 8 2" xfId="20180" xr:uid="{BD5DE381-AD17-4B7D-9142-AAAC83F4174E}"/>
    <cellStyle name="Millares 2 4 2 2 2 2 9" xfId="20145" xr:uid="{C912164C-993B-4925-BB97-76C979326E2B}"/>
    <cellStyle name="Millares 2 4 2 2 2 3" xfId="9530" xr:uid="{00000000-0005-0000-0000-0000CB1A0000}"/>
    <cellStyle name="Millares 2 4 2 2 2 3 2" xfId="9531" xr:uid="{00000000-0005-0000-0000-0000CC1A0000}"/>
    <cellStyle name="Millares 2 4 2 2 2 3 2 2" xfId="9532" xr:uid="{00000000-0005-0000-0000-0000CD1A0000}"/>
    <cellStyle name="Millares 2 4 2 2 2 3 2 2 2" xfId="9533" xr:uid="{00000000-0005-0000-0000-0000CE1A0000}"/>
    <cellStyle name="Millares 2 4 2 2 2 3 2 2 2 2" xfId="20184" xr:uid="{C1E6C724-3874-428B-8EC7-8A6EEBDFEDC4}"/>
    <cellStyle name="Millares 2 4 2 2 2 3 2 2 3" xfId="9534" xr:uid="{00000000-0005-0000-0000-0000CF1A0000}"/>
    <cellStyle name="Millares 2 4 2 2 2 3 2 2 3 2" xfId="20185" xr:uid="{2B014677-AFF5-400E-9F9D-1FC12DC25789}"/>
    <cellStyle name="Millares 2 4 2 2 2 3 2 2 4" xfId="20183" xr:uid="{E4D05709-4EA6-47EC-9138-A5B10DF946EE}"/>
    <cellStyle name="Millares 2 4 2 2 2 3 2 3" xfId="9535" xr:uid="{00000000-0005-0000-0000-0000D01A0000}"/>
    <cellStyle name="Millares 2 4 2 2 2 3 2 3 2" xfId="20186" xr:uid="{7EB4AC57-3650-4249-AF01-A1F2DBCDF485}"/>
    <cellStyle name="Millares 2 4 2 2 2 3 2 4" xfId="9536" xr:uid="{00000000-0005-0000-0000-0000D11A0000}"/>
    <cellStyle name="Millares 2 4 2 2 2 3 2 4 2" xfId="20187" xr:uid="{792EDDDA-1B74-479A-BB29-EFA2FDB34FC9}"/>
    <cellStyle name="Millares 2 4 2 2 2 3 2 5" xfId="20182" xr:uid="{AA104620-1B77-4C71-8F48-72FB7B098DA8}"/>
    <cellStyle name="Millares 2 4 2 2 2 3 3" xfId="9537" xr:uid="{00000000-0005-0000-0000-0000D21A0000}"/>
    <cellStyle name="Millares 2 4 2 2 2 3 3 2" xfId="9538" xr:uid="{00000000-0005-0000-0000-0000D31A0000}"/>
    <cellStyle name="Millares 2 4 2 2 2 3 3 2 2" xfId="20189" xr:uid="{21EB7C68-575A-4CCB-96F8-EBCA6A464D93}"/>
    <cellStyle name="Millares 2 4 2 2 2 3 3 3" xfId="9539" xr:uid="{00000000-0005-0000-0000-0000D41A0000}"/>
    <cellStyle name="Millares 2 4 2 2 2 3 3 3 2" xfId="20190" xr:uid="{029CE10E-6190-4E0A-BB1A-3AD31E3361DC}"/>
    <cellStyle name="Millares 2 4 2 2 2 3 3 4" xfId="20188" xr:uid="{48B8143D-443C-4F01-9E28-58C42FF04629}"/>
    <cellStyle name="Millares 2 4 2 2 2 3 4" xfId="9540" xr:uid="{00000000-0005-0000-0000-0000D51A0000}"/>
    <cellStyle name="Millares 2 4 2 2 2 3 4 2" xfId="20191" xr:uid="{F7B67CF2-465F-405C-A121-178684A8B7A8}"/>
    <cellStyle name="Millares 2 4 2 2 2 3 5" xfId="9541" xr:uid="{00000000-0005-0000-0000-0000D61A0000}"/>
    <cellStyle name="Millares 2 4 2 2 2 3 5 2" xfId="20192" xr:uid="{17242CC9-9F24-46DC-870D-12E3254EA65B}"/>
    <cellStyle name="Millares 2 4 2 2 2 3 6" xfId="20181" xr:uid="{843A5BF2-C5EA-4AB7-8204-0444D2EE5141}"/>
    <cellStyle name="Millares 2 4 2 2 2 4" xfId="9542" xr:uid="{00000000-0005-0000-0000-0000D71A0000}"/>
    <cellStyle name="Millares 2 4 2 2 2 4 2" xfId="9543" xr:uid="{00000000-0005-0000-0000-0000D81A0000}"/>
    <cellStyle name="Millares 2 4 2 2 2 4 2 2" xfId="9544" xr:uid="{00000000-0005-0000-0000-0000D91A0000}"/>
    <cellStyle name="Millares 2 4 2 2 2 4 2 2 2" xfId="20195" xr:uid="{400D4D2A-D0E8-40B4-9604-DD4FDAA63E05}"/>
    <cellStyle name="Millares 2 4 2 2 2 4 2 3" xfId="9545" xr:uid="{00000000-0005-0000-0000-0000DA1A0000}"/>
    <cellStyle name="Millares 2 4 2 2 2 4 2 3 2" xfId="20196" xr:uid="{D24021B5-452A-4BBE-BB2A-F1B1AED5CB20}"/>
    <cellStyle name="Millares 2 4 2 2 2 4 2 4" xfId="20194" xr:uid="{62BAE7DB-3321-4EA9-94EE-C9D112FC9B73}"/>
    <cellStyle name="Millares 2 4 2 2 2 4 3" xfId="9546" xr:uid="{00000000-0005-0000-0000-0000DB1A0000}"/>
    <cellStyle name="Millares 2 4 2 2 2 4 3 2" xfId="20197" xr:uid="{C95DE592-0242-4838-966A-AFC8E9F21262}"/>
    <cellStyle name="Millares 2 4 2 2 2 4 4" xfId="9547" xr:uid="{00000000-0005-0000-0000-0000DC1A0000}"/>
    <cellStyle name="Millares 2 4 2 2 2 4 4 2" xfId="20198" xr:uid="{B993D779-8164-4802-A660-D186D9FF1458}"/>
    <cellStyle name="Millares 2 4 2 2 2 4 5" xfId="20193" xr:uid="{30251A97-1863-4D7F-809E-E4E7F729D7F3}"/>
    <cellStyle name="Millares 2 4 2 2 2 5" xfId="9548" xr:uid="{00000000-0005-0000-0000-0000DD1A0000}"/>
    <cellStyle name="Millares 2 4 2 2 2 5 2" xfId="9549" xr:uid="{00000000-0005-0000-0000-0000DE1A0000}"/>
    <cellStyle name="Millares 2 4 2 2 2 5 2 2" xfId="9550" xr:uid="{00000000-0005-0000-0000-0000DF1A0000}"/>
    <cellStyle name="Millares 2 4 2 2 2 5 2 2 2" xfId="20201" xr:uid="{A27A8940-394B-400D-B96A-BFD3B36AF5DD}"/>
    <cellStyle name="Millares 2 4 2 2 2 5 2 3" xfId="9551" xr:uid="{00000000-0005-0000-0000-0000E01A0000}"/>
    <cellStyle name="Millares 2 4 2 2 2 5 2 3 2" xfId="20202" xr:uid="{36C37AD6-96CD-490D-B768-3F46ADD754DC}"/>
    <cellStyle name="Millares 2 4 2 2 2 5 2 4" xfId="20200" xr:uid="{0017676F-3975-4FBC-A6FA-E37DA7F0EA8D}"/>
    <cellStyle name="Millares 2 4 2 2 2 5 3" xfId="9552" xr:uid="{00000000-0005-0000-0000-0000E11A0000}"/>
    <cellStyle name="Millares 2 4 2 2 2 5 3 2" xfId="20203" xr:uid="{FB757934-1C1E-4506-A9F2-95011D4F8BDC}"/>
    <cellStyle name="Millares 2 4 2 2 2 5 4" xfId="9553" xr:uid="{00000000-0005-0000-0000-0000E21A0000}"/>
    <cellStyle name="Millares 2 4 2 2 2 5 4 2" xfId="20204" xr:uid="{05A1DD6B-B002-424A-B92F-28529AB2BF57}"/>
    <cellStyle name="Millares 2 4 2 2 2 5 5" xfId="20199" xr:uid="{691A021B-9D38-4E3F-9DC7-98D4A9AD47F2}"/>
    <cellStyle name="Millares 2 4 2 2 2 6" xfId="9554" xr:uid="{00000000-0005-0000-0000-0000E31A0000}"/>
    <cellStyle name="Millares 2 4 2 2 2 6 2" xfId="9555" xr:uid="{00000000-0005-0000-0000-0000E41A0000}"/>
    <cellStyle name="Millares 2 4 2 2 2 6 2 2" xfId="9556" xr:uid="{00000000-0005-0000-0000-0000E51A0000}"/>
    <cellStyle name="Millares 2 4 2 2 2 6 2 2 2" xfId="20207" xr:uid="{1C327AC4-7BB3-4DAF-B46B-F055F617D131}"/>
    <cellStyle name="Millares 2 4 2 2 2 6 2 3" xfId="9557" xr:uid="{00000000-0005-0000-0000-0000E61A0000}"/>
    <cellStyle name="Millares 2 4 2 2 2 6 2 3 2" xfId="20208" xr:uid="{C74F2620-2311-4D58-9E4F-0645AC41989C}"/>
    <cellStyle name="Millares 2 4 2 2 2 6 2 4" xfId="20206" xr:uid="{6201357C-DA40-4330-B31B-C23E2816FF86}"/>
    <cellStyle name="Millares 2 4 2 2 2 6 3" xfId="9558" xr:uid="{00000000-0005-0000-0000-0000E71A0000}"/>
    <cellStyle name="Millares 2 4 2 2 2 6 3 2" xfId="20209" xr:uid="{DB11AD52-8DCE-4062-A981-C9EDB6549049}"/>
    <cellStyle name="Millares 2 4 2 2 2 6 4" xfId="9559" xr:uid="{00000000-0005-0000-0000-0000E81A0000}"/>
    <cellStyle name="Millares 2 4 2 2 2 6 4 2" xfId="20210" xr:uid="{D14D9CEE-104A-4ABF-AD26-9CD5FCE86170}"/>
    <cellStyle name="Millares 2 4 2 2 2 6 5" xfId="20205" xr:uid="{78A003A8-2D04-409E-8C9B-ECA9341B4CEA}"/>
    <cellStyle name="Millares 2 4 2 2 2 7" xfId="9560" xr:uid="{00000000-0005-0000-0000-0000E91A0000}"/>
    <cellStyle name="Millares 2 4 2 2 2 7 2" xfId="9561" xr:uid="{00000000-0005-0000-0000-0000EA1A0000}"/>
    <cellStyle name="Millares 2 4 2 2 2 7 2 2" xfId="20212" xr:uid="{239D2A73-85C2-48AB-9647-7F5BCCF31B61}"/>
    <cellStyle name="Millares 2 4 2 2 2 7 3" xfId="9562" xr:uid="{00000000-0005-0000-0000-0000EB1A0000}"/>
    <cellStyle name="Millares 2 4 2 2 2 7 3 2" xfId="20213" xr:uid="{87C895FD-F1D0-418D-A658-6DF201592068}"/>
    <cellStyle name="Millares 2 4 2 2 2 7 4" xfId="20211" xr:uid="{DAF2AD93-29E5-48E5-A4A1-0A4641063D8F}"/>
    <cellStyle name="Millares 2 4 2 2 2 8" xfId="9563" xr:uid="{00000000-0005-0000-0000-0000EC1A0000}"/>
    <cellStyle name="Millares 2 4 2 2 2 8 2" xfId="20214" xr:uid="{8CB0AD06-255E-4A5A-9CD4-5C583ACCC535}"/>
    <cellStyle name="Millares 2 4 2 2 2 9" xfId="9564" xr:uid="{00000000-0005-0000-0000-0000ED1A0000}"/>
    <cellStyle name="Millares 2 4 2 2 2 9 2" xfId="20215" xr:uid="{ED72A72C-D051-4CCC-B0FA-61464A6AD255}"/>
    <cellStyle name="Millares 2 4 2 2 3" xfId="9565" xr:uid="{00000000-0005-0000-0000-0000EE1A0000}"/>
    <cellStyle name="Millares 2 4 2 2 3 2" xfId="9566" xr:uid="{00000000-0005-0000-0000-0000EF1A0000}"/>
    <cellStyle name="Millares 2 4 2 2 3 2 2" xfId="9567" xr:uid="{00000000-0005-0000-0000-0000F01A0000}"/>
    <cellStyle name="Millares 2 4 2 2 3 2 2 2" xfId="9568" xr:uid="{00000000-0005-0000-0000-0000F11A0000}"/>
    <cellStyle name="Millares 2 4 2 2 3 2 2 2 2" xfId="9569" xr:uid="{00000000-0005-0000-0000-0000F21A0000}"/>
    <cellStyle name="Millares 2 4 2 2 3 2 2 2 2 2" xfId="20220" xr:uid="{1546BA7D-0A74-4565-8904-784C5DB585AB}"/>
    <cellStyle name="Millares 2 4 2 2 3 2 2 2 3" xfId="9570" xr:uid="{00000000-0005-0000-0000-0000F31A0000}"/>
    <cellStyle name="Millares 2 4 2 2 3 2 2 2 3 2" xfId="20221" xr:uid="{F8862B95-8CDE-4C50-917C-10FA67C65A43}"/>
    <cellStyle name="Millares 2 4 2 2 3 2 2 2 4" xfId="20219" xr:uid="{136C57CC-EF0A-4964-A6A9-88AB52D2AC78}"/>
    <cellStyle name="Millares 2 4 2 2 3 2 2 3" xfId="9571" xr:uid="{00000000-0005-0000-0000-0000F41A0000}"/>
    <cellStyle name="Millares 2 4 2 2 3 2 2 3 2" xfId="20222" xr:uid="{283727EC-D69E-4886-B171-46EFF4CC2ED6}"/>
    <cellStyle name="Millares 2 4 2 2 3 2 2 4" xfId="9572" xr:uid="{00000000-0005-0000-0000-0000F51A0000}"/>
    <cellStyle name="Millares 2 4 2 2 3 2 2 4 2" xfId="20223" xr:uid="{04AAE9EB-B489-42B6-9F06-BCB53155C7CC}"/>
    <cellStyle name="Millares 2 4 2 2 3 2 2 5" xfId="20218" xr:uid="{ADB70987-802B-4C4E-829E-4189BA8AF2BA}"/>
    <cellStyle name="Millares 2 4 2 2 3 2 3" xfId="9573" xr:uid="{00000000-0005-0000-0000-0000F61A0000}"/>
    <cellStyle name="Millares 2 4 2 2 3 2 3 2" xfId="9574" xr:uid="{00000000-0005-0000-0000-0000F71A0000}"/>
    <cellStyle name="Millares 2 4 2 2 3 2 3 2 2" xfId="20225" xr:uid="{10659784-A4C6-4B44-98F7-F916F5D12AC9}"/>
    <cellStyle name="Millares 2 4 2 2 3 2 3 3" xfId="9575" xr:uid="{00000000-0005-0000-0000-0000F81A0000}"/>
    <cellStyle name="Millares 2 4 2 2 3 2 3 3 2" xfId="20226" xr:uid="{F20DF34B-8C93-4989-970B-D9A711526231}"/>
    <cellStyle name="Millares 2 4 2 2 3 2 3 4" xfId="20224" xr:uid="{5BD68738-45FE-4CD0-ADE5-CB34F93CFF4F}"/>
    <cellStyle name="Millares 2 4 2 2 3 2 4" xfId="9576" xr:uid="{00000000-0005-0000-0000-0000F91A0000}"/>
    <cellStyle name="Millares 2 4 2 2 3 2 4 2" xfId="20227" xr:uid="{0796D038-A1E3-467B-AA79-9CAB0A2435CF}"/>
    <cellStyle name="Millares 2 4 2 2 3 2 5" xfId="9577" xr:uid="{00000000-0005-0000-0000-0000FA1A0000}"/>
    <cellStyle name="Millares 2 4 2 2 3 2 5 2" xfId="20228" xr:uid="{4297EC9B-BEE3-467D-BF4E-97957675B558}"/>
    <cellStyle name="Millares 2 4 2 2 3 2 6" xfId="20217" xr:uid="{EB4C92EB-ECA9-485B-9F69-4DD994D0D8F5}"/>
    <cellStyle name="Millares 2 4 2 2 3 3" xfId="9578" xr:uid="{00000000-0005-0000-0000-0000FB1A0000}"/>
    <cellStyle name="Millares 2 4 2 2 3 3 2" xfId="9579" xr:uid="{00000000-0005-0000-0000-0000FC1A0000}"/>
    <cellStyle name="Millares 2 4 2 2 3 3 2 2" xfId="9580" xr:uid="{00000000-0005-0000-0000-0000FD1A0000}"/>
    <cellStyle name="Millares 2 4 2 2 3 3 2 2 2" xfId="20231" xr:uid="{209B8AC3-DF48-4D48-8EAD-E77349205646}"/>
    <cellStyle name="Millares 2 4 2 2 3 3 2 3" xfId="9581" xr:uid="{00000000-0005-0000-0000-0000FE1A0000}"/>
    <cellStyle name="Millares 2 4 2 2 3 3 2 3 2" xfId="20232" xr:uid="{D9597FC8-13CD-4109-9ED0-1199108DF7DB}"/>
    <cellStyle name="Millares 2 4 2 2 3 3 2 4" xfId="20230" xr:uid="{D71162E7-8A4D-4EC6-9EE3-59DCF4515050}"/>
    <cellStyle name="Millares 2 4 2 2 3 3 3" xfId="9582" xr:uid="{00000000-0005-0000-0000-0000FF1A0000}"/>
    <cellStyle name="Millares 2 4 2 2 3 3 3 2" xfId="20233" xr:uid="{A9501192-38C7-4455-819E-F6AF63FB6862}"/>
    <cellStyle name="Millares 2 4 2 2 3 3 4" xfId="9583" xr:uid="{00000000-0005-0000-0000-0000001B0000}"/>
    <cellStyle name="Millares 2 4 2 2 3 3 4 2" xfId="20234" xr:uid="{27EAE2EC-68F7-4B27-A66B-2E07B7E0DCFD}"/>
    <cellStyle name="Millares 2 4 2 2 3 3 5" xfId="20229" xr:uid="{926A933D-CA5E-4616-89F4-D041162A2BFA}"/>
    <cellStyle name="Millares 2 4 2 2 3 4" xfId="9584" xr:uid="{00000000-0005-0000-0000-0000011B0000}"/>
    <cellStyle name="Millares 2 4 2 2 3 4 2" xfId="9585" xr:uid="{00000000-0005-0000-0000-0000021B0000}"/>
    <cellStyle name="Millares 2 4 2 2 3 4 2 2" xfId="9586" xr:uid="{00000000-0005-0000-0000-0000031B0000}"/>
    <cellStyle name="Millares 2 4 2 2 3 4 2 2 2" xfId="20237" xr:uid="{F1CBA2CF-FB5C-45DA-946E-090189B1DC97}"/>
    <cellStyle name="Millares 2 4 2 2 3 4 2 3" xfId="9587" xr:uid="{00000000-0005-0000-0000-0000041B0000}"/>
    <cellStyle name="Millares 2 4 2 2 3 4 2 3 2" xfId="20238" xr:uid="{B575A99E-A3D7-4FCD-A511-9B817ECDA059}"/>
    <cellStyle name="Millares 2 4 2 2 3 4 2 4" xfId="20236" xr:uid="{1A9CA9F3-EF07-464B-ABC3-C46CC3D1EF35}"/>
    <cellStyle name="Millares 2 4 2 2 3 4 3" xfId="9588" xr:uid="{00000000-0005-0000-0000-0000051B0000}"/>
    <cellStyle name="Millares 2 4 2 2 3 4 3 2" xfId="20239" xr:uid="{19E4CF19-DB83-4250-8A63-9485CAE984FA}"/>
    <cellStyle name="Millares 2 4 2 2 3 4 4" xfId="9589" xr:uid="{00000000-0005-0000-0000-0000061B0000}"/>
    <cellStyle name="Millares 2 4 2 2 3 4 4 2" xfId="20240" xr:uid="{7FABFCC1-C65A-4F8E-9B65-3E8DEABCEC35}"/>
    <cellStyle name="Millares 2 4 2 2 3 4 5" xfId="20235" xr:uid="{588F7640-9A28-429E-A107-7DEEF96DC1C3}"/>
    <cellStyle name="Millares 2 4 2 2 3 5" xfId="9590" xr:uid="{00000000-0005-0000-0000-0000071B0000}"/>
    <cellStyle name="Millares 2 4 2 2 3 5 2" xfId="9591" xr:uid="{00000000-0005-0000-0000-0000081B0000}"/>
    <cellStyle name="Millares 2 4 2 2 3 5 2 2" xfId="9592" xr:uid="{00000000-0005-0000-0000-0000091B0000}"/>
    <cellStyle name="Millares 2 4 2 2 3 5 2 2 2" xfId="20243" xr:uid="{5568846D-BD72-423D-B699-EDC2BAF113DC}"/>
    <cellStyle name="Millares 2 4 2 2 3 5 2 3" xfId="9593" xr:uid="{00000000-0005-0000-0000-00000A1B0000}"/>
    <cellStyle name="Millares 2 4 2 2 3 5 2 3 2" xfId="20244" xr:uid="{A4AB736C-23DA-4A65-980A-13C37AE8FA9B}"/>
    <cellStyle name="Millares 2 4 2 2 3 5 2 4" xfId="20242" xr:uid="{1D288763-CD66-4D33-AAFA-27A258852C90}"/>
    <cellStyle name="Millares 2 4 2 2 3 5 3" xfId="9594" xr:uid="{00000000-0005-0000-0000-00000B1B0000}"/>
    <cellStyle name="Millares 2 4 2 2 3 5 3 2" xfId="20245" xr:uid="{CF8B7E1E-E514-4955-9DBE-26144F805709}"/>
    <cellStyle name="Millares 2 4 2 2 3 5 4" xfId="9595" xr:uid="{00000000-0005-0000-0000-00000C1B0000}"/>
    <cellStyle name="Millares 2 4 2 2 3 5 4 2" xfId="20246" xr:uid="{5B3CC6C7-C063-4AC6-9CD7-AD83F3EE5370}"/>
    <cellStyle name="Millares 2 4 2 2 3 5 5" xfId="20241" xr:uid="{EC6A0966-75A1-4F82-8E0D-7EC426B7B1DB}"/>
    <cellStyle name="Millares 2 4 2 2 3 6" xfId="9596" xr:uid="{00000000-0005-0000-0000-00000D1B0000}"/>
    <cellStyle name="Millares 2 4 2 2 3 6 2" xfId="9597" xr:uid="{00000000-0005-0000-0000-00000E1B0000}"/>
    <cellStyle name="Millares 2 4 2 2 3 6 2 2" xfId="20248" xr:uid="{397E295F-A17E-4639-A4F5-19B6EB37808A}"/>
    <cellStyle name="Millares 2 4 2 2 3 6 3" xfId="9598" xr:uid="{00000000-0005-0000-0000-00000F1B0000}"/>
    <cellStyle name="Millares 2 4 2 2 3 6 3 2" xfId="20249" xr:uid="{07B2C986-FA80-4E14-93BC-63E0C6B346C1}"/>
    <cellStyle name="Millares 2 4 2 2 3 6 4" xfId="20247" xr:uid="{D9EAD8FC-B0B9-4F4F-9A71-D6632A97DE4A}"/>
    <cellStyle name="Millares 2 4 2 2 3 7" xfId="9599" xr:uid="{00000000-0005-0000-0000-0000101B0000}"/>
    <cellStyle name="Millares 2 4 2 2 3 7 2" xfId="20250" xr:uid="{8BDADD8B-CC16-43D6-B213-4FE484C6060A}"/>
    <cellStyle name="Millares 2 4 2 2 3 8" xfId="9600" xr:uid="{00000000-0005-0000-0000-0000111B0000}"/>
    <cellStyle name="Millares 2 4 2 2 3 8 2" xfId="20251" xr:uid="{B96C3837-DBAB-4AFF-A0FE-21C6E0E225CD}"/>
    <cellStyle name="Millares 2 4 2 2 3 9" xfId="20216" xr:uid="{415767CC-0B38-4705-88CB-744BF34C24D5}"/>
    <cellStyle name="Millares 2 4 2 2 4" xfId="9601" xr:uid="{00000000-0005-0000-0000-0000121B0000}"/>
    <cellStyle name="Millares 2 4 2 2 4 2" xfId="9602" xr:uid="{00000000-0005-0000-0000-0000131B0000}"/>
    <cellStyle name="Millares 2 4 2 2 4 2 2" xfId="9603" xr:uid="{00000000-0005-0000-0000-0000141B0000}"/>
    <cellStyle name="Millares 2 4 2 2 4 2 2 2" xfId="9604" xr:uid="{00000000-0005-0000-0000-0000151B0000}"/>
    <cellStyle name="Millares 2 4 2 2 4 2 2 2 2" xfId="20255" xr:uid="{E0812959-F5C9-4F8B-9B8F-976B7668D46E}"/>
    <cellStyle name="Millares 2 4 2 2 4 2 2 3" xfId="9605" xr:uid="{00000000-0005-0000-0000-0000161B0000}"/>
    <cellStyle name="Millares 2 4 2 2 4 2 2 3 2" xfId="20256" xr:uid="{2C842EDF-4609-4BF3-9B4E-6DEA7054A738}"/>
    <cellStyle name="Millares 2 4 2 2 4 2 2 4" xfId="20254" xr:uid="{9F9B4CB4-5839-4377-8FE4-DA9FBAD8D036}"/>
    <cellStyle name="Millares 2 4 2 2 4 2 3" xfId="9606" xr:uid="{00000000-0005-0000-0000-0000171B0000}"/>
    <cellStyle name="Millares 2 4 2 2 4 2 3 2" xfId="20257" xr:uid="{F41DAFB5-0555-4502-A7B4-5F639F9FC607}"/>
    <cellStyle name="Millares 2 4 2 2 4 2 4" xfId="9607" xr:uid="{00000000-0005-0000-0000-0000181B0000}"/>
    <cellStyle name="Millares 2 4 2 2 4 2 4 2" xfId="20258" xr:uid="{1167389B-6CD7-4650-9786-53704B875BFA}"/>
    <cellStyle name="Millares 2 4 2 2 4 2 5" xfId="20253" xr:uid="{BF0F8C7C-FD28-4E87-B3B1-0ECE416AE5C0}"/>
    <cellStyle name="Millares 2 4 2 2 4 3" xfId="9608" xr:uid="{00000000-0005-0000-0000-0000191B0000}"/>
    <cellStyle name="Millares 2 4 2 2 4 3 2" xfId="9609" xr:uid="{00000000-0005-0000-0000-00001A1B0000}"/>
    <cellStyle name="Millares 2 4 2 2 4 3 2 2" xfId="20260" xr:uid="{512438BE-D25F-4128-A05B-CB48E2CF5F96}"/>
    <cellStyle name="Millares 2 4 2 2 4 3 3" xfId="9610" xr:uid="{00000000-0005-0000-0000-00001B1B0000}"/>
    <cellStyle name="Millares 2 4 2 2 4 3 3 2" xfId="20261" xr:uid="{5A480624-E52B-4029-8877-9C031C55D0BE}"/>
    <cellStyle name="Millares 2 4 2 2 4 3 4" xfId="20259" xr:uid="{5E24E61E-D1B5-4D00-961F-F995DD120399}"/>
    <cellStyle name="Millares 2 4 2 2 4 4" xfId="9611" xr:uid="{00000000-0005-0000-0000-00001C1B0000}"/>
    <cellStyle name="Millares 2 4 2 2 4 4 2" xfId="20262" xr:uid="{520C28DC-8A3D-482D-A818-08B802D025C4}"/>
    <cellStyle name="Millares 2 4 2 2 4 5" xfId="9612" xr:uid="{00000000-0005-0000-0000-00001D1B0000}"/>
    <cellStyle name="Millares 2 4 2 2 4 5 2" xfId="20263" xr:uid="{DCA4E10E-D516-4467-BF02-972373D3B7B8}"/>
    <cellStyle name="Millares 2 4 2 2 4 6" xfId="20252" xr:uid="{DF54F246-8B3A-49B0-8CB0-FA414A76023A}"/>
    <cellStyle name="Millares 2 4 2 2 5" xfId="9613" xr:uid="{00000000-0005-0000-0000-00001E1B0000}"/>
    <cellStyle name="Millares 2 4 2 2 5 2" xfId="9614" xr:uid="{00000000-0005-0000-0000-00001F1B0000}"/>
    <cellStyle name="Millares 2 4 2 2 5 2 2" xfId="9615" xr:uid="{00000000-0005-0000-0000-0000201B0000}"/>
    <cellStyle name="Millares 2 4 2 2 5 2 2 2" xfId="20266" xr:uid="{8AD99673-4D79-4C2A-B699-C72ED0A7B8A6}"/>
    <cellStyle name="Millares 2 4 2 2 5 2 3" xfId="9616" xr:uid="{00000000-0005-0000-0000-0000211B0000}"/>
    <cellStyle name="Millares 2 4 2 2 5 2 3 2" xfId="20267" xr:uid="{C58E1E7B-F0A0-4725-821A-87BFE428B1FF}"/>
    <cellStyle name="Millares 2 4 2 2 5 2 4" xfId="20265" xr:uid="{4BDCF7FC-2B8B-4C43-8A6A-5CB05B06B62C}"/>
    <cellStyle name="Millares 2 4 2 2 5 3" xfId="9617" xr:uid="{00000000-0005-0000-0000-0000221B0000}"/>
    <cellStyle name="Millares 2 4 2 2 5 3 2" xfId="20268" xr:uid="{82254C2A-0977-4F59-BE29-18ABBAF092F7}"/>
    <cellStyle name="Millares 2 4 2 2 5 4" xfId="9618" xr:uid="{00000000-0005-0000-0000-0000231B0000}"/>
    <cellStyle name="Millares 2 4 2 2 5 4 2" xfId="20269" xr:uid="{891DF35E-72CC-4139-800D-9C5597B550D2}"/>
    <cellStyle name="Millares 2 4 2 2 5 5" xfId="20264" xr:uid="{A9C7E60B-6CDE-4EAE-AD38-EF3BBDEE5A2F}"/>
    <cellStyle name="Millares 2 4 2 2 6" xfId="9619" xr:uid="{00000000-0005-0000-0000-0000241B0000}"/>
    <cellStyle name="Millares 2 4 2 2 6 2" xfId="9620" xr:uid="{00000000-0005-0000-0000-0000251B0000}"/>
    <cellStyle name="Millares 2 4 2 2 6 2 2" xfId="9621" xr:uid="{00000000-0005-0000-0000-0000261B0000}"/>
    <cellStyle name="Millares 2 4 2 2 6 2 2 2" xfId="20272" xr:uid="{2AF71064-CAC8-4A25-ABAF-B1B727B14117}"/>
    <cellStyle name="Millares 2 4 2 2 6 2 3" xfId="9622" xr:uid="{00000000-0005-0000-0000-0000271B0000}"/>
    <cellStyle name="Millares 2 4 2 2 6 2 3 2" xfId="20273" xr:uid="{2139ABB1-4685-4254-9284-AB23B55770D1}"/>
    <cellStyle name="Millares 2 4 2 2 6 2 4" xfId="20271" xr:uid="{DC6AA26B-D050-474B-B68F-7A0FB197BAF5}"/>
    <cellStyle name="Millares 2 4 2 2 6 3" xfId="9623" xr:uid="{00000000-0005-0000-0000-0000281B0000}"/>
    <cellStyle name="Millares 2 4 2 2 6 3 2" xfId="20274" xr:uid="{9EE600C5-5DD9-4B31-B442-344011B4E124}"/>
    <cellStyle name="Millares 2 4 2 2 6 4" xfId="9624" xr:uid="{00000000-0005-0000-0000-0000291B0000}"/>
    <cellStyle name="Millares 2 4 2 2 6 4 2" xfId="20275" xr:uid="{38B35E7E-0EA5-4479-8BAA-05C2AF613C64}"/>
    <cellStyle name="Millares 2 4 2 2 6 5" xfId="20270" xr:uid="{609605BD-384A-49C5-BF8D-5B4DCC7C3C0E}"/>
    <cellStyle name="Millares 2 4 2 2 7" xfId="9625" xr:uid="{00000000-0005-0000-0000-00002A1B0000}"/>
    <cellStyle name="Millares 2 4 2 2 7 2" xfId="9626" xr:uid="{00000000-0005-0000-0000-00002B1B0000}"/>
    <cellStyle name="Millares 2 4 2 2 7 2 2" xfId="9627" xr:uid="{00000000-0005-0000-0000-00002C1B0000}"/>
    <cellStyle name="Millares 2 4 2 2 7 2 2 2" xfId="20278" xr:uid="{357A73B6-819D-4876-B24D-6A84C2C0C276}"/>
    <cellStyle name="Millares 2 4 2 2 7 2 3" xfId="9628" xr:uid="{00000000-0005-0000-0000-00002D1B0000}"/>
    <cellStyle name="Millares 2 4 2 2 7 2 3 2" xfId="20279" xr:uid="{12168A80-4800-485B-B754-D3838DC10264}"/>
    <cellStyle name="Millares 2 4 2 2 7 2 4" xfId="20277" xr:uid="{476A2AC3-22D1-4C22-9522-549386FF0E89}"/>
    <cellStyle name="Millares 2 4 2 2 7 3" xfId="9629" xr:uid="{00000000-0005-0000-0000-00002E1B0000}"/>
    <cellStyle name="Millares 2 4 2 2 7 3 2" xfId="20280" xr:uid="{4C7AF4D9-6AE8-4F78-98A3-1F4CB0E26BF6}"/>
    <cellStyle name="Millares 2 4 2 2 7 4" xfId="9630" xr:uid="{00000000-0005-0000-0000-00002F1B0000}"/>
    <cellStyle name="Millares 2 4 2 2 7 4 2" xfId="20281" xr:uid="{22F19273-F8D4-41F7-88B0-7ECD00089532}"/>
    <cellStyle name="Millares 2 4 2 2 7 5" xfId="20276" xr:uid="{B38DBCD6-8738-4420-9467-D15C6EC4652F}"/>
    <cellStyle name="Millares 2 4 2 2 8" xfId="9631" xr:uid="{00000000-0005-0000-0000-0000301B0000}"/>
    <cellStyle name="Millares 2 4 2 2 8 2" xfId="9632" xr:uid="{00000000-0005-0000-0000-0000311B0000}"/>
    <cellStyle name="Millares 2 4 2 2 8 2 2" xfId="20283" xr:uid="{93AB543D-37F8-4FEE-9801-01AE8EB28544}"/>
    <cellStyle name="Millares 2 4 2 2 8 3" xfId="9633" xr:uid="{00000000-0005-0000-0000-0000321B0000}"/>
    <cellStyle name="Millares 2 4 2 2 8 3 2" xfId="20284" xr:uid="{4790A97E-79A5-4249-82ED-2810A7CD47FC}"/>
    <cellStyle name="Millares 2 4 2 2 8 4" xfId="20282" xr:uid="{8B996488-E7BD-432E-9A91-3FCC0F0E2191}"/>
    <cellStyle name="Millares 2 4 2 2 9" xfId="9634" xr:uid="{00000000-0005-0000-0000-0000331B0000}"/>
    <cellStyle name="Millares 2 4 2 2 9 2" xfId="20285" xr:uid="{5D229634-6FBE-4F48-9B7D-0BB7E9BEE6A4}"/>
    <cellStyle name="Millares 2 4 2 3" xfId="9635" xr:uid="{00000000-0005-0000-0000-0000341B0000}"/>
    <cellStyle name="Millares 2 4 2 3 10" xfId="9636" xr:uid="{00000000-0005-0000-0000-0000351B0000}"/>
    <cellStyle name="Millares 2 4 2 3 10 2" xfId="20287" xr:uid="{585EF971-21AE-4B50-A6AE-1AB9458D2911}"/>
    <cellStyle name="Millares 2 4 2 3 11" xfId="20286" xr:uid="{CAB83952-6FAB-4F3F-BFE0-3AAA396A76B9}"/>
    <cellStyle name="Millares 2 4 2 3 2" xfId="9637" xr:uid="{00000000-0005-0000-0000-0000361B0000}"/>
    <cellStyle name="Millares 2 4 2 3 2 10" xfId="20288" xr:uid="{3FE3E8AD-B169-43C9-BE07-31F2E2B2A8A5}"/>
    <cellStyle name="Millares 2 4 2 3 2 2" xfId="9638" xr:uid="{00000000-0005-0000-0000-0000371B0000}"/>
    <cellStyle name="Millares 2 4 2 3 2 2 2" xfId="9639" xr:uid="{00000000-0005-0000-0000-0000381B0000}"/>
    <cellStyle name="Millares 2 4 2 3 2 2 2 2" xfId="9640" xr:uid="{00000000-0005-0000-0000-0000391B0000}"/>
    <cellStyle name="Millares 2 4 2 3 2 2 2 2 2" xfId="9641" xr:uid="{00000000-0005-0000-0000-00003A1B0000}"/>
    <cellStyle name="Millares 2 4 2 3 2 2 2 2 2 2" xfId="9642" xr:uid="{00000000-0005-0000-0000-00003B1B0000}"/>
    <cellStyle name="Millares 2 4 2 3 2 2 2 2 2 2 2" xfId="20293" xr:uid="{CFD8ABF1-E948-447F-A9FB-4DAAED659387}"/>
    <cellStyle name="Millares 2 4 2 3 2 2 2 2 2 3" xfId="9643" xr:uid="{00000000-0005-0000-0000-00003C1B0000}"/>
    <cellStyle name="Millares 2 4 2 3 2 2 2 2 2 3 2" xfId="20294" xr:uid="{EDC29EA7-3DFA-4CFD-8F80-2A8060C2BF83}"/>
    <cellStyle name="Millares 2 4 2 3 2 2 2 2 2 4" xfId="20292" xr:uid="{14A62DF5-943B-4273-9FBF-7BB59FFEF58E}"/>
    <cellStyle name="Millares 2 4 2 3 2 2 2 2 3" xfId="9644" xr:uid="{00000000-0005-0000-0000-00003D1B0000}"/>
    <cellStyle name="Millares 2 4 2 3 2 2 2 2 3 2" xfId="20295" xr:uid="{14F1BD46-899C-43A9-A9A9-94EB680DE0D9}"/>
    <cellStyle name="Millares 2 4 2 3 2 2 2 2 4" xfId="9645" xr:uid="{00000000-0005-0000-0000-00003E1B0000}"/>
    <cellStyle name="Millares 2 4 2 3 2 2 2 2 4 2" xfId="20296" xr:uid="{24F93D21-8772-4F7B-8C1C-4326046D349A}"/>
    <cellStyle name="Millares 2 4 2 3 2 2 2 2 5" xfId="20291" xr:uid="{F6A84756-1474-47DB-8C7D-209569C45119}"/>
    <cellStyle name="Millares 2 4 2 3 2 2 2 3" xfId="9646" xr:uid="{00000000-0005-0000-0000-00003F1B0000}"/>
    <cellStyle name="Millares 2 4 2 3 2 2 2 3 2" xfId="9647" xr:uid="{00000000-0005-0000-0000-0000401B0000}"/>
    <cellStyle name="Millares 2 4 2 3 2 2 2 3 2 2" xfId="20298" xr:uid="{81AD3ECA-ED76-4676-A919-7F16A1BAD271}"/>
    <cellStyle name="Millares 2 4 2 3 2 2 2 3 3" xfId="9648" xr:uid="{00000000-0005-0000-0000-0000411B0000}"/>
    <cellStyle name="Millares 2 4 2 3 2 2 2 3 3 2" xfId="20299" xr:uid="{0DF909FB-3E12-40B2-BA91-C180BE163680}"/>
    <cellStyle name="Millares 2 4 2 3 2 2 2 3 4" xfId="20297" xr:uid="{2267173C-0659-41FF-A535-D41DB9F900BD}"/>
    <cellStyle name="Millares 2 4 2 3 2 2 2 4" xfId="9649" xr:uid="{00000000-0005-0000-0000-0000421B0000}"/>
    <cellStyle name="Millares 2 4 2 3 2 2 2 4 2" xfId="20300" xr:uid="{DB192AB0-8465-4BF1-93FC-3D5B29197AA1}"/>
    <cellStyle name="Millares 2 4 2 3 2 2 2 5" xfId="9650" xr:uid="{00000000-0005-0000-0000-0000431B0000}"/>
    <cellStyle name="Millares 2 4 2 3 2 2 2 5 2" xfId="20301" xr:uid="{DEF2E589-43AC-41FA-89D9-56BCD04F53C3}"/>
    <cellStyle name="Millares 2 4 2 3 2 2 2 6" xfId="20290" xr:uid="{6E39BA19-03E3-4E6A-8F3F-B99A42AADF9A}"/>
    <cellStyle name="Millares 2 4 2 3 2 2 3" xfId="9651" xr:uid="{00000000-0005-0000-0000-0000441B0000}"/>
    <cellStyle name="Millares 2 4 2 3 2 2 3 2" xfId="9652" xr:uid="{00000000-0005-0000-0000-0000451B0000}"/>
    <cellStyle name="Millares 2 4 2 3 2 2 3 2 2" xfId="9653" xr:uid="{00000000-0005-0000-0000-0000461B0000}"/>
    <cellStyle name="Millares 2 4 2 3 2 2 3 2 2 2" xfId="20304" xr:uid="{DDF0E09B-FD09-4A80-AFDD-412CBC1F431E}"/>
    <cellStyle name="Millares 2 4 2 3 2 2 3 2 3" xfId="9654" xr:uid="{00000000-0005-0000-0000-0000471B0000}"/>
    <cellStyle name="Millares 2 4 2 3 2 2 3 2 3 2" xfId="20305" xr:uid="{34D996F1-26BD-4E16-8D79-DD4D956DA498}"/>
    <cellStyle name="Millares 2 4 2 3 2 2 3 2 4" xfId="20303" xr:uid="{3160F4E7-74FC-44A0-97C3-6AB6BF58650B}"/>
    <cellStyle name="Millares 2 4 2 3 2 2 3 3" xfId="9655" xr:uid="{00000000-0005-0000-0000-0000481B0000}"/>
    <cellStyle name="Millares 2 4 2 3 2 2 3 3 2" xfId="20306" xr:uid="{ABAA82B5-255F-4536-B5E7-B3AB12B7EBF1}"/>
    <cellStyle name="Millares 2 4 2 3 2 2 3 4" xfId="9656" xr:uid="{00000000-0005-0000-0000-0000491B0000}"/>
    <cellStyle name="Millares 2 4 2 3 2 2 3 4 2" xfId="20307" xr:uid="{734AD5A4-88EE-4C83-A615-BC4E9545664F}"/>
    <cellStyle name="Millares 2 4 2 3 2 2 3 5" xfId="20302" xr:uid="{FEC32F50-BE8A-481B-8B55-BBDAB24FFBB0}"/>
    <cellStyle name="Millares 2 4 2 3 2 2 4" xfId="9657" xr:uid="{00000000-0005-0000-0000-00004A1B0000}"/>
    <cellStyle name="Millares 2 4 2 3 2 2 4 2" xfId="9658" xr:uid="{00000000-0005-0000-0000-00004B1B0000}"/>
    <cellStyle name="Millares 2 4 2 3 2 2 4 2 2" xfId="9659" xr:uid="{00000000-0005-0000-0000-00004C1B0000}"/>
    <cellStyle name="Millares 2 4 2 3 2 2 4 2 2 2" xfId="20310" xr:uid="{3708A4DF-1C63-43A4-8833-48C29ECFCF70}"/>
    <cellStyle name="Millares 2 4 2 3 2 2 4 2 3" xfId="9660" xr:uid="{00000000-0005-0000-0000-00004D1B0000}"/>
    <cellStyle name="Millares 2 4 2 3 2 2 4 2 3 2" xfId="20311" xr:uid="{FD0D0A9F-3E81-4BDA-8A88-A5B9DD7BEABB}"/>
    <cellStyle name="Millares 2 4 2 3 2 2 4 2 4" xfId="20309" xr:uid="{9F0E91A2-C397-4522-974C-685D74E36453}"/>
    <cellStyle name="Millares 2 4 2 3 2 2 4 3" xfId="9661" xr:uid="{00000000-0005-0000-0000-00004E1B0000}"/>
    <cellStyle name="Millares 2 4 2 3 2 2 4 3 2" xfId="20312" xr:uid="{B0CE8326-A3B7-4D6D-9F3E-63B238B395D8}"/>
    <cellStyle name="Millares 2 4 2 3 2 2 4 4" xfId="9662" xr:uid="{00000000-0005-0000-0000-00004F1B0000}"/>
    <cellStyle name="Millares 2 4 2 3 2 2 4 4 2" xfId="20313" xr:uid="{116165CD-23AC-4B0B-99FC-4A4EB2A26100}"/>
    <cellStyle name="Millares 2 4 2 3 2 2 4 5" xfId="20308" xr:uid="{7134AC45-7D33-453E-A148-3E7EABDD1198}"/>
    <cellStyle name="Millares 2 4 2 3 2 2 5" xfId="9663" xr:uid="{00000000-0005-0000-0000-0000501B0000}"/>
    <cellStyle name="Millares 2 4 2 3 2 2 5 2" xfId="9664" xr:uid="{00000000-0005-0000-0000-0000511B0000}"/>
    <cellStyle name="Millares 2 4 2 3 2 2 5 2 2" xfId="9665" xr:uid="{00000000-0005-0000-0000-0000521B0000}"/>
    <cellStyle name="Millares 2 4 2 3 2 2 5 2 2 2" xfId="20316" xr:uid="{A8697644-374F-456C-8237-A24C31C5E94A}"/>
    <cellStyle name="Millares 2 4 2 3 2 2 5 2 3" xfId="9666" xr:uid="{00000000-0005-0000-0000-0000531B0000}"/>
    <cellStyle name="Millares 2 4 2 3 2 2 5 2 3 2" xfId="20317" xr:uid="{C85D3C2B-1406-4494-A550-5BCCDF1D8AFF}"/>
    <cellStyle name="Millares 2 4 2 3 2 2 5 2 4" xfId="20315" xr:uid="{9B3EAC70-7BA4-41BF-AB63-7DA26CC8DA22}"/>
    <cellStyle name="Millares 2 4 2 3 2 2 5 3" xfId="9667" xr:uid="{00000000-0005-0000-0000-0000541B0000}"/>
    <cellStyle name="Millares 2 4 2 3 2 2 5 3 2" xfId="20318" xr:uid="{4DC05D44-E81A-4CAA-8A18-19C6166B5BF3}"/>
    <cellStyle name="Millares 2 4 2 3 2 2 5 4" xfId="9668" xr:uid="{00000000-0005-0000-0000-0000551B0000}"/>
    <cellStyle name="Millares 2 4 2 3 2 2 5 4 2" xfId="20319" xr:uid="{067AFCDB-F7CE-4341-994C-5F9689C289DC}"/>
    <cellStyle name="Millares 2 4 2 3 2 2 5 5" xfId="20314" xr:uid="{C01F1B28-91D3-434C-9164-CFBC25B3DAF4}"/>
    <cellStyle name="Millares 2 4 2 3 2 2 6" xfId="9669" xr:uid="{00000000-0005-0000-0000-0000561B0000}"/>
    <cellStyle name="Millares 2 4 2 3 2 2 6 2" xfId="9670" xr:uid="{00000000-0005-0000-0000-0000571B0000}"/>
    <cellStyle name="Millares 2 4 2 3 2 2 6 2 2" xfId="20321" xr:uid="{0B346EC3-C76A-420F-843A-4276956A5A42}"/>
    <cellStyle name="Millares 2 4 2 3 2 2 6 3" xfId="9671" xr:uid="{00000000-0005-0000-0000-0000581B0000}"/>
    <cellStyle name="Millares 2 4 2 3 2 2 6 3 2" xfId="20322" xr:uid="{02961DFD-F010-4EB6-8726-DDE056B489FF}"/>
    <cellStyle name="Millares 2 4 2 3 2 2 6 4" xfId="20320" xr:uid="{CBAFDE00-9CB3-4882-BED3-72505ECA127F}"/>
    <cellStyle name="Millares 2 4 2 3 2 2 7" xfId="9672" xr:uid="{00000000-0005-0000-0000-0000591B0000}"/>
    <cellStyle name="Millares 2 4 2 3 2 2 7 2" xfId="20323" xr:uid="{3AAC8534-7530-4362-B636-A749E47EA2E5}"/>
    <cellStyle name="Millares 2 4 2 3 2 2 8" xfId="9673" xr:uid="{00000000-0005-0000-0000-00005A1B0000}"/>
    <cellStyle name="Millares 2 4 2 3 2 2 8 2" xfId="20324" xr:uid="{69BA9391-3BA5-4051-B1A5-9B5D7B9FB10C}"/>
    <cellStyle name="Millares 2 4 2 3 2 2 9" xfId="20289" xr:uid="{83647E65-AE47-48C2-A24B-E58D2C4871CD}"/>
    <cellStyle name="Millares 2 4 2 3 2 3" xfId="9674" xr:uid="{00000000-0005-0000-0000-00005B1B0000}"/>
    <cellStyle name="Millares 2 4 2 3 2 3 2" xfId="9675" xr:uid="{00000000-0005-0000-0000-00005C1B0000}"/>
    <cellStyle name="Millares 2 4 2 3 2 3 2 2" xfId="9676" xr:uid="{00000000-0005-0000-0000-00005D1B0000}"/>
    <cellStyle name="Millares 2 4 2 3 2 3 2 2 2" xfId="9677" xr:uid="{00000000-0005-0000-0000-00005E1B0000}"/>
    <cellStyle name="Millares 2 4 2 3 2 3 2 2 2 2" xfId="20328" xr:uid="{2F77C55D-BC40-4EDB-A226-46F43D0382C7}"/>
    <cellStyle name="Millares 2 4 2 3 2 3 2 2 3" xfId="9678" xr:uid="{00000000-0005-0000-0000-00005F1B0000}"/>
    <cellStyle name="Millares 2 4 2 3 2 3 2 2 3 2" xfId="20329" xr:uid="{595E89D9-A976-4CA1-9DA1-202BE0E35330}"/>
    <cellStyle name="Millares 2 4 2 3 2 3 2 2 4" xfId="20327" xr:uid="{7943F4F1-6E23-4103-B577-F1DE96B114A3}"/>
    <cellStyle name="Millares 2 4 2 3 2 3 2 3" xfId="9679" xr:uid="{00000000-0005-0000-0000-0000601B0000}"/>
    <cellStyle name="Millares 2 4 2 3 2 3 2 3 2" xfId="20330" xr:uid="{A3AB8501-7EBC-4BBC-A251-0E0CA985B622}"/>
    <cellStyle name="Millares 2 4 2 3 2 3 2 4" xfId="9680" xr:uid="{00000000-0005-0000-0000-0000611B0000}"/>
    <cellStyle name="Millares 2 4 2 3 2 3 2 4 2" xfId="20331" xr:uid="{62544925-D813-4AF5-BE14-70229AAA10BD}"/>
    <cellStyle name="Millares 2 4 2 3 2 3 2 5" xfId="20326" xr:uid="{D8E80C07-B812-4E2F-BDAA-C959373E894B}"/>
    <cellStyle name="Millares 2 4 2 3 2 3 3" xfId="9681" xr:uid="{00000000-0005-0000-0000-0000621B0000}"/>
    <cellStyle name="Millares 2 4 2 3 2 3 3 2" xfId="9682" xr:uid="{00000000-0005-0000-0000-0000631B0000}"/>
    <cellStyle name="Millares 2 4 2 3 2 3 3 2 2" xfId="20333" xr:uid="{0341B849-9C4A-4D35-979D-6A3D7847390B}"/>
    <cellStyle name="Millares 2 4 2 3 2 3 3 3" xfId="9683" xr:uid="{00000000-0005-0000-0000-0000641B0000}"/>
    <cellStyle name="Millares 2 4 2 3 2 3 3 3 2" xfId="20334" xr:uid="{8D6AF07D-4E50-4B16-B812-5AD0BCD709FB}"/>
    <cellStyle name="Millares 2 4 2 3 2 3 3 4" xfId="20332" xr:uid="{234D57B5-7259-4EBB-A3EF-0102BA0285B3}"/>
    <cellStyle name="Millares 2 4 2 3 2 3 4" xfId="9684" xr:uid="{00000000-0005-0000-0000-0000651B0000}"/>
    <cellStyle name="Millares 2 4 2 3 2 3 4 2" xfId="20335" xr:uid="{38B9DA45-98FF-42F3-AEB5-DD00D67FF727}"/>
    <cellStyle name="Millares 2 4 2 3 2 3 5" xfId="9685" xr:uid="{00000000-0005-0000-0000-0000661B0000}"/>
    <cellStyle name="Millares 2 4 2 3 2 3 5 2" xfId="20336" xr:uid="{64E77BBC-6557-42A6-8846-4618B75FA94C}"/>
    <cellStyle name="Millares 2 4 2 3 2 3 6" xfId="20325" xr:uid="{6A38FDC2-F4B7-4C72-AF8B-462264ED3050}"/>
    <cellStyle name="Millares 2 4 2 3 2 4" xfId="9686" xr:uid="{00000000-0005-0000-0000-0000671B0000}"/>
    <cellStyle name="Millares 2 4 2 3 2 4 2" xfId="9687" xr:uid="{00000000-0005-0000-0000-0000681B0000}"/>
    <cellStyle name="Millares 2 4 2 3 2 4 2 2" xfId="9688" xr:uid="{00000000-0005-0000-0000-0000691B0000}"/>
    <cellStyle name="Millares 2 4 2 3 2 4 2 2 2" xfId="20339" xr:uid="{4DC8789D-2659-4BA6-93C4-CA927689F2CF}"/>
    <cellStyle name="Millares 2 4 2 3 2 4 2 3" xfId="9689" xr:uid="{00000000-0005-0000-0000-00006A1B0000}"/>
    <cellStyle name="Millares 2 4 2 3 2 4 2 3 2" xfId="20340" xr:uid="{3297CD64-3384-4CBD-85DF-233EF95FDDD1}"/>
    <cellStyle name="Millares 2 4 2 3 2 4 2 4" xfId="20338" xr:uid="{54392FDF-E9BC-47B0-A31F-FE1FF780497F}"/>
    <cellStyle name="Millares 2 4 2 3 2 4 3" xfId="9690" xr:uid="{00000000-0005-0000-0000-00006B1B0000}"/>
    <cellStyle name="Millares 2 4 2 3 2 4 3 2" xfId="20341" xr:uid="{D6F05233-3447-4E43-B135-C8C2ECD60FB9}"/>
    <cellStyle name="Millares 2 4 2 3 2 4 4" xfId="9691" xr:uid="{00000000-0005-0000-0000-00006C1B0000}"/>
    <cellStyle name="Millares 2 4 2 3 2 4 4 2" xfId="20342" xr:uid="{4FBCF1A8-E544-4E87-AD5A-40D07D4C137B}"/>
    <cellStyle name="Millares 2 4 2 3 2 4 5" xfId="20337" xr:uid="{B5A6BD40-564F-4A4B-94C7-7202137F8311}"/>
    <cellStyle name="Millares 2 4 2 3 2 5" xfId="9692" xr:uid="{00000000-0005-0000-0000-00006D1B0000}"/>
    <cellStyle name="Millares 2 4 2 3 2 5 2" xfId="9693" xr:uid="{00000000-0005-0000-0000-00006E1B0000}"/>
    <cellStyle name="Millares 2 4 2 3 2 5 2 2" xfId="9694" xr:uid="{00000000-0005-0000-0000-00006F1B0000}"/>
    <cellStyle name="Millares 2 4 2 3 2 5 2 2 2" xfId="20345" xr:uid="{E6A621FE-6540-40CE-BBC8-738FB327A59A}"/>
    <cellStyle name="Millares 2 4 2 3 2 5 2 3" xfId="9695" xr:uid="{00000000-0005-0000-0000-0000701B0000}"/>
    <cellStyle name="Millares 2 4 2 3 2 5 2 3 2" xfId="20346" xr:uid="{DA56C998-AF67-4678-A2D4-2D1D7526BC8F}"/>
    <cellStyle name="Millares 2 4 2 3 2 5 2 4" xfId="20344" xr:uid="{7A1A258D-7E8A-402B-8423-DE1AC257D62D}"/>
    <cellStyle name="Millares 2 4 2 3 2 5 3" xfId="9696" xr:uid="{00000000-0005-0000-0000-0000711B0000}"/>
    <cellStyle name="Millares 2 4 2 3 2 5 3 2" xfId="20347" xr:uid="{88829F66-C029-4929-BC6F-D1881238FB27}"/>
    <cellStyle name="Millares 2 4 2 3 2 5 4" xfId="9697" xr:uid="{00000000-0005-0000-0000-0000721B0000}"/>
    <cellStyle name="Millares 2 4 2 3 2 5 4 2" xfId="20348" xr:uid="{B4A36880-9A67-49A8-8E4A-6EA263D25930}"/>
    <cellStyle name="Millares 2 4 2 3 2 5 5" xfId="20343" xr:uid="{95837A6E-A44E-4F6B-92C5-19D972AF4989}"/>
    <cellStyle name="Millares 2 4 2 3 2 6" xfId="9698" xr:uid="{00000000-0005-0000-0000-0000731B0000}"/>
    <cellStyle name="Millares 2 4 2 3 2 6 2" xfId="9699" xr:uid="{00000000-0005-0000-0000-0000741B0000}"/>
    <cellStyle name="Millares 2 4 2 3 2 6 2 2" xfId="9700" xr:uid="{00000000-0005-0000-0000-0000751B0000}"/>
    <cellStyle name="Millares 2 4 2 3 2 6 2 2 2" xfId="20351" xr:uid="{5395AD4C-5056-4A6F-958E-552F7982C693}"/>
    <cellStyle name="Millares 2 4 2 3 2 6 2 3" xfId="9701" xr:uid="{00000000-0005-0000-0000-0000761B0000}"/>
    <cellStyle name="Millares 2 4 2 3 2 6 2 3 2" xfId="20352" xr:uid="{AD8CB6E9-5ABD-4B01-A272-936F2D980834}"/>
    <cellStyle name="Millares 2 4 2 3 2 6 2 4" xfId="20350" xr:uid="{12E14A5A-2C27-47E9-ABF7-2A95A62F10E3}"/>
    <cellStyle name="Millares 2 4 2 3 2 6 3" xfId="9702" xr:uid="{00000000-0005-0000-0000-0000771B0000}"/>
    <cellStyle name="Millares 2 4 2 3 2 6 3 2" xfId="20353" xr:uid="{7E64516B-C5BD-4E28-AF57-80D6DBB016FF}"/>
    <cellStyle name="Millares 2 4 2 3 2 6 4" xfId="9703" xr:uid="{00000000-0005-0000-0000-0000781B0000}"/>
    <cellStyle name="Millares 2 4 2 3 2 6 4 2" xfId="20354" xr:uid="{67ECFE0A-31B4-4021-A159-A94B9AA976C7}"/>
    <cellStyle name="Millares 2 4 2 3 2 6 5" xfId="20349" xr:uid="{5E79A165-71CE-4D3A-B626-4748136EE947}"/>
    <cellStyle name="Millares 2 4 2 3 2 7" xfId="9704" xr:uid="{00000000-0005-0000-0000-0000791B0000}"/>
    <cellStyle name="Millares 2 4 2 3 2 7 2" xfId="9705" xr:uid="{00000000-0005-0000-0000-00007A1B0000}"/>
    <cellStyle name="Millares 2 4 2 3 2 7 2 2" xfId="20356" xr:uid="{A1A962FD-121E-489F-B231-403798C8A2AE}"/>
    <cellStyle name="Millares 2 4 2 3 2 7 3" xfId="9706" xr:uid="{00000000-0005-0000-0000-00007B1B0000}"/>
    <cellStyle name="Millares 2 4 2 3 2 7 3 2" xfId="20357" xr:uid="{CEC0450A-0882-46B3-B5C6-B4C7943DF1D4}"/>
    <cellStyle name="Millares 2 4 2 3 2 7 4" xfId="20355" xr:uid="{D88FA5D3-E664-4EB7-AC2B-44289E9B4187}"/>
    <cellStyle name="Millares 2 4 2 3 2 8" xfId="9707" xr:uid="{00000000-0005-0000-0000-00007C1B0000}"/>
    <cellStyle name="Millares 2 4 2 3 2 8 2" xfId="20358" xr:uid="{AC686C7B-3285-4904-86AF-B9BA8F2BD1CE}"/>
    <cellStyle name="Millares 2 4 2 3 2 9" xfId="9708" xr:uid="{00000000-0005-0000-0000-00007D1B0000}"/>
    <cellStyle name="Millares 2 4 2 3 2 9 2" xfId="20359" xr:uid="{1421F191-6162-46CB-976A-905749407ED3}"/>
    <cellStyle name="Millares 2 4 2 3 3" xfId="9709" xr:uid="{00000000-0005-0000-0000-00007E1B0000}"/>
    <cellStyle name="Millares 2 4 2 3 3 2" xfId="9710" xr:uid="{00000000-0005-0000-0000-00007F1B0000}"/>
    <cellStyle name="Millares 2 4 2 3 3 2 2" xfId="9711" xr:uid="{00000000-0005-0000-0000-0000801B0000}"/>
    <cellStyle name="Millares 2 4 2 3 3 2 2 2" xfId="9712" xr:uid="{00000000-0005-0000-0000-0000811B0000}"/>
    <cellStyle name="Millares 2 4 2 3 3 2 2 2 2" xfId="9713" xr:uid="{00000000-0005-0000-0000-0000821B0000}"/>
    <cellStyle name="Millares 2 4 2 3 3 2 2 2 2 2" xfId="20364" xr:uid="{C64F4467-50CB-4CDF-8493-0AA61157F6F8}"/>
    <cellStyle name="Millares 2 4 2 3 3 2 2 2 3" xfId="9714" xr:uid="{00000000-0005-0000-0000-0000831B0000}"/>
    <cellStyle name="Millares 2 4 2 3 3 2 2 2 3 2" xfId="20365" xr:uid="{EF31ACD3-C49B-45C6-9BD5-7204B9077205}"/>
    <cellStyle name="Millares 2 4 2 3 3 2 2 2 4" xfId="20363" xr:uid="{33EDAB96-FE28-4A3C-A347-BE7050E9C275}"/>
    <cellStyle name="Millares 2 4 2 3 3 2 2 3" xfId="9715" xr:uid="{00000000-0005-0000-0000-0000841B0000}"/>
    <cellStyle name="Millares 2 4 2 3 3 2 2 3 2" xfId="20366" xr:uid="{7B4816B0-37C2-46DC-AA81-921346B15C32}"/>
    <cellStyle name="Millares 2 4 2 3 3 2 2 4" xfId="9716" xr:uid="{00000000-0005-0000-0000-0000851B0000}"/>
    <cellStyle name="Millares 2 4 2 3 3 2 2 4 2" xfId="20367" xr:uid="{146EC68A-74AB-4453-BA4E-8B2E00E80356}"/>
    <cellStyle name="Millares 2 4 2 3 3 2 2 5" xfId="20362" xr:uid="{93044A7A-15C0-47D7-8E91-0047C969416E}"/>
    <cellStyle name="Millares 2 4 2 3 3 2 3" xfId="9717" xr:uid="{00000000-0005-0000-0000-0000861B0000}"/>
    <cellStyle name="Millares 2 4 2 3 3 2 3 2" xfId="9718" xr:uid="{00000000-0005-0000-0000-0000871B0000}"/>
    <cellStyle name="Millares 2 4 2 3 3 2 3 2 2" xfId="20369" xr:uid="{0A9D2298-DAAB-4ACB-91D7-760FDAF969DB}"/>
    <cellStyle name="Millares 2 4 2 3 3 2 3 3" xfId="9719" xr:uid="{00000000-0005-0000-0000-0000881B0000}"/>
    <cellStyle name="Millares 2 4 2 3 3 2 3 3 2" xfId="20370" xr:uid="{B09740C6-5DDD-4F19-A407-4E2DE9DD5FE4}"/>
    <cellStyle name="Millares 2 4 2 3 3 2 3 4" xfId="20368" xr:uid="{1452320A-8CCF-4BFB-8CDC-6BFBECE08F72}"/>
    <cellStyle name="Millares 2 4 2 3 3 2 4" xfId="9720" xr:uid="{00000000-0005-0000-0000-0000891B0000}"/>
    <cellStyle name="Millares 2 4 2 3 3 2 4 2" xfId="20371" xr:uid="{78CAF7B8-04B2-4717-85D6-12A353176884}"/>
    <cellStyle name="Millares 2 4 2 3 3 2 5" xfId="9721" xr:uid="{00000000-0005-0000-0000-00008A1B0000}"/>
    <cellStyle name="Millares 2 4 2 3 3 2 5 2" xfId="20372" xr:uid="{85783052-07AF-4B08-AA31-103B799899CA}"/>
    <cellStyle name="Millares 2 4 2 3 3 2 6" xfId="20361" xr:uid="{1A3D3EF2-F4E9-4BC0-8C6E-F4C36DBA5C62}"/>
    <cellStyle name="Millares 2 4 2 3 3 3" xfId="9722" xr:uid="{00000000-0005-0000-0000-00008B1B0000}"/>
    <cellStyle name="Millares 2 4 2 3 3 3 2" xfId="9723" xr:uid="{00000000-0005-0000-0000-00008C1B0000}"/>
    <cellStyle name="Millares 2 4 2 3 3 3 2 2" xfId="9724" xr:uid="{00000000-0005-0000-0000-00008D1B0000}"/>
    <cellStyle name="Millares 2 4 2 3 3 3 2 2 2" xfId="20375" xr:uid="{AB8EE28A-4540-4DDF-A3C1-294F2C01D534}"/>
    <cellStyle name="Millares 2 4 2 3 3 3 2 3" xfId="9725" xr:uid="{00000000-0005-0000-0000-00008E1B0000}"/>
    <cellStyle name="Millares 2 4 2 3 3 3 2 3 2" xfId="20376" xr:uid="{C8DB5BE1-9807-42BE-91B1-19689F5EA6D3}"/>
    <cellStyle name="Millares 2 4 2 3 3 3 2 4" xfId="20374" xr:uid="{A6A4E832-CF09-4CB3-BD6C-14BBB96FB1D1}"/>
    <cellStyle name="Millares 2 4 2 3 3 3 3" xfId="9726" xr:uid="{00000000-0005-0000-0000-00008F1B0000}"/>
    <cellStyle name="Millares 2 4 2 3 3 3 3 2" xfId="20377" xr:uid="{5018EB27-74C1-4F40-B483-05F9A8B86C0C}"/>
    <cellStyle name="Millares 2 4 2 3 3 3 4" xfId="9727" xr:uid="{00000000-0005-0000-0000-0000901B0000}"/>
    <cellStyle name="Millares 2 4 2 3 3 3 4 2" xfId="20378" xr:uid="{7FC95C84-8D67-415F-9313-B0897A612891}"/>
    <cellStyle name="Millares 2 4 2 3 3 3 5" xfId="20373" xr:uid="{1D9F88D6-BBBE-4E9A-B45D-A3977A8FA549}"/>
    <cellStyle name="Millares 2 4 2 3 3 4" xfId="9728" xr:uid="{00000000-0005-0000-0000-0000911B0000}"/>
    <cellStyle name="Millares 2 4 2 3 3 4 2" xfId="9729" xr:uid="{00000000-0005-0000-0000-0000921B0000}"/>
    <cellStyle name="Millares 2 4 2 3 3 4 2 2" xfId="9730" xr:uid="{00000000-0005-0000-0000-0000931B0000}"/>
    <cellStyle name="Millares 2 4 2 3 3 4 2 2 2" xfId="20381" xr:uid="{4CF7845C-8166-437D-84FC-815C36CBFF89}"/>
    <cellStyle name="Millares 2 4 2 3 3 4 2 3" xfId="9731" xr:uid="{00000000-0005-0000-0000-0000941B0000}"/>
    <cellStyle name="Millares 2 4 2 3 3 4 2 3 2" xfId="20382" xr:uid="{261A9D1F-B6D2-459C-8DA5-9FFFA78040C0}"/>
    <cellStyle name="Millares 2 4 2 3 3 4 2 4" xfId="20380" xr:uid="{CBC9236E-4ACF-420D-A99F-AF8C2580CD86}"/>
    <cellStyle name="Millares 2 4 2 3 3 4 3" xfId="9732" xr:uid="{00000000-0005-0000-0000-0000951B0000}"/>
    <cellStyle name="Millares 2 4 2 3 3 4 3 2" xfId="20383" xr:uid="{25F40946-F580-4402-941E-53B4F05CBA0A}"/>
    <cellStyle name="Millares 2 4 2 3 3 4 4" xfId="9733" xr:uid="{00000000-0005-0000-0000-0000961B0000}"/>
    <cellStyle name="Millares 2 4 2 3 3 4 4 2" xfId="20384" xr:uid="{B7D008A3-9F79-43BB-805E-C19DF99E7ED6}"/>
    <cellStyle name="Millares 2 4 2 3 3 4 5" xfId="20379" xr:uid="{4F64DDAD-90A4-4291-9E28-029C5562E540}"/>
    <cellStyle name="Millares 2 4 2 3 3 5" xfId="9734" xr:uid="{00000000-0005-0000-0000-0000971B0000}"/>
    <cellStyle name="Millares 2 4 2 3 3 5 2" xfId="9735" xr:uid="{00000000-0005-0000-0000-0000981B0000}"/>
    <cellStyle name="Millares 2 4 2 3 3 5 2 2" xfId="9736" xr:uid="{00000000-0005-0000-0000-0000991B0000}"/>
    <cellStyle name="Millares 2 4 2 3 3 5 2 2 2" xfId="20387" xr:uid="{5745FEF6-C890-4C10-981A-FED953F0E25B}"/>
    <cellStyle name="Millares 2 4 2 3 3 5 2 3" xfId="9737" xr:uid="{00000000-0005-0000-0000-00009A1B0000}"/>
    <cellStyle name="Millares 2 4 2 3 3 5 2 3 2" xfId="20388" xr:uid="{478E5956-4299-4715-9F78-C268DB304392}"/>
    <cellStyle name="Millares 2 4 2 3 3 5 2 4" xfId="20386" xr:uid="{EB4051BA-1691-4EAE-81D2-2FFE072BB377}"/>
    <cellStyle name="Millares 2 4 2 3 3 5 3" xfId="9738" xr:uid="{00000000-0005-0000-0000-00009B1B0000}"/>
    <cellStyle name="Millares 2 4 2 3 3 5 3 2" xfId="20389" xr:uid="{7B6E4B74-ABD7-4302-B35E-F97023980C55}"/>
    <cellStyle name="Millares 2 4 2 3 3 5 4" xfId="9739" xr:uid="{00000000-0005-0000-0000-00009C1B0000}"/>
    <cellStyle name="Millares 2 4 2 3 3 5 4 2" xfId="20390" xr:uid="{DF366C2D-BDB4-4AFC-8ABC-A25CB42F3DC8}"/>
    <cellStyle name="Millares 2 4 2 3 3 5 5" xfId="20385" xr:uid="{3ECD7E5B-2E2F-47DE-8610-C2C21545A0AA}"/>
    <cellStyle name="Millares 2 4 2 3 3 6" xfId="9740" xr:uid="{00000000-0005-0000-0000-00009D1B0000}"/>
    <cellStyle name="Millares 2 4 2 3 3 6 2" xfId="9741" xr:uid="{00000000-0005-0000-0000-00009E1B0000}"/>
    <cellStyle name="Millares 2 4 2 3 3 6 2 2" xfId="20392" xr:uid="{25F6F54A-E39F-4E8C-B5C5-CBFE8A8A0B1A}"/>
    <cellStyle name="Millares 2 4 2 3 3 6 3" xfId="9742" xr:uid="{00000000-0005-0000-0000-00009F1B0000}"/>
    <cellStyle name="Millares 2 4 2 3 3 6 3 2" xfId="20393" xr:uid="{99ECDB30-6F39-4E4D-A7BA-0970EB23E808}"/>
    <cellStyle name="Millares 2 4 2 3 3 6 4" xfId="20391" xr:uid="{A0F7A285-1D96-4C9F-9A69-3922788B62E6}"/>
    <cellStyle name="Millares 2 4 2 3 3 7" xfId="9743" xr:uid="{00000000-0005-0000-0000-0000A01B0000}"/>
    <cellStyle name="Millares 2 4 2 3 3 7 2" xfId="20394" xr:uid="{F2F0C13E-C136-408B-A5B7-6F78E67C3C7B}"/>
    <cellStyle name="Millares 2 4 2 3 3 8" xfId="9744" xr:uid="{00000000-0005-0000-0000-0000A11B0000}"/>
    <cellStyle name="Millares 2 4 2 3 3 8 2" xfId="20395" xr:uid="{1841C267-D242-407E-8CA9-B42CF821CDAC}"/>
    <cellStyle name="Millares 2 4 2 3 3 9" xfId="20360" xr:uid="{6FD65818-DD91-4E95-9F69-5097156FBBC1}"/>
    <cellStyle name="Millares 2 4 2 3 4" xfId="9745" xr:uid="{00000000-0005-0000-0000-0000A21B0000}"/>
    <cellStyle name="Millares 2 4 2 3 4 2" xfId="9746" xr:uid="{00000000-0005-0000-0000-0000A31B0000}"/>
    <cellStyle name="Millares 2 4 2 3 4 2 2" xfId="9747" xr:uid="{00000000-0005-0000-0000-0000A41B0000}"/>
    <cellStyle name="Millares 2 4 2 3 4 2 2 2" xfId="9748" xr:uid="{00000000-0005-0000-0000-0000A51B0000}"/>
    <cellStyle name="Millares 2 4 2 3 4 2 2 2 2" xfId="20399" xr:uid="{E07082B2-285F-496C-90F7-A674E945CA05}"/>
    <cellStyle name="Millares 2 4 2 3 4 2 2 3" xfId="9749" xr:uid="{00000000-0005-0000-0000-0000A61B0000}"/>
    <cellStyle name="Millares 2 4 2 3 4 2 2 3 2" xfId="20400" xr:uid="{2435D363-0CE8-4B4D-8611-C49666EC53F3}"/>
    <cellStyle name="Millares 2 4 2 3 4 2 2 4" xfId="20398" xr:uid="{76F3E91E-22D5-4747-875C-CB1E71CE9FB5}"/>
    <cellStyle name="Millares 2 4 2 3 4 2 3" xfId="9750" xr:uid="{00000000-0005-0000-0000-0000A71B0000}"/>
    <cellStyle name="Millares 2 4 2 3 4 2 3 2" xfId="20401" xr:uid="{C6F80209-CD43-4B58-A90C-92F2737DF5F0}"/>
    <cellStyle name="Millares 2 4 2 3 4 2 4" xfId="9751" xr:uid="{00000000-0005-0000-0000-0000A81B0000}"/>
    <cellStyle name="Millares 2 4 2 3 4 2 4 2" xfId="20402" xr:uid="{3DEB9453-9DFF-4A67-AA62-1C2C4B78A259}"/>
    <cellStyle name="Millares 2 4 2 3 4 2 5" xfId="20397" xr:uid="{8BD9EEC9-E031-4534-96D0-6FA74A65CE39}"/>
    <cellStyle name="Millares 2 4 2 3 4 3" xfId="9752" xr:uid="{00000000-0005-0000-0000-0000A91B0000}"/>
    <cellStyle name="Millares 2 4 2 3 4 3 2" xfId="9753" xr:uid="{00000000-0005-0000-0000-0000AA1B0000}"/>
    <cellStyle name="Millares 2 4 2 3 4 3 2 2" xfId="20404" xr:uid="{826DC8D3-ABE9-46F1-9E6C-E3C11CBC2B3B}"/>
    <cellStyle name="Millares 2 4 2 3 4 3 3" xfId="9754" xr:uid="{00000000-0005-0000-0000-0000AB1B0000}"/>
    <cellStyle name="Millares 2 4 2 3 4 3 3 2" xfId="20405" xr:uid="{06A5B29E-5B71-4CAD-8FB5-A16C6BBF1681}"/>
    <cellStyle name="Millares 2 4 2 3 4 3 4" xfId="20403" xr:uid="{A10C43F6-E2D2-4B09-92B4-B24E0AB4A37B}"/>
    <cellStyle name="Millares 2 4 2 3 4 4" xfId="9755" xr:uid="{00000000-0005-0000-0000-0000AC1B0000}"/>
    <cellStyle name="Millares 2 4 2 3 4 4 2" xfId="20406" xr:uid="{F4D62273-8532-42B8-8072-49371E86EC40}"/>
    <cellStyle name="Millares 2 4 2 3 4 5" xfId="9756" xr:uid="{00000000-0005-0000-0000-0000AD1B0000}"/>
    <cellStyle name="Millares 2 4 2 3 4 5 2" xfId="20407" xr:uid="{3502522D-7F67-4917-8B61-6810DCE6D8FA}"/>
    <cellStyle name="Millares 2 4 2 3 4 6" xfId="20396" xr:uid="{24EDB0B5-BEAC-4BE6-8986-95535455425F}"/>
    <cellStyle name="Millares 2 4 2 3 5" xfId="9757" xr:uid="{00000000-0005-0000-0000-0000AE1B0000}"/>
    <cellStyle name="Millares 2 4 2 3 5 2" xfId="9758" xr:uid="{00000000-0005-0000-0000-0000AF1B0000}"/>
    <cellStyle name="Millares 2 4 2 3 5 2 2" xfId="9759" xr:uid="{00000000-0005-0000-0000-0000B01B0000}"/>
    <cellStyle name="Millares 2 4 2 3 5 2 2 2" xfId="20410" xr:uid="{8DE271AA-0AD4-47E8-9E86-96B7F8D9CB72}"/>
    <cellStyle name="Millares 2 4 2 3 5 2 3" xfId="9760" xr:uid="{00000000-0005-0000-0000-0000B11B0000}"/>
    <cellStyle name="Millares 2 4 2 3 5 2 3 2" xfId="20411" xr:uid="{56FCED57-834B-4B1F-8A29-9A4F6ADEB05B}"/>
    <cellStyle name="Millares 2 4 2 3 5 2 4" xfId="20409" xr:uid="{2E4F68B3-5DA1-430E-AAD9-7F91E17ED238}"/>
    <cellStyle name="Millares 2 4 2 3 5 3" xfId="9761" xr:uid="{00000000-0005-0000-0000-0000B21B0000}"/>
    <cellStyle name="Millares 2 4 2 3 5 3 2" xfId="20412" xr:uid="{D18A39B2-8C6A-472F-A48B-E6E43D148907}"/>
    <cellStyle name="Millares 2 4 2 3 5 4" xfId="9762" xr:uid="{00000000-0005-0000-0000-0000B31B0000}"/>
    <cellStyle name="Millares 2 4 2 3 5 4 2" xfId="20413" xr:uid="{905306D5-30B8-4E81-AE73-C67481C660BE}"/>
    <cellStyle name="Millares 2 4 2 3 5 5" xfId="20408" xr:uid="{4ABD6287-6B53-456C-A3DB-CD9594218120}"/>
    <cellStyle name="Millares 2 4 2 3 6" xfId="9763" xr:uid="{00000000-0005-0000-0000-0000B41B0000}"/>
    <cellStyle name="Millares 2 4 2 3 6 2" xfId="9764" xr:uid="{00000000-0005-0000-0000-0000B51B0000}"/>
    <cellStyle name="Millares 2 4 2 3 6 2 2" xfId="9765" xr:uid="{00000000-0005-0000-0000-0000B61B0000}"/>
    <cellStyle name="Millares 2 4 2 3 6 2 2 2" xfId="20416" xr:uid="{07EF9030-916E-4497-96C2-F17FAD383A54}"/>
    <cellStyle name="Millares 2 4 2 3 6 2 3" xfId="9766" xr:uid="{00000000-0005-0000-0000-0000B71B0000}"/>
    <cellStyle name="Millares 2 4 2 3 6 2 3 2" xfId="20417" xr:uid="{8AF1690B-C2B7-44B1-8F33-0576F7FD6BFD}"/>
    <cellStyle name="Millares 2 4 2 3 6 2 4" xfId="20415" xr:uid="{77208584-CD04-478D-A605-2B98D0E3DADF}"/>
    <cellStyle name="Millares 2 4 2 3 6 3" xfId="9767" xr:uid="{00000000-0005-0000-0000-0000B81B0000}"/>
    <cellStyle name="Millares 2 4 2 3 6 3 2" xfId="20418" xr:uid="{ED08BE97-B726-4CBF-9AD0-BB56ADBADDA7}"/>
    <cellStyle name="Millares 2 4 2 3 6 4" xfId="9768" xr:uid="{00000000-0005-0000-0000-0000B91B0000}"/>
    <cellStyle name="Millares 2 4 2 3 6 4 2" xfId="20419" xr:uid="{FB649FF0-C886-4E41-AE7D-205B0F28A5F9}"/>
    <cellStyle name="Millares 2 4 2 3 6 5" xfId="20414" xr:uid="{3ADEB9E1-6986-4F87-9850-7E9AD9E81C9C}"/>
    <cellStyle name="Millares 2 4 2 3 7" xfId="9769" xr:uid="{00000000-0005-0000-0000-0000BA1B0000}"/>
    <cellStyle name="Millares 2 4 2 3 7 2" xfId="9770" xr:uid="{00000000-0005-0000-0000-0000BB1B0000}"/>
    <cellStyle name="Millares 2 4 2 3 7 2 2" xfId="9771" xr:uid="{00000000-0005-0000-0000-0000BC1B0000}"/>
    <cellStyle name="Millares 2 4 2 3 7 2 2 2" xfId="20422" xr:uid="{33FE2413-3D4A-4FFB-BE7A-515D94468320}"/>
    <cellStyle name="Millares 2 4 2 3 7 2 3" xfId="9772" xr:uid="{00000000-0005-0000-0000-0000BD1B0000}"/>
    <cellStyle name="Millares 2 4 2 3 7 2 3 2" xfId="20423" xr:uid="{36002E9D-635D-4728-85DC-F8C2EB4BDEDF}"/>
    <cellStyle name="Millares 2 4 2 3 7 2 4" xfId="20421" xr:uid="{8EBAEB3F-87F5-4760-B774-9652E7AB89B3}"/>
    <cellStyle name="Millares 2 4 2 3 7 3" xfId="9773" xr:uid="{00000000-0005-0000-0000-0000BE1B0000}"/>
    <cellStyle name="Millares 2 4 2 3 7 3 2" xfId="20424" xr:uid="{5CAA5CF3-DA50-41D3-84B5-8DB5585F652E}"/>
    <cellStyle name="Millares 2 4 2 3 7 4" xfId="9774" xr:uid="{00000000-0005-0000-0000-0000BF1B0000}"/>
    <cellStyle name="Millares 2 4 2 3 7 4 2" xfId="20425" xr:uid="{AAC89DB7-D79F-4215-A13B-D74E2AF4F14C}"/>
    <cellStyle name="Millares 2 4 2 3 7 5" xfId="20420" xr:uid="{47D89AFA-0BFF-4AB2-898E-49D62E7D964E}"/>
    <cellStyle name="Millares 2 4 2 3 8" xfId="9775" xr:uid="{00000000-0005-0000-0000-0000C01B0000}"/>
    <cellStyle name="Millares 2 4 2 3 8 2" xfId="9776" xr:uid="{00000000-0005-0000-0000-0000C11B0000}"/>
    <cellStyle name="Millares 2 4 2 3 8 2 2" xfId="20427" xr:uid="{29E47E3C-9185-441A-A5A3-D5746543A14A}"/>
    <cellStyle name="Millares 2 4 2 3 8 3" xfId="9777" xr:uid="{00000000-0005-0000-0000-0000C21B0000}"/>
    <cellStyle name="Millares 2 4 2 3 8 3 2" xfId="20428" xr:uid="{485C9FEE-175F-44A2-85AA-DF3E4B4E380B}"/>
    <cellStyle name="Millares 2 4 2 3 8 4" xfId="20426" xr:uid="{A8A449FF-9415-4AE0-A23E-FB051C8D138F}"/>
    <cellStyle name="Millares 2 4 2 3 9" xfId="9778" xr:uid="{00000000-0005-0000-0000-0000C31B0000}"/>
    <cellStyle name="Millares 2 4 2 3 9 2" xfId="20429" xr:uid="{886AE479-0236-4C8C-BDDE-35881639CA3E}"/>
    <cellStyle name="Millares 2 4 2 4" xfId="9779" xr:uid="{00000000-0005-0000-0000-0000C41B0000}"/>
    <cellStyle name="Millares 2 4 2 4 2" xfId="9780" xr:uid="{00000000-0005-0000-0000-0000C51B0000}"/>
    <cellStyle name="Millares 2 4 2 4 2 2" xfId="9781" xr:uid="{00000000-0005-0000-0000-0000C61B0000}"/>
    <cellStyle name="Millares 2 4 2 4 2 2 2" xfId="20432" xr:uid="{CBF485BE-73A2-4EEE-B629-0E6431A5B5EC}"/>
    <cellStyle name="Millares 2 4 2 4 2 3" xfId="9782" xr:uid="{00000000-0005-0000-0000-0000C71B0000}"/>
    <cellStyle name="Millares 2 4 2 4 2 3 2" xfId="20433" xr:uid="{A67424E5-2FE9-4A1F-BA87-38FCB8A5358F}"/>
    <cellStyle name="Millares 2 4 2 4 2 4" xfId="20431" xr:uid="{4403AA9D-2962-4304-BE00-6E3154B1FB32}"/>
    <cellStyle name="Millares 2 4 2 4 3" xfId="9783" xr:uid="{00000000-0005-0000-0000-0000C81B0000}"/>
    <cellStyle name="Millares 2 4 2 4 3 2" xfId="20434" xr:uid="{4447F83B-ADCF-4254-8A17-E363A6D6CA09}"/>
    <cellStyle name="Millares 2 4 2 4 4" xfId="9784" xr:uid="{00000000-0005-0000-0000-0000C91B0000}"/>
    <cellStyle name="Millares 2 4 2 4 4 2" xfId="20435" xr:uid="{64B46DD2-74A0-4CAA-BECF-CC58A6D87B34}"/>
    <cellStyle name="Millares 2 4 2 4 5" xfId="20430" xr:uid="{FB830264-D7F9-4400-A861-64CBDB5640F5}"/>
    <cellStyle name="Millares 2 4 2 5" xfId="9785" xr:uid="{00000000-0005-0000-0000-0000CA1B0000}"/>
    <cellStyle name="Millares 2 4 2 5 2" xfId="9786" xr:uid="{00000000-0005-0000-0000-0000CB1B0000}"/>
    <cellStyle name="Millares 2 4 2 5 2 2" xfId="9787" xr:uid="{00000000-0005-0000-0000-0000CC1B0000}"/>
    <cellStyle name="Millares 2 4 2 5 2 2 2" xfId="20438" xr:uid="{0E719675-BFF3-4AD9-9EB7-73BCD4749708}"/>
    <cellStyle name="Millares 2 4 2 5 2 3" xfId="9788" xr:uid="{00000000-0005-0000-0000-0000CD1B0000}"/>
    <cellStyle name="Millares 2 4 2 5 2 3 2" xfId="20439" xr:uid="{A9852DC1-C7D0-48FD-BB61-867C1C0CDC6F}"/>
    <cellStyle name="Millares 2 4 2 5 2 4" xfId="20437" xr:uid="{CCC4711B-08A3-4B12-B86A-E348FBA0CA42}"/>
    <cellStyle name="Millares 2 4 2 5 3" xfId="9789" xr:uid="{00000000-0005-0000-0000-0000CE1B0000}"/>
    <cellStyle name="Millares 2 4 2 5 3 2" xfId="20440" xr:uid="{8DE87ECB-EE45-4580-98D9-75A3B761968B}"/>
    <cellStyle name="Millares 2 4 2 5 4" xfId="9790" xr:uid="{00000000-0005-0000-0000-0000CF1B0000}"/>
    <cellStyle name="Millares 2 4 2 5 4 2" xfId="20441" xr:uid="{270D1E25-C69B-4621-8779-BD7E86FAF708}"/>
    <cellStyle name="Millares 2 4 2 5 5" xfId="20436" xr:uid="{E2430481-9CD3-4C3F-8FAD-282AA99041BA}"/>
    <cellStyle name="Millares 2 4 2 6" xfId="9791" xr:uid="{00000000-0005-0000-0000-0000D01B0000}"/>
    <cellStyle name="Millares 2 4 2 6 2" xfId="9792" xr:uid="{00000000-0005-0000-0000-0000D11B0000}"/>
    <cellStyle name="Millares 2 4 2 6 2 2" xfId="9793" xr:uid="{00000000-0005-0000-0000-0000D21B0000}"/>
    <cellStyle name="Millares 2 4 2 6 2 2 2" xfId="20444" xr:uid="{24C962B4-47D8-43C3-B7B3-744811A72C30}"/>
    <cellStyle name="Millares 2 4 2 6 2 3" xfId="9794" xr:uid="{00000000-0005-0000-0000-0000D31B0000}"/>
    <cellStyle name="Millares 2 4 2 6 2 3 2" xfId="20445" xr:uid="{8BDF8663-DC77-45C8-9458-02CDDDFF3C89}"/>
    <cellStyle name="Millares 2 4 2 6 2 4" xfId="20443" xr:uid="{7A9C4B47-B4EF-437A-B191-7E2BECEB5212}"/>
    <cellStyle name="Millares 2 4 2 6 3" xfId="9795" xr:uid="{00000000-0005-0000-0000-0000D41B0000}"/>
    <cellStyle name="Millares 2 4 2 6 3 2" xfId="20446" xr:uid="{40F10A6C-F93E-49DF-AF1B-14215CAA90E7}"/>
    <cellStyle name="Millares 2 4 2 6 4" xfId="9796" xr:uid="{00000000-0005-0000-0000-0000D51B0000}"/>
    <cellStyle name="Millares 2 4 2 6 4 2" xfId="20447" xr:uid="{EC9D76B7-5FCF-4162-B6A2-7362318AB503}"/>
    <cellStyle name="Millares 2 4 2 6 5" xfId="20442" xr:uid="{1720752C-85D9-4856-A3DA-D0D30D54364C}"/>
    <cellStyle name="Millares 2 4 2 7" xfId="9797" xr:uid="{00000000-0005-0000-0000-0000D61B0000}"/>
    <cellStyle name="Millares 2 4 2 7 2" xfId="20448" xr:uid="{804D4CF8-85AC-4A8E-BA4A-F648F70E2141}"/>
    <cellStyle name="Millares 2 4 2 8" xfId="13531" xr:uid="{B5FFCE43-56CC-4AEF-92D3-F7E2C3743CF7}"/>
    <cellStyle name="Millares 2 4 2 9" xfId="13620" xr:uid="{44BFAFA0-C215-408A-BF35-FA16AF9EB60F}"/>
    <cellStyle name="Millares 2 4 3" xfId="220" xr:uid="{00000000-0005-0000-0000-0000D71B0000}"/>
    <cellStyle name="Millares 2 4 3 10" xfId="9798" xr:uid="{00000000-0005-0000-0000-0000D81B0000}"/>
    <cellStyle name="Millares 2 4 3 10 2" xfId="9799" xr:uid="{00000000-0005-0000-0000-0000D91B0000}"/>
    <cellStyle name="Millares 2 4 3 10 2 2" xfId="20450" xr:uid="{05D9E154-FBA2-48F5-9B3C-A9D315702FD5}"/>
    <cellStyle name="Millares 2 4 3 10 3" xfId="9800" xr:uid="{00000000-0005-0000-0000-0000DA1B0000}"/>
    <cellStyle name="Millares 2 4 3 10 3 2" xfId="20451" xr:uid="{50CD8479-0AB6-4B68-874A-20F5556DA6A3}"/>
    <cellStyle name="Millares 2 4 3 10 4" xfId="20449" xr:uid="{9D41703C-4659-41AE-975C-62FAD19DF65A}"/>
    <cellStyle name="Millares 2 4 3 11" xfId="9801" xr:uid="{00000000-0005-0000-0000-0000DB1B0000}"/>
    <cellStyle name="Millares 2 4 3 11 2" xfId="20452" xr:uid="{363FAF99-DFF1-423D-8FCA-C9B20C35A174}"/>
    <cellStyle name="Millares 2 4 3 12" xfId="9802" xr:uid="{00000000-0005-0000-0000-0000DC1B0000}"/>
    <cellStyle name="Millares 2 4 3 12 2" xfId="20453" xr:uid="{40542EDC-65F5-4B8D-AE8C-267AED94488D}"/>
    <cellStyle name="Millares 2 4 3 13" xfId="13532" xr:uid="{4C83B29E-4C86-460F-BD91-DBCE6B7AC56E}"/>
    <cellStyle name="Millares 2 4 3 14" xfId="13621" xr:uid="{7DB71004-5793-4469-AA54-65790E4AB8B8}"/>
    <cellStyle name="Millares 2 4 3 2" xfId="9803" xr:uid="{00000000-0005-0000-0000-0000DD1B0000}"/>
    <cellStyle name="Millares 2 4 3 2 10" xfId="9804" xr:uid="{00000000-0005-0000-0000-0000DE1B0000}"/>
    <cellStyle name="Millares 2 4 3 2 10 2" xfId="20455" xr:uid="{E99A5DF4-AAFE-4101-A78A-99EA7AC782CB}"/>
    <cellStyle name="Millares 2 4 3 2 11" xfId="20454" xr:uid="{846C3D6E-A900-4E26-9033-197390C501A6}"/>
    <cellStyle name="Millares 2 4 3 2 2" xfId="9805" xr:uid="{00000000-0005-0000-0000-0000DF1B0000}"/>
    <cellStyle name="Millares 2 4 3 2 2 10" xfId="20456" xr:uid="{E85167FF-F77B-492D-A8A3-D9811519228E}"/>
    <cellStyle name="Millares 2 4 3 2 2 2" xfId="9806" xr:uid="{00000000-0005-0000-0000-0000E01B0000}"/>
    <cellStyle name="Millares 2 4 3 2 2 2 2" xfId="9807" xr:uid="{00000000-0005-0000-0000-0000E11B0000}"/>
    <cellStyle name="Millares 2 4 3 2 2 2 2 2" xfId="9808" xr:uid="{00000000-0005-0000-0000-0000E21B0000}"/>
    <cellStyle name="Millares 2 4 3 2 2 2 2 2 2" xfId="9809" xr:uid="{00000000-0005-0000-0000-0000E31B0000}"/>
    <cellStyle name="Millares 2 4 3 2 2 2 2 2 2 2" xfId="9810" xr:uid="{00000000-0005-0000-0000-0000E41B0000}"/>
    <cellStyle name="Millares 2 4 3 2 2 2 2 2 2 2 2" xfId="20461" xr:uid="{38AF2146-B1E0-446C-B941-ECA4C146E9ED}"/>
    <cellStyle name="Millares 2 4 3 2 2 2 2 2 2 3" xfId="9811" xr:uid="{00000000-0005-0000-0000-0000E51B0000}"/>
    <cellStyle name="Millares 2 4 3 2 2 2 2 2 2 3 2" xfId="20462" xr:uid="{DA186ACF-4924-4382-8737-A67A8D7F8DFE}"/>
    <cellStyle name="Millares 2 4 3 2 2 2 2 2 2 4" xfId="20460" xr:uid="{DDC34337-3E82-4BDE-90EF-4721E4E1C9BE}"/>
    <cellStyle name="Millares 2 4 3 2 2 2 2 2 3" xfId="9812" xr:uid="{00000000-0005-0000-0000-0000E61B0000}"/>
    <cellStyle name="Millares 2 4 3 2 2 2 2 2 3 2" xfId="20463" xr:uid="{9078CAFC-B610-4B1E-AC3B-6541AF60D047}"/>
    <cellStyle name="Millares 2 4 3 2 2 2 2 2 4" xfId="9813" xr:uid="{00000000-0005-0000-0000-0000E71B0000}"/>
    <cellStyle name="Millares 2 4 3 2 2 2 2 2 4 2" xfId="20464" xr:uid="{4F3140A0-9B24-44CC-BA1A-512BD1F30F34}"/>
    <cellStyle name="Millares 2 4 3 2 2 2 2 2 5" xfId="20459" xr:uid="{F3E01AF9-4A10-42CB-A632-E773AD6B1F70}"/>
    <cellStyle name="Millares 2 4 3 2 2 2 2 3" xfId="9814" xr:uid="{00000000-0005-0000-0000-0000E81B0000}"/>
    <cellStyle name="Millares 2 4 3 2 2 2 2 3 2" xfId="9815" xr:uid="{00000000-0005-0000-0000-0000E91B0000}"/>
    <cellStyle name="Millares 2 4 3 2 2 2 2 3 2 2" xfId="20466" xr:uid="{C1CFE4CA-574D-49FC-8A66-C940F90804EA}"/>
    <cellStyle name="Millares 2 4 3 2 2 2 2 3 3" xfId="9816" xr:uid="{00000000-0005-0000-0000-0000EA1B0000}"/>
    <cellStyle name="Millares 2 4 3 2 2 2 2 3 3 2" xfId="20467" xr:uid="{4E963F2A-A155-471E-9860-D3572CB03C03}"/>
    <cellStyle name="Millares 2 4 3 2 2 2 2 3 4" xfId="20465" xr:uid="{A7AB3712-0413-4DC1-806B-C7EB586BDEEC}"/>
    <cellStyle name="Millares 2 4 3 2 2 2 2 4" xfId="9817" xr:uid="{00000000-0005-0000-0000-0000EB1B0000}"/>
    <cellStyle name="Millares 2 4 3 2 2 2 2 4 2" xfId="20468" xr:uid="{782EF447-76A3-499C-B742-86983648C1F9}"/>
    <cellStyle name="Millares 2 4 3 2 2 2 2 5" xfId="9818" xr:uid="{00000000-0005-0000-0000-0000EC1B0000}"/>
    <cellStyle name="Millares 2 4 3 2 2 2 2 5 2" xfId="20469" xr:uid="{4D47C6B4-253E-4163-BB4E-7FC2A9FDA928}"/>
    <cellStyle name="Millares 2 4 3 2 2 2 2 6" xfId="20458" xr:uid="{68D0D6A7-8E39-4312-9F08-D8CBF652F277}"/>
    <cellStyle name="Millares 2 4 3 2 2 2 3" xfId="9819" xr:uid="{00000000-0005-0000-0000-0000ED1B0000}"/>
    <cellStyle name="Millares 2 4 3 2 2 2 3 2" xfId="9820" xr:uid="{00000000-0005-0000-0000-0000EE1B0000}"/>
    <cellStyle name="Millares 2 4 3 2 2 2 3 2 2" xfId="9821" xr:uid="{00000000-0005-0000-0000-0000EF1B0000}"/>
    <cellStyle name="Millares 2 4 3 2 2 2 3 2 2 2" xfId="20472" xr:uid="{0EBD72DF-454A-4441-BD3D-74239B3EB219}"/>
    <cellStyle name="Millares 2 4 3 2 2 2 3 2 3" xfId="9822" xr:uid="{00000000-0005-0000-0000-0000F01B0000}"/>
    <cellStyle name="Millares 2 4 3 2 2 2 3 2 3 2" xfId="20473" xr:uid="{2270A988-C4B3-41DA-9339-372A3982AAD2}"/>
    <cellStyle name="Millares 2 4 3 2 2 2 3 2 4" xfId="20471" xr:uid="{9C76B78B-2985-44E4-AFEA-6430EF878A99}"/>
    <cellStyle name="Millares 2 4 3 2 2 2 3 3" xfId="9823" xr:uid="{00000000-0005-0000-0000-0000F11B0000}"/>
    <cellStyle name="Millares 2 4 3 2 2 2 3 3 2" xfId="20474" xr:uid="{C72CC551-BE5C-4FA5-8D99-7F103A2F145F}"/>
    <cellStyle name="Millares 2 4 3 2 2 2 3 4" xfId="9824" xr:uid="{00000000-0005-0000-0000-0000F21B0000}"/>
    <cellStyle name="Millares 2 4 3 2 2 2 3 4 2" xfId="20475" xr:uid="{1FB09FAD-8E6D-47D6-B25B-5659E2D0D327}"/>
    <cellStyle name="Millares 2 4 3 2 2 2 3 5" xfId="20470" xr:uid="{F28A84AE-2258-4343-A7D9-20D7E4990EA1}"/>
    <cellStyle name="Millares 2 4 3 2 2 2 4" xfId="9825" xr:uid="{00000000-0005-0000-0000-0000F31B0000}"/>
    <cellStyle name="Millares 2 4 3 2 2 2 4 2" xfId="9826" xr:uid="{00000000-0005-0000-0000-0000F41B0000}"/>
    <cellStyle name="Millares 2 4 3 2 2 2 4 2 2" xfId="9827" xr:uid="{00000000-0005-0000-0000-0000F51B0000}"/>
    <cellStyle name="Millares 2 4 3 2 2 2 4 2 2 2" xfId="20478" xr:uid="{E27234BD-57C3-4BCA-B9A5-59A75DD762B4}"/>
    <cellStyle name="Millares 2 4 3 2 2 2 4 2 3" xfId="9828" xr:uid="{00000000-0005-0000-0000-0000F61B0000}"/>
    <cellStyle name="Millares 2 4 3 2 2 2 4 2 3 2" xfId="20479" xr:uid="{EECFB181-E8E9-4DAA-BCC6-CDE57C2472A3}"/>
    <cellStyle name="Millares 2 4 3 2 2 2 4 2 4" xfId="20477" xr:uid="{7264FDFF-3BFD-4C97-BD8D-F4F51C679C56}"/>
    <cellStyle name="Millares 2 4 3 2 2 2 4 3" xfId="9829" xr:uid="{00000000-0005-0000-0000-0000F71B0000}"/>
    <cellStyle name="Millares 2 4 3 2 2 2 4 3 2" xfId="20480" xr:uid="{BC6B9F81-D840-497F-A2AF-6E46EB98EA9F}"/>
    <cellStyle name="Millares 2 4 3 2 2 2 4 4" xfId="9830" xr:uid="{00000000-0005-0000-0000-0000F81B0000}"/>
    <cellStyle name="Millares 2 4 3 2 2 2 4 4 2" xfId="20481" xr:uid="{0C0AFDF9-2273-4C86-97FA-41D29D5E9A20}"/>
    <cellStyle name="Millares 2 4 3 2 2 2 4 5" xfId="20476" xr:uid="{FF66945A-6B0A-458F-A421-39D0E36077AD}"/>
    <cellStyle name="Millares 2 4 3 2 2 2 5" xfId="9831" xr:uid="{00000000-0005-0000-0000-0000F91B0000}"/>
    <cellStyle name="Millares 2 4 3 2 2 2 5 2" xfId="9832" xr:uid="{00000000-0005-0000-0000-0000FA1B0000}"/>
    <cellStyle name="Millares 2 4 3 2 2 2 5 2 2" xfId="9833" xr:uid="{00000000-0005-0000-0000-0000FB1B0000}"/>
    <cellStyle name="Millares 2 4 3 2 2 2 5 2 2 2" xfId="20484" xr:uid="{14223DA6-5CBA-475F-B53C-32B5EAB53EE8}"/>
    <cellStyle name="Millares 2 4 3 2 2 2 5 2 3" xfId="9834" xr:uid="{00000000-0005-0000-0000-0000FC1B0000}"/>
    <cellStyle name="Millares 2 4 3 2 2 2 5 2 3 2" xfId="20485" xr:uid="{F1115C1B-031D-4B51-8311-F1242A157121}"/>
    <cellStyle name="Millares 2 4 3 2 2 2 5 2 4" xfId="20483" xr:uid="{171E3834-C2A3-4848-BCBB-7637DF803A13}"/>
    <cellStyle name="Millares 2 4 3 2 2 2 5 3" xfId="9835" xr:uid="{00000000-0005-0000-0000-0000FD1B0000}"/>
    <cellStyle name="Millares 2 4 3 2 2 2 5 3 2" xfId="20486" xr:uid="{18562F2C-C219-4005-9EFD-D27D12BCB0FF}"/>
    <cellStyle name="Millares 2 4 3 2 2 2 5 4" xfId="9836" xr:uid="{00000000-0005-0000-0000-0000FE1B0000}"/>
    <cellStyle name="Millares 2 4 3 2 2 2 5 4 2" xfId="20487" xr:uid="{8D122F8D-0A97-4C3B-8066-9729D05A5B31}"/>
    <cellStyle name="Millares 2 4 3 2 2 2 5 5" xfId="20482" xr:uid="{4E4E0BFD-1AD5-4F1A-8204-E6F5AFAA231A}"/>
    <cellStyle name="Millares 2 4 3 2 2 2 6" xfId="9837" xr:uid="{00000000-0005-0000-0000-0000FF1B0000}"/>
    <cellStyle name="Millares 2 4 3 2 2 2 6 2" xfId="9838" xr:uid="{00000000-0005-0000-0000-0000001C0000}"/>
    <cellStyle name="Millares 2 4 3 2 2 2 6 2 2" xfId="20489" xr:uid="{024537AE-7DBF-421D-B198-522D229A254B}"/>
    <cellStyle name="Millares 2 4 3 2 2 2 6 3" xfId="9839" xr:uid="{00000000-0005-0000-0000-0000011C0000}"/>
    <cellStyle name="Millares 2 4 3 2 2 2 6 3 2" xfId="20490" xr:uid="{3D5A43EC-A31D-4AB2-849F-832389C603D3}"/>
    <cellStyle name="Millares 2 4 3 2 2 2 6 4" xfId="20488" xr:uid="{D47580A5-4980-4399-B714-585256C9C1E6}"/>
    <cellStyle name="Millares 2 4 3 2 2 2 7" xfId="9840" xr:uid="{00000000-0005-0000-0000-0000021C0000}"/>
    <cellStyle name="Millares 2 4 3 2 2 2 7 2" xfId="20491" xr:uid="{CBCBD575-EFFD-4456-8CA7-DCC87C35F3EF}"/>
    <cellStyle name="Millares 2 4 3 2 2 2 8" xfId="9841" xr:uid="{00000000-0005-0000-0000-0000031C0000}"/>
    <cellStyle name="Millares 2 4 3 2 2 2 8 2" xfId="20492" xr:uid="{987F64F3-A201-4567-8ACF-E31D6401AAE3}"/>
    <cellStyle name="Millares 2 4 3 2 2 2 9" xfId="20457" xr:uid="{627FEB0E-22EB-40B9-957F-15E7C7C35B84}"/>
    <cellStyle name="Millares 2 4 3 2 2 3" xfId="9842" xr:uid="{00000000-0005-0000-0000-0000041C0000}"/>
    <cellStyle name="Millares 2 4 3 2 2 3 2" xfId="9843" xr:uid="{00000000-0005-0000-0000-0000051C0000}"/>
    <cellStyle name="Millares 2 4 3 2 2 3 2 2" xfId="9844" xr:uid="{00000000-0005-0000-0000-0000061C0000}"/>
    <cellStyle name="Millares 2 4 3 2 2 3 2 2 2" xfId="9845" xr:uid="{00000000-0005-0000-0000-0000071C0000}"/>
    <cellStyle name="Millares 2 4 3 2 2 3 2 2 2 2" xfId="20496" xr:uid="{4E37BD1D-03A0-479D-8E06-26F70E2B6E7D}"/>
    <cellStyle name="Millares 2 4 3 2 2 3 2 2 3" xfId="9846" xr:uid="{00000000-0005-0000-0000-0000081C0000}"/>
    <cellStyle name="Millares 2 4 3 2 2 3 2 2 3 2" xfId="20497" xr:uid="{06C3E80E-FCEB-45F0-B3FC-0602BBEC9BE5}"/>
    <cellStyle name="Millares 2 4 3 2 2 3 2 2 4" xfId="20495" xr:uid="{64DC0798-4052-4778-998C-513477224F83}"/>
    <cellStyle name="Millares 2 4 3 2 2 3 2 3" xfId="9847" xr:uid="{00000000-0005-0000-0000-0000091C0000}"/>
    <cellStyle name="Millares 2 4 3 2 2 3 2 3 2" xfId="20498" xr:uid="{4A9616FA-387F-44CE-A84F-2F406972445B}"/>
    <cellStyle name="Millares 2 4 3 2 2 3 2 4" xfId="9848" xr:uid="{00000000-0005-0000-0000-00000A1C0000}"/>
    <cellStyle name="Millares 2 4 3 2 2 3 2 4 2" xfId="20499" xr:uid="{A0B8E178-16FC-4930-AF9E-D56E2E8CD01E}"/>
    <cellStyle name="Millares 2 4 3 2 2 3 2 5" xfId="20494" xr:uid="{3F72E30A-1194-467D-A0E2-BBD3A342CA12}"/>
    <cellStyle name="Millares 2 4 3 2 2 3 3" xfId="9849" xr:uid="{00000000-0005-0000-0000-00000B1C0000}"/>
    <cellStyle name="Millares 2 4 3 2 2 3 3 2" xfId="9850" xr:uid="{00000000-0005-0000-0000-00000C1C0000}"/>
    <cellStyle name="Millares 2 4 3 2 2 3 3 2 2" xfId="20501" xr:uid="{9EF4573C-2227-44EE-8D9B-8BAD66308C24}"/>
    <cellStyle name="Millares 2 4 3 2 2 3 3 3" xfId="9851" xr:uid="{00000000-0005-0000-0000-00000D1C0000}"/>
    <cellStyle name="Millares 2 4 3 2 2 3 3 3 2" xfId="20502" xr:uid="{F29CB50A-6DB3-453A-8301-2EA5FFCF221E}"/>
    <cellStyle name="Millares 2 4 3 2 2 3 3 4" xfId="20500" xr:uid="{C5602B99-5751-4A58-918D-8C89892986EE}"/>
    <cellStyle name="Millares 2 4 3 2 2 3 4" xfId="9852" xr:uid="{00000000-0005-0000-0000-00000E1C0000}"/>
    <cellStyle name="Millares 2 4 3 2 2 3 4 2" xfId="20503" xr:uid="{46E9FC7C-24C7-4F66-9861-0DD1E7198566}"/>
    <cellStyle name="Millares 2 4 3 2 2 3 5" xfId="9853" xr:uid="{00000000-0005-0000-0000-00000F1C0000}"/>
    <cellStyle name="Millares 2 4 3 2 2 3 5 2" xfId="20504" xr:uid="{841D527C-C7C2-454C-9B5A-78050C5546D8}"/>
    <cellStyle name="Millares 2 4 3 2 2 3 6" xfId="20493" xr:uid="{DF9151F7-1707-4E1B-8387-0AC241C4FA74}"/>
    <cellStyle name="Millares 2 4 3 2 2 4" xfId="9854" xr:uid="{00000000-0005-0000-0000-0000101C0000}"/>
    <cellStyle name="Millares 2 4 3 2 2 4 2" xfId="9855" xr:uid="{00000000-0005-0000-0000-0000111C0000}"/>
    <cellStyle name="Millares 2 4 3 2 2 4 2 2" xfId="9856" xr:uid="{00000000-0005-0000-0000-0000121C0000}"/>
    <cellStyle name="Millares 2 4 3 2 2 4 2 2 2" xfId="20507" xr:uid="{CFBFF942-4643-476D-9520-2DF6473165B8}"/>
    <cellStyle name="Millares 2 4 3 2 2 4 2 3" xfId="9857" xr:uid="{00000000-0005-0000-0000-0000131C0000}"/>
    <cellStyle name="Millares 2 4 3 2 2 4 2 3 2" xfId="20508" xr:uid="{97EE1147-51DC-4CBD-98FE-CDD9DEC494DB}"/>
    <cellStyle name="Millares 2 4 3 2 2 4 2 4" xfId="20506" xr:uid="{12EA8879-729E-4220-873D-BD0FAFB2E865}"/>
    <cellStyle name="Millares 2 4 3 2 2 4 3" xfId="9858" xr:uid="{00000000-0005-0000-0000-0000141C0000}"/>
    <cellStyle name="Millares 2 4 3 2 2 4 3 2" xfId="20509" xr:uid="{6F6B907C-345B-45D0-BF4B-CD935641387E}"/>
    <cellStyle name="Millares 2 4 3 2 2 4 4" xfId="9859" xr:uid="{00000000-0005-0000-0000-0000151C0000}"/>
    <cellStyle name="Millares 2 4 3 2 2 4 4 2" xfId="20510" xr:uid="{08AEA7E0-4FC8-4C52-9667-0F547DCEC637}"/>
    <cellStyle name="Millares 2 4 3 2 2 4 5" xfId="20505" xr:uid="{D1777E8B-E12D-4ADD-A096-84660D3F8BB6}"/>
    <cellStyle name="Millares 2 4 3 2 2 5" xfId="9860" xr:uid="{00000000-0005-0000-0000-0000161C0000}"/>
    <cellStyle name="Millares 2 4 3 2 2 5 2" xfId="9861" xr:uid="{00000000-0005-0000-0000-0000171C0000}"/>
    <cellStyle name="Millares 2 4 3 2 2 5 2 2" xfId="9862" xr:uid="{00000000-0005-0000-0000-0000181C0000}"/>
    <cellStyle name="Millares 2 4 3 2 2 5 2 2 2" xfId="20513" xr:uid="{2D1B30C8-4661-41B9-AC74-892BD9E4B712}"/>
    <cellStyle name="Millares 2 4 3 2 2 5 2 3" xfId="9863" xr:uid="{00000000-0005-0000-0000-0000191C0000}"/>
    <cellStyle name="Millares 2 4 3 2 2 5 2 3 2" xfId="20514" xr:uid="{7C726933-18D4-4303-8CD0-84A6034CE45D}"/>
    <cellStyle name="Millares 2 4 3 2 2 5 2 4" xfId="20512" xr:uid="{71652CD5-1E0C-446F-B8DF-87C6D1284B3A}"/>
    <cellStyle name="Millares 2 4 3 2 2 5 3" xfId="9864" xr:uid="{00000000-0005-0000-0000-00001A1C0000}"/>
    <cellStyle name="Millares 2 4 3 2 2 5 3 2" xfId="20515" xr:uid="{C29AB906-729D-4648-AF1A-386BCC2A1434}"/>
    <cellStyle name="Millares 2 4 3 2 2 5 4" xfId="9865" xr:uid="{00000000-0005-0000-0000-00001B1C0000}"/>
    <cellStyle name="Millares 2 4 3 2 2 5 4 2" xfId="20516" xr:uid="{0E0F9A94-7424-4497-ABC9-6B8A11C04EF2}"/>
    <cellStyle name="Millares 2 4 3 2 2 5 5" xfId="20511" xr:uid="{4B5662CE-55C1-4FC2-8BC7-20BF1FCFFA07}"/>
    <cellStyle name="Millares 2 4 3 2 2 6" xfId="9866" xr:uid="{00000000-0005-0000-0000-00001C1C0000}"/>
    <cellStyle name="Millares 2 4 3 2 2 6 2" xfId="9867" xr:uid="{00000000-0005-0000-0000-00001D1C0000}"/>
    <cellStyle name="Millares 2 4 3 2 2 6 2 2" xfId="9868" xr:uid="{00000000-0005-0000-0000-00001E1C0000}"/>
    <cellStyle name="Millares 2 4 3 2 2 6 2 2 2" xfId="20519" xr:uid="{15FA45B0-A881-49B6-9E96-D2F79C4C3974}"/>
    <cellStyle name="Millares 2 4 3 2 2 6 2 3" xfId="9869" xr:uid="{00000000-0005-0000-0000-00001F1C0000}"/>
    <cellStyle name="Millares 2 4 3 2 2 6 2 3 2" xfId="20520" xr:uid="{063AE5D9-E40E-4C96-9BE8-E533313600A9}"/>
    <cellStyle name="Millares 2 4 3 2 2 6 2 4" xfId="20518" xr:uid="{B7656428-FB9C-46E0-B6A0-C6B6C81EC1AB}"/>
    <cellStyle name="Millares 2 4 3 2 2 6 3" xfId="9870" xr:uid="{00000000-0005-0000-0000-0000201C0000}"/>
    <cellStyle name="Millares 2 4 3 2 2 6 3 2" xfId="20521" xr:uid="{9D3F7797-0265-4604-A58C-963DF2ECFE84}"/>
    <cellStyle name="Millares 2 4 3 2 2 6 4" xfId="9871" xr:uid="{00000000-0005-0000-0000-0000211C0000}"/>
    <cellStyle name="Millares 2 4 3 2 2 6 4 2" xfId="20522" xr:uid="{DB630051-D30F-41B7-BC48-62560D6D3ACC}"/>
    <cellStyle name="Millares 2 4 3 2 2 6 5" xfId="20517" xr:uid="{F228594A-FD16-48F4-9373-26E7A2EC3241}"/>
    <cellStyle name="Millares 2 4 3 2 2 7" xfId="9872" xr:uid="{00000000-0005-0000-0000-0000221C0000}"/>
    <cellStyle name="Millares 2 4 3 2 2 7 2" xfId="9873" xr:uid="{00000000-0005-0000-0000-0000231C0000}"/>
    <cellStyle name="Millares 2 4 3 2 2 7 2 2" xfId="20524" xr:uid="{B4C37DE2-153A-416A-A133-AED58E65D829}"/>
    <cellStyle name="Millares 2 4 3 2 2 7 3" xfId="9874" xr:uid="{00000000-0005-0000-0000-0000241C0000}"/>
    <cellStyle name="Millares 2 4 3 2 2 7 3 2" xfId="20525" xr:uid="{F1CC80D2-7C8A-4127-A4DF-34142B56F2FB}"/>
    <cellStyle name="Millares 2 4 3 2 2 7 4" xfId="20523" xr:uid="{72312741-7FED-49C4-95E1-7A98A1CE50C8}"/>
    <cellStyle name="Millares 2 4 3 2 2 8" xfId="9875" xr:uid="{00000000-0005-0000-0000-0000251C0000}"/>
    <cellStyle name="Millares 2 4 3 2 2 8 2" xfId="20526" xr:uid="{1A25E9A8-1B2E-44CF-8F7F-30BB41CC8432}"/>
    <cellStyle name="Millares 2 4 3 2 2 9" xfId="9876" xr:uid="{00000000-0005-0000-0000-0000261C0000}"/>
    <cellStyle name="Millares 2 4 3 2 2 9 2" xfId="20527" xr:uid="{126A59F5-42C5-4C5F-8725-086B9544C94F}"/>
    <cellStyle name="Millares 2 4 3 2 3" xfId="9877" xr:uid="{00000000-0005-0000-0000-0000271C0000}"/>
    <cellStyle name="Millares 2 4 3 2 3 2" xfId="9878" xr:uid="{00000000-0005-0000-0000-0000281C0000}"/>
    <cellStyle name="Millares 2 4 3 2 3 2 2" xfId="9879" xr:uid="{00000000-0005-0000-0000-0000291C0000}"/>
    <cellStyle name="Millares 2 4 3 2 3 2 2 2" xfId="9880" xr:uid="{00000000-0005-0000-0000-00002A1C0000}"/>
    <cellStyle name="Millares 2 4 3 2 3 2 2 2 2" xfId="9881" xr:uid="{00000000-0005-0000-0000-00002B1C0000}"/>
    <cellStyle name="Millares 2 4 3 2 3 2 2 2 2 2" xfId="20532" xr:uid="{D21A33BE-9707-4E1E-BB51-AA8E8FBFCEB6}"/>
    <cellStyle name="Millares 2 4 3 2 3 2 2 2 3" xfId="9882" xr:uid="{00000000-0005-0000-0000-00002C1C0000}"/>
    <cellStyle name="Millares 2 4 3 2 3 2 2 2 3 2" xfId="20533" xr:uid="{D4F637D7-CD1C-4D11-984B-214AD7C3C375}"/>
    <cellStyle name="Millares 2 4 3 2 3 2 2 2 4" xfId="20531" xr:uid="{6721E86F-0754-4B3B-854D-535705E5770E}"/>
    <cellStyle name="Millares 2 4 3 2 3 2 2 3" xfId="9883" xr:uid="{00000000-0005-0000-0000-00002D1C0000}"/>
    <cellStyle name="Millares 2 4 3 2 3 2 2 3 2" xfId="20534" xr:uid="{EE45383E-490A-4D4E-A77C-27AF847DE4B3}"/>
    <cellStyle name="Millares 2 4 3 2 3 2 2 4" xfId="9884" xr:uid="{00000000-0005-0000-0000-00002E1C0000}"/>
    <cellStyle name="Millares 2 4 3 2 3 2 2 4 2" xfId="20535" xr:uid="{F9187D18-F0FF-4CFC-8BF8-1983D5EDD316}"/>
    <cellStyle name="Millares 2 4 3 2 3 2 2 5" xfId="20530" xr:uid="{4DE7F56D-25AA-4348-BD48-1FADAEA8187A}"/>
    <cellStyle name="Millares 2 4 3 2 3 2 3" xfId="9885" xr:uid="{00000000-0005-0000-0000-00002F1C0000}"/>
    <cellStyle name="Millares 2 4 3 2 3 2 3 2" xfId="9886" xr:uid="{00000000-0005-0000-0000-0000301C0000}"/>
    <cellStyle name="Millares 2 4 3 2 3 2 3 2 2" xfId="20537" xr:uid="{349A7EF4-3DD2-4222-B905-137D2331D2D2}"/>
    <cellStyle name="Millares 2 4 3 2 3 2 3 3" xfId="9887" xr:uid="{00000000-0005-0000-0000-0000311C0000}"/>
    <cellStyle name="Millares 2 4 3 2 3 2 3 3 2" xfId="20538" xr:uid="{39F6D28A-0E27-4848-B483-A18C177C320C}"/>
    <cellStyle name="Millares 2 4 3 2 3 2 3 4" xfId="20536" xr:uid="{505D19DA-094B-4673-AF99-B56C152B305D}"/>
    <cellStyle name="Millares 2 4 3 2 3 2 4" xfId="9888" xr:uid="{00000000-0005-0000-0000-0000321C0000}"/>
    <cellStyle name="Millares 2 4 3 2 3 2 4 2" xfId="20539" xr:uid="{B1136945-36BC-4988-8C51-B00774CFB175}"/>
    <cellStyle name="Millares 2 4 3 2 3 2 5" xfId="9889" xr:uid="{00000000-0005-0000-0000-0000331C0000}"/>
    <cellStyle name="Millares 2 4 3 2 3 2 5 2" xfId="20540" xr:uid="{0D97FC41-8089-42D9-A096-C193BC348210}"/>
    <cellStyle name="Millares 2 4 3 2 3 2 6" xfId="20529" xr:uid="{9C021218-516B-436C-803B-6F14767B9FF6}"/>
    <cellStyle name="Millares 2 4 3 2 3 3" xfId="9890" xr:uid="{00000000-0005-0000-0000-0000341C0000}"/>
    <cellStyle name="Millares 2 4 3 2 3 3 2" xfId="9891" xr:uid="{00000000-0005-0000-0000-0000351C0000}"/>
    <cellStyle name="Millares 2 4 3 2 3 3 2 2" xfId="9892" xr:uid="{00000000-0005-0000-0000-0000361C0000}"/>
    <cellStyle name="Millares 2 4 3 2 3 3 2 2 2" xfId="20543" xr:uid="{DB855446-C2D3-48A6-AE7B-E6125BF2321D}"/>
    <cellStyle name="Millares 2 4 3 2 3 3 2 3" xfId="9893" xr:uid="{00000000-0005-0000-0000-0000371C0000}"/>
    <cellStyle name="Millares 2 4 3 2 3 3 2 3 2" xfId="20544" xr:uid="{60A13425-668B-4E2A-911D-28150C045C83}"/>
    <cellStyle name="Millares 2 4 3 2 3 3 2 4" xfId="20542" xr:uid="{0B69959C-D89C-4DC3-8709-27788087795D}"/>
    <cellStyle name="Millares 2 4 3 2 3 3 3" xfId="9894" xr:uid="{00000000-0005-0000-0000-0000381C0000}"/>
    <cellStyle name="Millares 2 4 3 2 3 3 3 2" xfId="20545" xr:uid="{1F60A6D4-24FD-412E-AA63-A2823CDCF4B0}"/>
    <cellStyle name="Millares 2 4 3 2 3 3 4" xfId="9895" xr:uid="{00000000-0005-0000-0000-0000391C0000}"/>
    <cellStyle name="Millares 2 4 3 2 3 3 4 2" xfId="20546" xr:uid="{36C97C86-2955-42FE-B35E-305AFDBBADD0}"/>
    <cellStyle name="Millares 2 4 3 2 3 3 5" xfId="20541" xr:uid="{B5B17BA7-D8B1-4F4B-B617-F107163C724F}"/>
    <cellStyle name="Millares 2 4 3 2 3 4" xfId="9896" xr:uid="{00000000-0005-0000-0000-00003A1C0000}"/>
    <cellStyle name="Millares 2 4 3 2 3 4 2" xfId="9897" xr:uid="{00000000-0005-0000-0000-00003B1C0000}"/>
    <cellStyle name="Millares 2 4 3 2 3 4 2 2" xfId="9898" xr:uid="{00000000-0005-0000-0000-00003C1C0000}"/>
    <cellStyle name="Millares 2 4 3 2 3 4 2 2 2" xfId="20549" xr:uid="{BA7B7B37-1271-4385-986F-3FD6F871E23D}"/>
    <cellStyle name="Millares 2 4 3 2 3 4 2 3" xfId="9899" xr:uid="{00000000-0005-0000-0000-00003D1C0000}"/>
    <cellStyle name="Millares 2 4 3 2 3 4 2 3 2" xfId="20550" xr:uid="{3E5F6784-8AAB-4A8B-BCBA-EB602F91614F}"/>
    <cellStyle name="Millares 2 4 3 2 3 4 2 4" xfId="20548" xr:uid="{EB922A3D-480C-4AB6-B3F5-F651E404D05A}"/>
    <cellStyle name="Millares 2 4 3 2 3 4 3" xfId="9900" xr:uid="{00000000-0005-0000-0000-00003E1C0000}"/>
    <cellStyle name="Millares 2 4 3 2 3 4 3 2" xfId="20551" xr:uid="{AA4314E1-2885-4FF0-9434-CE4560CCFA18}"/>
    <cellStyle name="Millares 2 4 3 2 3 4 4" xfId="9901" xr:uid="{00000000-0005-0000-0000-00003F1C0000}"/>
    <cellStyle name="Millares 2 4 3 2 3 4 4 2" xfId="20552" xr:uid="{C09ED4F8-58E8-4109-94DB-C76B09B48C23}"/>
    <cellStyle name="Millares 2 4 3 2 3 4 5" xfId="20547" xr:uid="{34EAC484-327A-4D95-8859-3160C37E9C0C}"/>
    <cellStyle name="Millares 2 4 3 2 3 5" xfId="9902" xr:uid="{00000000-0005-0000-0000-0000401C0000}"/>
    <cellStyle name="Millares 2 4 3 2 3 5 2" xfId="9903" xr:uid="{00000000-0005-0000-0000-0000411C0000}"/>
    <cellStyle name="Millares 2 4 3 2 3 5 2 2" xfId="9904" xr:uid="{00000000-0005-0000-0000-0000421C0000}"/>
    <cellStyle name="Millares 2 4 3 2 3 5 2 2 2" xfId="20555" xr:uid="{F66765C4-4DF7-4B76-A68F-3D465F408585}"/>
    <cellStyle name="Millares 2 4 3 2 3 5 2 3" xfId="9905" xr:uid="{00000000-0005-0000-0000-0000431C0000}"/>
    <cellStyle name="Millares 2 4 3 2 3 5 2 3 2" xfId="20556" xr:uid="{80359D92-69A4-4EBE-824D-09C4B68D9393}"/>
    <cellStyle name="Millares 2 4 3 2 3 5 2 4" xfId="20554" xr:uid="{58EAC7D3-A253-451D-921E-C0078BDC6CB9}"/>
    <cellStyle name="Millares 2 4 3 2 3 5 3" xfId="9906" xr:uid="{00000000-0005-0000-0000-0000441C0000}"/>
    <cellStyle name="Millares 2 4 3 2 3 5 3 2" xfId="20557" xr:uid="{83BB2973-94C0-4B04-940C-04A3BC848FA2}"/>
    <cellStyle name="Millares 2 4 3 2 3 5 4" xfId="9907" xr:uid="{00000000-0005-0000-0000-0000451C0000}"/>
    <cellStyle name="Millares 2 4 3 2 3 5 4 2" xfId="20558" xr:uid="{180BCE93-04C6-4D59-8E93-C2F451AEF331}"/>
    <cellStyle name="Millares 2 4 3 2 3 5 5" xfId="20553" xr:uid="{E1487A5D-84F9-420D-8DD9-351564EA13E9}"/>
    <cellStyle name="Millares 2 4 3 2 3 6" xfId="9908" xr:uid="{00000000-0005-0000-0000-0000461C0000}"/>
    <cellStyle name="Millares 2 4 3 2 3 6 2" xfId="9909" xr:uid="{00000000-0005-0000-0000-0000471C0000}"/>
    <cellStyle name="Millares 2 4 3 2 3 6 2 2" xfId="20560" xr:uid="{B075E0D1-EBDC-4483-A978-0F55F3DABB89}"/>
    <cellStyle name="Millares 2 4 3 2 3 6 3" xfId="9910" xr:uid="{00000000-0005-0000-0000-0000481C0000}"/>
    <cellStyle name="Millares 2 4 3 2 3 6 3 2" xfId="20561" xr:uid="{404263C9-5B5A-44CF-A33B-0F173EA0065C}"/>
    <cellStyle name="Millares 2 4 3 2 3 6 4" xfId="20559" xr:uid="{FB7524AF-2461-4CC4-BE59-58FBB33B1461}"/>
    <cellStyle name="Millares 2 4 3 2 3 7" xfId="9911" xr:uid="{00000000-0005-0000-0000-0000491C0000}"/>
    <cellStyle name="Millares 2 4 3 2 3 7 2" xfId="20562" xr:uid="{6E147A80-72FC-47F0-A0AD-153BBDC860E3}"/>
    <cellStyle name="Millares 2 4 3 2 3 8" xfId="9912" xr:uid="{00000000-0005-0000-0000-00004A1C0000}"/>
    <cellStyle name="Millares 2 4 3 2 3 8 2" xfId="20563" xr:uid="{F53679E0-8526-40E6-A0FA-A96989729341}"/>
    <cellStyle name="Millares 2 4 3 2 3 9" xfId="20528" xr:uid="{8496A8C8-3209-458C-98FE-458D310DD9E7}"/>
    <cellStyle name="Millares 2 4 3 2 4" xfId="9913" xr:uid="{00000000-0005-0000-0000-00004B1C0000}"/>
    <cellStyle name="Millares 2 4 3 2 4 2" xfId="9914" xr:uid="{00000000-0005-0000-0000-00004C1C0000}"/>
    <cellStyle name="Millares 2 4 3 2 4 2 2" xfId="9915" xr:uid="{00000000-0005-0000-0000-00004D1C0000}"/>
    <cellStyle name="Millares 2 4 3 2 4 2 2 2" xfId="9916" xr:uid="{00000000-0005-0000-0000-00004E1C0000}"/>
    <cellStyle name="Millares 2 4 3 2 4 2 2 2 2" xfId="20567" xr:uid="{7CD8AA2D-253C-49C0-8646-C81F4E199986}"/>
    <cellStyle name="Millares 2 4 3 2 4 2 2 3" xfId="9917" xr:uid="{00000000-0005-0000-0000-00004F1C0000}"/>
    <cellStyle name="Millares 2 4 3 2 4 2 2 3 2" xfId="20568" xr:uid="{9DC2B3B5-78B6-4B8A-A233-871C3CA38A4B}"/>
    <cellStyle name="Millares 2 4 3 2 4 2 2 4" xfId="20566" xr:uid="{1F663EE0-81A6-49A8-9649-5A5E6FC5F70C}"/>
    <cellStyle name="Millares 2 4 3 2 4 2 3" xfId="9918" xr:uid="{00000000-0005-0000-0000-0000501C0000}"/>
    <cellStyle name="Millares 2 4 3 2 4 2 3 2" xfId="20569" xr:uid="{CF2FB800-0DCB-4CDC-83EF-76C943147F1A}"/>
    <cellStyle name="Millares 2 4 3 2 4 2 4" xfId="9919" xr:uid="{00000000-0005-0000-0000-0000511C0000}"/>
    <cellStyle name="Millares 2 4 3 2 4 2 4 2" xfId="20570" xr:uid="{D229893D-7F0C-4539-99F1-F67533CED026}"/>
    <cellStyle name="Millares 2 4 3 2 4 2 5" xfId="20565" xr:uid="{54D99779-BA8F-4C5C-90E4-EA27266378F8}"/>
    <cellStyle name="Millares 2 4 3 2 4 3" xfId="9920" xr:uid="{00000000-0005-0000-0000-0000521C0000}"/>
    <cellStyle name="Millares 2 4 3 2 4 3 2" xfId="9921" xr:uid="{00000000-0005-0000-0000-0000531C0000}"/>
    <cellStyle name="Millares 2 4 3 2 4 3 2 2" xfId="20572" xr:uid="{D8581683-18BC-4484-80BF-58207A790EB7}"/>
    <cellStyle name="Millares 2 4 3 2 4 3 3" xfId="9922" xr:uid="{00000000-0005-0000-0000-0000541C0000}"/>
    <cellStyle name="Millares 2 4 3 2 4 3 3 2" xfId="20573" xr:uid="{95BC3BB5-0B91-4630-9D62-53048B22B5ED}"/>
    <cellStyle name="Millares 2 4 3 2 4 3 4" xfId="20571" xr:uid="{550B1613-0610-4513-9C90-8CD47FD65A5B}"/>
    <cellStyle name="Millares 2 4 3 2 4 4" xfId="9923" xr:uid="{00000000-0005-0000-0000-0000551C0000}"/>
    <cellStyle name="Millares 2 4 3 2 4 4 2" xfId="20574" xr:uid="{8EA9B55C-6BEC-416A-8473-764379B24453}"/>
    <cellStyle name="Millares 2 4 3 2 4 5" xfId="9924" xr:uid="{00000000-0005-0000-0000-0000561C0000}"/>
    <cellStyle name="Millares 2 4 3 2 4 5 2" xfId="20575" xr:uid="{A980C973-4E3B-4136-BF24-1F283182096F}"/>
    <cellStyle name="Millares 2 4 3 2 4 6" xfId="20564" xr:uid="{140F918E-0911-486E-9682-5158B24D13CE}"/>
    <cellStyle name="Millares 2 4 3 2 5" xfId="9925" xr:uid="{00000000-0005-0000-0000-0000571C0000}"/>
    <cellStyle name="Millares 2 4 3 2 5 2" xfId="9926" xr:uid="{00000000-0005-0000-0000-0000581C0000}"/>
    <cellStyle name="Millares 2 4 3 2 5 2 2" xfId="9927" xr:uid="{00000000-0005-0000-0000-0000591C0000}"/>
    <cellStyle name="Millares 2 4 3 2 5 2 2 2" xfId="20578" xr:uid="{253388CA-C6D7-45DB-B98B-C215119C6346}"/>
    <cellStyle name="Millares 2 4 3 2 5 2 3" xfId="9928" xr:uid="{00000000-0005-0000-0000-00005A1C0000}"/>
    <cellStyle name="Millares 2 4 3 2 5 2 3 2" xfId="20579" xr:uid="{91E9CC5D-C6C1-48A0-B301-BDCC0066E9AA}"/>
    <cellStyle name="Millares 2 4 3 2 5 2 4" xfId="20577" xr:uid="{CAE20F99-C2EC-4B7A-B3E4-468CE99F7B3E}"/>
    <cellStyle name="Millares 2 4 3 2 5 3" xfId="9929" xr:uid="{00000000-0005-0000-0000-00005B1C0000}"/>
    <cellStyle name="Millares 2 4 3 2 5 3 2" xfId="20580" xr:uid="{895E1FAE-376D-4B03-A523-1CE79607AAF3}"/>
    <cellStyle name="Millares 2 4 3 2 5 4" xfId="9930" xr:uid="{00000000-0005-0000-0000-00005C1C0000}"/>
    <cellStyle name="Millares 2 4 3 2 5 4 2" xfId="20581" xr:uid="{A7AD322C-97AD-4A33-8977-A38A5AA3BC17}"/>
    <cellStyle name="Millares 2 4 3 2 5 5" xfId="20576" xr:uid="{43CA8FEE-F576-40DD-AB10-0AFCA7EEC2B5}"/>
    <cellStyle name="Millares 2 4 3 2 6" xfId="9931" xr:uid="{00000000-0005-0000-0000-00005D1C0000}"/>
    <cellStyle name="Millares 2 4 3 2 6 2" xfId="9932" xr:uid="{00000000-0005-0000-0000-00005E1C0000}"/>
    <cellStyle name="Millares 2 4 3 2 6 2 2" xfId="9933" xr:uid="{00000000-0005-0000-0000-00005F1C0000}"/>
    <cellStyle name="Millares 2 4 3 2 6 2 2 2" xfId="20584" xr:uid="{D3144A5D-89DB-4A01-80B3-DD66F68DC23F}"/>
    <cellStyle name="Millares 2 4 3 2 6 2 3" xfId="9934" xr:uid="{00000000-0005-0000-0000-0000601C0000}"/>
    <cellStyle name="Millares 2 4 3 2 6 2 3 2" xfId="20585" xr:uid="{EB5CA6DC-94DA-4725-AE6D-06E1465F639F}"/>
    <cellStyle name="Millares 2 4 3 2 6 2 4" xfId="20583" xr:uid="{BAC0380C-50D7-48FB-B914-61A58DB2C331}"/>
    <cellStyle name="Millares 2 4 3 2 6 3" xfId="9935" xr:uid="{00000000-0005-0000-0000-0000611C0000}"/>
    <cellStyle name="Millares 2 4 3 2 6 3 2" xfId="20586" xr:uid="{FAB8B662-F52A-4264-8864-62B9CF3F6820}"/>
    <cellStyle name="Millares 2 4 3 2 6 4" xfId="9936" xr:uid="{00000000-0005-0000-0000-0000621C0000}"/>
    <cellStyle name="Millares 2 4 3 2 6 4 2" xfId="20587" xr:uid="{1603F5E5-C6BC-43F5-9C55-C9340E0D2CF9}"/>
    <cellStyle name="Millares 2 4 3 2 6 5" xfId="20582" xr:uid="{E95D2E7E-89E9-4EBB-A689-1A6009C1BDC2}"/>
    <cellStyle name="Millares 2 4 3 2 7" xfId="9937" xr:uid="{00000000-0005-0000-0000-0000631C0000}"/>
    <cellStyle name="Millares 2 4 3 2 7 2" xfId="9938" xr:uid="{00000000-0005-0000-0000-0000641C0000}"/>
    <cellStyle name="Millares 2 4 3 2 7 2 2" xfId="9939" xr:uid="{00000000-0005-0000-0000-0000651C0000}"/>
    <cellStyle name="Millares 2 4 3 2 7 2 2 2" xfId="20590" xr:uid="{0C8646DB-A841-464E-B3D1-579CBCF40010}"/>
    <cellStyle name="Millares 2 4 3 2 7 2 3" xfId="9940" xr:uid="{00000000-0005-0000-0000-0000661C0000}"/>
    <cellStyle name="Millares 2 4 3 2 7 2 3 2" xfId="20591" xr:uid="{DBB26382-9652-4BF1-9ADF-0FDF5EB60727}"/>
    <cellStyle name="Millares 2 4 3 2 7 2 4" xfId="20589" xr:uid="{DB76694B-E992-4069-959B-B4D1AB6C0B0F}"/>
    <cellStyle name="Millares 2 4 3 2 7 3" xfId="9941" xr:uid="{00000000-0005-0000-0000-0000671C0000}"/>
    <cellStyle name="Millares 2 4 3 2 7 3 2" xfId="20592" xr:uid="{FF5A391B-AF9A-4C1D-B3D1-76B7BE6C33DD}"/>
    <cellStyle name="Millares 2 4 3 2 7 4" xfId="9942" xr:uid="{00000000-0005-0000-0000-0000681C0000}"/>
    <cellStyle name="Millares 2 4 3 2 7 4 2" xfId="20593" xr:uid="{57F877C1-03EB-4A34-AD7B-83D50C9B76F0}"/>
    <cellStyle name="Millares 2 4 3 2 7 5" xfId="20588" xr:uid="{35FB482D-6848-4B1D-AFC1-A21D977C78BA}"/>
    <cellStyle name="Millares 2 4 3 2 8" xfId="9943" xr:uid="{00000000-0005-0000-0000-0000691C0000}"/>
    <cellStyle name="Millares 2 4 3 2 8 2" xfId="9944" xr:uid="{00000000-0005-0000-0000-00006A1C0000}"/>
    <cellStyle name="Millares 2 4 3 2 8 2 2" xfId="20595" xr:uid="{D50C63D7-3F07-47D9-AF18-855E21ADD743}"/>
    <cellStyle name="Millares 2 4 3 2 8 3" xfId="9945" xr:uid="{00000000-0005-0000-0000-00006B1C0000}"/>
    <cellStyle name="Millares 2 4 3 2 8 3 2" xfId="20596" xr:uid="{7D0FBC6A-6A5F-4D39-833E-B69697AA42D3}"/>
    <cellStyle name="Millares 2 4 3 2 8 4" xfId="20594" xr:uid="{33B166EB-C3E5-4075-BB84-972B06477CE0}"/>
    <cellStyle name="Millares 2 4 3 2 9" xfId="9946" xr:uid="{00000000-0005-0000-0000-00006C1C0000}"/>
    <cellStyle name="Millares 2 4 3 2 9 2" xfId="20597" xr:uid="{6C630565-C5CF-439E-A3F6-57E6EEDC3A7A}"/>
    <cellStyle name="Millares 2 4 3 3" xfId="9947" xr:uid="{00000000-0005-0000-0000-00006D1C0000}"/>
    <cellStyle name="Millares 2 4 3 3 10" xfId="20598" xr:uid="{CFE2D53F-E2FB-4651-8303-D923A09E3142}"/>
    <cellStyle name="Millares 2 4 3 3 2" xfId="9948" xr:uid="{00000000-0005-0000-0000-00006E1C0000}"/>
    <cellStyle name="Millares 2 4 3 3 2 2" xfId="9949" xr:uid="{00000000-0005-0000-0000-00006F1C0000}"/>
    <cellStyle name="Millares 2 4 3 3 2 2 2" xfId="9950" xr:uid="{00000000-0005-0000-0000-0000701C0000}"/>
    <cellStyle name="Millares 2 4 3 3 2 2 2 2" xfId="9951" xr:uid="{00000000-0005-0000-0000-0000711C0000}"/>
    <cellStyle name="Millares 2 4 3 3 2 2 2 2 2" xfId="9952" xr:uid="{00000000-0005-0000-0000-0000721C0000}"/>
    <cellStyle name="Millares 2 4 3 3 2 2 2 2 2 2" xfId="20603" xr:uid="{48706ADB-515B-4A44-AE91-3D31E8655165}"/>
    <cellStyle name="Millares 2 4 3 3 2 2 2 2 3" xfId="9953" xr:uid="{00000000-0005-0000-0000-0000731C0000}"/>
    <cellStyle name="Millares 2 4 3 3 2 2 2 2 3 2" xfId="20604" xr:uid="{245F835A-CFF4-460B-B3BE-C21B8984AFC0}"/>
    <cellStyle name="Millares 2 4 3 3 2 2 2 2 4" xfId="20602" xr:uid="{17299C64-44C9-4213-9AA7-570F8B66C339}"/>
    <cellStyle name="Millares 2 4 3 3 2 2 2 3" xfId="9954" xr:uid="{00000000-0005-0000-0000-0000741C0000}"/>
    <cellStyle name="Millares 2 4 3 3 2 2 2 3 2" xfId="20605" xr:uid="{97C87AB0-1E2E-42DA-B031-A48640E22EE9}"/>
    <cellStyle name="Millares 2 4 3 3 2 2 2 4" xfId="9955" xr:uid="{00000000-0005-0000-0000-0000751C0000}"/>
    <cellStyle name="Millares 2 4 3 3 2 2 2 4 2" xfId="20606" xr:uid="{3919E93D-C2EF-4E5A-AD31-0C2EA941D42C}"/>
    <cellStyle name="Millares 2 4 3 3 2 2 2 5" xfId="20601" xr:uid="{65E0E22E-59E7-4F4F-8C48-B81D59A8495F}"/>
    <cellStyle name="Millares 2 4 3 3 2 2 3" xfId="9956" xr:uid="{00000000-0005-0000-0000-0000761C0000}"/>
    <cellStyle name="Millares 2 4 3 3 2 2 3 2" xfId="9957" xr:uid="{00000000-0005-0000-0000-0000771C0000}"/>
    <cellStyle name="Millares 2 4 3 3 2 2 3 2 2" xfId="20608" xr:uid="{52F00401-AC11-44CB-B81F-3B658E9F26AA}"/>
    <cellStyle name="Millares 2 4 3 3 2 2 3 3" xfId="9958" xr:uid="{00000000-0005-0000-0000-0000781C0000}"/>
    <cellStyle name="Millares 2 4 3 3 2 2 3 3 2" xfId="20609" xr:uid="{3FFF194D-689B-4C61-B936-DBC053271A91}"/>
    <cellStyle name="Millares 2 4 3 3 2 2 3 4" xfId="20607" xr:uid="{BF8CE815-8660-4D40-B92D-D6B0626A4E18}"/>
    <cellStyle name="Millares 2 4 3 3 2 2 4" xfId="9959" xr:uid="{00000000-0005-0000-0000-0000791C0000}"/>
    <cellStyle name="Millares 2 4 3 3 2 2 4 2" xfId="20610" xr:uid="{1D680365-39A4-4440-9240-963816061F92}"/>
    <cellStyle name="Millares 2 4 3 3 2 2 5" xfId="9960" xr:uid="{00000000-0005-0000-0000-00007A1C0000}"/>
    <cellStyle name="Millares 2 4 3 3 2 2 5 2" xfId="20611" xr:uid="{91EBAC4B-692F-46C3-BE88-1E82B548ABEA}"/>
    <cellStyle name="Millares 2 4 3 3 2 2 6" xfId="20600" xr:uid="{3AF4C0BD-C053-423E-9886-1B63AE5236E0}"/>
    <cellStyle name="Millares 2 4 3 3 2 3" xfId="9961" xr:uid="{00000000-0005-0000-0000-00007B1C0000}"/>
    <cellStyle name="Millares 2 4 3 3 2 3 2" xfId="9962" xr:uid="{00000000-0005-0000-0000-00007C1C0000}"/>
    <cellStyle name="Millares 2 4 3 3 2 3 2 2" xfId="9963" xr:uid="{00000000-0005-0000-0000-00007D1C0000}"/>
    <cellStyle name="Millares 2 4 3 3 2 3 2 2 2" xfId="20614" xr:uid="{21019CFA-6E3C-4084-AFDC-29D49DED338D}"/>
    <cellStyle name="Millares 2 4 3 3 2 3 2 3" xfId="9964" xr:uid="{00000000-0005-0000-0000-00007E1C0000}"/>
    <cellStyle name="Millares 2 4 3 3 2 3 2 3 2" xfId="20615" xr:uid="{8BDB7643-7CD8-4391-97C7-25465BFB25A2}"/>
    <cellStyle name="Millares 2 4 3 3 2 3 2 4" xfId="20613" xr:uid="{1BECC16C-2B4A-4CB2-BED1-41E8B5A56A81}"/>
    <cellStyle name="Millares 2 4 3 3 2 3 3" xfId="9965" xr:uid="{00000000-0005-0000-0000-00007F1C0000}"/>
    <cellStyle name="Millares 2 4 3 3 2 3 3 2" xfId="20616" xr:uid="{423E8C9F-83FC-418C-8011-E89E96B9A7AC}"/>
    <cellStyle name="Millares 2 4 3 3 2 3 4" xfId="9966" xr:uid="{00000000-0005-0000-0000-0000801C0000}"/>
    <cellStyle name="Millares 2 4 3 3 2 3 4 2" xfId="20617" xr:uid="{5577A28D-6E60-48E7-A39F-E2A2CC306929}"/>
    <cellStyle name="Millares 2 4 3 3 2 3 5" xfId="20612" xr:uid="{A93186E7-B91D-49AB-9DF4-16B870E16FB6}"/>
    <cellStyle name="Millares 2 4 3 3 2 4" xfId="9967" xr:uid="{00000000-0005-0000-0000-0000811C0000}"/>
    <cellStyle name="Millares 2 4 3 3 2 4 2" xfId="9968" xr:uid="{00000000-0005-0000-0000-0000821C0000}"/>
    <cellStyle name="Millares 2 4 3 3 2 4 2 2" xfId="9969" xr:uid="{00000000-0005-0000-0000-0000831C0000}"/>
    <cellStyle name="Millares 2 4 3 3 2 4 2 2 2" xfId="20620" xr:uid="{6CEC8E26-B7C8-4B6B-B610-990872682EC8}"/>
    <cellStyle name="Millares 2 4 3 3 2 4 2 3" xfId="9970" xr:uid="{00000000-0005-0000-0000-0000841C0000}"/>
    <cellStyle name="Millares 2 4 3 3 2 4 2 3 2" xfId="20621" xr:uid="{5A191B81-D706-4595-BFF0-A86A2BDFF5BE}"/>
    <cellStyle name="Millares 2 4 3 3 2 4 2 4" xfId="20619" xr:uid="{A1634169-9EFD-48BD-ABC9-8DB0F973A151}"/>
    <cellStyle name="Millares 2 4 3 3 2 4 3" xfId="9971" xr:uid="{00000000-0005-0000-0000-0000851C0000}"/>
    <cellStyle name="Millares 2 4 3 3 2 4 3 2" xfId="20622" xr:uid="{AAE2A95B-9BE1-435B-912C-1B724C6BCF23}"/>
    <cellStyle name="Millares 2 4 3 3 2 4 4" xfId="9972" xr:uid="{00000000-0005-0000-0000-0000861C0000}"/>
    <cellStyle name="Millares 2 4 3 3 2 4 4 2" xfId="20623" xr:uid="{9A84CE7D-34F2-46C3-9F45-B442DAE072B6}"/>
    <cellStyle name="Millares 2 4 3 3 2 4 5" xfId="20618" xr:uid="{B652998C-C5EB-418A-8B84-35C1BB934DDC}"/>
    <cellStyle name="Millares 2 4 3 3 2 5" xfId="9973" xr:uid="{00000000-0005-0000-0000-0000871C0000}"/>
    <cellStyle name="Millares 2 4 3 3 2 5 2" xfId="9974" xr:uid="{00000000-0005-0000-0000-0000881C0000}"/>
    <cellStyle name="Millares 2 4 3 3 2 5 2 2" xfId="9975" xr:uid="{00000000-0005-0000-0000-0000891C0000}"/>
    <cellStyle name="Millares 2 4 3 3 2 5 2 2 2" xfId="20626" xr:uid="{C4986CD6-3146-4050-B819-18493AEF3F64}"/>
    <cellStyle name="Millares 2 4 3 3 2 5 2 3" xfId="9976" xr:uid="{00000000-0005-0000-0000-00008A1C0000}"/>
    <cellStyle name="Millares 2 4 3 3 2 5 2 3 2" xfId="20627" xr:uid="{941E5CCE-1022-469C-B782-F444EDE4BAED}"/>
    <cellStyle name="Millares 2 4 3 3 2 5 2 4" xfId="20625" xr:uid="{EF2EF98F-14AC-4E97-B2F0-3CB08F257AE8}"/>
    <cellStyle name="Millares 2 4 3 3 2 5 3" xfId="9977" xr:uid="{00000000-0005-0000-0000-00008B1C0000}"/>
    <cellStyle name="Millares 2 4 3 3 2 5 3 2" xfId="20628" xr:uid="{CA75CE6F-0647-4725-BD40-8FB7C5BE162A}"/>
    <cellStyle name="Millares 2 4 3 3 2 5 4" xfId="9978" xr:uid="{00000000-0005-0000-0000-00008C1C0000}"/>
    <cellStyle name="Millares 2 4 3 3 2 5 4 2" xfId="20629" xr:uid="{0C7B9D46-D8C8-4DAA-8743-BA294CD455E7}"/>
    <cellStyle name="Millares 2 4 3 3 2 5 5" xfId="20624" xr:uid="{E8986142-3E3B-4058-95E1-55EB554E37B6}"/>
    <cellStyle name="Millares 2 4 3 3 2 6" xfId="9979" xr:uid="{00000000-0005-0000-0000-00008D1C0000}"/>
    <cellStyle name="Millares 2 4 3 3 2 6 2" xfId="9980" xr:uid="{00000000-0005-0000-0000-00008E1C0000}"/>
    <cellStyle name="Millares 2 4 3 3 2 6 2 2" xfId="20631" xr:uid="{77247ACB-974A-48DA-A86E-3471E0771002}"/>
    <cellStyle name="Millares 2 4 3 3 2 6 3" xfId="9981" xr:uid="{00000000-0005-0000-0000-00008F1C0000}"/>
    <cellStyle name="Millares 2 4 3 3 2 6 3 2" xfId="20632" xr:uid="{432BB4D2-8029-409C-93BB-FB5E2422B67E}"/>
    <cellStyle name="Millares 2 4 3 3 2 6 4" xfId="20630" xr:uid="{23E0779C-91D7-44EB-8B55-81BB49EB0717}"/>
    <cellStyle name="Millares 2 4 3 3 2 7" xfId="9982" xr:uid="{00000000-0005-0000-0000-0000901C0000}"/>
    <cellStyle name="Millares 2 4 3 3 2 7 2" xfId="20633" xr:uid="{FA1A62A2-589A-4EE0-A290-FB2295BC6898}"/>
    <cellStyle name="Millares 2 4 3 3 2 8" xfId="9983" xr:uid="{00000000-0005-0000-0000-0000911C0000}"/>
    <cellStyle name="Millares 2 4 3 3 2 8 2" xfId="20634" xr:uid="{079DEE90-3E9E-40D4-87F0-C0672C813AED}"/>
    <cellStyle name="Millares 2 4 3 3 2 9" xfId="20599" xr:uid="{1018E1FD-05B6-4BB7-BB2B-F27890E37BBE}"/>
    <cellStyle name="Millares 2 4 3 3 3" xfId="9984" xr:uid="{00000000-0005-0000-0000-0000921C0000}"/>
    <cellStyle name="Millares 2 4 3 3 3 2" xfId="9985" xr:uid="{00000000-0005-0000-0000-0000931C0000}"/>
    <cellStyle name="Millares 2 4 3 3 3 2 2" xfId="9986" xr:uid="{00000000-0005-0000-0000-0000941C0000}"/>
    <cellStyle name="Millares 2 4 3 3 3 2 2 2" xfId="9987" xr:uid="{00000000-0005-0000-0000-0000951C0000}"/>
    <cellStyle name="Millares 2 4 3 3 3 2 2 2 2" xfId="20638" xr:uid="{159D4F71-B062-4952-BF7B-AD45FEA2F35A}"/>
    <cellStyle name="Millares 2 4 3 3 3 2 2 3" xfId="9988" xr:uid="{00000000-0005-0000-0000-0000961C0000}"/>
    <cellStyle name="Millares 2 4 3 3 3 2 2 3 2" xfId="20639" xr:uid="{4C9D3369-407D-495D-8A1A-EBBC162CA6BB}"/>
    <cellStyle name="Millares 2 4 3 3 3 2 2 4" xfId="20637" xr:uid="{936EA430-F999-4FD4-AA0C-B3AD195B6FE2}"/>
    <cellStyle name="Millares 2 4 3 3 3 2 3" xfId="9989" xr:uid="{00000000-0005-0000-0000-0000971C0000}"/>
    <cellStyle name="Millares 2 4 3 3 3 2 3 2" xfId="20640" xr:uid="{238ABABB-6A18-4F16-950D-66EA95E51F2F}"/>
    <cellStyle name="Millares 2 4 3 3 3 2 4" xfId="9990" xr:uid="{00000000-0005-0000-0000-0000981C0000}"/>
    <cellStyle name="Millares 2 4 3 3 3 2 4 2" xfId="20641" xr:uid="{ECD533E9-328E-4280-9E93-E48D3FE1DCDD}"/>
    <cellStyle name="Millares 2 4 3 3 3 2 5" xfId="20636" xr:uid="{73B71E4F-CACD-4A97-9A0D-10B8B4E2A454}"/>
    <cellStyle name="Millares 2 4 3 3 3 3" xfId="9991" xr:uid="{00000000-0005-0000-0000-0000991C0000}"/>
    <cellStyle name="Millares 2 4 3 3 3 3 2" xfId="9992" xr:uid="{00000000-0005-0000-0000-00009A1C0000}"/>
    <cellStyle name="Millares 2 4 3 3 3 3 2 2" xfId="20643" xr:uid="{471D52C8-83D7-4775-AF1C-ECB595A2F358}"/>
    <cellStyle name="Millares 2 4 3 3 3 3 3" xfId="9993" xr:uid="{00000000-0005-0000-0000-00009B1C0000}"/>
    <cellStyle name="Millares 2 4 3 3 3 3 3 2" xfId="20644" xr:uid="{EF9115A3-D6EF-44E7-99CC-AD43C6611027}"/>
    <cellStyle name="Millares 2 4 3 3 3 3 4" xfId="20642" xr:uid="{138FAB1F-0B8D-4C9B-8352-7849DA0F7577}"/>
    <cellStyle name="Millares 2 4 3 3 3 4" xfId="9994" xr:uid="{00000000-0005-0000-0000-00009C1C0000}"/>
    <cellStyle name="Millares 2 4 3 3 3 4 2" xfId="20645" xr:uid="{28EFEFB2-5C35-423C-8D89-12CFC06E8C3B}"/>
    <cellStyle name="Millares 2 4 3 3 3 5" xfId="9995" xr:uid="{00000000-0005-0000-0000-00009D1C0000}"/>
    <cellStyle name="Millares 2 4 3 3 3 5 2" xfId="20646" xr:uid="{4984D874-4E08-4AA2-B683-E2EB8D0F600D}"/>
    <cellStyle name="Millares 2 4 3 3 3 6" xfId="20635" xr:uid="{19413CF2-00EB-4591-B86B-9A5945352E8D}"/>
    <cellStyle name="Millares 2 4 3 3 4" xfId="9996" xr:uid="{00000000-0005-0000-0000-00009E1C0000}"/>
    <cellStyle name="Millares 2 4 3 3 4 2" xfId="9997" xr:uid="{00000000-0005-0000-0000-00009F1C0000}"/>
    <cellStyle name="Millares 2 4 3 3 4 2 2" xfId="9998" xr:uid="{00000000-0005-0000-0000-0000A01C0000}"/>
    <cellStyle name="Millares 2 4 3 3 4 2 2 2" xfId="20649" xr:uid="{4C238A68-5A57-439A-96C1-EFFC093EDD6D}"/>
    <cellStyle name="Millares 2 4 3 3 4 2 3" xfId="9999" xr:uid="{00000000-0005-0000-0000-0000A11C0000}"/>
    <cellStyle name="Millares 2 4 3 3 4 2 3 2" xfId="20650" xr:uid="{BE1C1DBE-DF2B-404F-AEEA-1385CBB95279}"/>
    <cellStyle name="Millares 2 4 3 3 4 2 4" xfId="20648" xr:uid="{3128751C-22EF-42C3-9F1A-70DD62C6795C}"/>
    <cellStyle name="Millares 2 4 3 3 4 3" xfId="10000" xr:uid="{00000000-0005-0000-0000-0000A21C0000}"/>
    <cellStyle name="Millares 2 4 3 3 4 3 2" xfId="20651" xr:uid="{9CDAAB43-F3A3-4D07-92D0-770AB85869DD}"/>
    <cellStyle name="Millares 2 4 3 3 4 4" xfId="10001" xr:uid="{00000000-0005-0000-0000-0000A31C0000}"/>
    <cellStyle name="Millares 2 4 3 3 4 4 2" xfId="20652" xr:uid="{8987487B-D1F1-4B39-BA23-3E28B1C03862}"/>
    <cellStyle name="Millares 2 4 3 3 4 5" xfId="20647" xr:uid="{284508EE-723E-4583-A9C5-336AA15DF1FA}"/>
    <cellStyle name="Millares 2 4 3 3 5" xfId="10002" xr:uid="{00000000-0005-0000-0000-0000A41C0000}"/>
    <cellStyle name="Millares 2 4 3 3 5 2" xfId="10003" xr:uid="{00000000-0005-0000-0000-0000A51C0000}"/>
    <cellStyle name="Millares 2 4 3 3 5 2 2" xfId="10004" xr:uid="{00000000-0005-0000-0000-0000A61C0000}"/>
    <cellStyle name="Millares 2 4 3 3 5 2 2 2" xfId="20655" xr:uid="{23B445EE-BA58-4BD8-B0A8-BA62279F2B2E}"/>
    <cellStyle name="Millares 2 4 3 3 5 2 3" xfId="10005" xr:uid="{00000000-0005-0000-0000-0000A71C0000}"/>
    <cellStyle name="Millares 2 4 3 3 5 2 3 2" xfId="20656" xr:uid="{A441CC63-C92B-4F19-8711-A2B06FC10A40}"/>
    <cellStyle name="Millares 2 4 3 3 5 2 4" xfId="20654" xr:uid="{B8047CD9-EC1F-47B8-BF6B-EB98212EB457}"/>
    <cellStyle name="Millares 2 4 3 3 5 3" xfId="10006" xr:uid="{00000000-0005-0000-0000-0000A81C0000}"/>
    <cellStyle name="Millares 2 4 3 3 5 3 2" xfId="20657" xr:uid="{36837BF4-912E-44DA-B932-D29B189C3454}"/>
    <cellStyle name="Millares 2 4 3 3 5 4" xfId="10007" xr:uid="{00000000-0005-0000-0000-0000A91C0000}"/>
    <cellStyle name="Millares 2 4 3 3 5 4 2" xfId="20658" xr:uid="{0282BC8A-7047-44A7-8911-A97F50A1F931}"/>
    <cellStyle name="Millares 2 4 3 3 5 5" xfId="20653" xr:uid="{BAFD3C22-757C-4DB2-B968-F38B14D7B0CC}"/>
    <cellStyle name="Millares 2 4 3 3 6" xfId="10008" xr:uid="{00000000-0005-0000-0000-0000AA1C0000}"/>
    <cellStyle name="Millares 2 4 3 3 6 2" xfId="10009" xr:uid="{00000000-0005-0000-0000-0000AB1C0000}"/>
    <cellStyle name="Millares 2 4 3 3 6 2 2" xfId="10010" xr:uid="{00000000-0005-0000-0000-0000AC1C0000}"/>
    <cellStyle name="Millares 2 4 3 3 6 2 2 2" xfId="20661" xr:uid="{6DAED0E7-CBEF-46FC-A19A-BF0E4AD90908}"/>
    <cellStyle name="Millares 2 4 3 3 6 2 3" xfId="10011" xr:uid="{00000000-0005-0000-0000-0000AD1C0000}"/>
    <cellStyle name="Millares 2 4 3 3 6 2 3 2" xfId="20662" xr:uid="{7CEEDF8B-D996-45C9-8E1F-4018EEA7531E}"/>
    <cellStyle name="Millares 2 4 3 3 6 2 4" xfId="20660" xr:uid="{D8C25F64-033C-42F9-AA73-76E384945B76}"/>
    <cellStyle name="Millares 2 4 3 3 6 3" xfId="10012" xr:uid="{00000000-0005-0000-0000-0000AE1C0000}"/>
    <cellStyle name="Millares 2 4 3 3 6 3 2" xfId="20663" xr:uid="{E096E1EB-F59B-41DF-B00A-8D19DE6E6DBE}"/>
    <cellStyle name="Millares 2 4 3 3 6 4" xfId="10013" xr:uid="{00000000-0005-0000-0000-0000AF1C0000}"/>
    <cellStyle name="Millares 2 4 3 3 6 4 2" xfId="20664" xr:uid="{81B94B84-1D22-4F8A-865F-822FC05880E2}"/>
    <cellStyle name="Millares 2 4 3 3 6 5" xfId="20659" xr:uid="{A835112C-D10D-42AD-A9E1-DB3D904EF77D}"/>
    <cellStyle name="Millares 2 4 3 3 7" xfId="10014" xr:uid="{00000000-0005-0000-0000-0000B01C0000}"/>
    <cellStyle name="Millares 2 4 3 3 7 2" xfId="10015" xr:uid="{00000000-0005-0000-0000-0000B11C0000}"/>
    <cellStyle name="Millares 2 4 3 3 7 2 2" xfId="20666" xr:uid="{872387A9-6370-4A6B-A2E9-090FF2550C72}"/>
    <cellStyle name="Millares 2 4 3 3 7 3" xfId="10016" xr:uid="{00000000-0005-0000-0000-0000B21C0000}"/>
    <cellStyle name="Millares 2 4 3 3 7 3 2" xfId="20667" xr:uid="{091AB446-3200-43F7-90C9-51499011E359}"/>
    <cellStyle name="Millares 2 4 3 3 7 4" xfId="20665" xr:uid="{B90425A7-C889-4FA7-8D72-981799A4E970}"/>
    <cellStyle name="Millares 2 4 3 3 8" xfId="10017" xr:uid="{00000000-0005-0000-0000-0000B31C0000}"/>
    <cellStyle name="Millares 2 4 3 3 8 2" xfId="20668" xr:uid="{9660B702-06E8-478E-8DD8-FD49AB8607F0}"/>
    <cellStyle name="Millares 2 4 3 3 9" xfId="10018" xr:uid="{00000000-0005-0000-0000-0000B41C0000}"/>
    <cellStyle name="Millares 2 4 3 3 9 2" xfId="20669" xr:uid="{9972B745-FD61-460F-97D5-48F64CA6FDC0}"/>
    <cellStyle name="Millares 2 4 3 4" xfId="10019" xr:uid="{00000000-0005-0000-0000-0000B51C0000}"/>
    <cellStyle name="Millares 2 4 3 4 10" xfId="20670" xr:uid="{6DA84B04-6CC6-4276-AFB1-63D256622753}"/>
    <cellStyle name="Millares 2 4 3 4 2" xfId="10020" xr:uid="{00000000-0005-0000-0000-0000B61C0000}"/>
    <cellStyle name="Millares 2 4 3 4 2 2" xfId="10021" xr:uid="{00000000-0005-0000-0000-0000B71C0000}"/>
    <cellStyle name="Millares 2 4 3 4 2 2 2" xfId="10022" xr:uid="{00000000-0005-0000-0000-0000B81C0000}"/>
    <cellStyle name="Millares 2 4 3 4 2 2 2 2" xfId="10023" xr:uid="{00000000-0005-0000-0000-0000B91C0000}"/>
    <cellStyle name="Millares 2 4 3 4 2 2 2 2 2" xfId="10024" xr:uid="{00000000-0005-0000-0000-0000BA1C0000}"/>
    <cellStyle name="Millares 2 4 3 4 2 2 2 2 2 2" xfId="20675" xr:uid="{4BAD5066-CEF4-4E54-84DE-E1591F0D8AF0}"/>
    <cellStyle name="Millares 2 4 3 4 2 2 2 2 3" xfId="10025" xr:uid="{00000000-0005-0000-0000-0000BB1C0000}"/>
    <cellStyle name="Millares 2 4 3 4 2 2 2 2 3 2" xfId="20676" xr:uid="{753E17B5-6E2F-4E33-914A-F7A6A8257EF9}"/>
    <cellStyle name="Millares 2 4 3 4 2 2 2 2 4" xfId="20674" xr:uid="{9AFE4B9F-CDF3-4A0F-8D56-24A9240BB947}"/>
    <cellStyle name="Millares 2 4 3 4 2 2 2 3" xfId="10026" xr:uid="{00000000-0005-0000-0000-0000BC1C0000}"/>
    <cellStyle name="Millares 2 4 3 4 2 2 2 3 2" xfId="20677" xr:uid="{E565146B-9270-4178-AF37-A7A86EDC22A3}"/>
    <cellStyle name="Millares 2 4 3 4 2 2 2 4" xfId="10027" xr:uid="{00000000-0005-0000-0000-0000BD1C0000}"/>
    <cellStyle name="Millares 2 4 3 4 2 2 2 4 2" xfId="20678" xr:uid="{AA26DF0C-94D7-4470-9B02-60F9210E8605}"/>
    <cellStyle name="Millares 2 4 3 4 2 2 2 5" xfId="20673" xr:uid="{060997C7-2C2B-46DB-9C11-84F614CA9DD7}"/>
    <cellStyle name="Millares 2 4 3 4 2 2 3" xfId="10028" xr:uid="{00000000-0005-0000-0000-0000BE1C0000}"/>
    <cellStyle name="Millares 2 4 3 4 2 2 3 2" xfId="10029" xr:uid="{00000000-0005-0000-0000-0000BF1C0000}"/>
    <cellStyle name="Millares 2 4 3 4 2 2 3 2 2" xfId="20680" xr:uid="{3B3BB829-5417-45FD-BFD6-C266C7AEC034}"/>
    <cellStyle name="Millares 2 4 3 4 2 2 3 3" xfId="10030" xr:uid="{00000000-0005-0000-0000-0000C01C0000}"/>
    <cellStyle name="Millares 2 4 3 4 2 2 3 3 2" xfId="20681" xr:uid="{56F9237A-9926-4088-9A44-71917B733C53}"/>
    <cellStyle name="Millares 2 4 3 4 2 2 3 4" xfId="20679" xr:uid="{3F14DCCA-EDD5-47CF-9CD3-341792B95394}"/>
    <cellStyle name="Millares 2 4 3 4 2 2 4" xfId="10031" xr:uid="{00000000-0005-0000-0000-0000C11C0000}"/>
    <cellStyle name="Millares 2 4 3 4 2 2 4 2" xfId="20682" xr:uid="{89973DD7-130C-4032-AAC8-89233D4596AD}"/>
    <cellStyle name="Millares 2 4 3 4 2 2 5" xfId="10032" xr:uid="{00000000-0005-0000-0000-0000C21C0000}"/>
    <cellStyle name="Millares 2 4 3 4 2 2 5 2" xfId="20683" xr:uid="{7DC2C3BE-A577-4A67-8193-F70230628B48}"/>
    <cellStyle name="Millares 2 4 3 4 2 2 6" xfId="20672" xr:uid="{C68E08D2-B209-4E31-AC27-83F0E7067D45}"/>
    <cellStyle name="Millares 2 4 3 4 2 3" xfId="10033" xr:uid="{00000000-0005-0000-0000-0000C31C0000}"/>
    <cellStyle name="Millares 2 4 3 4 2 3 2" xfId="10034" xr:uid="{00000000-0005-0000-0000-0000C41C0000}"/>
    <cellStyle name="Millares 2 4 3 4 2 3 2 2" xfId="10035" xr:uid="{00000000-0005-0000-0000-0000C51C0000}"/>
    <cellStyle name="Millares 2 4 3 4 2 3 2 2 2" xfId="20686" xr:uid="{67D2836F-3785-4C8C-8BE8-C1469339D2EF}"/>
    <cellStyle name="Millares 2 4 3 4 2 3 2 3" xfId="10036" xr:uid="{00000000-0005-0000-0000-0000C61C0000}"/>
    <cellStyle name="Millares 2 4 3 4 2 3 2 3 2" xfId="20687" xr:uid="{6F8B8F81-077C-487E-9650-A4472563CDB8}"/>
    <cellStyle name="Millares 2 4 3 4 2 3 2 4" xfId="20685" xr:uid="{80587BEF-BF92-4AF4-A4EB-CB2795D8F566}"/>
    <cellStyle name="Millares 2 4 3 4 2 3 3" xfId="10037" xr:uid="{00000000-0005-0000-0000-0000C71C0000}"/>
    <cellStyle name="Millares 2 4 3 4 2 3 3 2" xfId="20688" xr:uid="{D8B1C589-C322-4423-9784-F14225E25D02}"/>
    <cellStyle name="Millares 2 4 3 4 2 3 4" xfId="10038" xr:uid="{00000000-0005-0000-0000-0000C81C0000}"/>
    <cellStyle name="Millares 2 4 3 4 2 3 4 2" xfId="20689" xr:uid="{2A931EB9-B5DE-4B82-8FCF-6170A9FA3914}"/>
    <cellStyle name="Millares 2 4 3 4 2 3 5" xfId="20684" xr:uid="{38F1661E-57BE-4F01-92F3-E587C17F9BAD}"/>
    <cellStyle name="Millares 2 4 3 4 2 4" xfId="10039" xr:uid="{00000000-0005-0000-0000-0000C91C0000}"/>
    <cellStyle name="Millares 2 4 3 4 2 4 2" xfId="10040" xr:uid="{00000000-0005-0000-0000-0000CA1C0000}"/>
    <cellStyle name="Millares 2 4 3 4 2 4 2 2" xfId="10041" xr:uid="{00000000-0005-0000-0000-0000CB1C0000}"/>
    <cellStyle name="Millares 2 4 3 4 2 4 2 2 2" xfId="20692" xr:uid="{330F8B81-F39C-442B-B96E-482CAF1D1008}"/>
    <cellStyle name="Millares 2 4 3 4 2 4 2 3" xfId="10042" xr:uid="{00000000-0005-0000-0000-0000CC1C0000}"/>
    <cellStyle name="Millares 2 4 3 4 2 4 2 3 2" xfId="20693" xr:uid="{0F6F6D53-8335-4479-B703-A73507213ECD}"/>
    <cellStyle name="Millares 2 4 3 4 2 4 2 4" xfId="20691" xr:uid="{A154D3B9-F981-4596-891B-78689E2E388B}"/>
    <cellStyle name="Millares 2 4 3 4 2 4 3" xfId="10043" xr:uid="{00000000-0005-0000-0000-0000CD1C0000}"/>
    <cellStyle name="Millares 2 4 3 4 2 4 3 2" xfId="20694" xr:uid="{EDB903D7-7BC0-437F-A8AA-F5A2115369E8}"/>
    <cellStyle name="Millares 2 4 3 4 2 4 4" xfId="10044" xr:uid="{00000000-0005-0000-0000-0000CE1C0000}"/>
    <cellStyle name="Millares 2 4 3 4 2 4 4 2" xfId="20695" xr:uid="{6A8F9A3F-D208-4416-BBD5-08CD9F21D822}"/>
    <cellStyle name="Millares 2 4 3 4 2 4 5" xfId="20690" xr:uid="{4CD3FF19-F230-4B2B-8BFA-6A3CE0B6311B}"/>
    <cellStyle name="Millares 2 4 3 4 2 5" xfId="10045" xr:uid="{00000000-0005-0000-0000-0000CF1C0000}"/>
    <cellStyle name="Millares 2 4 3 4 2 5 2" xfId="10046" xr:uid="{00000000-0005-0000-0000-0000D01C0000}"/>
    <cellStyle name="Millares 2 4 3 4 2 5 2 2" xfId="10047" xr:uid="{00000000-0005-0000-0000-0000D11C0000}"/>
    <cellStyle name="Millares 2 4 3 4 2 5 2 2 2" xfId="20698" xr:uid="{01DB54D8-C111-4215-92DC-C041041B9661}"/>
    <cellStyle name="Millares 2 4 3 4 2 5 2 3" xfId="10048" xr:uid="{00000000-0005-0000-0000-0000D21C0000}"/>
    <cellStyle name="Millares 2 4 3 4 2 5 2 3 2" xfId="20699" xr:uid="{925CCA50-2ADB-4EC4-902C-D0968AB6F3EC}"/>
    <cellStyle name="Millares 2 4 3 4 2 5 2 4" xfId="20697" xr:uid="{DF6F7D13-FC1A-456F-B1D8-CDAF2F6C4B83}"/>
    <cellStyle name="Millares 2 4 3 4 2 5 3" xfId="10049" xr:uid="{00000000-0005-0000-0000-0000D31C0000}"/>
    <cellStyle name="Millares 2 4 3 4 2 5 3 2" xfId="20700" xr:uid="{9920969B-B1CA-4848-B11F-DFA9E284B3ED}"/>
    <cellStyle name="Millares 2 4 3 4 2 5 4" xfId="10050" xr:uid="{00000000-0005-0000-0000-0000D41C0000}"/>
    <cellStyle name="Millares 2 4 3 4 2 5 4 2" xfId="20701" xr:uid="{27718F33-2367-4A7F-9BC3-990EAC75D9E1}"/>
    <cellStyle name="Millares 2 4 3 4 2 5 5" xfId="20696" xr:uid="{F5BFE666-B8C0-41BF-830D-2A832CF41736}"/>
    <cellStyle name="Millares 2 4 3 4 2 6" xfId="10051" xr:uid="{00000000-0005-0000-0000-0000D51C0000}"/>
    <cellStyle name="Millares 2 4 3 4 2 6 2" xfId="10052" xr:uid="{00000000-0005-0000-0000-0000D61C0000}"/>
    <cellStyle name="Millares 2 4 3 4 2 6 2 2" xfId="20703" xr:uid="{40020C1B-5D8D-41C1-9D93-B1F56D624F18}"/>
    <cellStyle name="Millares 2 4 3 4 2 6 3" xfId="10053" xr:uid="{00000000-0005-0000-0000-0000D71C0000}"/>
    <cellStyle name="Millares 2 4 3 4 2 6 3 2" xfId="20704" xr:uid="{3B725CA2-0952-4223-955B-3B76AC1B94B4}"/>
    <cellStyle name="Millares 2 4 3 4 2 6 4" xfId="20702" xr:uid="{23DF80EC-922D-42DB-9275-4870D4FCB299}"/>
    <cellStyle name="Millares 2 4 3 4 2 7" xfId="10054" xr:uid="{00000000-0005-0000-0000-0000D81C0000}"/>
    <cellStyle name="Millares 2 4 3 4 2 7 2" xfId="20705" xr:uid="{A16B093B-0675-4C73-A811-69D6FFA0B2A1}"/>
    <cellStyle name="Millares 2 4 3 4 2 8" xfId="10055" xr:uid="{00000000-0005-0000-0000-0000D91C0000}"/>
    <cellStyle name="Millares 2 4 3 4 2 8 2" xfId="20706" xr:uid="{DD1AA021-5E37-4B80-96F0-28A98A77F20F}"/>
    <cellStyle name="Millares 2 4 3 4 2 9" xfId="20671" xr:uid="{5B77CF51-D054-4E3F-B830-3883A8CA785D}"/>
    <cellStyle name="Millares 2 4 3 4 3" xfId="10056" xr:uid="{00000000-0005-0000-0000-0000DA1C0000}"/>
    <cellStyle name="Millares 2 4 3 4 3 2" xfId="10057" xr:uid="{00000000-0005-0000-0000-0000DB1C0000}"/>
    <cellStyle name="Millares 2 4 3 4 3 2 2" xfId="10058" xr:uid="{00000000-0005-0000-0000-0000DC1C0000}"/>
    <cellStyle name="Millares 2 4 3 4 3 2 2 2" xfId="10059" xr:uid="{00000000-0005-0000-0000-0000DD1C0000}"/>
    <cellStyle name="Millares 2 4 3 4 3 2 2 2 2" xfId="20710" xr:uid="{C5336612-C531-422B-B2E7-DE6DF3AA5812}"/>
    <cellStyle name="Millares 2 4 3 4 3 2 2 3" xfId="10060" xr:uid="{00000000-0005-0000-0000-0000DE1C0000}"/>
    <cellStyle name="Millares 2 4 3 4 3 2 2 3 2" xfId="20711" xr:uid="{A40EE87C-7891-4662-A24B-BC88BD9DE38B}"/>
    <cellStyle name="Millares 2 4 3 4 3 2 2 4" xfId="20709" xr:uid="{0C94B270-9786-4EF4-AAED-3793B2B199EA}"/>
    <cellStyle name="Millares 2 4 3 4 3 2 3" xfId="10061" xr:uid="{00000000-0005-0000-0000-0000DF1C0000}"/>
    <cellStyle name="Millares 2 4 3 4 3 2 3 2" xfId="20712" xr:uid="{24828A90-AC9D-47D9-ADF2-3B7ADC11A19C}"/>
    <cellStyle name="Millares 2 4 3 4 3 2 4" xfId="10062" xr:uid="{00000000-0005-0000-0000-0000E01C0000}"/>
    <cellStyle name="Millares 2 4 3 4 3 2 4 2" xfId="20713" xr:uid="{22B14E6B-2B0B-412B-BFE4-43117A496933}"/>
    <cellStyle name="Millares 2 4 3 4 3 2 5" xfId="20708" xr:uid="{3D860459-F38F-41A7-A89F-5230DAE417FC}"/>
    <cellStyle name="Millares 2 4 3 4 3 3" xfId="10063" xr:uid="{00000000-0005-0000-0000-0000E11C0000}"/>
    <cellStyle name="Millares 2 4 3 4 3 3 2" xfId="10064" xr:uid="{00000000-0005-0000-0000-0000E21C0000}"/>
    <cellStyle name="Millares 2 4 3 4 3 3 2 2" xfId="20715" xr:uid="{8C1CD8F7-7B37-409C-A5C4-0CFEFCF4CAD1}"/>
    <cellStyle name="Millares 2 4 3 4 3 3 3" xfId="10065" xr:uid="{00000000-0005-0000-0000-0000E31C0000}"/>
    <cellStyle name="Millares 2 4 3 4 3 3 3 2" xfId="20716" xr:uid="{6F1DCC3C-1BAF-4BF9-ACF2-AD3FAEFCBFC6}"/>
    <cellStyle name="Millares 2 4 3 4 3 3 4" xfId="20714" xr:uid="{8AF8D9C7-3ED3-46F9-B852-A64EFE24F652}"/>
    <cellStyle name="Millares 2 4 3 4 3 4" xfId="10066" xr:uid="{00000000-0005-0000-0000-0000E41C0000}"/>
    <cellStyle name="Millares 2 4 3 4 3 4 2" xfId="20717" xr:uid="{086C4AA1-4295-4CB5-88CD-C8C98AE2EDDB}"/>
    <cellStyle name="Millares 2 4 3 4 3 5" xfId="10067" xr:uid="{00000000-0005-0000-0000-0000E51C0000}"/>
    <cellStyle name="Millares 2 4 3 4 3 5 2" xfId="20718" xr:uid="{3433679C-EF10-4A36-83B4-22BB9856D366}"/>
    <cellStyle name="Millares 2 4 3 4 3 6" xfId="20707" xr:uid="{C67DE199-F819-4DC5-97AC-BE2EC15C020B}"/>
    <cellStyle name="Millares 2 4 3 4 4" xfId="10068" xr:uid="{00000000-0005-0000-0000-0000E61C0000}"/>
    <cellStyle name="Millares 2 4 3 4 4 2" xfId="10069" xr:uid="{00000000-0005-0000-0000-0000E71C0000}"/>
    <cellStyle name="Millares 2 4 3 4 4 2 2" xfId="10070" xr:uid="{00000000-0005-0000-0000-0000E81C0000}"/>
    <cellStyle name="Millares 2 4 3 4 4 2 2 2" xfId="20721" xr:uid="{501FE395-CD09-495B-AB03-8935A5DB3DB4}"/>
    <cellStyle name="Millares 2 4 3 4 4 2 3" xfId="10071" xr:uid="{00000000-0005-0000-0000-0000E91C0000}"/>
    <cellStyle name="Millares 2 4 3 4 4 2 3 2" xfId="20722" xr:uid="{9215F088-CF1E-451E-96A2-67A517E2CB6C}"/>
    <cellStyle name="Millares 2 4 3 4 4 2 4" xfId="20720" xr:uid="{084D9820-4AC6-47FB-83BB-F824A76A854B}"/>
    <cellStyle name="Millares 2 4 3 4 4 3" xfId="10072" xr:uid="{00000000-0005-0000-0000-0000EA1C0000}"/>
    <cellStyle name="Millares 2 4 3 4 4 3 2" xfId="20723" xr:uid="{2D559E42-7D24-435E-A24A-C3A645D51FC4}"/>
    <cellStyle name="Millares 2 4 3 4 4 4" xfId="10073" xr:uid="{00000000-0005-0000-0000-0000EB1C0000}"/>
    <cellStyle name="Millares 2 4 3 4 4 4 2" xfId="20724" xr:uid="{1828D32F-66EA-470C-8516-D3B0B8DFAE7F}"/>
    <cellStyle name="Millares 2 4 3 4 4 5" xfId="20719" xr:uid="{E1A34040-9C2E-4FCC-AD85-1EC4249A81B8}"/>
    <cellStyle name="Millares 2 4 3 4 5" xfId="10074" xr:uid="{00000000-0005-0000-0000-0000EC1C0000}"/>
    <cellStyle name="Millares 2 4 3 4 5 2" xfId="10075" xr:uid="{00000000-0005-0000-0000-0000ED1C0000}"/>
    <cellStyle name="Millares 2 4 3 4 5 2 2" xfId="10076" xr:uid="{00000000-0005-0000-0000-0000EE1C0000}"/>
    <cellStyle name="Millares 2 4 3 4 5 2 2 2" xfId="20727" xr:uid="{349153E9-4C09-4C14-93C8-642E58A5066E}"/>
    <cellStyle name="Millares 2 4 3 4 5 2 3" xfId="10077" xr:uid="{00000000-0005-0000-0000-0000EF1C0000}"/>
    <cellStyle name="Millares 2 4 3 4 5 2 3 2" xfId="20728" xr:uid="{B98EBBA0-3BD0-4DDB-9124-50A0F5BB5C5C}"/>
    <cellStyle name="Millares 2 4 3 4 5 2 4" xfId="20726" xr:uid="{41494981-1FA6-430F-9FD8-5D789D9C4B41}"/>
    <cellStyle name="Millares 2 4 3 4 5 3" xfId="10078" xr:uid="{00000000-0005-0000-0000-0000F01C0000}"/>
    <cellStyle name="Millares 2 4 3 4 5 3 2" xfId="20729" xr:uid="{454BBBFA-DD32-4FBC-9560-BF14AB4844FB}"/>
    <cellStyle name="Millares 2 4 3 4 5 4" xfId="10079" xr:uid="{00000000-0005-0000-0000-0000F11C0000}"/>
    <cellStyle name="Millares 2 4 3 4 5 4 2" xfId="20730" xr:uid="{AF82DB5E-9C4E-4476-AC6B-1798D315632B}"/>
    <cellStyle name="Millares 2 4 3 4 5 5" xfId="20725" xr:uid="{144099BF-23F4-46E0-A7C6-6A3364A4D16F}"/>
    <cellStyle name="Millares 2 4 3 4 6" xfId="10080" xr:uid="{00000000-0005-0000-0000-0000F21C0000}"/>
    <cellStyle name="Millares 2 4 3 4 6 2" xfId="10081" xr:uid="{00000000-0005-0000-0000-0000F31C0000}"/>
    <cellStyle name="Millares 2 4 3 4 6 2 2" xfId="10082" xr:uid="{00000000-0005-0000-0000-0000F41C0000}"/>
    <cellStyle name="Millares 2 4 3 4 6 2 2 2" xfId="20733" xr:uid="{1B111B04-D0CC-41CD-BA24-8A4AE9069419}"/>
    <cellStyle name="Millares 2 4 3 4 6 2 3" xfId="10083" xr:uid="{00000000-0005-0000-0000-0000F51C0000}"/>
    <cellStyle name="Millares 2 4 3 4 6 2 3 2" xfId="20734" xr:uid="{C145A386-4E7D-4AC9-A1BF-B0B97BED2372}"/>
    <cellStyle name="Millares 2 4 3 4 6 2 4" xfId="20732" xr:uid="{C02B397F-6862-4BCC-AB13-8505B1846223}"/>
    <cellStyle name="Millares 2 4 3 4 6 3" xfId="10084" xr:uid="{00000000-0005-0000-0000-0000F61C0000}"/>
    <cellStyle name="Millares 2 4 3 4 6 3 2" xfId="20735" xr:uid="{EABF1222-1734-4F99-8AEA-7C04328B4792}"/>
    <cellStyle name="Millares 2 4 3 4 6 4" xfId="10085" xr:uid="{00000000-0005-0000-0000-0000F71C0000}"/>
    <cellStyle name="Millares 2 4 3 4 6 4 2" xfId="20736" xr:uid="{12633DED-1D9C-4307-A447-79ED3BF2276A}"/>
    <cellStyle name="Millares 2 4 3 4 6 5" xfId="20731" xr:uid="{136CF6F2-EEA1-489D-9202-D6DC87C20DB3}"/>
    <cellStyle name="Millares 2 4 3 4 7" xfId="10086" xr:uid="{00000000-0005-0000-0000-0000F81C0000}"/>
    <cellStyle name="Millares 2 4 3 4 7 2" xfId="10087" xr:uid="{00000000-0005-0000-0000-0000F91C0000}"/>
    <cellStyle name="Millares 2 4 3 4 7 2 2" xfId="20738" xr:uid="{E8547B99-8B4C-4E9F-A08F-A3A2E1174B49}"/>
    <cellStyle name="Millares 2 4 3 4 7 3" xfId="10088" xr:uid="{00000000-0005-0000-0000-0000FA1C0000}"/>
    <cellStyle name="Millares 2 4 3 4 7 3 2" xfId="20739" xr:uid="{69520E2F-DE25-48CA-B0FA-85DC74F24039}"/>
    <cellStyle name="Millares 2 4 3 4 7 4" xfId="20737" xr:uid="{24FB65D0-10F0-4D0E-AAC7-DA4A529F3CE8}"/>
    <cellStyle name="Millares 2 4 3 4 8" xfId="10089" xr:uid="{00000000-0005-0000-0000-0000FB1C0000}"/>
    <cellStyle name="Millares 2 4 3 4 8 2" xfId="20740" xr:uid="{121B023A-D555-41E6-8000-CC5C7BC44B38}"/>
    <cellStyle name="Millares 2 4 3 4 9" xfId="10090" xr:uid="{00000000-0005-0000-0000-0000FC1C0000}"/>
    <cellStyle name="Millares 2 4 3 4 9 2" xfId="20741" xr:uid="{DE131B6B-17B8-465C-9982-568D63912B58}"/>
    <cellStyle name="Millares 2 4 3 5" xfId="10091" xr:uid="{00000000-0005-0000-0000-0000FD1C0000}"/>
    <cellStyle name="Millares 2 4 3 5 2" xfId="10092" xr:uid="{00000000-0005-0000-0000-0000FE1C0000}"/>
    <cellStyle name="Millares 2 4 3 5 2 2" xfId="10093" xr:uid="{00000000-0005-0000-0000-0000FF1C0000}"/>
    <cellStyle name="Millares 2 4 3 5 2 2 2" xfId="10094" xr:uid="{00000000-0005-0000-0000-0000001D0000}"/>
    <cellStyle name="Millares 2 4 3 5 2 2 2 2" xfId="10095" xr:uid="{00000000-0005-0000-0000-0000011D0000}"/>
    <cellStyle name="Millares 2 4 3 5 2 2 2 2 2" xfId="20746" xr:uid="{1A373289-980C-4010-87F3-784177C1F777}"/>
    <cellStyle name="Millares 2 4 3 5 2 2 2 3" xfId="10096" xr:uid="{00000000-0005-0000-0000-0000021D0000}"/>
    <cellStyle name="Millares 2 4 3 5 2 2 2 3 2" xfId="20747" xr:uid="{D91FB59A-0FEB-45C3-9E9F-F9E89C725855}"/>
    <cellStyle name="Millares 2 4 3 5 2 2 2 4" xfId="20745" xr:uid="{E24D5778-629E-44E2-87B1-69CD6BAF79E6}"/>
    <cellStyle name="Millares 2 4 3 5 2 2 3" xfId="10097" xr:uid="{00000000-0005-0000-0000-0000031D0000}"/>
    <cellStyle name="Millares 2 4 3 5 2 2 3 2" xfId="20748" xr:uid="{681EF3A5-0E14-48DA-A07A-BBFE66B2B07D}"/>
    <cellStyle name="Millares 2 4 3 5 2 2 4" xfId="10098" xr:uid="{00000000-0005-0000-0000-0000041D0000}"/>
    <cellStyle name="Millares 2 4 3 5 2 2 4 2" xfId="20749" xr:uid="{68067B1F-5314-4894-9DDC-3B03CA4CFFBD}"/>
    <cellStyle name="Millares 2 4 3 5 2 2 5" xfId="20744" xr:uid="{7CE0DC21-EF2C-4FC6-80E7-480511EAB97B}"/>
    <cellStyle name="Millares 2 4 3 5 2 3" xfId="10099" xr:uid="{00000000-0005-0000-0000-0000051D0000}"/>
    <cellStyle name="Millares 2 4 3 5 2 3 2" xfId="10100" xr:uid="{00000000-0005-0000-0000-0000061D0000}"/>
    <cellStyle name="Millares 2 4 3 5 2 3 2 2" xfId="20751" xr:uid="{11865753-FCED-485C-8B81-9B82DE105ADB}"/>
    <cellStyle name="Millares 2 4 3 5 2 3 3" xfId="10101" xr:uid="{00000000-0005-0000-0000-0000071D0000}"/>
    <cellStyle name="Millares 2 4 3 5 2 3 3 2" xfId="20752" xr:uid="{03251DD8-2D7F-4D01-B71D-247D5986AC52}"/>
    <cellStyle name="Millares 2 4 3 5 2 3 4" xfId="20750" xr:uid="{87A96280-A531-4ED6-96B6-15A5E5DA12FB}"/>
    <cellStyle name="Millares 2 4 3 5 2 4" xfId="10102" xr:uid="{00000000-0005-0000-0000-0000081D0000}"/>
    <cellStyle name="Millares 2 4 3 5 2 4 2" xfId="20753" xr:uid="{30501610-E766-4727-A39D-7B2D894FDB50}"/>
    <cellStyle name="Millares 2 4 3 5 2 5" xfId="10103" xr:uid="{00000000-0005-0000-0000-0000091D0000}"/>
    <cellStyle name="Millares 2 4 3 5 2 5 2" xfId="20754" xr:uid="{DB704377-41A0-4E8C-BC46-4E476F7C8639}"/>
    <cellStyle name="Millares 2 4 3 5 2 6" xfId="20743" xr:uid="{8467C1D2-C1DC-428D-BCA5-BBD74D94776D}"/>
    <cellStyle name="Millares 2 4 3 5 3" xfId="10104" xr:uid="{00000000-0005-0000-0000-00000A1D0000}"/>
    <cellStyle name="Millares 2 4 3 5 3 2" xfId="10105" xr:uid="{00000000-0005-0000-0000-00000B1D0000}"/>
    <cellStyle name="Millares 2 4 3 5 3 2 2" xfId="10106" xr:uid="{00000000-0005-0000-0000-00000C1D0000}"/>
    <cellStyle name="Millares 2 4 3 5 3 2 2 2" xfId="20757" xr:uid="{D76105FB-D2EF-46C9-98C8-0CAD1C9CA78A}"/>
    <cellStyle name="Millares 2 4 3 5 3 2 3" xfId="10107" xr:uid="{00000000-0005-0000-0000-00000D1D0000}"/>
    <cellStyle name="Millares 2 4 3 5 3 2 3 2" xfId="20758" xr:uid="{A12F704B-8C10-43BA-B919-80E3860AF3C1}"/>
    <cellStyle name="Millares 2 4 3 5 3 2 4" xfId="20756" xr:uid="{9E943A20-C454-4B2E-A88E-CB30215C65F5}"/>
    <cellStyle name="Millares 2 4 3 5 3 3" xfId="10108" xr:uid="{00000000-0005-0000-0000-00000E1D0000}"/>
    <cellStyle name="Millares 2 4 3 5 3 3 2" xfId="20759" xr:uid="{62D9E07D-E3E0-4F0B-A318-D6EE94B7D301}"/>
    <cellStyle name="Millares 2 4 3 5 3 4" xfId="10109" xr:uid="{00000000-0005-0000-0000-00000F1D0000}"/>
    <cellStyle name="Millares 2 4 3 5 3 4 2" xfId="20760" xr:uid="{6397F5AC-3BF5-408E-988A-BC976F6A1DC9}"/>
    <cellStyle name="Millares 2 4 3 5 3 5" xfId="20755" xr:uid="{DDD2DEE0-73CB-4999-85E8-F56D3606F029}"/>
    <cellStyle name="Millares 2 4 3 5 4" xfId="10110" xr:uid="{00000000-0005-0000-0000-0000101D0000}"/>
    <cellStyle name="Millares 2 4 3 5 4 2" xfId="10111" xr:uid="{00000000-0005-0000-0000-0000111D0000}"/>
    <cellStyle name="Millares 2 4 3 5 4 2 2" xfId="10112" xr:uid="{00000000-0005-0000-0000-0000121D0000}"/>
    <cellStyle name="Millares 2 4 3 5 4 2 2 2" xfId="20763" xr:uid="{DD411B31-945B-4580-9273-5CBC654B7316}"/>
    <cellStyle name="Millares 2 4 3 5 4 2 3" xfId="10113" xr:uid="{00000000-0005-0000-0000-0000131D0000}"/>
    <cellStyle name="Millares 2 4 3 5 4 2 3 2" xfId="20764" xr:uid="{80E98231-E2FD-40EA-8D1F-058D66A41D60}"/>
    <cellStyle name="Millares 2 4 3 5 4 2 4" xfId="20762" xr:uid="{E918D5D8-57FA-485D-8625-38724A9AC6EB}"/>
    <cellStyle name="Millares 2 4 3 5 4 3" xfId="10114" xr:uid="{00000000-0005-0000-0000-0000141D0000}"/>
    <cellStyle name="Millares 2 4 3 5 4 3 2" xfId="20765" xr:uid="{5B709229-B358-46EB-BA9A-F9CCC091491B}"/>
    <cellStyle name="Millares 2 4 3 5 4 4" xfId="10115" xr:uid="{00000000-0005-0000-0000-0000151D0000}"/>
    <cellStyle name="Millares 2 4 3 5 4 4 2" xfId="20766" xr:uid="{5631B16D-4586-4F38-9297-0E6BA98FFBDF}"/>
    <cellStyle name="Millares 2 4 3 5 4 5" xfId="20761" xr:uid="{7A89F900-CF39-4E64-9687-C47CCFA44273}"/>
    <cellStyle name="Millares 2 4 3 5 5" xfId="10116" xr:uid="{00000000-0005-0000-0000-0000161D0000}"/>
    <cellStyle name="Millares 2 4 3 5 5 2" xfId="10117" xr:uid="{00000000-0005-0000-0000-0000171D0000}"/>
    <cellStyle name="Millares 2 4 3 5 5 2 2" xfId="10118" xr:uid="{00000000-0005-0000-0000-0000181D0000}"/>
    <cellStyle name="Millares 2 4 3 5 5 2 2 2" xfId="20769" xr:uid="{AEE1E214-E11B-4017-AF4B-0DA9896C9A0B}"/>
    <cellStyle name="Millares 2 4 3 5 5 2 3" xfId="10119" xr:uid="{00000000-0005-0000-0000-0000191D0000}"/>
    <cellStyle name="Millares 2 4 3 5 5 2 3 2" xfId="20770" xr:uid="{832BFCF0-2FDE-4A35-86A7-7ACF170EFA09}"/>
    <cellStyle name="Millares 2 4 3 5 5 2 4" xfId="20768" xr:uid="{B5F04CD1-1833-4829-8860-2F9198C8D900}"/>
    <cellStyle name="Millares 2 4 3 5 5 3" xfId="10120" xr:uid="{00000000-0005-0000-0000-00001A1D0000}"/>
    <cellStyle name="Millares 2 4 3 5 5 3 2" xfId="20771" xr:uid="{D86A1C6A-0C59-4A60-A6B9-4B30764F2508}"/>
    <cellStyle name="Millares 2 4 3 5 5 4" xfId="10121" xr:uid="{00000000-0005-0000-0000-00001B1D0000}"/>
    <cellStyle name="Millares 2 4 3 5 5 4 2" xfId="20772" xr:uid="{C23DC26B-5323-48FC-8CB4-152E2A2B6C8E}"/>
    <cellStyle name="Millares 2 4 3 5 5 5" xfId="20767" xr:uid="{BD9BF5BA-2615-4F4E-99C7-35AA7B73D93E}"/>
    <cellStyle name="Millares 2 4 3 5 6" xfId="10122" xr:uid="{00000000-0005-0000-0000-00001C1D0000}"/>
    <cellStyle name="Millares 2 4 3 5 6 2" xfId="10123" xr:uid="{00000000-0005-0000-0000-00001D1D0000}"/>
    <cellStyle name="Millares 2 4 3 5 6 2 2" xfId="20774" xr:uid="{CEBBF60E-7B63-4FC0-9BBA-E8657A92BF09}"/>
    <cellStyle name="Millares 2 4 3 5 6 3" xfId="10124" xr:uid="{00000000-0005-0000-0000-00001E1D0000}"/>
    <cellStyle name="Millares 2 4 3 5 6 3 2" xfId="20775" xr:uid="{C7ADB358-8B7A-40D6-97F3-86BAB6E1AB0A}"/>
    <cellStyle name="Millares 2 4 3 5 6 4" xfId="20773" xr:uid="{D0D55022-8447-49CE-BE37-7DBBB0A73BB2}"/>
    <cellStyle name="Millares 2 4 3 5 7" xfId="10125" xr:uid="{00000000-0005-0000-0000-00001F1D0000}"/>
    <cellStyle name="Millares 2 4 3 5 7 2" xfId="20776" xr:uid="{F73A0253-AE58-4537-8289-A9ED632EB16B}"/>
    <cellStyle name="Millares 2 4 3 5 8" xfId="10126" xr:uid="{00000000-0005-0000-0000-0000201D0000}"/>
    <cellStyle name="Millares 2 4 3 5 8 2" xfId="20777" xr:uid="{A684690C-A859-4D44-B364-C980B21FDBFD}"/>
    <cellStyle name="Millares 2 4 3 5 9" xfId="20742" xr:uid="{A0CBC20B-706F-4469-A437-B4DB4FA8A1DD}"/>
    <cellStyle name="Millares 2 4 3 6" xfId="10127" xr:uid="{00000000-0005-0000-0000-0000211D0000}"/>
    <cellStyle name="Millares 2 4 3 6 2" xfId="10128" xr:uid="{00000000-0005-0000-0000-0000221D0000}"/>
    <cellStyle name="Millares 2 4 3 6 2 2" xfId="10129" xr:uid="{00000000-0005-0000-0000-0000231D0000}"/>
    <cellStyle name="Millares 2 4 3 6 2 2 2" xfId="10130" xr:uid="{00000000-0005-0000-0000-0000241D0000}"/>
    <cellStyle name="Millares 2 4 3 6 2 2 2 2" xfId="20781" xr:uid="{58137EE5-D3CC-4467-BB96-56297A9DCBE5}"/>
    <cellStyle name="Millares 2 4 3 6 2 2 3" xfId="10131" xr:uid="{00000000-0005-0000-0000-0000251D0000}"/>
    <cellStyle name="Millares 2 4 3 6 2 2 3 2" xfId="20782" xr:uid="{C17150C1-0DB4-4FE3-A505-82C035B78D55}"/>
    <cellStyle name="Millares 2 4 3 6 2 2 4" xfId="20780" xr:uid="{A9C1DA77-344C-4125-9B6A-1F0755FC53C3}"/>
    <cellStyle name="Millares 2 4 3 6 2 3" xfId="10132" xr:uid="{00000000-0005-0000-0000-0000261D0000}"/>
    <cellStyle name="Millares 2 4 3 6 2 3 2" xfId="20783" xr:uid="{B3F930CF-E51A-4E8D-9EE5-EDEFB069D713}"/>
    <cellStyle name="Millares 2 4 3 6 2 4" xfId="10133" xr:uid="{00000000-0005-0000-0000-0000271D0000}"/>
    <cellStyle name="Millares 2 4 3 6 2 4 2" xfId="20784" xr:uid="{8C86981C-AA0A-4DD6-8565-6672A2B5905A}"/>
    <cellStyle name="Millares 2 4 3 6 2 5" xfId="20779" xr:uid="{4CE67DDF-F7BF-4003-8F40-61D59A06585A}"/>
    <cellStyle name="Millares 2 4 3 6 3" xfId="10134" xr:uid="{00000000-0005-0000-0000-0000281D0000}"/>
    <cellStyle name="Millares 2 4 3 6 3 2" xfId="10135" xr:uid="{00000000-0005-0000-0000-0000291D0000}"/>
    <cellStyle name="Millares 2 4 3 6 3 2 2" xfId="20786" xr:uid="{13218B21-08D1-41AC-AD83-F6B53CD76A07}"/>
    <cellStyle name="Millares 2 4 3 6 3 3" xfId="10136" xr:uid="{00000000-0005-0000-0000-00002A1D0000}"/>
    <cellStyle name="Millares 2 4 3 6 3 3 2" xfId="20787" xr:uid="{7B1BA12B-9576-4512-8129-3F1EC2B40CD3}"/>
    <cellStyle name="Millares 2 4 3 6 3 4" xfId="20785" xr:uid="{C53D7A27-7BD6-46B2-BC04-13B81E576A24}"/>
    <cellStyle name="Millares 2 4 3 6 4" xfId="10137" xr:uid="{00000000-0005-0000-0000-00002B1D0000}"/>
    <cellStyle name="Millares 2 4 3 6 4 2" xfId="20788" xr:uid="{895D9C6E-0C49-469B-A59B-6C4FD1FD3E21}"/>
    <cellStyle name="Millares 2 4 3 6 5" xfId="10138" xr:uid="{00000000-0005-0000-0000-00002C1D0000}"/>
    <cellStyle name="Millares 2 4 3 6 5 2" xfId="20789" xr:uid="{7E51DD70-C293-43C5-A8A0-ED00F1B13E39}"/>
    <cellStyle name="Millares 2 4 3 6 6" xfId="20778" xr:uid="{9685CEA0-8AC2-4AC4-AD8C-8340C6465CF4}"/>
    <cellStyle name="Millares 2 4 3 7" xfId="10139" xr:uid="{00000000-0005-0000-0000-00002D1D0000}"/>
    <cellStyle name="Millares 2 4 3 7 2" xfId="10140" xr:uid="{00000000-0005-0000-0000-00002E1D0000}"/>
    <cellStyle name="Millares 2 4 3 7 2 2" xfId="10141" xr:uid="{00000000-0005-0000-0000-00002F1D0000}"/>
    <cellStyle name="Millares 2 4 3 7 2 2 2" xfId="20792" xr:uid="{A88122CC-4D45-425A-90C7-97EF74AFA565}"/>
    <cellStyle name="Millares 2 4 3 7 2 3" xfId="10142" xr:uid="{00000000-0005-0000-0000-0000301D0000}"/>
    <cellStyle name="Millares 2 4 3 7 2 3 2" xfId="20793" xr:uid="{BB93B57A-87B5-4D19-8707-1CFBC10057F1}"/>
    <cellStyle name="Millares 2 4 3 7 2 4" xfId="20791" xr:uid="{64CDFE14-1427-4E5C-892B-0EEBA999DB41}"/>
    <cellStyle name="Millares 2 4 3 7 3" xfId="10143" xr:uid="{00000000-0005-0000-0000-0000311D0000}"/>
    <cellStyle name="Millares 2 4 3 7 3 2" xfId="20794" xr:uid="{02ED9F68-033C-4CDB-B209-3E8BE6C97F28}"/>
    <cellStyle name="Millares 2 4 3 7 4" xfId="10144" xr:uid="{00000000-0005-0000-0000-0000321D0000}"/>
    <cellStyle name="Millares 2 4 3 7 4 2" xfId="20795" xr:uid="{1A1A54AC-F2D1-40E1-AE8E-4B5994622B34}"/>
    <cellStyle name="Millares 2 4 3 7 5" xfId="20790" xr:uid="{B5405FAE-1751-49B7-A564-6C3B96CE267B}"/>
    <cellStyle name="Millares 2 4 3 8" xfId="10145" xr:uid="{00000000-0005-0000-0000-0000331D0000}"/>
    <cellStyle name="Millares 2 4 3 8 2" xfId="10146" xr:uid="{00000000-0005-0000-0000-0000341D0000}"/>
    <cellStyle name="Millares 2 4 3 8 2 2" xfId="10147" xr:uid="{00000000-0005-0000-0000-0000351D0000}"/>
    <cellStyle name="Millares 2 4 3 8 2 2 2" xfId="20798" xr:uid="{A462DD68-ECA1-4F31-A85B-1464DA0E7A27}"/>
    <cellStyle name="Millares 2 4 3 8 2 3" xfId="10148" xr:uid="{00000000-0005-0000-0000-0000361D0000}"/>
    <cellStyle name="Millares 2 4 3 8 2 3 2" xfId="20799" xr:uid="{C106664B-C8AF-4A52-B616-896262674F9A}"/>
    <cellStyle name="Millares 2 4 3 8 2 4" xfId="20797" xr:uid="{0A5FCDF1-B7DC-4E5B-9F0F-2A80AF8A23B5}"/>
    <cellStyle name="Millares 2 4 3 8 3" xfId="10149" xr:uid="{00000000-0005-0000-0000-0000371D0000}"/>
    <cellStyle name="Millares 2 4 3 8 3 2" xfId="20800" xr:uid="{B4157F09-FB63-48F8-B0E3-9D7B66486A6F}"/>
    <cellStyle name="Millares 2 4 3 8 4" xfId="10150" xr:uid="{00000000-0005-0000-0000-0000381D0000}"/>
    <cellStyle name="Millares 2 4 3 8 4 2" xfId="20801" xr:uid="{0B19A6B8-EF38-487C-808F-69BBC4851AC5}"/>
    <cellStyle name="Millares 2 4 3 8 5" xfId="20796" xr:uid="{E009CF71-246D-40B5-B638-93642EE4D81C}"/>
    <cellStyle name="Millares 2 4 3 9" xfId="10151" xr:uid="{00000000-0005-0000-0000-0000391D0000}"/>
    <cellStyle name="Millares 2 4 3 9 2" xfId="10152" xr:uid="{00000000-0005-0000-0000-00003A1D0000}"/>
    <cellStyle name="Millares 2 4 3 9 2 2" xfId="10153" xr:uid="{00000000-0005-0000-0000-00003B1D0000}"/>
    <cellStyle name="Millares 2 4 3 9 2 2 2" xfId="20804" xr:uid="{186B4D9F-7D1B-4CBF-9A8D-7548514EBFEA}"/>
    <cellStyle name="Millares 2 4 3 9 2 3" xfId="10154" xr:uid="{00000000-0005-0000-0000-00003C1D0000}"/>
    <cellStyle name="Millares 2 4 3 9 2 3 2" xfId="20805" xr:uid="{2B928CCA-601B-4A0B-9500-887410F49952}"/>
    <cellStyle name="Millares 2 4 3 9 2 4" xfId="20803" xr:uid="{8417BD17-91EB-4426-BB06-D03D85FEF175}"/>
    <cellStyle name="Millares 2 4 3 9 3" xfId="10155" xr:uid="{00000000-0005-0000-0000-00003D1D0000}"/>
    <cellStyle name="Millares 2 4 3 9 3 2" xfId="20806" xr:uid="{1021109A-A0FC-490A-9967-22EE2750D884}"/>
    <cellStyle name="Millares 2 4 3 9 4" xfId="10156" xr:uid="{00000000-0005-0000-0000-00003E1D0000}"/>
    <cellStyle name="Millares 2 4 3 9 4 2" xfId="20807" xr:uid="{9F3405D1-696E-4397-8086-7A60DA45DAA7}"/>
    <cellStyle name="Millares 2 4 3 9 5" xfId="20802" xr:uid="{1A12665E-8F12-4D13-920E-192684B01E37}"/>
    <cellStyle name="Millares 2 4 4" xfId="10157" xr:uid="{00000000-0005-0000-0000-00003F1D0000}"/>
    <cellStyle name="Millares 2 4 4 2" xfId="10158" xr:uid="{00000000-0005-0000-0000-0000401D0000}"/>
    <cellStyle name="Millares 2 4 4 2 10" xfId="20809" xr:uid="{4E15B0C7-6F8C-419E-B7C1-41EAD6B0CF05}"/>
    <cellStyle name="Millares 2 4 4 2 2" xfId="10159" xr:uid="{00000000-0005-0000-0000-0000411D0000}"/>
    <cellStyle name="Millares 2 4 4 2 2 2" xfId="10160" xr:uid="{00000000-0005-0000-0000-0000421D0000}"/>
    <cellStyle name="Millares 2 4 4 2 2 2 2" xfId="10161" xr:uid="{00000000-0005-0000-0000-0000431D0000}"/>
    <cellStyle name="Millares 2 4 4 2 2 2 2 2" xfId="10162" xr:uid="{00000000-0005-0000-0000-0000441D0000}"/>
    <cellStyle name="Millares 2 4 4 2 2 2 2 2 2" xfId="10163" xr:uid="{00000000-0005-0000-0000-0000451D0000}"/>
    <cellStyle name="Millares 2 4 4 2 2 2 2 2 2 2" xfId="20814" xr:uid="{E4051222-62A0-4F60-93A0-A70D841FAFF8}"/>
    <cellStyle name="Millares 2 4 4 2 2 2 2 2 3" xfId="10164" xr:uid="{00000000-0005-0000-0000-0000461D0000}"/>
    <cellStyle name="Millares 2 4 4 2 2 2 2 2 3 2" xfId="20815" xr:uid="{8449ED99-28D1-49CF-8D80-23E45E4B9CD1}"/>
    <cellStyle name="Millares 2 4 4 2 2 2 2 2 4" xfId="20813" xr:uid="{77D1C197-C908-4030-AADA-D61D35ACA9A6}"/>
    <cellStyle name="Millares 2 4 4 2 2 2 2 3" xfId="10165" xr:uid="{00000000-0005-0000-0000-0000471D0000}"/>
    <cellStyle name="Millares 2 4 4 2 2 2 2 3 2" xfId="20816" xr:uid="{C0400E20-A16B-45C4-B19B-AA7DC4AC02F8}"/>
    <cellStyle name="Millares 2 4 4 2 2 2 2 4" xfId="10166" xr:uid="{00000000-0005-0000-0000-0000481D0000}"/>
    <cellStyle name="Millares 2 4 4 2 2 2 2 4 2" xfId="20817" xr:uid="{AB563649-8ADD-4A0A-8193-F257B79BB3EB}"/>
    <cellStyle name="Millares 2 4 4 2 2 2 2 5" xfId="20812" xr:uid="{8613378C-C00F-4D0D-B2AC-04607446962E}"/>
    <cellStyle name="Millares 2 4 4 2 2 2 3" xfId="10167" xr:uid="{00000000-0005-0000-0000-0000491D0000}"/>
    <cellStyle name="Millares 2 4 4 2 2 2 3 2" xfId="10168" xr:uid="{00000000-0005-0000-0000-00004A1D0000}"/>
    <cellStyle name="Millares 2 4 4 2 2 2 3 2 2" xfId="20819" xr:uid="{780ACCA9-15C2-4909-9F5D-3D0877EF68FF}"/>
    <cellStyle name="Millares 2 4 4 2 2 2 3 3" xfId="10169" xr:uid="{00000000-0005-0000-0000-00004B1D0000}"/>
    <cellStyle name="Millares 2 4 4 2 2 2 3 3 2" xfId="20820" xr:uid="{CBD15E9D-3FA3-4FA1-885E-7C36DA854650}"/>
    <cellStyle name="Millares 2 4 4 2 2 2 3 4" xfId="20818" xr:uid="{34B38A10-84A3-4984-B84C-A7F1299FB29C}"/>
    <cellStyle name="Millares 2 4 4 2 2 2 4" xfId="10170" xr:uid="{00000000-0005-0000-0000-00004C1D0000}"/>
    <cellStyle name="Millares 2 4 4 2 2 2 4 2" xfId="20821" xr:uid="{E095C064-1D91-4BE7-87C5-E6AE34FE8C74}"/>
    <cellStyle name="Millares 2 4 4 2 2 2 5" xfId="10171" xr:uid="{00000000-0005-0000-0000-00004D1D0000}"/>
    <cellStyle name="Millares 2 4 4 2 2 2 5 2" xfId="20822" xr:uid="{AEB249DE-1661-4760-ABDB-A01324B34C52}"/>
    <cellStyle name="Millares 2 4 4 2 2 2 6" xfId="20811" xr:uid="{432C86CC-6BE4-4381-83D7-99746349210E}"/>
    <cellStyle name="Millares 2 4 4 2 2 3" xfId="10172" xr:uid="{00000000-0005-0000-0000-00004E1D0000}"/>
    <cellStyle name="Millares 2 4 4 2 2 3 2" xfId="10173" xr:uid="{00000000-0005-0000-0000-00004F1D0000}"/>
    <cellStyle name="Millares 2 4 4 2 2 3 2 2" xfId="10174" xr:uid="{00000000-0005-0000-0000-0000501D0000}"/>
    <cellStyle name="Millares 2 4 4 2 2 3 2 2 2" xfId="20825" xr:uid="{DA54B220-FD67-4DCC-8692-0F051D6A977C}"/>
    <cellStyle name="Millares 2 4 4 2 2 3 2 3" xfId="10175" xr:uid="{00000000-0005-0000-0000-0000511D0000}"/>
    <cellStyle name="Millares 2 4 4 2 2 3 2 3 2" xfId="20826" xr:uid="{CEAC8A1B-49E0-45C3-B2B8-AADB451DBCB2}"/>
    <cellStyle name="Millares 2 4 4 2 2 3 2 4" xfId="20824" xr:uid="{D04EF3B7-584D-4ACD-B652-179E76295345}"/>
    <cellStyle name="Millares 2 4 4 2 2 3 3" xfId="10176" xr:uid="{00000000-0005-0000-0000-0000521D0000}"/>
    <cellStyle name="Millares 2 4 4 2 2 3 3 2" xfId="20827" xr:uid="{FB1FA418-9ADF-4AF4-9400-63FBBF919D36}"/>
    <cellStyle name="Millares 2 4 4 2 2 3 4" xfId="10177" xr:uid="{00000000-0005-0000-0000-0000531D0000}"/>
    <cellStyle name="Millares 2 4 4 2 2 3 4 2" xfId="20828" xr:uid="{8D482378-FE9F-455A-BCD4-A78669E31AB0}"/>
    <cellStyle name="Millares 2 4 4 2 2 3 5" xfId="20823" xr:uid="{08860F36-F83F-40AE-AF05-472E2B75A34D}"/>
    <cellStyle name="Millares 2 4 4 2 2 4" xfId="10178" xr:uid="{00000000-0005-0000-0000-0000541D0000}"/>
    <cellStyle name="Millares 2 4 4 2 2 4 2" xfId="10179" xr:uid="{00000000-0005-0000-0000-0000551D0000}"/>
    <cellStyle name="Millares 2 4 4 2 2 4 2 2" xfId="10180" xr:uid="{00000000-0005-0000-0000-0000561D0000}"/>
    <cellStyle name="Millares 2 4 4 2 2 4 2 2 2" xfId="20831" xr:uid="{6B2BBF59-4AE2-4321-8512-6A804526507F}"/>
    <cellStyle name="Millares 2 4 4 2 2 4 2 3" xfId="10181" xr:uid="{00000000-0005-0000-0000-0000571D0000}"/>
    <cellStyle name="Millares 2 4 4 2 2 4 2 3 2" xfId="20832" xr:uid="{4C14C799-7099-497B-82C9-CF3A5C83A187}"/>
    <cellStyle name="Millares 2 4 4 2 2 4 2 4" xfId="20830" xr:uid="{B2914CBB-2D4B-4D6F-842B-1F68C170E095}"/>
    <cellStyle name="Millares 2 4 4 2 2 4 3" xfId="10182" xr:uid="{00000000-0005-0000-0000-0000581D0000}"/>
    <cellStyle name="Millares 2 4 4 2 2 4 3 2" xfId="20833" xr:uid="{8D175F69-9467-4964-9DC4-27515C0470F1}"/>
    <cellStyle name="Millares 2 4 4 2 2 4 4" xfId="10183" xr:uid="{00000000-0005-0000-0000-0000591D0000}"/>
    <cellStyle name="Millares 2 4 4 2 2 4 4 2" xfId="20834" xr:uid="{FAE4DA3C-9825-4DD3-92F1-1988C4DD3BFF}"/>
    <cellStyle name="Millares 2 4 4 2 2 4 5" xfId="20829" xr:uid="{100FAE53-ABA6-42EA-A0FF-2DBBE25AB809}"/>
    <cellStyle name="Millares 2 4 4 2 2 5" xfId="10184" xr:uid="{00000000-0005-0000-0000-00005A1D0000}"/>
    <cellStyle name="Millares 2 4 4 2 2 5 2" xfId="10185" xr:uid="{00000000-0005-0000-0000-00005B1D0000}"/>
    <cellStyle name="Millares 2 4 4 2 2 5 2 2" xfId="10186" xr:uid="{00000000-0005-0000-0000-00005C1D0000}"/>
    <cellStyle name="Millares 2 4 4 2 2 5 2 2 2" xfId="20837" xr:uid="{23D253E4-D225-4E6A-93AA-53CD6E683C24}"/>
    <cellStyle name="Millares 2 4 4 2 2 5 2 3" xfId="10187" xr:uid="{00000000-0005-0000-0000-00005D1D0000}"/>
    <cellStyle name="Millares 2 4 4 2 2 5 2 3 2" xfId="20838" xr:uid="{179BBB00-8DEF-4CF8-87FA-3FF008B672EC}"/>
    <cellStyle name="Millares 2 4 4 2 2 5 2 4" xfId="20836" xr:uid="{045A4D95-7FD2-4D31-BC5D-E1F2B8736470}"/>
    <cellStyle name="Millares 2 4 4 2 2 5 3" xfId="10188" xr:uid="{00000000-0005-0000-0000-00005E1D0000}"/>
    <cellStyle name="Millares 2 4 4 2 2 5 3 2" xfId="20839" xr:uid="{A3920C9C-3C3D-40A9-AC4A-B9646BED7D7E}"/>
    <cellStyle name="Millares 2 4 4 2 2 5 4" xfId="10189" xr:uid="{00000000-0005-0000-0000-00005F1D0000}"/>
    <cellStyle name="Millares 2 4 4 2 2 5 4 2" xfId="20840" xr:uid="{CC1B62F8-2B2C-4E24-81E3-59B75D2B9008}"/>
    <cellStyle name="Millares 2 4 4 2 2 5 5" xfId="20835" xr:uid="{62FCABF5-8011-49E7-87E9-842D2862F2B1}"/>
    <cellStyle name="Millares 2 4 4 2 2 6" xfId="10190" xr:uid="{00000000-0005-0000-0000-0000601D0000}"/>
    <cellStyle name="Millares 2 4 4 2 2 6 2" xfId="10191" xr:uid="{00000000-0005-0000-0000-0000611D0000}"/>
    <cellStyle name="Millares 2 4 4 2 2 6 2 2" xfId="20842" xr:uid="{793C893C-B67C-4176-9710-48A870C64D5B}"/>
    <cellStyle name="Millares 2 4 4 2 2 6 3" xfId="10192" xr:uid="{00000000-0005-0000-0000-0000621D0000}"/>
    <cellStyle name="Millares 2 4 4 2 2 6 3 2" xfId="20843" xr:uid="{857766C8-97A7-4708-8C0D-A47F8E83B67A}"/>
    <cellStyle name="Millares 2 4 4 2 2 6 4" xfId="20841" xr:uid="{F922F461-1584-4A71-AF6E-3AB792A815D2}"/>
    <cellStyle name="Millares 2 4 4 2 2 7" xfId="10193" xr:uid="{00000000-0005-0000-0000-0000631D0000}"/>
    <cellStyle name="Millares 2 4 4 2 2 7 2" xfId="20844" xr:uid="{C3E8B210-B6BF-4E9B-88AB-47532BED0D48}"/>
    <cellStyle name="Millares 2 4 4 2 2 8" xfId="10194" xr:uid="{00000000-0005-0000-0000-0000641D0000}"/>
    <cellStyle name="Millares 2 4 4 2 2 8 2" xfId="20845" xr:uid="{141CE335-3665-47DE-BA5E-DED51D6FA566}"/>
    <cellStyle name="Millares 2 4 4 2 2 9" xfId="20810" xr:uid="{89F5E01F-1A7A-4D26-A78F-3976C65CD989}"/>
    <cellStyle name="Millares 2 4 4 2 3" xfId="10195" xr:uid="{00000000-0005-0000-0000-0000651D0000}"/>
    <cellStyle name="Millares 2 4 4 2 3 2" xfId="10196" xr:uid="{00000000-0005-0000-0000-0000661D0000}"/>
    <cellStyle name="Millares 2 4 4 2 3 2 2" xfId="10197" xr:uid="{00000000-0005-0000-0000-0000671D0000}"/>
    <cellStyle name="Millares 2 4 4 2 3 2 2 2" xfId="10198" xr:uid="{00000000-0005-0000-0000-0000681D0000}"/>
    <cellStyle name="Millares 2 4 4 2 3 2 2 2 2" xfId="20849" xr:uid="{D0BB11DF-86D6-460E-BB0E-82E0554F4E26}"/>
    <cellStyle name="Millares 2 4 4 2 3 2 2 3" xfId="10199" xr:uid="{00000000-0005-0000-0000-0000691D0000}"/>
    <cellStyle name="Millares 2 4 4 2 3 2 2 3 2" xfId="20850" xr:uid="{14BFCF43-B92F-4A28-957A-AECEA9D606B9}"/>
    <cellStyle name="Millares 2 4 4 2 3 2 2 4" xfId="20848" xr:uid="{3A61C495-E6E1-4779-9A22-29EAA1251CB7}"/>
    <cellStyle name="Millares 2 4 4 2 3 2 3" xfId="10200" xr:uid="{00000000-0005-0000-0000-00006A1D0000}"/>
    <cellStyle name="Millares 2 4 4 2 3 2 3 2" xfId="20851" xr:uid="{61D59F7F-FD42-4132-BE0C-83B0686B2A80}"/>
    <cellStyle name="Millares 2 4 4 2 3 2 4" xfId="10201" xr:uid="{00000000-0005-0000-0000-00006B1D0000}"/>
    <cellStyle name="Millares 2 4 4 2 3 2 4 2" xfId="20852" xr:uid="{E2EBE657-1F01-4D71-A322-F9AA172F6983}"/>
    <cellStyle name="Millares 2 4 4 2 3 2 5" xfId="20847" xr:uid="{0CABBBF9-C533-4755-9569-CBCC5067D3BB}"/>
    <cellStyle name="Millares 2 4 4 2 3 3" xfId="10202" xr:uid="{00000000-0005-0000-0000-00006C1D0000}"/>
    <cellStyle name="Millares 2 4 4 2 3 3 2" xfId="10203" xr:uid="{00000000-0005-0000-0000-00006D1D0000}"/>
    <cellStyle name="Millares 2 4 4 2 3 3 2 2" xfId="20854" xr:uid="{A5A9088C-B05D-4FC7-9B9F-03C50766DB2A}"/>
    <cellStyle name="Millares 2 4 4 2 3 3 3" xfId="10204" xr:uid="{00000000-0005-0000-0000-00006E1D0000}"/>
    <cellStyle name="Millares 2 4 4 2 3 3 3 2" xfId="20855" xr:uid="{9BBFFBBD-6569-413E-A471-B64418F34AD0}"/>
    <cellStyle name="Millares 2 4 4 2 3 3 4" xfId="20853" xr:uid="{EEE77F6F-8361-49D1-9558-D67CFD701ED7}"/>
    <cellStyle name="Millares 2 4 4 2 3 4" xfId="10205" xr:uid="{00000000-0005-0000-0000-00006F1D0000}"/>
    <cellStyle name="Millares 2 4 4 2 3 4 2" xfId="20856" xr:uid="{0DDC1342-2254-4723-B56B-60B92A03471F}"/>
    <cellStyle name="Millares 2 4 4 2 3 5" xfId="10206" xr:uid="{00000000-0005-0000-0000-0000701D0000}"/>
    <cellStyle name="Millares 2 4 4 2 3 5 2" xfId="20857" xr:uid="{977D0E43-F5BC-4176-9B3D-1E2C0C0DEC69}"/>
    <cellStyle name="Millares 2 4 4 2 3 6" xfId="20846" xr:uid="{EF7F1877-1885-4A1D-B8B7-C329BCB6E86A}"/>
    <cellStyle name="Millares 2 4 4 2 4" xfId="10207" xr:uid="{00000000-0005-0000-0000-0000711D0000}"/>
    <cellStyle name="Millares 2 4 4 2 4 2" xfId="10208" xr:uid="{00000000-0005-0000-0000-0000721D0000}"/>
    <cellStyle name="Millares 2 4 4 2 4 2 2" xfId="10209" xr:uid="{00000000-0005-0000-0000-0000731D0000}"/>
    <cellStyle name="Millares 2 4 4 2 4 2 2 2" xfId="20860" xr:uid="{86E04338-888D-4EEB-8703-B902C26CAC30}"/>
    <cellStyle name="Millares 2 4 4 2 4 2 3" xfId="10210" xr:uid="{00000000-0005-0000-0000-0000741D0000}"/>
    <cellStyle name="Millares 2 4 4 2 4 2 3 2" xfId="20861" xr:uid="{3E62D650-615E-4BE2-AA60-03305057FDDB}"/>
    <cellStyle name="Millares 2 4 4 2 4 2 4" xfId="20859" xr:uid="{2042E8F7-7F6D-4F78-A391-20751D9A50D9}"/>
    <cellStyle name="Millares 2 4 4 2 4 3" xfId="10211" xr:uid="{00000000-0005-0000-0000-0000751D0000}"/>
    <cellStyle name="Millares 2 4 4 2 4 3 2" xfId="20862" xr:uid="{F7D18662-28AC-4753-B51B-703340A0B77A}"/>
    <cellStyle name="Millares 2 4 4 2 4 4" xfId="10212" xr:uid="{00000000-0005-0000-0000-0000761D0000}"/>
    <cellStyle name="Millares 2 4 4 2 4 4 2" xfId="20863" xr:uid="{0DC5C6F6-A389-41AB-84C7-C28CB9A1B3E4}"/>
    <cellStyle name="Millares 2 4 4 2 4 5" xfId="20858" xr:uid="{05E06E5D-D395-40F9-BD5C-EB124FD0294E}"/>
    <cellStyle name="Millares 2 4 4 2 5" xfId="10213" xr:uid="{00000000-0005-0000-0000-0000771D0000}"/>
    <cellStyle name="Millares 2 4 4 2 5 2" xfId="10214" xr:uid="{00000000-0005-0000-0000-0000781D0000}"/>
    <cellStyle name="Millares 2 4 4 2 5 2 2" xfId="10215" xr:uid="{00000000-0005-0000-0000-0000791D0000}"/>
    <cellStyle name="Millares 2 4 4 2 5 2 2 2" xfId="20866" xr:uid="{C08604E1-AC8C-4DD8-98EA-883326B0A05A}"/>
    <cellStyle name="Millares 2 4 4 2 5 2 3" xfId="10216" xr:uid="{00000000-0005-0000-0000-00007A1D0000}"/>
    <cellStyle name="Millares 2 4 4 2 5 2 3 2" xfId="20867" xr:uid="{9EA7FE94-3FE2-4C6A-8E0E-67A442D1F262}"/>
    <cellStyle name="Millares 2 4 4 2 5 2 4" xfId="20865" xr:uid="{2F6117C4-B12B-44BC-A363-CCD748DBBEBC}"/>
    <cellStyle name="Millares 2 4 4 2 5 3" xfId="10217" xr:uid="{00000000-0005-0000-0000-00007B1D0000}"/>
    <cellStyle name="Millares 2 4 4 2 5 3 2" xfId="20868" xr:uid="{2F18E0DA-9A87-4290-AC88-BBDC60AF70BB}"/>
    <cellStyle name="Millares 2 4 4 2 5 4" xfId="10218" xr:uid="{00000000-0005-0000-0000-00007C1D0000}"/>
    <cellStyle name="Millares 2 4 4 2 5 4 2" xfId="20869" xr:uid="{E0094721-0C7C-40E2-9D11-AF8F0F039F06}"/>
    <cellStyle name="Millares 2 4 4 2 5 5" xfId="20864" xr:uid="{A30B368A-E043-47F2-A684-EFEA7AFC494D}"/>
    <cellStyle name="Millares 2 4 4 2 6" xfId="10219" xr:uid="{00000000-0005-0000-0000-00007D1D0000}"/>
    <cellStyle name="Millares 2 4 4 2 6 2" xfId="10220" xr:uid="{00000000-0005-0000-0000-00007E1D0000}"/>
    <cellStyle name="Millares 2 4 4 2 6 2 2" xfId="10221" xr:uid="{00000000-0005-0000-0000-00007F1D0000}"/>
    <cellStyle name="Millares 2 4 4 2 6 2 2 2" xfId="20872" xr:uid="{262B5D77-8C72-4BCB-A44D-D069572A6900}"/>
    <cellStyle name="Millares 2 4 4 2 6 2 3" xfId="10222" xr:uid="{00000000-0005-0000-0000-0000801D0000}"/>
    <cellStyle name="Millares 2 4 4 2 6 2 3 2" xfId="20873" xr:uid="{3115DE59-FF7B-4212-BA77-1C3FA902464D}"/>
    <cellStyle name="Millares 2 4 4 2 6 2 4" xfId="20871" xr:uid="{85F24557-F389-4E4D-812B-65E08CD19715}"/>
    <cellStyle name="Millares 2 4 4 2 6 3" xfId="10223" xr:uid="{00000000-0005-0000-0000-0000811D0000}"/>
    <cellStyle name="Millares 2 4 4 2 6 3 2" xfId="20874" xr:uid="{D71BB711-302F-4154-9F48-D6711FD1F80F}"/>
    <cellStyle name="Millares 2 4 4 2 6 4" xfId="10224" xr:uid="{00000000-0005-0000-0000-0000821D0000}"/>
    <cellStyle name="Millares 2 4 4 2 6 4 2" xfId="20875" xr:uid="{5D2E3B38-C2BA-4773-BDB4-C8232CB266F3}"/>
    <cellStyle name="Millares 2 4 4 2 6 5" xfId="20870" xr:uid="{657129A8-8DAB-4D9C-81A8-47D0F91DDA47}"/>
    <cellStyle name="Millares 2 4 4 2 7" xfId="10225" xr:uid="{00000000-0005-0000-0000-0000831D0000}"/>
    <cellStyle name="Millares 2 4 4 2 7 2" xfId="10226" xr:uid="{00000000-0005-0000-0000-0000841D0000}"/>
    <cellStyle name="Millares 2 4 4 2 7 2 2" xfId="20877" xr:uid="{51D26D2F-A747-49B7-87E8-54C1C415E81D}"/>
    <cellStyle name="Millares 2 4 4 2 7 3" xfId="10227" xr:uid="{00000000-0005-0000-0000-0000851D0000}"/>
    <cellStyle name="Millares 2 4 4 2 7 3 2" xfId="20878" xr:uid="{D84DD58C-9BEB-40D7-B661-AF27170A041C}"/>
    <cellStyle name="Millares 2 4 4 2 7 4" xfId="20876" xr:uid="{3C61E666-43CD-4859-817F-ED4C82BDF25B}"/>
    <cellStyle name="Millares 2 4 4 2 8" xfId="10228" xr:uid="{00000000-0005-0000-0000-0000861D0000}"/>
    <cellStyle name="Millares 2 4 4 2 8 2" xfId="20879" xr:uid="{8D40AC92-E9B8-4627-ABCA-7F75A607D3FF}"/>
    <cellStyle name="Millares 2 4 4 2 9" xfId="10229" xr:uid="{00000000-0005-0000-0000-0000871D0000}"/>
    <cellStyle name="Millares 2 4 4 2 9 2" xfId="20880" xr:uid="{5F3EE746-B6C4-4B05-8CA4-62511379FC47}"/>
    <cellStyle name="Millares 2 4 4 3" xfId="10230" xr:uid="{00000000-0005-0000-0000-0000881D0000}"/>
    <cellStyle name="Millares 2 4 4 3 2" xfId="10231" xr:uid="{00000000-0005-0000-0000-0000891D0000}"/>
    <cellStyle name="Millares 2 4 4 3 2 2" xfId="10232" xr:uid="{00000000-0005-0000-0000-00008A1D0000}"/>
    <cellStyle name="Millares 2 4 4 3 2 2 2" xfId="10233" xr:uid="{00000000-0005-0000-0000-00008B1D0000}"/>
    <cellStyle name="Millares 2 4 4 3 2 2 2 2" xfId="10234" xr:uid="{00000000-0005-0000-0000-00008C1D0000}"/>
    <cellStyle name="Millares 2 4 4 3 2 2 2 2 2" xfId="20885" xr:uid="{80FA72B8-8E8B-4037-A608-4AEED49D45A9}"/>
    <cellStyle name="Millares 2 4 4 3 2 2 2 3" xfId="10235" xr:uid="{00000000-0005-0000-0000-00008D1D0000}"/>
    <cellStyle name="Millares 2 4 4 3 2 2 2 3 2" xfId="20886" xr:uid="{2C4EA2C9-E997-413E-A9A3-BF56F5B2A32A}"/>
    <cellStyle name="Millares 2 4 4 3 2 2 2 4" xfId="20884" xr:uid="{0CBA3224-95A1-41F6-8455-38739D8EA833}"/>
    <cellStyle name="Millares 2 4 4 3 2 2 3" xfId="10236" xr:uid="{00000000-0005-0000-0000-00008E1D0000}"/>
    <cellStyle name="Millares 2 4 4 3 2 2 3 2" xfId="20887" xr:uid="{71E8EF92-539F-4C5B-9F87-06487E9F2538}"/>
    <cellStyle name="Millares 2 4 4 3 2 2 4" xfId="10237" xr:uid="{00000000-0005-0000-0000-00008F1D0000}"/>
    <cellStyle name="Millares 2 4 4 3 2 2 4 2" xfId="20888" xr:uid="{CD1B1FDA-C5E9-4D9F-A1AC-E8757279A253}"/>
    <cellStyle name="Millares 2 4 4 3 2 2 5" xfId="20883" xr:uid="{6530E365-878D-49F2-91E4-9A34D1F9D34E}"/>
    <cellStyle name="Millares 2 4 4 3 2 3" xfId="10238" xr:uid="{00000000-0005-0000-0000-0000901D0000}"/>
    <cellStyle name="Millares 2 4 4 3 2 3 2" xfId="10239" xr:uid="{00000000-0005-0000-0000-0000911D0000}"/>
    <cellStyle name="Millares 2 4 4 3 2 3 2 2" xfId="20890" xr:uid="{BCCBF908-D1DB-4DA0-A1A2-29FFACE48068}"/>
    <cellStyle name="Millares 2 4 4 3 2 3 3" xfId="10240" xr:uid="{00000000-0005-0000-0000-0000921D0000}"/>
    <cellStyle name="Millares 2 4 4 3 2 3 3 2" xfId="20891" xr:uid="{5AD74E44-7BD6-49C3-A806-532727C9E614}"/>
    <cellStyle name="Millares 2 4 4 3 2 3 4" xfId="20889" xr:uid="{1221445B-5BF0-4030-9882-3E186535FD23}"/>
    <cellStyle name="Millares 2 4 4 3 2 4" xfId="10241" xr:uid="{00000000-0005-0000-0000-0000931D0000}"/>
    <cellStyle name="Millares 2 4 4 3 2 4 2" xfId="20892" xr:uid="{64EDF40D-DFE1-4191-BCE6-FD1972D87C23}"/>
    <cellStyle name="Millares 2 4 4 3 2 5" xfId="10242" xr:uid="{00000000-0005-0000-0000-0000941D0000}"/>
    <cellStyle name="Millares 2 4 4 3 2 5 2" xfId="20893" xr:uid="{3D1D4F0C-D00B-4E27-9C1F-1C67FFFC030D}"/>
    <cellStyle name="Millares 2 4 4 3 2 6" xfId="20882" xr:uid="{FADC41B2-D8DE-40EC-9EE8-751F8D3A9EA6}"/>
    <cellStyle name="Millares 2 4 4 3 3" xfId="10243" xr:uid="{00000000-0005-0000-0000-0000951D0000}"/>
    <cellStyle name="Millares 2 4 4 3 3 2" xfId="10244" xr:uid="{00000000-0005-0000-0000-0000961D0000}"/>
    <cellStyle name="Millares 2 4 4 3 3 2 2" xfId="10245" xr:uid="{00000000-0005-0000-0000-0000971D0000}"/>
    <cellStyle name="Millares 2 4 4 3 3 2 2 2" xfId="20896" xr:uid="{8DF341BE-8B3B-48F9-B42C-4EE2E1E0553E}"/>
    <cellStyle name="Millares 2 4 4 3 3 2 3" xfId="10246" xr:uid="{00000000-0005-0000-0000-0000981D0000}"/>
    <cellStyle name="Millares 2 4 4 3 3 2 3 2" xfId="20897" xr:uid="{19FAC8CD-7D91-4B84-9E6F-6461A5E498ED}"/>
    <cellStyle name="Millares 2 4 4 3 3 2 4" xfId="20895" xr:uid="{9475691A-6AAB-4367-BE44-398CAD4CEC35}"/>
    <cellStyle name="Millares 2 4 4 3 3 3" xfId="10247" xr:uid="{00000000-0005-0000-0000-0000991D0000}"/>
    <cellStyle name="Millares 2 4 4 3 3 3 2" xfId="20898" xr:uid="{EF6A17D0-2691-49A5-A3A2-F5D295C30610}"/>
    <cellStyle name="Millares 2 4 4 3 3 4" xfId="10248" xr:uid="{00000000-0005-0000-0000-00009A1D0000}"/>
    <cellStyle name="Millares 2 4 4 3 3 4 2" xfId="20899" xr:uid="{42420107-0792-47F3-971F-0974C408BD02}"/>
    <cellStyle name="Millares 2 4 4 3 3 5" xfId="20894" xr:uid="{0F1CF30A-42E6-4D86-858A-742CA8E85569}"/>
    <cellStyle name="Millares 2 4 4 3 4" xfId="10249" xr:uid="{00000000-0005-0000-0000-00009B1D0000}"/>
    <cellStyle name="Millares 2 4 4 3 4 2" xfId="10250" xr:uid="{00000000-0005-0000-0000-00009C1D0000}"/>
    <cellStyle name="Millares 2 4 4 3 4 2 2" xfId="10251" xr:uid="{00000000-0005-0000-0000-00009D1D0000}"/>
    <cellStyle name="Millares 2 4 4 3 4 2 2 2" xfId="20902" xr:uid="{FC0113DE-44D7-45DA-B2D1-6EFC05E5A2FB}"/>
    <cellStyle name="Millares 2 4 4 3 4 2 3" xfId="10252" xr:uid="{00000000-0005-0000-0000-00009E1D0000}"/>
    <cellStyle name="Millares 2 4 4 3 4 2 3 2" xfId="20903" xr:uid="{3CD5A5B5-0D16-454F-9472-6503627B9C64}"/>
    <cellStyle name="Millares 2 4 4 3 4 2 4" xfId="20901" xr:uid="{6C8B7F52-318A-49FD-A108-43ED58858C68}"/>
    <cellStyle name="Millares 2 4 4 3 4 3" xfId="10253" xr:uid="{00000000-0005-0000-0000-00009F1D0000}"/>
    <cellStyle name="Millares 2 4 4 3 4 3 2" xfId="20904" xr:uid="{5999352E-242B-45F1-B0A8-7ADC8568911E}"/>
    <cellStyle name="Millares 2 4 4 3 4 4" xfId="10254" xr:uid="{00000000-0005-0000-0000-0000A01D0000}"/>
    <cellStyle name="Millares 2 4 4 3 4 4 2" xfId="20905" xr:uid="{5DD90A6F-F04E-4933-93D5-62A0674C1153}"/>
    <cellStyle name="Millares 2 4 4 3 4 5" xfId="20900" xr:uid="{4F195AE4-55A4-45A4-AFDC-235757F23A8E}"/>
    <cellStyle name="Millares 2 4 4 3 5" xfId="10255" xr:uid="{00000000-0005-0000-0000-0000A11D0000}"/>
    <cellStyle name="Millares 2 4 4 3 5 2" xfId="10256" xr:uid="{00000000-0005-0000-0000-0000A21D0000}"/>
    <cellStyle name="Millares 2 4 4 3 5 2 2" xfId="10257" xr:uid="{00000000-0005-0000-0000-0000A31D0000}"/>
    <cellStyle name="Millares 2 4 4 3 5 2 2 2" xfId="20908" xr:uid="{1A99F9B1-CEFF-4ACA-A6CE-A945743A554F}"/>
    <cellStyle name="Millares 2 4 4 3 5 2 3" xfId="10258" xr:uid="{00000000-0005-0000-0000-0000A41D0000}"/>
    <cellStyle name="Millares 2 4 4 3 5 2 3 2" xfId="20909" xr:uid="{CB7F6EA2-70C0-4679-A893-F35B9B2C6E55}"/>
    <cellStyle name="Millares 2 4 4 3 5 2 4" xfId="20907" xr:uid="{BAC69200-15A2-4EB6-A59C-34BCE13D91BB}"/>
    <cellStyle name="Millares 2 4 4 3 5 3" xfId="10259" xr:uid="{00000000-0005-0000-0000-0000A51D0000}"/>
    <cellStyle name="Millares 2 4 4 3 5 3 2" xfId="20910" xr:uid="{D57B95E4-FD5E-4F56-BE9A-776DE78A1DF3}"/>
    <cellStyle name="Millares 2 4 4 3 5 4" xfId="10260" xr:uid="{00000000-0005-0000-0000-0000A61D0000}"/>
    <cellStyle name="Millares 2 4 4 3 5 4 2" xfId="20911" xr:uid="{EB230689-2394-46BA-9D8C-FC11132EE380}"/>
    <cellStyle name="Millares 2 4 4 3 5 5" xfId="20906" xr:uid="{25276CE9-F7E5-468C-AF37-EAFDD6E84E31}"/>
    <cellStyle name="Millares 2 4 4 3 6" xfId="10261" xr:uid="{00000000-0005-0000-0000-0000A71D0000}"/>
    <cellStyle name="Millares 2 4 4 3 6 2" xfId="10262" xr:uid="{00000000-0005-0000-0000-0000A81D0000}"/>
    <cellStyle name="Millares 2 4 4 3 6 2 2" xfId="20913" xr:uid="{900EEFAC-6C34-40A2-9C22-A5CDB929708B}"/>
    <cellStyle name="Millares 2 4 4 3 6 3" xfId="10263" xr:uid="{00000000-0005-0000-0000-0000A91D0000}"/>
    <cellStyle name="Millares 2 4 4 3 6 3 2" xfId="20914" xr:uid="{116E515A-AB26-488A-9C85-8D7530CE6166}"/>
    <cellStyle name="Millares 2 4 4 3 6 4" xfId="20912" xr:uid="{F6BBAA91-6183-4804-A109-691D67054720}"/>
    <cellStyle name="Millares 2 4 4 3 7" xfId="10264" xr:uid="{00000000-0005-0000-0000-0000AA1D0000}"/>
    <cellStyle name="Millares 2 4 4 3 7 2" xfId="20915" xr:uid="{F5D46DB3-9EA1-4938-A315-48BD56EABA45}"/>
    <cellStyle name="Millares 2 4 4 3 8" xfId="10265" xr:uid="{00000000-0005-0000-0000-0000AB1D0000}"/>
    <cellStyle name="Millares 2 4 4 3 8 2" xfId="20916" xr:uid="{BFC20B81-1676-4725-B2B0-8931C17F33C5}"/>
    <cellStyle name="Millares 2 4 4 3 9" xfId="20881" xr:uid="{ABF50E2B-CD6D-4549-9A12-3905138451EB}"/>
    <cellStyle name="Millares 2 4 4 4" xfId="10266" xr:uid="{00000000-0005-0000-0000-0000AC1D0000}"/>
    <cellStyle name="Millares 2 4 4 4 2" xfId="20917" xr:uid="{2804C245-5B3E-47DD-9059-392960C65650}"/>
    <cellStyle name="Millares 2 4 4 5" xfId="20808" xr:uid="{7E98EC91-CB3D-4192-B2EE-C20DF1D97C61}"/>
    <cellStyle name="Millares 2 4 5" xfId="10267" xr:uid="{00000000-0005-0000-0000-0000AD1D0000}"/>
    <cellStyle name="Millares 2 4 5 2" xfId="10268" xr:uid="{00000000-0005-0000-0000-0000AE1D0000}"/>
    <cellStyle name="Millares 2 4 5 2 2" xfId="10269" xr:uid="{00000000-0005-0000-0000-0000AF1D0000}"/>
    <cellStyle name="Millares 2 4 5 2 2 2" xfId="20920" xr:uid="{5B1ACC31-E37F-49C1-8151-AFB84235284F}"/>
    <cellStyle name="Millares 2 4 5 2 3" xfId="10270" xr:uid="{00000000-0005-0000-0000-0000B01D0000}"/>
    <cellStyle name="Millares 2 4 5 2 3 2" xfId="20921" xr:uid="{B7C707C3-D7D4-4FA7-A8BF-F7EBB47138C8}"/>
    <cellStyle name="Millares 2 4 5 2 4" xfId="20919" xr:uid="{BC48AD3F-24A3-4E34-8871-16DAC650D1C7}"/>
    <cellStyle name="Millares 2 4 5 3" xfId="10271" xr:uid="{00000000-0005-0000-0000-0000B11D0000}"/>
    <cellStyle name="Millares 2 4 5 3 2" xfId="20922" xr:uid="{E27028CC-4AA9-46A3-83C4-AF34967C7748}"/>
    <cellStyle name="Millares 2 4 5 4" xfId="10272" xr:uid="{00000000-0005-0000-0000-0000B21D0000}"/>
    <cellStyle name="Millares 2 4 5 4 2" xfId="20923" xr:uid="{0DBB3815-6F88-456C-9CF2-104748AD6202}"/>
    <cellStyle name="Millares 2 4 5 5" xfId="20918" xr:uid="{BE8C383F-6210-49E1-A52B-36738638730C}"/>
    <cellStyle name="Millares 2 4 6" xfId="10273" xr:uid="{00000000-0005-0000-0000-0000B31D0000}"/>
    <cellStyle name="Millares 2 4 6 2" xfId="10274" xr:uid="{00000000-0005-0000-0000-0000B41D0000}"/>
    <cellStyle name="Millares 2 4 6 2 2" xfId="10275" xr:uid="{00000000-0005-0000-0000-0000B51D0000}"/>
    <cellStyle name="Millares 2 4 6 2 2 2" xfId="20926" xr:uid="{E9F10221-8A62-4E71-A776-4955A5135B71}"/>
    <cellStyle name="Millares 2 4 6 2 3" xfId="10276" xr:uid="{00000000-0005-0000-0000-0000B61D0000}"/>
    <cellStyle name="Millares 2 4 6 2 3 2" xfId="20927" xr:uid="{0A40CB0A-7A2E-477E-9B41-D66A12473501}"/>
    <cellStyle name="Millares 2 4 6 2 4" xfId="20925" xr:uid="{0648F167-0301-4486-9125-4F78D75D0CF0}"/>
    <cellStyle name="Millares 2 4 6 3" xfId="10277" xr:uid="{00000000-0005-0000-0000-0000B71D0000}"/>
    <cellStyle name="Millares 2 4 6 3 2" xfId="20928" xr:uid="{4DBE5790-4EA2-4E85-AF97-4BB63A8F40AF}"/>
    <cellStyle name="Millares 2 4 6 4" xfId="10278" xr:uid="{00000000-0005-0000-0000-0000B81D0000}"/>
    <cellStyle name="Millares 2 4 6 4 2" xfId="20929" xr:uid="{2E8544B0-ACC9-498F-A4EF-7C55E17FF037}"/>
    <cellStyle name="Millares 2 4 6 5" xfId="20924" xr:uid="{637F5838-4EA2-49CD-8B22-4954F6770C16}"/>
    <cellStyle name="Millares 2 4 7" xfId="10279" xr:uid="{00000000-0005-0000-0000-0000B91D0000}"/>
    <cellStyle name="Millares 2 4 7 2" xfId="20930" xr:uid="{332254B8-C08A-40E8-BE13-120B7D3D7BF1}"/>
    <cellStyle name="Millares 2 4 8" xfId="13530" xr:uid="{3B55F3CA-9FFF-44E1-A180-E3DF0D2CB2AF}"/>
    <cellStyle name="Millares 2 4 9" xfId="13619" xr:uid="{07F16F6B-C1CB-4F4C-9B92-7315490599B7}"/>
    <cellStyle name="Millares 2 5" xfId="221" xr:uid="{00000000-0005-0000-0000-0000BA1D0000}"/>
    <cellStyle name="Millares 2 5 2" xfId="222" xr:uid="{00000000-0005-0000-0000-0000BB1D0000}"/>
    <cellStyle name="Millares 2 5 2 10" xfId="10280" xr:uid="{00000000-0005-0000-0000-0000BC1D0000}"/>
    <cellStyle name="Millares 2 5 2 10 2" xfId="10281" xr:uid="{00000000-0005-0000-0000-0000BD1D0000}"/>
    <cellStyle name="Millares 2 5 2 10 2 2" xfId="10282" xr:uid="{00000000-0005-0000-0000-0000BE1D0000}"/>
    <cellStyle name="Millares 2 5 2 10 2 2 2" xfId="20933" xr:uid="{BE3396AD-3493-412F-A3C8-8AD188D3FBB1}"/>
    <cellStyle name="Millares 2 5 2 10 2 3" xfId="10283" xr:uid="{00000000-0005-0000-0000-0000BF1D0000}"/>
    <cellStyle name="Millares 2 5 2 10 2 3 2" xfId="20934" xr:uid="{92CA7B75-01A7-415E-8E18-0B1B1AA13A0C}"/>
    <cellStyle name="Millares 2 5 2 10 2 4" xfId="20932" xr:uid="{C5A861B8-BC50-4BA4-8893-824C5267A865}"/>
    <cellStyle name="Millares 2 5 2 10 3" xfId="10284" xr:uid="{00000000-0005-0000-0000-0000C01D0000}"/>
    <cellStyle name="Millares 2 5 2 10 3 2" xfId="20935" xr:uid="{731DDA53-3AA0-485E-A51E-C4E52D616F64}"/>
    <cellStyle name="Millares 2 5 2 10 4" xfId="10285" xr:uid="{00000000-0005-0000-0000-0000C11D0000}"/>
    <cellStyle name="Millares 2 5 2 10 4 2" xfId="20936" xr:uid="{58329BE5-71F4-4197-B0CD-69C29294790E}"/>
    <cellStyle name="Millares 2 5 2 10 5" xfId="20931" xr:uid="{7ECFDD82-BAC5-4B2E-8086-F2677CA37209}"/>
    <cellStyle name="Millares 2 5 2 11" xfId="10286" xr:uid="{00000000-0005-0000-0000-0000C21D0000}"/>
    <cellStyle name="Millares 2 5 2 11 2" xfId="10287" xr:uid="{00000000-0005-0000-0000-0000C31D0000}"/>
    <cellStyle name="Millares 2 5 2 11 2 2" xfId="10288" xr:uid="{00000000-0005-0000-0000-0000C41D0000}"/>
    <cellStyle name="Millares 2 5 2 11 2 2 2" xfId="20939" xr:uid="{3809EAF2-1FC4-41D8-B1FB-5F978A175670}"/>
    <cellStyle name="Millares 2 5 2 11 2 3" xfId="10289" xr:uid="{00000000-0005-0000-0000-0000C51D0000}"/>
    <cellStyle name="Millares 2 5 2 11 2 3 2" xfId="20940" xr:uid="{F6FA01CE-D678-402B-A918-7A8236B53430}"/>
    <cellStyle name="Millares 2 5 2 11 2 4" xfId="20938" xr:uid="{CAC20301-7152-4FE1-A3FF-26B12BC55C95}"/>
    <cellStyle name="Millares 2 5 2 11 3" xfId="10290" xr:uid="{00000000-0005-0000-0000-0000C61D0000}"/>
    <cellStyle name="Millares 2 5 2 11 3 2" xfId="20941" xr:uid="{C2F97BFF-6C4F-4CB2-A4E0-4E0917A07986}"/>
    <cellStyle name="Millares 2 5 2 11 4" xfId="10291" xr:uid="{00000000-0005-0000-0000-0000C71D0000}"/>
    <cellStyle name="Millares 2 5 2 11 4 2" xfId="20942" xr:uid="{AA5499F8-EC20-4510-80FF-60729DB08018}"/>
    <cellStyle name="Millares 2 5 2 11 5" xfId="20937" xr:uid="{3E5C3265-C207-4C5B-B25B-44111608597C}"/>
    <cellStyle name="Millares 2 5 2 12" xfId="10292" xr:uid="{00000000-0005-0000-0000-0000C81D0000}"/>
    <cellStyle name="Millares 2 5 2 12 2" xfId="10293" xr:uid="{00000000-0005-0000-0000-0000C91D0000}"/>
    <cellStyle name="Millares 2 5 2 12 2 2" xfId="10294" xr:uid="{00000000-0005-0000-0000-0000CA1D0000}"/>
    <cellStyle name="Millares 2 5 2 12 2 2 2" xfId="20945" xr:uid="{767955DF-17A6-4EE5-82E2-0AC3C7864B52}"/>
    <cellStyle name="Millares 2 5 2 12 2 3" xfId="10295" xr:uid="{00000000-0005-0000-0000-0000CB1D0000}"/>
    <cellStyle name="Millares 2 5 2 12 2 3 2" xfId="20946" xr:uid="{2015F557-CF6F-4A05-98AC-343AD72E5E2C}"/>
    <cellStyle name="Millares 2 5 2 12 2 4" xfId="20944" xr:uid="{E55B352E-93B8-4772-8416-ABFA5210FF57}"/>
    <cellStyle name="Millares 2 5 2 12 3" xfId="10296" xr:uid="{00000000-0005-0000-0000-0000CC1D0000}"/>
    <cellStyle name="Millares 2 5 2 12 3 2" xfId="20947" xr:uid="{3AAF751A-0740-47BF-A345-1F2D12BEA6CF}"/>
    <cellStyle name="Millares 2 5 2 12 4" xfId="10297" xr:uid="{00000000-0005-0000-0000-0000CD1D0000}"/>
    <cellStyle name="Millares 2 5 2 12 4 2" xfId="20948" xr:uid="{1D98D9ED-53E2-4014-A6A5-DB43FB78621D}"/>
    <cellStyle name="Millares 2 5 2 12 5" xfId="20943" xr:uid="{4B80F54C-9978-4090-A8D3-C92A3FD6FCDA}"/>
    <cellStyle name="Millares 2 5 2 13" xfId="10298" xr:uid="{00000000-0005-0000-0000-0000CE1D0000}"/>
    <cellStyle name="Millares 2 5 2 13 2" xfId="10299" xr:uid="{00000000-0005-0000-0000-0000CF1D0000}"/>
    <cellStyle name="Millares 2 5 2 13 2 2" xfId="20950" xr:uid="{774A04D0-A14A-417D-99FB-6AC8E74590DB}"/>
    <cellStyle name="Millares 2 5 2 13 3" xfId="10300" xr:uid="{00000000-0005-0000-0000-0000D01D0000}"/>
    <cellStyle name="Millares 2 5 2 13 3 2" xfId="20951" xr:uid="{3AE2A695-0F9C-40D4-A01A-F8DD83D139A5}"/>
    <cellStyle name="Millares 2 5 2 13 4" xfId="20949" xr:uid="{D2A87BC8-E4D7-456B-A64A-81A8DDB6591E}"/>
    <cellStyle name="Millares 2 5 2 14" xfId="10301" xr:uid="{00000000-0005-0000-0000-0000D11D0000}"/>
    <cellStyle name="Millares 2 5 2 14 2" xfId="10302" xr:uid="{00000000-0005-0000-0000-0000D21D0000}"/>
    <cellStyle name="Millares 2 5 2 14 2 2" xfId="20953" xr:uid="{8468ECAD-FEA1-437B-AF54-4FCDA040B079}"/>
    <cellStyle name="Millares 2 5 2 14 3" xfId="10303" xr:uid="{00000000-0005-0000-0000-0000D31D0000}"/>
    <cellStyle name="Millares 2 5 2 14 3 2" xfId="20954" xr:uid="{AACF5F39-30CD-44BE-AAB7-AE418A3DF63D}"/>
    <cellStyle name="Millares 2 5 2 14 4" xfId="20952" xr:uid="{1DEADDDD-0528-446F-9B1E-77DAD6B382B0}"/>
    <cellStyle name="Millares 2 5 2 15" xfId="10304" xr:uid="{00000000-0005-0000-0000-0000D41D0000}"/>
    <cellStyle name="Millares 2 5 2 15 2" xfId="20955" xr:uid="{5375BEF2-54BE-42CF-AE8C-33DED9DA131D}"/>
    <cellStyle name="Millares 2 5 2 16" xfId="10305" xr:uid="{00000000-0005-0000-0000-0000D51D0000}"/>
    <cellStyle name="Millares 2 5 2 16 2" xfId="20956" xr:uid="{04EF7889-2AA4-4480-8FA0-681A76B68AC7}"/>
    <cellStyle name="Millares 2 5 2 17" xfId="10306" xr:uid="{00000000-0005-0000-0000-0000D61D0000}"/>
    <cellStyle name="Millares 2 5 2 17 2" xfId="20957" xr:uid="{218EDD6E-C3E1-4413-9C8E-ED00A6F79C34}"/>
    <cellStyle name="Millares 2 5 2 18" xfId="13534" xr:uid="{FC6A3420-1004-402E-ACA2-A6995CF86D8B}"/>
    <cellStyle name="Millares 2 5 2 19" xfId="13623" xr:uid="{0C266823-AFB1-44C9-8FDD-57E95529B766}"/>
    <cellStyle name="Millares 2 5 2 2" xfId="10307" xr:uid="{00000000-0005-0000-0000-0000D71D0000}"/>
    <cellStyle name="Millares 2 5 2 2 10" xfId="10308" xr:uid="{00000000-0005-0000-0000-0000D81D0000}"/>
    <cellStyle name="Millares 2 5 2 2 10 2" xfId="20959" xr:uid="{28616723-7D99-4810-898F-4FEE9412D278}"/>
    <cellStyle name="Millares 2 5 2 2 11" xfId="20958" xr:uid="{4A1C6F96-263B-46EB-A613-73613B45CDFE}"/>
    <cellStyle name="Millares 2 5 2 2 2" xfId="10309" xr:uid="{00000000-0005-0000-0000-0000D91D0000}"/>
    <cellStyle name="Millares 2 5 2 2 2 10" xfId="20960" xr:uid="{C219F2D9-FA4B-4D23-97D8-5778D8A446A3}"/>
    <cellStyle name="Millares 2 5 2 2 2 2" xfId="10310" xr:uid="{00000000-0005-0000-0000-0000DA1D0000}"/>
    <cellStyle name="Millares 2 5 2 2 2 2 2" xfId="10311" xr:uid="{00000000-0005-0000-0000-0000DB1D0000}"/>
    <cellStyle name="Millares 2 5 2 2 2 2 2 2" xfId="10312" xr:uid="{00000000-0005-0000-0000-0000DC1D0000}"/>
    <cellStyle name="Millares 2 5 2 2 2 2 2 2 2" xfId="10313" xr:uid="{00000000-0005-0000-0000-0000DD1D0000}"/>
    <cellStyle name="Millares 2 5 2 2 2 2 2 2 2 2" xfId="10314" xr:uid="{00000000-0005-0000-0000-0000DE1D0000}"/>
    <cellStyle name="Millares 2 5 2 2 2 2 2 2 2 2 2" xfId="20965" xr:uid="{78890B7F-BEF0-4273-AD51-4C1E791E0B88}"/>
    <cellStyle name="Millares 2 5 2 2 2 2 2 2 2 3" xfId="10315" xr:uid="{00000000-0005-0000-0000-0000DF1D0000}"/>
    <cellStyle name="Millares 2 5 2 2 2 2 2 2 2 3 2" xfId="20966" xr:uid="{CA02B794-7B63-4671-9E1B-49C8EC5D1978}"/>
    <cellStyle name="Millares 2 5 2 2 2 2 2 2 2 4" xfId="20964" xr:uid="{A1B26072-62C4-4391-8DAC-FA3144400318}"/>
    <cellStyle name="Millares 2 5 2 2 2 2 2 2 3" xfId="10316" xr:uid="{00000000-0005-0000-0000-0000E01D0000}"/>
    <cellStyle name="Millares 2 5 2 2 2 2 2 2 3 2" xfId="20967" xr:uid="{5A1BAC6A-34CA-4A1D-8789-210C687A9855}"/>
    <cellStyle name="Millares 2 5 2 2 2 2 2 2 4" xfId="10317" xr:uid="{00000000-0005-0000-0000-0000E11D0000}"/>
    <cellStyle name="Millares 2 5 2 2 2 2 2 2 4 2" xfId="20968" xr:uid="{0D9E1842-0DEF-4007-9C51-511EBF6226F5}"/>
    <cellStyle name="Millares 2 5 2 2 2 2 2 2 5" xfId="20963" xr:uid="{05AFF099-000B-491A-A8DB-C72BD4FC1FE9}"/>
    <cellStyle name="Millares 2 5 2 2 2 2 2 3" xfId="10318" xr:uid="{00000000-0005-0000-0000-0000E21D0000}"/>
    <cellStyle name="Millares 2 5 2 2 2 2 2 3 2" xfId="10319" xr:uid="{00000000-0005-0000-0000-0000E31D0000}"/>
    <cellStyle name="Millares 2 5 2 2 2 2 2 3 2 2" xfId="20970" xr:uid="{52162203-1F07-46C6-B312-B90495435563}"/>
    <cellStyle name="Millares 2 5 2 2 2 2 2 3 3" xfId="10320" xr:uid="{00000000-0005-0000-0000-0000E41D0000}"/>
    <cellStyle name="Millares 2 5 2 2 2 2 2 3 3 2" xfId="20971" xr:uid="{A2A141F3-5354-482E-AA86-F3A6E12AD7CE}"/>
    <cellStyle name="Millares 2 5 2 2 2 2 2 3 4" xfId="20969" xr:uid="{46B5D81A-9631-4A11-AE63-5E0A11FDAA2C}"/>
    <cellStyle name="Millares 2 5 2 2 2 2 2 4" xfId="10321" xr:uid="{00000000-0005-0000-0000-0000E51D0000}"/>
    <cellStyle name="Millares 2 5 2 2 2 2 2 4 2" xfId="20972" xr:uid="{8D979F00-C481-4012-9EDF-2734298A1972}"/>
    <cellStyle name="Millares 2 5 2 2 2 2 2 5" xfId="10322" xr:uid="{00000000-0005-0000-0000-0000E61D0000}"/>
    <cellStyle name="Millares 2 5 2 2 2 2 2 5 2" xfId="20973" xr:uid="{5BE8AB22-C20D-4C53-9E92-E5B7D35823C4}"/>
    <cellStyle name="Millares 2 5 2 2 2 2 2 6" xfId="20962" xr:uid="{CC8DB63D-6186-49A9-9670-9E132E031C46}"/>
    <cellStyle name="Millares 2 5 2 2 2 2 3" xfId="10323" xr:uid="{00000000-0005-0000-0000-0000E71D0000}"/>
    <cellStyle name="Millares 2 5 2 2 2 2 3 2" xfId="10324" xr:uid="{00000000-0005-0000-0000-0000E81D0000}"/>
    <cellStyle name="Millares 2 5 2 2 2 2 3 2 2" xfId="10325" xr:uid="{00000000-0005-0000-0000-0000E91D0000}"/>
    <cellStyle name="Millares 2 5 2 2 2 2 3 2 2 2" xfId="20976" xr:uid="{AF699D91-34BB-405E-9671-FD11EE7793BF}"/>
    <cellStyle name="Millares 2 5 2 2 2 2 3 2 3" xfId="10326" xr:uid="{00000000-0005-0000-0000-0000EA1D0000}"/>
    <cellStyle name="Millares 2 5 2 2 2 2 3 2 3 2" xfId="20977" xr:uid="{0F7D5E80-3DE0-4134-A328-693F3B60A565}"/>
    <cellStyle name="Millares 2 5 2 2 2 2 3 2 4" xfId="20975" xr:uid="{1D956F6C-787A-42B0-BE1C-0B14F98EDAA5}"/>
    <cellStyle name="Millares 2 5 2 2 2 2 3 3" xfId="10327" xr:uid="{00000000-0005-0000-0000-0000EB1D0000}"/>
    <cellStyle name="Millares 2 5 2 2 2 2 3 3 2" xfId="20978" xr:uid="{0819BA45-660C-4EA1-9BBF-8736C7F0B06C}"/>
    <cellStyle name="Millares 2 5 2 2 2 2 3 4" xfId="10328" xr:uid="{00000000-0005-0000-0000-0000EC1D0000}"/>
    <cellStyle name="Millares 2 5 2 2 2 2 3 4 2" xfId="20979" xr:uid="{A16E0C2D-93FB-4802-A0BF-9A933CE5C7C3}"/>
    <cellStyle name="Millares 2 5 2 2 2 2 3 5" xfId="20974" xr:uid="{270DA052-86BC-4AD8-A580-B906D66A97AF}"/>
    <cellStyle name="Millares 2 5 2 2 2 2 4" xfId="10329" xr:uid="{00000000-0005-0000-0000-0000ED1D0000}"/>
    <cellStyle name="Millares 2 5 2 2 2 2 4 2" xfId="10330" xr:uid="{00000000-0005-0000-0000-0000EE1D0000}"/>
    <cellStyle name="Millares 2 5 2 2 2 2 4 2 2" xfId="10331" xr:uid="{00000000-0005-0000-0000-0000EF1D0000}"/>
    <cellStyle name="Millares 2 5 2 2 2 2 4 2 2 2" xfId="20982" xr:uid="{C72B83A1-D4B7-41A4-AA4B-EBBF789F6AB0}"/>
    <cellStyle name="Millares 2 5 2 2 2 2 4 2 3" xfId="10332" xr:uid="{00000000-0005-0000-0000-0000F01D0000}"/>
    <cellStyle name="Millares 2 5 2 2 2 2 4 2 3 2" xfId="20983" xr:uid="{0BFBCF09-2C97-4CE3-81F8-F68E8599CAE0}"/>
    <cellStyle name="Millares 2 5 2 2 2 2 4 2 4" xfId="20981" xr:uid="{648EDE7D-CC58-4F79-A00D-DEE579E7BEF5}"/>
    <cellStyle name="Millares 2 5 2 2 2 2 4 3" xfId="10333" xr:uid="{00000000-0005-0000-0000-0000F11D0000}"/>
    <cellStyle name="Millares 2 5 2 2 2 2 4 3 2" xfId="20984" xr:uid="{5E10BE9D-E6C5-496E-A408-CE2C208F74CF}"/>
    <cellStyle name="Millares 2 5 2 2 2 2 4 4" xfId="10334" xr:uid="{00000000-0005-0000-0000-0000F21D0000}"/>
    <cellStyle name="Millares 2 5 2 2 2 2 4 4 2" xfId="20985" xr:uid="{543CFCDC-D46D-4502-92D2-C52BFF027B1B}"/>
    <cellStyle name="Millares 2 5 2 2 2 2 4 5" xfId="20980" xr:uid="{05454FE1-EE9E-4136-82E1-4C4837A11B84}"/>
    <cellStyle name="Millares 2 5 2 2 2 2 5" xfId="10335" xr:uid="{00000000-0005-0000-0000-0000F31D0000}"/>
    <cellStyle name="Millares 2 5 2 2 2 2 5 2" xfId="10336" xr:uid="{00000000-0005-0000-0000-0000F41D0000}"/>
    <cellStyle name="Millares 2 5 2 2 2 2 5 2 2" xfId="10337" xr:uid="{00000000-0005-0000-0000-0000F51D0000}"/>
    <cellStyle name="Millares 2 5 2 2 2 2 5 2 2 2" xfId="20988" xr:uid="{FA30480D-82E1-4744-A085-D4EA99EA358B}"/>
    <cellStyle name="Millares 2 5 2 2 2 2 5 2 3" xfId="10338" xr:uid="{00000000-0005-0000-0000-0000F61D0000}"/>
    <cellStyle name="Millares 2 5 2 2 2 2 5 2 3 2" xfId="20989" xr:uid="{BC213A1D-B29A-4837-BF04-556AE385852F}"/>
    <cellStyle name="Millares 2 5 2 2 2 2 5 2 4" xfId="20987" xr:uid="{882B293E-32C6-4AB6-B760-0375A33F12B4}"/>
    <cellStyle name="Millares 2 5 2 2 2 2 5 3" xfId="10339" xr:uid="{00000000-0005-0000-0000-0000F71D0000}"/>
    <cellStyle name="Millares 2 5 2 2 2 2 5 3 2" xfId="20990" xr:uid="{11480A39-097B-4953-9787-4DB877DD5175}"/>
    <cellStyle name="Millares 2 5 2 2 2 2 5 4" xfId="10340" xr:uid="{00000000-0005-0000-0000-0000F81D0000}"/>
    <cellStyle name="Millares 2 5 2 2 2 2 5 4 2" xfId="20991" xr:uid="{6B1D48DE-F8E1-4946-876B-0FC0DBDD07C4}"/>
    <cellStyle name="Millares 2 5 2 2 2 2 5 5" xfId="20986" xr:uid="{E8385C59-6464-4E34-B6C1-99F4505C0653}"/>
    <cellStyle name="Millares 2 5 2 2 2 2 6" xfId="10341" xr:uid="{00000000-0005-0000-0000-0000F91D0000}"/>
    <cellStyle name="Millares 2 5 2 2 2 2 6 2" xfId="10342" xr:uid="{00000000-0005-0000-0000-0000FA1D0000}"/>
    <cellStyle name="Millares 2 5 2 2 2 2 6 2 2" xfId="20993" xr:uid="{E0CE0564-894F-4683-8B0E-9F32FB0FC8EF}"/>
    <cellStyle name="Millares 2 5 2 2 2 2 6 3" xfId="10343" xr:uid="{00000000-0005-0000-0000-0000FB1D0000}"/>
    <cellStyle name="Millares 2 5 2 2 2 2 6 3 2" xfId="20994" xr:uid="{52A4E881-5AAC-4256-B4BE-0DA6D0611687}"/>
    <cellStyle name="Millares 2 5 2 2 2 2 6 4" xfId="20992" xr:uid="{19A857F0-FFF4-4AB7-959E-785BBB4A14CC}"/>
    <cellStyle name="Millares 2 5 2 2 2 2 7" xfId="10344" xr:uid="{00000000-0005-0000-0000-0000FC1D0000}"/>
    <cellStyle name="Millares 2 5 2 2 2 2 7 2" xfId="20995" xr:uid="{65892496-47CF-49B9-8873-8E1167FE3556}"/>
    <cellStyle name="Millares 2 5 2 2 2 2 8" xfId="10345" xr:uid="{00000000-0005-0000-0000-0000FD1D0000}"/>
    <cellStyle name="Millares 2 5 2 2 2 2 8 2" xfId="20996" xr:uid="{57CBDF70-5CD8-431B-8F63-B8096169E899}"/>
    <cellStyle name="Millares 2 5 2 2 2 2 9" xfId="20961" xr:uid="{4C6A71EF-55D0-487C-85C2-571AA64370BE}"/>
    <cellStyle name="Millares 2 5 2 2 2 3" xfId="10346" xr:uid="{00000000-0005-0000-0000-0000FE1D0000}"/>
    <cellStyle name="Millares 2 5 2 2 2 3 2" xfId="10347" xr:uid="{00000000-0005-0000-0000-0000FF1D0000}"/>
    <cellStyle name="Millares 2 5 2 2 2 3 2 2" xfId="10348" xr:uid="{00000000-0005-0000-0000-0000001E0000}"/>
    <cellStyle name="Millares 2 5 2 2 2 3 2 2 2" xfId="10349" xr:uid="{00000000-0005-0000-0000-0000011E0000}"/>
    <cellStyle name="Millares 2 5 2 2 2 3 2 2 2 2" xfId="21000" xr:uid="{C9D2FE11-B6DA-46D4-8C71-EF9D15C1E90F}"/>
    <cellStyle name="Millares 2 5 2 2 2 3 2 2 3" xfId="10350" xr:uid="{00000000-0005-0000-0000-0000021E0000}"/>
    <cellStyle name="Millares 2 5 2 2 2 3 2 2 3 2" xfId="21001" xr:uid="{20BAB02A-4677-4B0C-B0CE-DF9976664FF6}"/>
    <cellStyle name="Millares 2 5 2 2 2 3 2 2 4" xfId="20999" xr:uid="{71F88BBF-6DDE-423A-86F4-6E1061D191B8}"/>
    <cellStyle name="Millares 2 5 2 2 2 3 2 3" xfId="10351" xr:uid="{00000000-0005-0000-0000-0000031E0000}"/>
    <cellStyle name="Millares 2 5 2 2 2 3 2 3 2" xfId="21002" xr:uid="{1FCCA3B3-5EA2-4809-B486-29C0F1CCE068}"/>
    <cellStyle name="Millares 2 5 2 2 2 3 2 4" xfId="10352" xr:uid="{00000000-0005-0000-0000-0000041E0000}"/>
    <cellStyle name="Millares 2 5 2 2 2 3 2 4 2" xfId="21003" xr:uid="{BCA26CA9-A273-4275-8633-D982C3D154AC}"/>
    <cellStyle name="Millares 2 5 2 2 2 3 2 5" xfId="20998" xr:uid="{11E13DA5-AAC2-4A58-86AC-003887A880D0}"/>
    <cellStyle name="Millares 2 5 2 2 2 3 3" xfId="10353" xr:uid="{00000000-0005-0000-0000-0000051E0000}"/>
    <cellStyle name="Millares 2 5 2 2 2 3 3 2" xfId="10354" xr:uid="{00000000-0005-0000-0000-0000061E0000}"/>
    <cellStyle name="Millares 2 5 2 2 2 3 3 2 2" xfId="21005" xr:uid="{322EBB9C-A693-45C0-8799-E246BC17B068}"/>
    <cellStyle name="Millares 2 5 2 2 2 3 3 3" xfId="10355" xr:uid="{00000000-0005-0000-0000-0000071E0000}"/>
    <cellStyle name="Millares 2 5 2 2 2 3 3 3 2" xfId="21006" xr:uid="{EBC3791E-303D-4216-83E9-545105C498E7}"/>
    <cellStyle name="Millares 2 5 2 2 2 3 3 4" xfId="21004" xr:uid="{789291CE-699C-4ADF-BF4C-EAACA23E6DB4}"/>
    <cellStyle name="Millares 2 5 2 2 2 3 4" xfId="10356" xr:uid="{00000000-0005-0000-0000-0000081E0000}"/>
    <cellStyle name="Millares 2 5 2 2 2 3 4 2" xfId="21007" xr:uid="{FB52A309-7649-4603-A5E0-D150A2B4C41D}"/>
    <cellStyle name="Millares 2 5 2 2 2 3 5" xfId="10357" xr:uid="{00000000-0005-0000-0000-0000091E0000}"/>
    <cellStyle name="Millares 2 5 2 2 2 3 5 2" xfId="21008" xr:uid="{E5800048-3F05-48F5-A346-71FD505BE7BF}"/>
    <cellStyle name="Millares 2 5 2 2 2 3 6" xfId="20997" xr:uid="{6AC9E003-BCE1-42A5-9AC8-18BDBB254103}"/>
    <cellStyle name="Millares 2 5 2 2 2 4" xfId="10358" xr:uid="{00000000-0005-0000-0000-00000A1E0000}"/>
    <cellStyle name="Millares 2 5 2 2 2 4 2" xfId="10359" xr:uid="{00000000-0005-0000-0000-00000B1E0000}"/>
    <cellStyle name="Millares 2 5 2 2 2 4 2 2" xfId="10360" xr:uid="{00000000-0005-0000-0000-00000C1E0000}"/>
    <cellStyle name="Millares 2 5 2 2 2 4 2 2 2" xfId="21011" xr:uid="{592427EF-6786-41E2-A7EC-94E535AA8886}"/>
    <cellStyle name="Millares 2 5 2 2 2 4 2 3" xfId="10361" xr:uid="{00000000-0005-0000-0000-00000D1E0000}"/>
    <cellStyle name="Millares 2 5 2 2 2 4 2 3 2" xfId="21012" xr:uid="{CBB0C38B-D88A-474E-B49B-FCCC366EA62E}"/>
    <cellStyle name="Millares 2 5 2 2 2 4 2 4" xfId="21010" xr:uid="{529A5378-E18A-43D0-A346-B002ACF4B820}"/>
    <cellStyle name="Millares 2 5 2 2 2 4 3" xfId="10362" xr:uid="{00000000-0005-0000-0000-00000E1E0000}"/>
    <cellStyle name="Millares 2 5 2 2 2 4 3 2" xfId="21013" xr:uid="{7DED9E75-20BF-469C-BE7C-3B060E11F9CF}"/>
    <cellStyle name="Millares 2 5 2 2 2 4 4" xfId="10363" xr:uid="{00000000-0005-0000-0000-00000F1E0000}"/>
    <cellStyle name="Millares 2 5 2 2 2 4 4 2" xfId="21014" xr:uid="{C836D4AA-C342-440F-894E-375B022212A5}"/>
    <cellStyle name="Millares 2 5 2 2 2 4 5" xfId="21009" xr:uid="{F8B56192-7EE8-4161-8983-51BDB541D7E8}"/>
    <cellStyle name="Millares 2 5 2 2 2 5" xfId="10364" xr:uid="{00000000-0005-0000-0000-0000101E0000}"/>
    <cellStyle name="Millares 2 5 2 2 2 5 2" xfId="10365" xr:uid="{00000000-0005-0000-0000-0000111E0000}"/>
    <cellStyle name="Millares 2 5 2 2 2 5 2 2" xfId="10366" xr:uid="{00000000-0005-0000-0000-0000121E0000}"/>
    <cellStyle name="Millares 2 5 2 2 2 5 2 2 2" xfId="21017" xr:uid="{3AA0285A-C905-47B4-9A18-578D7FCE33F7}"/>
    <cellStyle name="Millares 2 5 2 2 2 5 2 3" xfId="10367" xr:uid="{00000000-0005-0000-0000-0000131E0000}"/>
    <cellStyle name="Millares 2 5 2 2 2 5 2 3 2" xfId="21018" xr:uid="{8E1F7F73-DD35-4347-B42F-A0AF576E79EE}"/>
    <cellStyle name="Millares 2 5 2 2 2 5 2 4" xfId="21016" xr:uid="{55DCF7C5-5A3C-4C3A-9445-97CD365B6F55}"/>
    <cellStyle name="Millares 2 5 2 2 2 5 3" xfId="10368" xr:uid="{00000000-0005-0000-0000-0000141E0000}"/>
    <cellStyle name="Millares 2 5 2 2 2 5 3 2" xfId="21019" xr:uid="{8883497F-D748-478C-A950-D27C1DAF4061}"/>
    <cellStyle name="Millares 2 5 2 2 2 5 4" xfId="10369" xr:uid="{00000000-0005-0000-0000-0000151E0000}"/>
    <cellStyle name="Millares 2 5 2 2 2 5 4 2" xfId="21020" xr:uid="{6E504582-0BEE-427B-9B9C-A91E2660AF89}"/>
    <cellStyle name="Millares 2 5 2 2 2 5 5" xfId="21015" xr:uid="{4977A8C9-05BD-422E-BDF5-D0C9A9A7DEC9}"/>
    <cellStyle name="Millares 2 5 2 2 2 6" xfId="10370" xr:uid="{00000000-0005-0000-0000-0000161E0000}"/>
    <cellStyle name="Millares 2 5 2 2 2 6 2" xfId="10371" xr:uid="{00000000-0005-0000-0000-0000171E0000}"/>
    <cellStyle name="Millares 2 5 2 2 2 6 2 2" xfId="10372" xr:uid="{00000000-0005-0000-0000-0000181E0000}"/>
    <cellStyle name="Millares 2 5 2 2 2 6 2 2 2" xfId="21023" xr:uid="{EB3C3F5C-9299-4651-AD55-4690C1CE386E}"/>
    <cellStyle name="Millares 2 5 2 2 2 6 2 3" xfId="10373" xr:uid="{00000000-0005-0000-0000-0000191E0000}"/>
    <cellStyle name="Millares 2 5 2 2 2 6 2 3 2" xfId="21024" xr:uid="{07D2912C-4423-4BDB-9E8C-F343767279BC}"/>
    <cellStyle name="Millares 2 5 2 2 2 6 2 4" xfId="21022" xr:uid="{B29AECA5-5B84-40DA-B2DC-92E4C7FCCAF3}"/>
    <cellStyle name="Millares 2 5 2 2 2 6 3" xfId="10374" xr:uid="{00000000-0005-0000-0000-00001A1E0000}"/>
    <cellStyle name="Millares 2 5 2 2 2 6 3 2" xfId="21025" xr:uid="{675A3211-8080-4503-AB9A-540E271346FE}"/>
    <cellStyle name="Millares 2 5 2 2 2 6 4" xfId="10375" xr:uid="{00000000-0005-0000-0000-00001B1E0000}"/>
    <cellStyle name="Millares 2 5 2 2 2 6 4 2" xfId="21026" xr:uid="{FFD5092F-774E-4504-BD11-E042361E3EE4}"/>
    <cellStyle name="Millares 2 5 2 2 2 6 5" xfId="21021" xr:uid="{627B14FE-D554-492C-982D-8DB8942138BB}"/>
    <cellStyle name="Millares 2 5 2 2 2 7" xfId="10376" xr:uid="{00000000-0005-0000-0000-00001C1E0000}"/>
    <cellStyle name="Millares 2 5 2 2 2 7 2" xfId="10377" xr:uid="{00000000-0005-0000-0000-00001D1E0000}"/>
    <cellStyle name="Millares 2 5 2 2 2 7 2 2" xfId="21028" xr:uid="{14937507-B81C-46B7-B291-B58839CD638A}"/>
    <cellStyle name="Millares 2 5 2 2 2 7 3" xfId="10378" xr:uid="{00000000-0005-0000-0000-00001E1E0000}"/>
    <cellStyle name="Millares 2 5 2 2 2 7 3 2" xfId="21029" xr:uid="{2CA2C739-6839-49F2-856A-281E4D1B08F1}"/>
    <cellStyle name="Millares 2 5 2 2 2 7 4" xfId="21027" xr:uid="{CE883D38-177F-4750-BC62-3FF86DDABB88}"/>
    <cellStyle name="Millares 2 5 2 2 2 8" xfId="10379" xr:uid="{00000000-0005-0000-0000-00001F1E0000}"/>
    <cellStyle name="Millares 2 5 2 2 2 8 2" xfId="21030" xr:uid="{C9753359-7AD3-449D-8D15-6A2786BEC34A}"/>
    <cellStyle name="Millares 2 5 2 2 2 9" xfId="10380" xr:uid="{00000000-0005-0000-0000-0000201E0000}"/>
    <cellStyle name="Millares 2 5 2 2 2 9 2" xfId="21031" xr:uid="{EACB0926-C009-4325-8F13-DA2465E33585}"/>
    <cellStyle name="Millares 2 5 2 2 3" xfId="10381" xr:uid="{00000000-0005-0000-0000-0000211E0000}"/>
    <cellStyle name="Millares 2 5 2 2 3 2" xfId="10382" xr:uid="{00000000-0005-0000-0000-0000221E0000}"/>
    <cellStyle name="Millares 2 5 2 2 3 2 2" xfId="10383" xr:uid="{00000000-0005-0000-0000-0000231E0000}"/>
    <cellStyle name="Millares 2 5 2 2 3 2 2 2" xfId="10384" xr:uid="{00000000-0005-0000-0000-0000241E0000}"/>
    <cellStyle name="Millares 2 5 2 2 3 2 2 2 2" xfId="10385" xr:uid="{00000000-0005-0000-0000-0000251E0000}"/>
    <cellStyle name="Millares 2 5 2 2 3 2 2 2 2 2" xfId="21036" xr:uid="{DDE42167-49B0-45FC-A26E-FCDB07DAFB3B}"/>
    <cellStyle name="Millares 2 5 2 2 3 2 2 2 3" xfId="10386" xr:uid="{00000000-0005-0000-0000-0000261E0000}"/>
    <cellStyle name="Millares 2 5 2 2 3 2 2 2 3 2" xfId="21037" xr:uid="{9CC8E743-AFEE-4397-A5F3-E596CB807D14}"/>
    <cellStyle name="Millares 2 5 2 2 3 2 2 2 4" xfId="21035" xr:uid="{D67F21DB-DFEC-4ABA-B953-FF1C8C20C257}"/>
    <cellStyle name="Millares 2 5 2 2 3 2 2 3" xfId="10387" xr:uid="{00000000-0005-0000-0000-0000271E0000}"/>
    <cellStyle name="Millares 2 5 2 2 3 2 2 3 2" xfId="21038" xr:uid="{E2F34AA9-C481-4355-8C44-7757F6B982F5}"/>
    <cellStyle name="Millares 2 5 2 2 3 2 2 4" xfId="10388" xr:uid="{00000000-0005-0000-0000-0000281E0000}"/>
    <cellStyle name="Millares 2 5 2 2 3 2 2 4 2" xfId="21039" xr:uid="{B40B2FF5-FDC6-4FBD-8762-EA9A3F8EBEAF}"/>
    <cellStyle name="Millares 2 5 2 2 3 2 2 5" xfId="21034" xr:uid="{B48D724E-340A-4377-BDFB-E79933FBBE33}"/>
    <cellStyle name="Millares 2 5 2 2 3 2 3" xfId="10389" xr:uid="{00000000-0005-0000-0000-0000291E0000}"/>
    <cellStyle name="Millares 2 5 2 2 3 2 3 2" xfId="10390" xr:uid="{00000000-0005-0000-0000-00002A1E0000}"/>
    <cellStyle name="Millares 2 5 2 2 3 2 3 2 2" xfId="21041" xr:uid="{97659650-3B32-49D5-9BE1-AF77C323C879}"/>
    <cellStyle name="Millares 2 5 2 2 3 2 3 3" xfId="10391" xr:uid="{00000000-0005-0000-0000-00002B1E0000}"/>
    <cellStyle name="Millares 2 5 2 2 3 2 3 3 2" xfId="21042" xr:uid="{2AF41D17-8B19-4B14-A3CC-1B56D1321BD1}"/>
    <cellStyle name="Millares 2 5 2 2 3 2 3 4" xfId="21040" xr:uid="{AE377A44-91CF-4C05-A24F-D65E3C070B6A}"/>
    <cellStyle name="Millares 2 5 2 2 3 2 4" xfId="10392" xr:uid="{00000000-0005-0000-0000-00002C1E0000}"/>
    <cellStyle name="Millares 2 5 2 2 3 2 4 2" xfId="21043" xr:uid="{219DF6A3-1E4D-43B6-A186-0FF192E16329}"/>
    <cellStyle name="Millares 2 5 2 2 3 2 5" xfId="10393" xr:uid="{00000000-0005-0000-0000-00002D1E0000}"/>
    <cellStyle name="Millares 2 5 2 2 3 2 5 2" xfId="21044" xr:uid="{D1FFCA6B-E0B5-4F07-BE61-406899CEABE6}"/>
    <cellStyle name="Millares 2 5 2 2 3 2 6" xfId="21033" xr:uid="{A5684E92-7986-431F-880C-8CBA43BEE04D}"/>
    <cellStyle name="Millares 2 5 2 2 3 3" xfId="10394" xr:uid="{00000000-0005-0000-0000-00002E1E0000}"/>
    <cellStyle name="Millares 2 5 2 2 3 3 2" xfId="10395" xr:uid="{00000000-0005-0000-0000-00002F1E0000}"/>
    <cellStyle name="Millares 2 5 2 2 3 3 2 2" xfId="10396" xr:uid="{00000000-0005-0000-0000-0000301E0000}"/>
    <cellStyle name="Millares 2 5 2 2 3 3 2 2 2" xfId="21047" xr:uid="{87F2BBBE-1BA2-47FE-B9B0-B5C3838EDC0B}"/>
    <cellStyle name="Millares 2 5 2 2 3 3 2 3" xfId="10397" xr:uid="{00000000-0005-0000-0000-0000311E0000}"/>
    <cellStyle name="Millares 2 5 2 2 3 3 2 3 2" xfId="21048" xr:uid="{DD7C2572-1DE9-43AF-A3D4-3DDA8920E5DC}"/>
    <cellStyle name="Millares 2 5 2 2 3 3 2 4" xfId="21046" xr:uid="{349E5410-3B05-4832-BB7D-9FE3F4F436C5}"/>
    <cellStyle name="Millares 2 5 2 2 3 3 3" xfId="10398" xr:uid="{00000000-0005-0000-0000-0000321E0000}"/>
    <cellStyle name="Millares 2 5 2 2 3 3 3 2" xfId="21049" xr:uid="{FDD1139F-9629-43B9-ACF1-2B38BAAC9C9D}"/>
    <cellStyle name="Millares 2 5 2 2 3 3 4" xfId="10399" xr:uid="{00000000-0005-0000-0000-0000331E0000}"/>
    <cellStyle name="Millares 2 5 2 2 3 3 4 2" xfId="21050" xr:uid="{D424DA75-DC19-4F75-B436-4D86ECF80BE8}"/>
    <cellStyle name="Millares 2 5 2 2 3 3 5" xfId="21045" xr:uid="{4D6D5397-A117-48F5-BCDB-74ECA7BDF44C}"/>
    <cellStyle name="Millares 2 5 2 2 3 4" xfId="10400" xr:uid="{00000000-0005-0000-0000-0000341E0000}"/>
    <cellStyle name="Millares 2 5 2 2 3 4 2" xfId="10401" xr:uid="{00000000-0005-0000-0000-0000351E0000}"/>
    <cellStyle name="Millares 2 5 2 2 3 4 2 2" xfId="10402" xr:uid="{00000000-0005-0000-0000-0000361E0000}"/>
    <cellStyle name="Millares 2 5 2 2 3 4 2 2 2" xfId="21053" xr:uid="{C73ED9D7-1E08-4A0A-A5C7-7445181BEFA9}"/>
    <cellStyle name="Millares 2 5 2 2 3 4 2 3" xfId="10403" xr:uid="{00000000-0005-0000-0000-0000371E0000}"/>
    <cellStyle name="Millares 2 5 2 2 3 4 2 3 2" xfId="21054" xr:uid="{9F31F705-EABA-4581-9B92-796209CE378B}"/>
    <cellStyle name="Millares 2 5 2 2 3 4 2 4" xfId="21052" xr:uid="{B888D882-2B5B-4ED2-B033-C7CC13788B8D}"/>
    <cellStyle name="Millares 2 5 2 2 3 4 3" xfId="10404" xr:uid="{00000000-0005-0000-0000-0000381E0000}"/>
    <cellStyle name="Millares 2 5 2 2 3 4 3 2" xfId="21055" xr:uid="{4C314D91-B2FD-4CD2-AD24-4F7090E6EFBE}"/>
    <cellStyle name="Millares 2 5 2 2 3 4 4" xfId="10405" xr:uid="{00000000-0005-0000-0000-0000391E0000}"/>
    <cellStyle name="Millares 2 5 2 2 3 4 4 2" xfId="21056" xr:uid="{88950A50-77EB-47D9-B299-8CCAAD894F76}"/>
    <cellStyle name="Millares 2 5 2 2 3 4 5" xfId="21051" xr:uid="{0A667FD1-3DBE-4624-9AA4-B3D217D6E2EB}"/>
    <cellStyle name="Millares 2 5 2 2 3 5" xfId="10406" xr:uid="{00000000-0005-0000-0000-00003A1E0000}"/>
    <cellStyle name="Millares 2 5 2 2 3 5 2" xfId="10407" xr:uid="{00000000-0005-0000-0000-00003B1E0000}"/>
    <cellStyle name="Millares 2 5 2 2 3 5 2 2" xfId="10408" xr:uid="{00000000-0005-0000-0000-00003C1E0000}"/>
    <cellStyle name="Millares 2 5 2 2 3 5 2 2 2" xfId="21059" xr:uid="{15DB2EB4-DC2A-4DDE-A3DE-948E64006B67}"/>
    <cellStyle name="Millares 2 5 2 2 3 5 2 3" xfId="10409" xr:uid="{00000000-0005-0000-0000-00003D1E0000}"/>
    <cellStyle name="Millares 2 5 2 2 3 5 2 3 2" xfId="21060" xr:uid="{2AEAB8A7-FB5B-4645-B8E0-A55755A4F9AC}"/>
    <cellStyle name="Millares 2 5 2 2 3 5 2 4" xfId="21058" xr:uid="{7853C646-BF29-4A11-AED9-5C174C92515A}"/>
    <cellStyle name="Millares 2 5 2 2 3 5 3" xfId="10410" xr:uid="{00000000-0005-0000-0000-00003E1E0000}"/>
    <cellStyle name="Millares 2 5 2 2 3 5 3 2" xfId="21061" xr:uid="{E22635A6-9BCE-4E86-AE92-0969543F1582}"/>
    <cellStyle name="Millares 2 5 2 2 3 5 4" xfId="10411" xr:uid="{00000000-0005-0000-0000-00003F1E0000}"/>
    <cellStyle name="Millares 2 5 2 2 3 5 4 2" xfId="21062" xr:uid="{6EB9AC32-066B-4455-B464-9787D2937E7A}"/>
    <cellStyle name="Millares 2 5 2 2 3 5 5" xfId="21057" xr:uid="{07BEC600-F565-46C5-8981-AA6F0AB9EB0F}"/>
    <cellStyle name="Millares 2 5 2 2 3 6" xfId="10412" xr:uid="{00000000-0005-0000-0000-0000401E0000}"/>
    <cellStyle name="Millares 2 5 2 2 3 6 2" xfId="10413" xr:uid="{00000000-0005-0000-0000-0000411E0000}"/>
    <cellStyle name="Millares 2 5 2 2 3 6 2 2" xfId="21064" xr:uid="{00A3590D-9B89-483F-8CD7-F1A9E695319B}"/>
    <cellStyle name="Millares 2 5 2 2 3 6 3" xfId="10414" xr:uid="{00000000-0005-0000-0000-0000421E0000}"/>
    <cellStyle name="Millares 2 5 2 2 3 6 3 2" xfId="21065" xr:uid="{F62240A9-F87D-4755-AE16-D53D91EDA48E}"/>
    <cellStyle name="Millares 2 5 2 2 3 6 4" xfId="21063" xr:uid="{7739AA6E-F8FA-4A5D-A555-C556BFF0399B}"/>
    <cellStyle name="Millares 2 5 2 2 3 7" xfId="10415" xr:uid="{00000000-0005-0000-0000-0000431E0000}"/>
    <cellStyle name="Millares 2 5 2 2 3 7 2" xfId="21066" xr:uid="{B0B09498-595F-480D-82C8-02AECE449295}"/>
    <cellStyle name="Millares 2 5 2 2 3 8" xfId="10416" xr:uid="{00000000-0005-0000-0000-0000441E0000}"/>
    <cellStyle name="Millares 2 5 2 2 3 8 2" xfId="21067" xr:uid="{EFAE4152-D4B4-4561-B020-57D15DAE931D}"/>
    <cellStyle name="Millares 2 5 2 2 3 9" xfId="21032" xr:uid="{31F0541E-F80B-4EF1-8C62-1F2655FFE862}"/>
    <cellStyle name="Millares 2 5 2 2 4" xfId="10417" xr:uid="{00000000-0005-0000-0000-0000451E0000}"/>
    <cellStyle name="Millares 2 5 2 2 4 2" xfId="10418" xr:uid="{00000000-0005-0000-0000-0000461E0000}"/>
    <cellStyle name="Millares 2 5 2 2 4 2 2" xfId="10419" xr:uid="{00000000-0005-0000-0000-0000471E0000}"/>
    <cellStyle name="Millares 2 5 2 2 4 2 2 2" xfId="10420" xr:uid="{00000000-0005-0000-0000-0000481E0000}"/>
    <cellStyle name="Millares 2 5 2 2 4 2 2 2 2" xfId="21071" xr:uid="{020FE84B-5F21-4D8C-89D5-D09EA01D7D11}"/>
    <cellStyle name="Millares 2 5 2 2 4 2 2 3" xfId="10421" xr:uid="{00000000-0005-0000-0000-0000491E0000}"/>
    <cellStyle name="Millares 2 5 2 2 4 2 2 3 2" xfId="21072" xr:uid="{24ABF8A8-4A59-4CF1-ACF5-D471084157E1}"/>
    <cellStyle name="Millares 2 5 2 2 4 2 2 4" xfId="21070" xr:uid="{5C64A6BC-5C51-4F4D-866E-38214332EEF6}"/>
    <cellStyle name="Millares 2 5 2 2 4 2 3" xfId="10422" xr:uid="{00000000-0005-0000-0000-00004A1E0000}"/>
    <cellStyle name="Millares 2 5 2 2 4 2 3 2" xfId="21073" xr:uid="{8DDDC49C-A25E-4B01-97B8-EC88F9CB1AE1}"/>
    <cellStyle name="Millares 2 5 2 2 4 2 4" xfId="10423" xr:uid="{00000000-0005-0000-0000-00004B1E0000}"/>
    <cellStyle name="Millares 2 5 2 2 4 2 4 2" xfId="21074" xr:uid="{B10AD420-3557-48A1-8E3C-8471F10C818C}"/>
    <cellStyle name="Millares 2 5 2 2 4 2 5" xfId="21069" xr:uid="{A9F4C8CA-4523-4D5D-AA17-CA0E681E4833}"/>
    <cellStyle name="Millares 2 5 2 2 4 3" xfId="10424" xr:uid="{00000000-0005-0000-0000-00004C1E0000}"/>
    <cellStyle name="Millares 2 5 2 2 4 3 2" xfId="10425" xr:uid="{00000000-0005-0000-0000-00004D1E0000}"/>
    <cellStyle name="Millares 2 5 2 2 4 3 2 2" xfId="21076" xr:uid="{4E6B5C81-6E5C-4A82-B160-1761715FFAF8}"/>
    <cellStyle name="Millares 2 5 2 2 4 3 3" xfId="10426" xr:uid="{00000000-0005-0000-0000-00004E1E0000}"/>
    <cellStyle name="Millares 2 5 2 2 4 3 3 2" xfId="21077" xr:uid="{CF09157A-0680-413E-9B46-4A2759501CBA}"/>
    <cellStyle name="Millares 2 5 2 2 4 3 4" xfId="21075" xr:uid="{8CE9BD9D-C3AE-40A0-8C55-C1E8727EC8BC}"/>
    <cellStyle name="Millares 2 5 2 2 4 4" xfId="10427" xr:uid="{00000000-0005-0000-0000-00004F1E0000}"/>
    <cellStyle name="Millares 2 5 2 2 4 4 2" xfId="21078" xr:uid="{49193107-3120-4FB4-B346-3E443BB785A5}"/>
    <cellStyle name="Millares 2 5 2 2 4 5" xfId="10428" xr:uid="{00000000-0005-0000-0000-0000501E0000}"/>
    <cellStyle name="Millares 2 5 2 2 4 5 2" xfId="21079" xr:uid="{9CCE3CD5-AA3A-48C6-8BC4-97BDEA7C8AB1}"/>
    <cellStyle name="Millares 2 5 2 2 4 6" xfId="21068" xr:uid="{E1E17F0A-1251-459A-8C47-4E81CEA59663}"/>
    <cellStyle name="Millares 2 5 2 2 5" xfId="10429" xr:uid="{00000000-0005-0000-0000-0000511E0000}"/>
    <cellStyle name="Millares 2 5 2 2 5 2" xfId="10430" xr:uid="{00000000-0005-0000-0000-0000521E0000}"/>
    <cellStyle name="Millares 2 5 2 2 5 2 2" xfId="10431" xr:uid="{00000000-0005-0000-0000-0000531E0000}"/>
    <cellStyle name="Millares 2 5 2 2 5 2 2 2" xfId="21082" xr:uid="{68536697-BD93-46E3-A7F4-3AF6636BE368}"/>
    <cellStyle name="Millares 2 5 2 2 5 2 3" xfId="10432" xr:uid="{00000000-0005-0000-0000-0000541E0000}"/>
    <cellStyle name="Millares 2 5 2 2 5 2 3 2" xfId="21083" xr:uid="{E0188C0E-814C-43D5-8CA1-68BCE3244EC0}"/>
    <cellStyle name="Millares 2 5 2 2 5 2 4" xfId="21081" xr:uid="{BE3DA194-19DF-488E-80EC-E286C6D4CFE1}"/>
    <cellStyle name="Millares 2 5 2 2 5 3" xfId="10433" xr:uid="{00000000-0005-0000-0000-0000551E0000}"/>
    <cellStyle name="Millares 2 5 2 2 5 3 2" xfId="21084" xr:uid="{F373C4E8-4B5D-4C13-B19B-C120FCE84873}"/>
    <cellStyle name="Millares 2 5 2 2 5 4" xfId="10434" xr:uid="{00000000-0005-0000-0000-0000561E0000}"/>
    <cellStyle name="Millares 2 5 2 2 5 4 2" xfId="21085" xr:uid="{24A1E81E-97EE-4639-9E2B-849D80EEF74E}"/>
    <cellStyle name="Millares 2 5 2 2 5 5" xfId="21080" xr:uid="{1421DE59-6EFC-4699-9993-9900D86461C0}"/>
    <cellStyle name="Millares 2 5 2 2 6" xfId="10435" xr:uid="{00000000-0005-0000-0000-0000571E0000}"/>
    <cellStyle name="Millares 2 5 2 2 6 2" xfId="10436" xr:uid="{00000000-0005-0000-0000-0000581E0000}"/>
    <cellStyle name="Millares 2 5 2 2 6 2 2" xfId="10437" xr:uid="{00000000-0005-0000-0000-0000591E0000}"/>
    <cellStyle name="Millares 2 5 2 2 6 2 2 2" xfId="21088" xr:uid="{2044A031-646D-4178-9830-47FD1153FDCA}"/>
    <cellStyle name="Millares 2 5 2 2 6 2 3" xfId="10438" xr:uid="{00000000-0005-0000-0000-00005A1E0000}"/>
    <cellStyle name="Millares 2 5 2 2 6 2 3 2" xfId="21089" xr:uid="{13D6CD63-3BD4-4195-B7BB-538D8F88F31F}"/>
    <cellStyle name="Millares 2 5 2 2 6 2 4" xfId="21087" xr:uid="{D124F7D4-C9AC-4585-9C29-74D38A25E560}"/>
    <cellStyle name="Millares 2 5 2 2 6 3" xfId="10439" xr:uid="{00000000-0005-0000-0000-00005B1E0000}"/>
    <cellStyle name="Millares 2 5 2 2 6 3 2" xfId="21090" xr:uid="{67DB44DE-7C79-4DDB-B040-C723F4FBA2F3}"/>
    <cellStyle name="Millares 2 5 2 2 6 4" xfId="10440" xr:uid="{00000000-0005-0000-0000-00005C1E0000}"/>
    <cellStyle name="Millares 2 5 2 2 6 4 2" xfId="21091" xr:uid="{F27EBE17-B30E-4087-9A4F-F54E8786EE2D}"/>
    <cellStyle name="Millares 2 5 2 2 6 5" xfId="21086" xr:uid="{F62500E3-3CE4-4F0C-BF33-8EDC8759CDDE}"/>
    <cellStyle name="Millares 2 5 2 2 7" xfId="10441" xr:uid="{00000000-0005-0000-0000-00005D1E0000}"/>
    <cellStyle name="Millares 2 5 2 2 7 2" xfId="10442" xr:uid="{00000000-0005-0000-0000-00005E1E0000}"/>
    <cellStyle name="Millares 2 5 2 2 7 2 2" xfId="10443" xr:uid="{00000000-0005-0000-0000-00005F1E0000}"/>
    <cellStyle name="Millares 2 5 2 2 7 2 2 2" xfId="21094" xr:uid="{B34369EC-D622-4D0F-AB8A-F4B86824358D}"/>
    <cellStyle name="Millares 2 5 2 2 7 2 3" xfId="10444" xr:uid="{00000000-0005-0000-0000-0000601E0000}"/>
    <cellStyle name="Millares 2 5 2 2 7 2 3 2" xfId="21095" xr:uid="{01969494-2990-4F7F-95E3-BA95257C6FDD}"/>
    <cellStyle name="Millares 2 5 2 2 7 2 4" xfId="21093" xr:uid="{0587E552-C6E6-4451-BF00-35B1BE46FF70}"/>
    <cellStyle name="Millares 2 5 2 2 7 3" xfId="10445" xr:uid="{00000000-0005-0000-0000-0000611E0000}"/>
    <cellStyle name="Millares 2 5 2 2 7 3 2" xfId="21096" xr:uid="{247E2679-0178-4CC6-A8AF-329C55997C71}"/>
    <cellStyle name="Millares 2 5 2 2 7 4" xfId="10446" xr:uid="{00000000-0005-0000-0000-0000621E0000}"/>
    <cellStyle name="Millares 2 5 2 2 7 4 2" xfId="21097" xr:uid="{8CB29E3A-DE3C-4653-A981-7F8E847D9C0C}"/>
    <cellStyle name="Millares 2 5 2 2 7 5" xfId="21092" xr:uid="{3C785E86-15E3-41FB-9F3F-8B2AF407A935}"/>
    <cellStyle name="Millares 2 5 2 2 8" xfId="10447" xr:uid="{00000000-0005-0000-0000-0000631E0000}"/>
    <cellStyle name="Millares 2 5 2 2 8 2" xfId="10448" xr:uid="{00000000-0005-0000-0000-0000641E0000}"/>
    <cellStyle name="Millares 2 5 2 2 8 2 2" xfId="21099" xr:uid="{0A053476-FD63-405D-8180-31D05DBC040F}"/>
    <cellStyle name="Millares 2 5 2 2 8 3" xfId="10449" xr:uid="{00000000-0005-0000-0000-0000651E0000}"/>
    <cellStyle name="Millares 2 5 2 2 8 3 2" xfId="21100" xr:uid="{BF7910A9-6CED-4C85-B5E8-A9883BCF0E62}"/>
    <cellStyle name="Millares 2 5 2 2 8 4" xfId="21098" xr:uid="{5883E549-646E-484F-B2C5-15FC7C5E0BED}"/>
    <cellStyle name="Millares 2 5 2 2 9" xfId="10450" xr:uid="{00000000-0005-0000-0000-0000661E0000}"/>
    <cellStyle name="Millares 2 5 2 2 9 2" xfId="21101" xr:uid="{78800712-2E4E-49DF-9FCC-3FF2B27DAD11}"/>
    <cellStyle name="Millares 2 5 2 3" xfId="10451" xr:uid="{00000000-0005-0000-0000-0000671E0000}"/>
    <cellStyle name="Millares 2 5 2 3 10" xfId="10452" xr:uid="{00000000-0005-0000-0000-0000681E0000}"/>
    <cellStyle name="Millares 2 5 2 3 10 2" xfId="21103" xr:uid="{A0BEAF57-9C12-466D-ABF3-E9C44942B72C}"/>
    <cellStyle name="Millares 2 5 2 3 11" xfId="21102" xr:uid="{DDBF5D36-90A5-4449-982F-1D770817AEBC}"/>
    <cellStyle name="Millares 2 5 2 3 2" xfId="10453" xr:uid="{00000000-0005-0000-0000-0000691E0000}"/>
    <cellStyle name="Millares 2 5 2 3 2 10" xfId="21104" xr:uid="{00C090DB-2A44-420D-A8AE-072169170BDA}"/>
    <cellStyle name="Millares 2 5 2 3 2 2" xfId="10454" xr:uid="{00000000-0005-0000-0000-00006A1E0000}"/>
    <cellStyle name="Millares 2 5 2 3 2 2 2" xfId="10455" xr:uid="{00000000-0005-0000-0000-00006B1E0000}"/>
    <cellStyle name="Millares 2 5 2 3 2 2 2 2" xfId="10456" xr:uid="{00000000-0005-0000-0000-00006C1E0000}"/>
    <cellStyle name="Millares 2 5 2 3 2 2 2 2 2" xfId="10457" xr:uid="{00000000-0005-0000-0000-00006D1E0000}"/>
    <cellStyle name="Millares 2 5 2 3 2 2 2 2 2 2" xfId="10458" xr:uid="{00000000-0005-0000-0000-00006E1E0000}"/>
    <cellStyle name="Millares 2 5 2 3 2 2 2 2 2 2 2" xfId="21109" xr:uid="{98CC43A2-33C6-4031-9922-2982C7FEC7F0}"/>
    <cellStyle name="Millares 2 5 2 3 2 2 2 2 2 3" xfId="10459" xr:uid="{00000000-0005-0000-0000-00006F1E0000}"/>
    <cellStyle name="Millares 2 5 2 3 2 2 2 2 2 3 2" xfId="21110" xr:uid="{FE5BAC01-3826-4251-83E2-4BA98A531127}"/>
    <cellStyle name="Millares 2 5 2 3 2 2 2 2 2 4" xfId="21108" xr:uid="{E96795A4-DA69-4FAA-A96A-97F457FE92C4}"/>
    <cellStyle name="Millares 2 5 2 3 2 2 2 2 3" xfId="10460" xr:uid="{00000000-0005-0000-0000-0000701E0000}"/>
    <cellStyle name="Millares 2 5 2 3 2 2 2 2 3 2" xfId="21111" xr:uid="{561963FF-410D-4556-B189-AED6B81D9553}"/>
    <cellStyle name="Millares 2 5 2 3 2 2 2 2 4" xfId="10461" xr:uid="{00000000-0005-0000-0000-0000711E0000}"/>
    <cellStyle name="Millares 2 5 2 3 2 2 2 2 4 2" xfId="21112" xr:uid="{E5B09EE2-B470-4B92-9F2B-E3C0D2392FD0}"/>
    <cellStyle name="Millares 2 5 2 3 2 2 2 2 5" xfId="21107" xr:uid="{856C8CC7-D7C4-42B3-B3BF-C471939476C1}"/>
    <cellStyle name="Millares 2 5 2 3 2 2 2 3" xfId="10462" xr:uid="{00000000-0005-0000-0000-0000721E0000}"/>
    <cellStyle name="Millares 2 5 2 3 2 2 2 3 2" xfId="10463" xr:uid="{00000000-0005-0000-0000-0000731E0000}"/>
    <cellStyle name="Millares 2 5 2 3 2 2 2 3 2 2" xfId="21114" xr:uid="{A14CB398-1CEE-44FA-AC34-ABD87BA545AF}"/>
    <cellStyle name="Millares 2 5 2 3 2 2 2 3 3" xfId="10464" xr:uid="{00000000-0005-0000-0000-0000741E0000}"/>
    <cellStyle name="Millares 2 5 2 3 2 2 2 3 3 2" xfId="21115" xr:uid="{6629B7CF-1281-43A7-A2F6-E0F69F663B82}"/>
    <cellStyle name="Millares 2 5 2 3 2 2 2 3 4" xfId="21113" xr:uid="{74044266-68A5-408E-A733-ADCC1DD7FC3C}"/>
    <cellStyle name="Millares 2 5 2 3 2 2 2 4" xfId="10465" xr:uid="{00000000-0005-0000-0000-0000751E0000}"/>
    <cellStyle name="Millares 2 5 2 3 2 2 2 4 2" xfId="21116" xr:uid="{6234E14A-8713-47CD-B040-F7CCA6862E34}"/>
    <cellStyle name="Millares 2 5 2 3 2 2 2 5" xfId="10466" xr:uid="{00000000-0005-0000-0000-0000761E0000}"/>
    <cellStyle name="Millares 2 5 2 3 2 2 2 5 2" xfId="21117" xr:uid="{CB61A7C2-35C4-41F7-85D0-2C4A9563A859}"/>
    <cellStyle name="Millares 2 5 2 3 2 2 2 6" xfId="21106" xr:uid="{98708B20-6932-471A-9B64-2CD6CE5EBF17}"/>
    <cellStyle name="Millares 2 5 2 3 2 2 3" xfId="10467" xr:uid="{00000000-0005-0000-0000-0000771E0000}"/>
    <cellStyle name="Millares 2 5 2 3 2 2 3 2" xfId="10468" xr:uid="{00000000-0005-0000-0000-0000781E0000}"/>
    <cellStyle name="Millares 2 5 2 3 2 2 3 2 2" xfId="10469" xr:uid="{00000000-0005-0000-0000-0000791E0000}"/>
    <cellStyle name="Millares 2 5 2 3 2 2 3 2 2 2" xfId="21120" xr:uid="{8A2AC359-51EC-4F40-AB2D-6E82C3C7138C}"/>
    <cellStyle name="Millares 2 5 2 3 2 2 3 2 3" xfId="10470" xr:uid="{00000000-0005-0000-0000-00007A1E0000}"/>
    <cellStyle name="Millares 2 5 2 3 2 2 3 2 3 2" xfId="21121" xr:uid="{A4012E39-B594-4A30-AC71-535B73BCACB1}"/>
    <cellStyle name="Millares 2 5 2 3 2 2 3 2 4" xfId="21119" xr:uid="{EAECEEE5-D608-46E4-BC0E-057AE0973FA6}"/>
    <cellStyle name="Millares 2 5 2 3 2 2 3 3" xfId="10471" xr:uid="{00000000-0005-0000-0000-00007B1E0000}"/>
    <cellStyle name="Millares 2 5 2 3 2 2 3 3 2" xfId="21122" xr:uid="{8693AD3A-A18C-40B4-AC38-C33E1754DE12}"/>
    <cellStyle name="Millares 2 5 2 3 2 2 3 4" xfId="10472" xr:uid="{00000000-0005-0000-0000-00007C1E0000}"/>
    <cellStyle name="Millares 2 5 2 3 2 2 3 4 2" xfId="21123" xr:uid="{E77C387A-46A7-4075-8F6A-305DD5AA60CF}"/>
    <cellStyle name="Millares 2 5 2 3 2 2 3 5" xfId="21118" xr:uid="{C33C5ED6-75C1-455F-A2C6-C473EBB230AF}"/>
    <cellStyle name="Millares 2 5 2 3 2 2 4" xfId="10473" xr:uid="{00000000-0005-0000-0000-00007D1E0000}"/>
    <cellStyle name="Millares 2 5 2 3 2 2 4 2" xfId="10474" xr:uid="{00000000-0005-0000-0000-00007E1E0000}"/>
    <cellStyle name="Millares 2 5 2 3 2 2 4 2 2" xfId="10475" xr:uid="{00000000-0005-0000-0000-00007F1E0000}"/>
    <cellStyle name="Millares 2 5 2 3 2 2 4 2 2 2" xfId="21126" xr:uid="{4621ACEE-4D69-4CDA-AEE9-8C0C3459F2DB}"/>
    <cellStyle name="Millares 2 5 2 3 2 2 4 2 3" xfId="10476" xr:uid="{00000000-0005-0000-0000-0000801E0000}"/>
    <cellStyle name="Millares 2 5 2 3 2 2 4 2 3 2" xfId="21127" xr:uid="{DE487C2E-5272-442B-AE5A-624C7E567E9B}"/>
    <cellStyle name="Millares 2 5 2 3 2 2 4 2 4" xfId="21125" xr:uid="{9342FC96-9C89-4BE7-B6FC-49445A6C84A7}"/>
    <cellStyle name="Millares 2 5 2 3 2 2 4 3" xfId="10477" xr:uid="{00000000-0005-0000-0000-0000811E0000}"/>
    <cellStyle name="Millares 2 5 2 3 2 2 4 3 2" xfId="21128" xr:uid="{9FC8C762-1A16-4183-843C-91867A87B639}"/>
    <cellStyle name="Millares 2 5 2 3 2 2 4 4" xfId="10478" xr:uid="{00000000-0005-0000-0000-0000821E0000}"/>
    <cellStyle name="Millares 2 5 2 3 2 2 4 4 2" xfId="21129" xr:uid="{CB48949F-E61D-4271-9D9F-93D7AFB91C25}"/>
    <cellStyle name="Millares 2 5 2 3 2 2 4 5" xfId="21124" xr:uid="{B7381FE5-5B14-4CA4-A06E-37109AD672B2}"/>
    <cellStyle name="Millares 2 5 2 3 2 2 5" xfId="10479" xr:uid="{00000000-0005-0000-0000-0000831E0000}"/>
    <cellStyle name="Millares 2 5 2 3 2 2 5 2" xfId="10480" xr:uid="{00000000-0005-0000-0000-0000841E0000}"/>
    <cellStyle name="Millares 2 5 2 3 2 2 5 2 2" xfId="10481" xr:uid="{00000000-0005-0000-0000-0000851E0000}"/>
    <cellStyle name="Millares 2 5 2 3 2 2 5 2 2 2" xfId="21132" xr:uid="{79B402A1-328B-4945-B973-2990ABDB7EFA}"/>
    <cellStyle name="Millares 2 5 2 3 2 2 5 2 3" xfId="10482" xr:uid="{00000000-0005-0000-0000-0000861E0000}"/>
    <cellStyle name="Millares 2 5 2 3 2 2 5 2 3 2" xfId="21133" xr:uid="{C3ACDA76-4698-44E2-A7D0-613728EFED03}"/>
    <cellStyle name="Millares 2 5 2 3 2 2 5 2 4" xfId="21131" xr:uid="{FF78EDC5-655E-4135-BEE9-336E12A446A8}"/>
    <cellStyle name="Millares 2 5 2 3 2 2 5 3" xfId="10483" xr:uid="{00000000-0005-0000-0000-0000871E0000}"/>
    <cellStyle name="Millares 2 5 2 3 2 2 5 3 2" xfId="21134" xr:uid="{629B2B0A-CDA8-4DDA-A0AA-0F0753F7EA10}"/>
    <cellStyle name="Millares 2 5 2 3 2 2 5 4" xfId="10484" xr:uid="{00000000-0005-0000-0000-0000881E0000}"/>
    <cellStyle name="Millares 2 5 2 3 2 2 5 4 2" xfId="21135" xr:uid="{E70A2F24-B33D-4AD2-9D77-71A3C7B901E5}"/>
    <cellStyle name="Millares 2 5 2 3 2 2 5 5" xfId="21130" xr:uid="{F1A5CE63-4266-43E7-86F2-3528EF4AC5BD}"/>
    <cellStyle name="Millares 2 5 2 3 2 2 6" xfId="10485" xr:uid="{00000000-0005-0000-0000-0000891E0000}"/>
    <cellStyle name="Millares 2 5 2 3 2 2 6 2" xfId="10486" xr:uid="{00000000-0005-0000-0000-00008A1E0000}"/>
    <cellStyle name="Millares 2 5 2 3 2 2 6 2 2" xfId="21137" xr:uid="{16C2A5FF-71A6-4F7E-9034-024162220BC2}"/>
    <cellStyle name="Millares 2 5 2 3 2 2 6 3" xfId="10487" xr:uid="{00000000-0005-0000-0000-00008B1E0000}"/>
    <cellStyle name="Millares 2 5 2 3 2 2 6 3 2" xfId="21138" xr:uid="{48586263-7B89-4D3C-B7C9-AC8A43BEC423}"/>
    <cellStyle name="Millares 2 5 2 3 2 2 6 4" xfId="21136" xr:uid="{72946C25-7A5B-47D5-A76C-FAA49CC72491}"/>
    <cellStyle name="Millares 2 5 2 3 2 2 7" xfId="10488" xr:uid="{00000000-0005-0000-0000-00008C1E0000}"/>
    <cellStyle name="Millares 2 5 2 3 2 2 7 2" xfId="21139" xr:uid="{CECEBD2A-043E-47BC-9841-DC2FF303D79C}"/>
    <cellStyle name="Millares 2 5 2 3 2 2 8" xfId="10489" xr:uid="{00000000-0005-0000-0000-00008D1E0000}"/>
    <cellStyle name="Millares 2 5 2 3 2 2 8 2" xfId="21140" xr:uid="{4DA22CDF-83A4-4169-95CA-11E341D60863}"/>
    <cellStyle name="Millares 2 5 2 3 2 2 9" xfId="21105" xr:uid="{BD980841-DCED-492B-A64A-5714D9AC5438}"/>
    <cellStyle name="Millares 2 5 2 3 2 3" xfId="10490" xr:uid="{00000000-0005-0000-0000-00008E1E0000}"/>
    <cellStyle name="Millares 2 5 2 3 2 3 2" xfId="10491" xr:uid="{00000000-0005-0000-0000-00008F1E0000}"/>
    <cellStyle name="Millares 2 5 2 3 2 3 2 2" xfId="10492" xr:uid="{00000000-0005-0000-0000-0000901E0000}"/>
    <cellStyle name="Millares 2 5 2 3 2 3 2 2 2" xfId="10493" xr:uid="{00000000-0005-0000-0000-0000911E0000}"/>
    <cellStyle name="Millares 2 5 2 3 2 3 2 2 2 2" xfId="21144" xr:uid="{50CB1CA8-9D74-409B-9753-30F0396F2ADD}"/>
    <cellStyle name="Millares 2 5 2 3 2 3 2 2 3" xfId="10494" xr:uid="{00000000-0005-0000-0000-0000921E0000}"/>
    <cellStyle name="Millares 2 5 2 3 2 3 2 2 3 2" xfId="21145" xr:uid="{8BEF1312-6A9E-4B77-8B84-E2DCF1D87461}"/>
    <cellStyle name="Millares 2 5 2 3 2 3 2 2 4" xfId="21143" xr:uid="{EDBA7B84-9277-4B8A-9B59-0528425C5674}"/>
    <cellStyle name="Millares 2 5 2 3 2 3 2 3" xfId="10495" xr:uid="{00000000-0005-0000-0000-0000931E0000}"/>
    <cellStyle name="Millares 2 5 2 3 2 3 2 3 2" xfId="21146" xr:uid="{8607ED40-E1E4-4164-9D81-0E5A4C3CC0E6}"/>
    <cellStyle name="Millares 2 5 2 3 2 3 2 4" xfId="10496" xr:uid="{00000000-0005-0000-0000-0000941E0000}"/>
    <cellStyle name="Millares 2 5 2 3 2 3 2 4 2" xfId="21147" xr:uid="{77C4272B-FF7A-437D-B119-0ECDC39A6A72}"/>
    <cellStyle name="Millares 2 5 2 3 2 3 2 5" xfId="21142" xr:uid="{A8422E6A-55B3-440D-9C56-8CA23A7EF6B4}"/>
    <cellStyle name="Millares 2 5 2 3 2 3 3" xfId="10497" xr:uid="{00000000-0005-0000-0000-0000951E0000}"/>
    <cellStyle name="Millares 2 5 2 3 2 3 3 2" xfId="10498" xr:uid="{00000000-0005-0000-0000-0000961E0000}"/>
    <cellStyle name="Millares 2 5 2 3 2 3 3 2 2" xfId="21149" xr:uid="{56FA571E-C55A-4AE2-A5B0-4E99E17EEC8B}"/>
    <cellStyle name="Millares 2 5 2 3 2 3 3 3" xfId="10499" xr:uid="{00000000-0005-0000-0000-0000971E0000}"/>
    <cellStyle name="Millares 2 5 2 3 2 3 3 3 2" xfId="21150" xr:uid="{E98BA54C-C3E9-43B7-99E8-D72A81BCAC30}"/>
    <cellStyle name="Millares 2 5 2 3 2 3 3 4" xfId="21148" xr:uid="{3C3954CF-3799-484F-A32D-AE9507F6D9C7}"/>
    <cellStyle name="Millares 2 5 2 3 2 3 4" xfId="10500" xr:uid="{00000000-0005-0000-0000-0000981E0000}"/>
    <cellStyle name="Millares 2 5 2 3 2 3 4 2" xfId="21151" xr:uid="{D63EB389-759E-48DE-873D-9C8F8D9A1B45}"/>
    <cellStyle name="Millares 2 5 2 3 2 3 5" xfId="10501" xr:uid="{00000000-0005-0000-0000-0000991E0000}"/>
    <cellStyle name="Millares 2 5 2 3 2 3 5 2" xfId="21152" xr:uid="{0954F2DB-84B6-490E-8BAE-5ADE33FE4FB9}"/>
    <cellStyle name="Millares 2 5 2 3 2 3 6" xfId="21141" xr:uid="{19A17A08-5EDB-4939-84AB-81DF4701CFBA}"/>
    <cellStyle name="Millares 2 5 2 3 2 4" xfId="10502" xr:uid="{00000000-0005-0000-0000-00009A1E0000}"/>
    <cellStyle name="Millares 2 5 2 3 2 4 2" xfId="10503" xr:uid="{00000000-0005-0000-0000-00009B1E0000}"/>
    <cellStyle name="Millares 2 5 2 3 2 4 2 2" xfId="10504" xr:uid="{00000000-0005-0000-0000-00009C1E0000}"/>
    <cellStyle name="Millares 2 5 2 3 2 4 2 2 2" xfId="21155" xr:uid="{7F9666A8-0D34-4F65-959F-78A8736F137A}"/>
    <cellStyle name="Millares 2 5 2 3 2 4 2 3" xfId="10505" xr:uid="{00000000-0005-0000-0000-00009D1E0000}"/>
    <cellStyle name="Millares 2 5 2 3 2 4 2 3 2" xfId="21156" xr:uid="{3D295469-C6FB-4DCE-96D4-22D91E2E5196}"/>
    <cellStyle name="Millares 2 5 2 3 2 4 2 4" xfId="21154" xr:uid="{0D0A49C2-4A26-44EB-91B4-B1257F0DC080}"/>
    <cellStyle name="Millares 2 5 2 3 2 4 3" xfId="10506" xr:uid="{00000000-0005-0000-0000-00009E1E0000}"/>
    <cellStyle name="Millares 2 5 2 3 2 4 3 2" xfId="21157" xr:uid="{3C0A4882-A71E-468F-BCE5-B8D662DBC1EC}"/>
    <cellStyle name="Millares 2 5 2 3 2 4 4" xfId="10507" xr:uid="{00000000-0005-0000-0000-00009F1E0000}"/>
    <cellStyle name="Millares 2 5 2 3 2 4 4 2" xfId="21158" xr:uid="{22FB8F65-26CA-4926-BAB5-970F635B00C8}"/>
    <cellStyle name="Millares 2 5 2 3 2 4 5" xfId="21153" xr:uid="{24ABA6B2-9B7F-4386-9C33-EEAFB4785729}"/>
    <cellStyle name="Millares 2 5 2 3 2 5" xfId="10508" xr:uid="{00000000-0005-0000-0000-0000A01E0000}"/>
    <cellStyle name="Millares 2 5 2 3 2 5 2" xfId="10509" xr:uid="{00000000-0005-0000-0000-0000A11E0000}"/>
    <cellStyle name="Millares 2 5 2 3 2 5 2 2" xfId="10510" xr:uid="{00000000-0005-0000-0000-0000A21E0000}"/>
    <cellStyle name="Millares 2 5 2 3 2 5 2 2 2" xfId="21161" xr:uid="{C6307A87-A433-4451-9FBB-3D04D0263C51}"/>
    <cellStyle name="Millares 2 5 2 3 2 5 2 3" xfId="10511" xr:uid="{00000000-0005-0000-0000-0000A31E0000}"/>
    <cellStyle name="Millares 2 5 2 3 2 5 2 3 2" xfId="21162" xr:uid="{45A1E452-C5D0-4D46-A24B-C1068F90DA1F}"/>
    <cellStyle name="Millares 2 5 2 3 2 5 2 4" xfId="21160" xr:uid="{F2D2E858-23AF-4B4F-B995-24172C95285A}"/>
    <cellStyle name="Millares 2 5 2 3 2 5 3" xfId="10512" xr:uid="{00000000-0005-0000-0000-0000A41E0000}"/>
    <cellStyle name="Millares 2 5 2 3 2 5 3 2" xfId="21163" xr:uid="{31A5DDF3-3C87-423E-80C5-249E6E114D95}"/>
    <cellStyle name="Millares 2 5 2 3 2 5 4" xfId="10513" xr:uid="{00000000-0005-0000-0000-0000A51E0000}"/>
    <cellStyle name="Millares 2 5 2 3 2 5 4 2" xfId="21164" xr:uid="{27348E76-0FF9-4426-9A93-F364D0A2E2A3}"/>
    <cellStyle name="Millares 2 5 2 3 2 5 5" xfId="21159" xr:uid="{7D5D8975-A3B0-4B5E-8252-9698741A7F2A}"/>
    <cellStyle name="Millares 2 5 2 3 2 6" xfId="10514" xr:uid="{00000000-0005-0000-0000-0000A61E0000}"/>
    <cellStyle name="Millares 2 5 2 3 2 6 2" xfId="10515" xr:uid="{00000000-0005-0000-0000-0000A71E0000}"/>
    <cellStyle name="Millares 2 5 2 3 2 6 2 2" xfId="10516" xr:uid="{00000000-0005-0000-0000-0000A81E0000}"/>
    <cellStyle name="Millares 2 5 2 3 2 6 2 2 2" xfId="21167" xr:uid="{2D044D26-4DD3-497F-B93F-D34F63271125}"/>
    <cellStyle name="Millares 2 5 2 3 2 6 2 3" xfId="10517" xr:uid="{00000000-0005-0000-0000-0000A91E0000}"/>
    <cellStyle name="Millares 2 5 2 3 2 6 2 3 2" xfId="21168" xr:uid="{6E3460BE-2436-4D8F-B377-BD9C8951C4A3}"/>
    <cellStyle name="Millares 2 5 2 3 2 6 2 4" xfId="21166" xr:uid="{0BF72EA3-365A-4C0D-AA99-269946A6B292}"/>
    <cellStyle name="Millares 2 5 2 3 2 6 3" xfId="10518" xr:uid="{00000000-0005-0000-0000-0000AA1E0000}"/>
    <cellStyle name="Millares 2 5 2 3 2 6 3 2" xfId="21169" xr:uid="{2D477C22-FD4E-4741-A6DE-5B01EB1A44F7}"/>
    <cellStyle name="Millares 2 5 2 3 2 6 4" xfId="10519" xr:uid="{00000000-0005-0000-0000-0000AB1E0000}"/>
    <cellStyle name="Millares 2 5 2 3 2 6 4 2" xfId="21170" xr:uid="{5183A25C-BB9F-4E5E-A431-5EE6B97E5B59}"/>
    <cellStyle name="Millares 2 5 2 3 2 6 5" xfId="21165" xr:uid="{6CB3641A-40F6-4694-AD42-1E3216B2DE25}"/>
    <cellStyle name="Millares 2 5 2 3 2 7" xfId="10520" xr:uid="{00000000-0005-0000-0000-0000AC1E0000}"/>
    <cellStyle name="Millares 2 5 2 3 2 7 2" xfId="10521" xr:uid="{00000000-0005-0000-0000-0000AD1E0000}"/>
    <cellStyle name="Millares 2 5 2 3 2 7 2 2" xfId="21172" xr:uid="{C929A99D-2590-49A4-A1E0-8218189434D6}"/>
    <cellStyle name="Millares 2 5 2 3 2 7 3" xfId="10522" xr:uid="{00000000-0005-0000-0000-0000AE1E0000}"/>
    <cellStyle name="Millares 2 5 2 3 2 7 3 2" xfId="21173" xr:uid="{57BFDC6A-42F7-4AAF-A329-89E9DC229DC8}"/>
    <cellStyle name="Millares 2 5 2 3 2 7 4" xfId="21171" xr:uid="{0FAA42B8-A471-4C22-9161-2AE5A21CF875}"/>
    <cellStyle name="Millares 2 5 2 3 2 8" xfId="10523" xr:uid="{00000000-0005-0000-0000-0000AF1E0000}"/>
    <cellStyle name="Millares 2 5 2 3 2 8 2" xfId="21174" xr:uid="{E69FBCE7-796B-4A14-8078-E7E4A956769D}"/>
    <cellStyle name="Millares 2 5 2 3 2 9" xfId="10524" xr:uid="{00000000-0005-0000-0000-0000B01E0000}"/>
    <cellStyle name="Millares 2 5 2 3 2 9 2" xfId="21175" xr:uid="{04B9A726-C1A2-44CF-9A37-A13DC35FB5BA}"/>
    <cellStyle name="Millares 2 5 2 3 3" xfId="10525" xr:uid="{00000000-0005-0000-0000-0000B11E0000}"/>
    <cellStyle name="Millares 2 5 2 3 3 2" xfId="10526" xr:uid="{00000000-0005-0000-0000-0000B21E0000}"/>
    <cellStyle name="Millares 2 5 2 3 3 2 2" xfId="10527" xr:uid="{00000000-0005-0000-0000-0000B31E0000}"/>
    <cellStyle name="Millares 2 5 2 3 3 2 2 2" xfId="10528" xr:uid="{00000000-0005-0000-0000-0000B41E0000}"/>
    <cellStyle name="Millares 2 5 2 3 3 2 2 2 2" xfId="10529" xr:uid="{00000000-0005-0000-0000-0000B51E0000}"/>
    <cellStyle name="Millares 2 5 2 3 3 2 2 2 2 2" xfId="21180" xr:uid="{A21CF638-8D53-4C17-AB06-D7B338187C73}"/>
    <cellStyle name="Millares 2 5 2 3 3 2 2 2 3" xfId="10530" xr:uid="{00000000-0005-0000-0000-0000B61E0000}"/>
    <cellStyle name="Millares 2 5 2 3 3 2 2 2 3 2" xfId="21181" xr:uid="{C2122E8D-849C-4FB4-A017-C8E0EBC5F206}"/>
    <cellStyle name="Millares 2 5 2 3 3 2 2 2 4" xfId="21179" xr:uid="{0C9ACCC8-6D54-4B77-8BF5-A8FC098E05E0}"/>
    <cellStyle name="Millares 2 5 2 3 3 2 2 3" xfId="10531" xr:uid="{00000000-0005-0000-0000-0000B71E0000}"/>
    <cellStyle name="Millares 2 5 2 3 3 2 2 3 2" xfId="21182" xr:uid="{4DF9AFC7-B4D9-46B5-8784-68A10496D2C9}"/>
    <cellStyle name="Millares 2 5 2 3 3 2 2 4" xfId="10532" xr:uid="{00000000-0005-0000-0000-0000B81E0000}"/>
    <cellStyle name="Millares 2 5 2 3 3 2 2 4 2" xfId="21183" xr:uid="{87D708BF-4541-4D64-A404-615F8E8CE950}"/>
    <cellStyle name="Millares 2 5 2 3 3 2 2 5" xfId="21178" xr:uid="{C1F8112B-C1A4-423C-8282-03911F53AF81}"/>
    <cellStyle name="Millares 2 5 2 3 3 2 3" xfId="10533" xr:uid="{00000000-0005-0000-0000-0000B91E0000}"/>
    <cellStyle name="Millares 2 5 2 3 3 2 3 2" xfId="10534" xr:uid="{00000000-0005-0000-0000-0000BA1E0000}"/>
    <cellStyle name="Millares 2 5 2 3 3 2 3 2 2" xfId="21185" xr:uid="{13747CBD-77D4-46B4-91F3-7837F6F185A1}"/>
    <cellStyle name="Millares 2 5 2 3 3 2 3 3" xfId="10535" xr:uid="{00000000-0005-0000-0000-0000BB1E0000}"/>
    <cellStyle name="Millares 2 5 2 3 3 2 3 3 2" xfId="21186" xr:uid="{93C06C28-EF7B-42C0-8647-444BD7048D9E}"/>
    <cellStyle name="Millares 2 5 2 3 3 2 3 4" xfId="21184" xr:uid="{658DB57F-4870-44E7-AF3F-3A2D590927D7}"/>
    <cellStyle name="Millares 2 5 2 3 3 2 4" xfId="10536" xr:uid="{00000000-0005-0000-0000-0000BC1E0000}"/>
    <cellStyle name="Millares 2 5 2 3 3 2 4 2" xfId="21187" xr:uid="{2FBCC0A9-B0D5-4F00-B64F-2B2A8DE1E2F6}"/>
    <cellStyle name="Millares 2 5 2 3 3 2 5" xfId="10537" xr:uid="{00000000-0005-0000-0000-0000BD1E0000}"/>
    <cellStyle name="Millares 2 5 2 3 3 2 5 2" xfId="21188" xr:uid="{3BB589F0-CD23-4153-93B8-62CE9A0FF56F}"/>
    <cellStyle name="Millares 2 5 2 3 3 2 6" xfId="21177" xr:uid="{FE10F1D8-A1D4-4278-BCCF-0DD61CA8ACFD}"/>
    <cellStyle name="Millares 2 5 2 3 3 3" xfId="10538" xr:uid="{00000000-0005-0000-0000-0000BE1E0000}"/>
    <cellStyle name="Millares 2 5 2 3 3 3 2" xfId="10539" xr:uid="{00000000-0005-0000-0000-0000BF1E0000}"/>
    <cellStyle name="Millares 2 5 2 3 3 3 2 2" xfId="10540" xr:uid="{00000000-0005-0000-0000-0000C01E0000}"/>
    <cellStyle name="Millares 2 5 2 3 3 3 2 2 2" xfId="21191" xr:uid="{ED8326D8-D674-4136-B243-98AAA7DDA144}"/>
    <cellStyle name="Millares 2 5 2 3 3 3 2 3" xfId="10541" xr:uid="{00000000-0005-0000-0000-0000C11E0000}"/>
    <cellStyle name="Millares 2 5 2 3 3 3 2 3 2" xfId="21192" xr:uid="{51250144-8189-47CB-AAE9-6B6E334CA417}"/>
    <cellStyle name="Millares 2 5 2 3 3 3 2 4" xfId="21190" xr:uid="{9721C81D-82DF-4169-9C68-682C4DFE28B7}"/>
    <cellStyle name="Millares 2 5 2 3 3 3 3" xfId="10542" xr:uid="{00000000-0005-0000-0000-0000C21E0000}"/>
    <cellStyle name="Millares 2 5 2 3 3 3 3 2" xfId="21193" xr:uid="{5DD09778-75B4-4D69-84F3-C341EAFC4755}"/>
    <cellStyle name="Millares 2 5 2 3 3 3 4" xfId="10543" xr:uid="{00000000-0005-0000-0000-0000C31E0000}"/>
    <cellStyle name="Millares 2 5 2 3 3 3 4 2" xfId="21194" xr:uid="{F1006A35-D68B-4916-982C-6A4415AE7726}"/>
    <cellStyle name="Millares 2 5 2 3 3 3 5" xfId="21189" xr:uid="{C291A7A1-21FB-4810-A2E7-6575B9E01736}"/>
    <cellStyle name="Millares 2 5 2 3 3 4" xfId="10544" xr:uid="{00000000-0005-0000-0000-0000C41E0000}"/>
    <cellStyle name="Millares 2 5 2 3 3 4 2" xfId="10545" xr:uid="{00000000-0005-0000-0000-0000C51E0000}"/>
    <cellStyle name="Millares 2 5 2 3 3 4 2 2" xfId="10546" xr:uid="{00000000-0005-0000-0000-0000C61E0000}"/>
    <cellStyle name="Millares 2 5 2 3 3 4 2 2 2" xfId="21197" xr:uid="{AF736355-EAFC-4C52-A2DC-594387E12110}"/>
    <cellStyle name="Millares 2 5 2 3 3 4 2 3" xfId="10547" xr:uid="{00000000-0005-0000-0000-0000C71E0000}"/>
    <cellStyle name="Millares 2 5 2 3 3 4 2 3 2" xfId="21198" xr:uid="{65B87F41-77AB-45F1-8378-D0F84C9D8CB4}"/>
    <cellStyle name="Millares 2 5 2 3 3 4 2 4" xfId="21196" xr:uid="{AE80D63B-6331-438A-BC9F-6BED90EFB706}"/>
    <cellStyle name="Millares 2 5 2 3 3 4 3" xfId="10548" xr:uid="{00000000-0005-0000-0000-0000C81E0000}"/>
    <cellStyle name="Millares 2 5 2 3 3 4 3 2" xfId="21199" xr:uid="{72EB18F2-F46B-48AF-819D-7AD02289146C}"/>
    <cellStyle name="Millares 2 5 2 3 3 4 4" xfId="10549" xr:uid="{00000000-0005-0000-0000-0000C91E0000}"/>
    <cellStyle name="Millares 2 5 2 3 3 4 4 2" xfId="21200" xr:uid="{FDE96804-0748-4C16-B3D2-DFCE21D7C252}"/>
    <cellStyle name="Millares 2 5 2 3 3 4 5" xfId="21195" xr:uid="{D4ECFF20-E4DA-4AA8-B3FE-33A149BCCFC3}"/>
    <cellStyle name="Millares 2 5 2 3 3 5" xfId="10550" xr:uid="{00000000-0005-0000-0000-0000CA1E0000}"/>
    <cellStyle name="Millares 2 5 2 3 3 5 2" xfId="10551" xr:uid="{00000000-0005-0000-0000-0000CB1E0000}"/>
    <cellStyle name="Millares 2 5 2 3 3 5 2 2" xfId="10552" xr:uid="{00000000-0005-0000-0000-0000CC1E0000}"/>
    <cellStyle name="Millares 2 5 2 3 3 5 2 2 2" xfId="21203" xr:uid="{3A67A993-42D5-4B17-9D04-4968895431B1}"/>
    <cellStyle name="Millares 2 5 2 3 3 5 2 3" xfId="10553" xr:uid="{00000000-0005-0000-0000-0000CD1E0000}"/>
    <cellStyle name="Millares 2 5 2 3 3 5 2 3 2" xfId="21204" xr:uid="{9ED0A07E-881A-4CCB-90E4-F8C2BAAF5C3F}"/>
    <cellStyle name="Millares 2 5 2 3 3 5 2 4" xfId="21202" xr:uid="{87CE8B1C-B879-4670-9811-0B5C3C01298D}"/>
    <cellStyle name="Millares 2 5 2 3 3 5 3" xfId="10554" xr:uid="{00000000-0005-0000-0000-0000CE1E0000}"/>
    <cellStyle name="Millares 2 5 2 3 3 5 3 2" xfId="21205" xr:uid="{9773DE0C-5B5C-4999-A1EE-42E9A2AE0347}"/>
    <cellStyle name="Millares 2 5 2 3 3 5 4" xfId="10555" xr:uid="{00000000-0005-0000-0000-0000CF1E0000}"/>
    <cellStyle name="Millares 2 5 2 3 3 5 4 2" xfId="21206" xr:uid="{0F53A5D1-D61B-4E6D-8716-7F2988CB31CA}"/>
    <cellStyle name="Millares 2 5 2 3 3 5 5" xfId="21201" xr:uid="{39E5DDA0-CE94-4DDB-9F25-650996D98A52}"/>
    <cellStyle name="Millares 2 5 2 3 3 6" xfId="10556" xr:uid="{00000000-0005-0000-0000-0000D01E0000}"/>
    <cellStyle name="Millares 2 5 2 3 3 6 2" xfId="10557" xr:uid="{00000000-0005-0000-0000-0000D11E0000}"/>
    <cellStyle name="Millares 2 5 2 3 3 6 2 2" xfId="21208" xr:uid="{94B3A0FD-FA42-456C-9423-ED6EC9949684}"/>
    <cellStyle name="Millares 2 5 2 3 3 6 3" xfId="10558" xr:uid="{00000000-0005-0000-0000-0000D21E0000}"/>
    <cellStyle name="Millares 2 5 2 3 3 6 3 2" xfId="21209" xr:uid="{5684DA40-89B6-4123-8202-5A7708E05E60}"/>
    <cellStyle name="Millares 2 5 2 3 3 6 4" xfId="21207" xr:uid="{BD4525E1-E516-40A4-BA72-8F127B213EB0}"/>
    <cellStyle name="Millares 2 5 2 3 3 7" xfId="10559" xr:uid="{00000000-0005-0000-0000-0000D31E0000}"/>
    <cellStyle name="Millares 2 5 2 3 3 7 2" xfId="21210" xr:uid="{0A66E6D1-3B2B-411E-B847-EA247DB9C975}"/>
    <cellStyle name="Millares 2 5 2 3 3 8" xfId="10560" xr:uid="{00000000-0005-0000-0000-0000D41E0000}"/>
    <cellStyle name="Millares 2 5 2 3 3 8 2" xfId="21211" xr:uid="{3326E033-C935-4F26-A097-F2B901779C96}"/>
    <cellStyle name="Millares 2 5 2 3 3 9" xfId="21176" xr:uid="{948DCCDF-307F-4303-BEF8-35BFD8312B5E}"/>
    <cellStyle name="Millares 2 5 2 3 4" xfId="10561" xr:uid="{00000000-0005-0000-0000-0000D51E0000}"/>
    <cellStyle name="Millares 2 5 2 3 4 2" xfId="10562" xr:uid="{00000000-0005-0000-0000-0000D61E0000}"/>
    <cellStyle name="Millares 2 5 2 3 4 2 2" xfId="10563" xr:uid="{00000000-0005-0000-0000-0000D71E0000}"/>
    <cellStyle name="Millares 2 5 2 3 4 2 2 2" xfId="10564" xr:uid="{00000000-0005-0000-0000-0000D81E0000}"/>
    <cellStyle name="Millares 2 5 2 3 4 2 2 2 2" xfId="21215" xr:uid="{7EFDF4BC-85E7-4C46-A344-58AA3ACAEB48}"/>
    <cellStyle name="Millares 2 5 2 3 4 2 2 3" xfId="10565" xr:uid="{00000000-0005-0000-0000-0000D91E0000}"/>
    <cellStyle name="Millares 2 5 2 3 4 2 2 3 2" xfId="21216" xr:uid="{5BB9E134-3A26-42F5-8207-F348C28F84A4}"/>
    <cellStyle name="Millares 2 5 2 3 4 2 2 4" xfId="21214" xr:uid="{81C304DE-C26D-41A1-954D-4E6A6F892393}"/>
    <cellStyle name="Millares 2 5 2 3 4 2 3" xfId="10566" xr:uid="{00000000-0005-0000-0000-0000DA1E0000}"/>
    <cellStyle name="Millares 2 5 2 3 4 2 3 2" xfId="21217" xr:uid="{D2E5EBDA-50AB-4DB8-8E6C-F59AF52B74E2}"/>
    <cellStyle name="Millares 2 5 2 3 4 2 4" xfId="10567" xr:uid="{00000000-0005-0000-0000-0000DB1E0000}"/>
    <cellStyle name="Millares 2 5 2 3 4 2 4 2" xfId="21218" xr:uid="{537CBE31-8698-485B-A683-6D865F4E3086}"/>
    <cellStyle name="Millares 2 5 2 3 4 2 5" xfId="21213" xr:uid="{4DC1459E-CFBE-4BA7-9F9C-FE84546ADE5D}"/>
    <cellStyle name="Millares 2 5 2 3 4 3" xfId="10568" xr:uid="{00000000-0005-0000-0000-0000DC1E0000}"/>
    <cellStyle name="Millares 2 5 2 3 4 3 2" xfId="10569" xr:uid="{00000000-0005-0000-0000-0000DD1E0000}"/>
    <cellStyle name="Millares 2 5 2 3 4 3 2 2" xfId="21220" xr:uid="{C5AF9340-B778-4EDE-80E9-C954261B6E9A}"/>
    <cellStyle name="Millares 2 5 2 3 4 3 3" xfId="10570" xr:uid="{00000000-0005-0000-0000-0000DE1E0000}"/>
    <cellStyle name="Millares 2 5 2 3 4 3 3 2" xfId="21221" xr:uid="{B3BE6F6C-E5CC-48D2-8377-2C062B70BE2F}"/>
    <cellStyle name="Millares 2 5 2 3 4 3 4" xfId="21219" xr:uid="{E499CE48-BEAB-497F-8170-DC8082775CF8}"/>
    <cellStyle name="Millares 2 5 2 3 4 4" xfId="10571" xr:uid="{00000000-0005-0000-0000-0000DF1E0000}"/>
    <cellStyle name="Millares 2 5 2 3 4 4 2" xfId="21222" xr:uid="{F926A090-B04B-452A-9D33-7305BE3DE479}"/>
    <cellStyle name="Millares 2 5 2 3 4 5" xfId="10572" xr:uid="{00000000-0005-0000-0000-0000E01E0000}"/>
    <cellStyle name="Millares 2 5 2 3 4 5 2" xfId="21223" xr:uid="{A053C6F1-B331-4897-8CEB-8FAA4CB60CE9}"/>
    <cellStyle name="Millares 2 5 2 3 4 6" xfId="21212" xr:uid="{AF10B18D-BEEB-4087-8C84-A17F2CB79554}"/>
    <cellStyle name="Millares 2 5 2 3 5" xfId="10573" xr:uid="{00000000-0005-0000-0000-0000E11E0000}"/>
    <cellStyle name="Millares 2 5 2 3 5 2" xfId="10574" xr:uid="{00000000-0005-0000-0000-0000E21E0000}"/>
    <cellStyle name="Millares 2 5 2 3 5 2 2" xfId="10575" xr:uid="{00000000-0005-0000-0000-0000E31E0000}"/>
    <cellStyle name="Millares 2 5 2 3 5 2 2 2" xfId="21226" xr:uid="{E1EF5FA6-6D25-439E-BFC7-EC201CE1A098}"/>
    <cellStyle name="Millares 2 5 2 3 5 2 3" xfId="10576" xr:uid="{00000000-0005-0000-0000-0000E41E0000}"/>
    <cellStyle name="Millares 2 5 2 3 5 2 3 2" xfId="21227" xr:uid="{7FFFAA6B-70D8-4D4B-A8BE-B433C22A76E8}"/>
    <cellStyle name="Millares 2 5 2 3 5 2 4" xfId="21225" xr:uid="{5355E986-D0E9-43B8-8CDB-DEF33E8CEDA0}"/>
    <cellStyle name="Millares 2 5 2 3 5 3" xfId="10577" xr:uid="{00000000-0005-0000-0000-0000E51E0000}"/>
    <cellStyle name="Millares 2 5 2 3 5 3 2" xfId="21228" xr:uid="{68018EB5-AAC0-4EC8-9B64-A0F20E4C48FB}"/>
    <cellStyle name="Millares 2 5 2 3 5 4" xfId="10578" xr:uid="{00000000-0005-0000-0000-0000E61E0000}"/>
    <cellStyle name="Millares 2 5 2 3 5 4 2" xfId="21229" xr:uid="{551FA497-37A0-44E8-BE96-7014C95F8399}"/>
    <cellStyle name="Millares 2 5 2 3 5 5" xfId="21224" xr:uid="{25DCC99E-9A43-4EAE-8DE9-DBC3151EC5E2}"/>
    <cellStyle name="Millares 2 5 2 3 6" xfId="10579" xr:uid="{00000000-0005-0000-0000-0000E71E0000}"/>
    <cellStyle name="Millares 2 5 2 3 6 2" xfId="10580" xr:uid="{00000000-0005-0000-0000-0000E81E0000}"/>
    <cellStyle name="Millares 2 5 2 3 6 2 2" xfId="10581" xr:uid="{00000000-0005-0000-0000-0000E91E0000}"/>
    <cellStyle name="Millares 2 5 2 3 6 2 2 2" xfId="21232" xr:uid="{9AE3E2F7-1724-4E89-B119-26AE7772D507}"/>
    <cellStyle name="Millares 2 5 2 3 6 2 3" xfId="10582" xr:uid="{00000000-0005-0000-0000-0000EA1E0000}"/>
    <cellStyle name="Millares 2 5 2 3 6 2 3 2" xfId="21233" xr:uid="{B2F6A5B7-FE3C-4858-B9BC-3D7EDACB14BF}"/>
    <cellStyle name="Millares 2 5 2 3 6 2 4" xfId="21231" xr:uid="{28194C64-B3E2-4ABD-9818-46A7BE2B6B34}"/>
    <cellStyle name="Millares 2 5 2 3 6 3" xfId="10583" xr:uid="{00000000-0005-0000-0000-0000EB1E0000}"/>
    <cellStyle name="Millares 2 5 2 3 6 3 2" xfId="21234" xr:uid="{70E1D271-71C0-4DC9-80DC-FF7EE3C5EC41}"/>
    <cellStyle name="Millares 2 5 2 3 6 4" xfId="10584" xr:uid="{00000000-0005-0000-0000-0000EC1E0000}"/>
    <cellStyle name="Millares 2 5 2 3 6 4 2" xfId="21235" xr:uid="{C172FF70-55E0-4241-BF44-C3853740CC3F}"/>
    <cellStyle name="Millares 2 5 2 3 6 5" xfId="21230" xr:uid="{BE0FE70A-F15B-48C0-BA2E-29FB1115F8FA}"/>
    <cellStyle name="Millares 2 5 2 3 7" xfId="10585" xr:uid="{00000000-0005-0000-0000-0000ED1E0000}"/>
    <cellStyle name="Millares 2 5 2 3 7 2" xfId="10586" xr:uid="{00000000-0005-0000-0000-0000EE1E0000}"/>
    <cellStyle name="Millares 2 5 2 3 7 2 2" xfId="10587" xr:uid="{00000000-0005-0000-0000-0000EF1E0000}"/>
    <cellStyle name="Millares 2 5 2 3 7 2 2 2" xfId="21238" xr:uid="{172DE182-DB5E-4DA0-AFFA-3056D21EC205}"/>
    <cellStyle name="Millares 2 5 2 3 7 2 3" xfId="10588" xr:uid="{00000000-0005-0000-0000-0000F01E0000}"/>
    <cellStyle name="Millares 2 5 2 3 7 2 3 2" xfId="21239" xr:uid="{733B7F1E-05CC-455C-8929-8F07BFCB0A50}"/>
    <cellStyle name="Millares 2 5 2 3 7 2 4" xfId="21237" xr:uid="{E6E65378-4B02-449D-BFDD-AC01657B980B}"/>
    <cellStyle name="Millares 2 5 2 3 7 3" xfId="10589" xr:uid="{00000000-0005-0000-0000-0000F11E0000}"/>
    <cellStyle name="Millares 2 5 2 3 7 3 2" xfId="21240" xr:uid="{E8901334-C1D2-45DA-BF43-7FE8A20557F2}"/>
    <cellStyle name="Millares 2 5 2 3 7 4" xfId="10590" xr:uid="{00000000-0005-0000-0000-0000F21E0000}"/>
    <cellStyle name="Millares 2 5 2 3 7 4 2" xfId="21241" xr:uid="{318A7E0A-3548-45E8-B257-D90F8E95D0B1}"/>
    <cellStyle name="Millares 2 5 2 3 7 5" xfId="21236" xr:uid="{9C5DDFBB-130A-477E-BDC3-E43BBDB77539}"/>
    <cellStyle name="Millares 2 5 2 3 8" xfId="10591" xr:uid="{00000000-0005-0000-0000-0000F31E0000}"/>
    <cellStyle name="Millares 2 5 2 3 8 2" xfId="10592" xr:uid="{00000000-0005-0000-0000-0000F41E0000}"/>
    <cellStyle name="Millares 2 5 2 3 8 2 2" xfId="21243" xr:uid="{AB6FB3C6-548B-400C-953A-165E8AABA426}"/>
    <cellStyle name="Millares 2 5 2 3 8 3" xfId="10593" xr:uid="{00000000-0005-0000-0000-0000F51E0000}"/>
    <cellStyle name="Millares 2 5 2 3 8 3 2" xfId="21244" xr:uid="{E158EA1E-41A8-463C-AB6E-0C355B288932}"/>
    <cellStyle name="Millares 2 5 2 3 8 4" xfId="21242" xr:uid="{0202AAE3-AB2C-4833-8C4A-EF805497262F}"/>
    <cellStyle name="Millares 2 5 2 3 9" xfId="10594" xr:uid="{00000000-0005-0000-0000-0000F61E0000}"/>
    <cellStyle name="Millares 2 5 2 3 9 2" xfId="21245" xr:uid="{50AD54E3-3A52-40BB-84E6-D6C9D758AAC7}"/>
    <cellStyle name="Millares 2 5 2 4" xfId="10595" xr:uid="{00000000-0005-0000-0000-0000F71E0000}"/>
    <cellStyle name="Millares 2 5 2 4 10" xfId="21246" xr:uid="{15EC85E3-42AF-43A4-BDC9-B97A19411957}"/>
    <cellStyle name="Millares 2 5 2 4 2" xfId="10596" xr:uid="{00000000-0005-0000-0000-0000F81E0000}"/>
    <cellStyle name="Millares 2 5 2 4 2 2" xfId="10597" xr:uid="{00000000-0005-0000-0000-0000F91E0000}"/>
    <cellStyle name="Millares 2 5 2 4 2 2 2" xfId="10598" xr:uid="{00000000-0005-0000-0000-0000FA1E0000}"/>
    <cellStyle name="Millares 2 5 2 4 2 2 2 2" xfId="10599" xr:uid="{00000000-0005-0000-0000-0000FB1E0000}"/>
    <cellStyle name="Millares 2 5 2 4 2 2 2 2 2" xfId="10600" xr:uid="{00000000-0005-0000-0000-0000FC1E0000}"/>
    <cellStyle name="Millares 2 5 2 4 2 2 2 2 2 2" xfId="21251" xr:uid="{283DCA66-A374-4BFC-A853-310BC1C3B608}"/>
    <cellStyle name="Millares 2 5 2 4 2 2 2 2 3" xfId="10601" xr:uid="{00000000-0005-0000-0000-0000FD1E0000}"/>
    <cellStyle name="Millares 2 5 2 4 2 2 2 2 3 2" xfId="21252" xr:uid="{D07E05A1-02E3-4EA6-9761-BE97E781FAEC}"/>
    <cellStyle name="Millares 2 5 2 4 2 2 2 2 4" xfId="21250" xr:uid="{08595BF7-3A10-4204-AB1F-605AE2CAA849}"/>
    <cellStyle name="Millares 2 5 2 4 2 2 2 3" xfId="10602" xr:uid="{00000000-0005-0000-0000-0000FE1E0000}"/>
    <cellStyle name="Millares 2 5 2 4 2 2 2 3 2" xfId="21253" xr:uid="{E5073212-FE0F-45FD-B75A-298D0A8BDEDA}"/>
    <cellStyle name="Millares 2 5 2 4 2 2 2 4" xfId="10603" xr:uid="{00000000-0005-0000-0000-0000FF1E0000}"/>
    <cellStyle name="Millares 2 5 2 4 2 2 2 4 2" xfId="21254" xr:uid="{F9BAC20B-E576-464B-88F9-9146A6BD8AC3}"/>
    <cellStyle name="Millares 2 5 2 4 2 2 2 5" xfId="21249" xr:uid="{7234A005-AB31-4326-892E-FA1F91AC728E}"/>
    <cellStyle name="Millares 2 5 2 4 2 2 3" xfId="10604" xr:uid="{00000000-0005-0000-0000-0000001F0000}"/>
    <cellStyle name="Millares 2 5 2 4 2 2 3 2" xfId="10605" xr:uid="{00000000-0005-0000-0000-0000011F0000}"/>
    <cellStyle name="Millares 2 5 2 4 2 2 3 2 2" xfId="21256" xr:uid="{5A9BED4D-9515-414E-A53E-934CA3E939E3}"/>
    <cellStyle name="Millares 2 5 2 4 2 2 3 3" xfId="10606" xr:uid="{00000000-0005-0000-0000-0000021F0000}"/>
    <cellStyle name="Millares 2 5 2 4 2 2 3 3 2" xfId="21257" xr:uid="{D0769AC5-2445-4B73-BE23-12B3E6DB1065}"/>
    <cellStyle name="Millares 2 5 2 4 2 2 3 4" xfId="21255" xr:uid="{19C830FE-1C21-4310-B386-7C0BFCF2C179}"/>
    <cellStyle name="Millares 2 5 2 4 2 2 4" xfId="10607" xr:uid="{00000000-0005-0000-0000-0000031F0000}"/>
    <cellStyle name="Millares 2 5 2 4 2 2 4 2" xfId="21258" xr:uid="{D4868ABC-097D-448D-8E8C-7A48DC55CF08}"/>
    <cellStyle name="Millares 2 5 2 4 2 2 5" xfId="10608" xr:uid="{00000000-0005-0000-0000-0000041F0000}"/>
    <cellStyle name="Millares 2 5 2 4 2 2 5 2" xfId="21259" xr:uid="{49939897-D9EF-4CE9-B05F-49DC5E377D62}"/>
    <cellStyle name="Millares 2 5 2 4 2 2 6" xfId="21248" xr:uid="{A17D3F93-C04B-41A8-ACC9-EDF8C5407744}"/>
    <cellStyle name="Millares 2 5 2 4 2 3" xfId="10609" xr:uid="{00000000-0005-0000-0000-0000051F0000}"/>
    <cellStyle name="Millares 2 5 2 4 2 3 2" xfId="10610" xr:uid="{00000000-0005-0000-0000-0000061F0000}"/>
    <cellStyle name="Millares 2 5 2 4 2 3 2 2" xfId="10611" xr:uid="{00000000-0005-0000-0000-0000071F0000}"/>
    <cellStyle name="Millares 2 5 2 4 2 3 2 2 2" xfId="21262" xr:uid="{80FB478B-F3ED-4921-92A1-68B145DF4BBD}"/>
    <cellStyle name="Millares 2 5 2 4 2 3 2 3" xfId="10612" xr:uid="{00000000-0005-0000-0000-0000081F0000}"/>
    <cellStyle name="Millares 2 5 2 4 2 3 2 3 2" xfId="21263" xr:uid="{D9A66E6D-D48A-4C72-8AA5-F1B197368737}"/>
    <cellStyle name="Millares 2 5 2 4 2 3 2 4" xfId="21261" xr:uid="{F3500FD9-D002-4C28-BE71-08E2CE6C2C30}"/>
    <cellStyle name="Millares 2 5 2 4 2 3 3" xfId="10613" xr:uid="{00000000-0005-0000-0000-0000091F0000}"/>
    <cellStyle name="Millares 2 5 2 4 2 3 3 2" xfId="21264" xr:uid="{5C124927-17EB-4300-ABF1-B44A2A951A2B}"/>
    <cellStyle name="Millares 2 5 2 4 2 3 4" xfId="10614" xr:uid="{00000000-0005-0000-0000-00000A1F0000}"/>
    <cellStyle name="Millares 2 5 2 4 2 3 4 2" xfId="21265" xr:uid="{B56ADF5F-AF2D-4A2E-B1A3-7B22E749E1AC}"/>
    <cellStyle name="Millares 2 5 2 4 2 3 5" xfId="21260" xr:uid="{622231E4-73B2-4944-8917-592FF0311C1C}"/>
    <cellStyle name="Millares 2 5 2 4 2 4" xfId="10615" xr:uid="{00000000-0005-0000-0000-00000B1F0000}"/>
    <cellStyle name="Millares 2 5 2 4 2 4 2" xfId="10616" xr:uid="{00000000-0005-0000-0000-00000C1F0000}"/>
    <cellStyle name="Millares 2 5 2 4 2 4 2 2" xfId="10617" xr:uid="{00000000-0005-0000-0000-00000D1F0000}"/>
    <cellStyle name="Millares 2 5 2 4 2 4 2 2 2" xfId="21268" xr:uid="{01051CC4-4523-4E34-B813-FEB4A57D9010}"/>
    <cellStyle name="Millares 2 5 2 4 2 4 2 3" xfId="10618" xr:uid="{00000000-0005-0000-0000-00000E1F0000}"/>
    <cellStyle name="Millares 2 5 2 4 2 4 2 3 2" xfId="21269" xr:uid="{8AFC1130-FEF9-4C84-AC86-C6569AF46C4C}"/>
    <cellStyle name="Millares 2 5 2 4 2 4 2 4" xfId="21267" xr:uid="{AC8ACB60-6768-4603-90ED-E82137E3EB5A}"/>
    <cellStyle name="Millares 2 5 2 4 2 4 3" xfId="10619" xr:uid="{00000000-0005-0000-0000-00000F1F0000}"/>
    <cellStyle name="Millares 2 5 2 4 2 4 3 2" xfId="21270" xr:uid="{E229DCD4-06C0-4107-9B77-E703F0F3F047}"/>
    <cellStyle name="Millares 2 5 2 4 2 4 4" xfId="10620" xr:uid="{00000000-0005-0000-0000-0000101F0000}"/>
    <cellStyle name="Millares 2 5 2 4 2 4 4 2" xfId="21271" xr:uid="{C3A94048-AF41-4F07-8BCF-BFF2A5E5DCB5}"/>
    <cellStyle name="Millares 2 5 2 4 2 4 5" xfId="21266" xr:uid="{952EF483-4623-4374-AA0C-9F4BA5D8D481}"/>
    <cellStyle name="Millares 2 5 2 4 2 5" xfId="10621" xr:uid="{00000000-0005-0000-0000-0000111F0000}"/>
    <cellStyle name="Millares 2 5 2 4 2 5 2" xfId="10622" xr:uid="{00000000-0005-0000-0000-0000121F0000}"/>
    <cellStyle name="Millares 2 5 2 4 2 5 2 2" xfId="10623" xr:uid="{00000000-0005-0000-0000-0000131F0000}"/>
    <cellStyle name="Millares 2 5 2 4 2 5 2 2 2" xfId="21274" xr:uid="{56BF33BC-A7A5-4C6C-A70C-3A0EFED813B6}"/>
    <cellStyle name="Millares 2 5 2 4 2 5 2 3" xfId="10624" xr:uid="{00000000-0005-0000-0000-0000141F0000}"/>
    <cellStyle name="Millares 2 5 2 4 2 5 2 3 2" xfId="21275" xr:uid="{E5878DF2-DEE6-4304-BFA8-A086030DE862}"/>
    <cellStyle name="Millares 2 5 2 4 2 5 2 4" xfId="21273" xr:uid="{E814BA8D-8433-407E-96BB-71D46B1B4BA1}"/>
    <cellStyle name="Millares 2 5 2 4 2 5 3" xfId="10625" xr:uid="{00000000-0005-0000-0000-0000151F0000}"/>
    <cellStyle name="Millares 2 5 2 4 2 5 3 2" xfId="21276" xr:uid="{A70F160F-1002-4FB5-934E-19A8106097FA}"/>
    <cellStyle name="Millares 2 5 2 4 2 5 4" xfId="10626" xr:uid="{00000000-0005-0000-0000-0000161F0000}"/>
    <cellStyle name="Millares 2 5 2 4 2 5 4 2" xfId="21277" xr:uid="{B7888FB7-3B7D-4B11-81D5-58EA6D804C94}"/>
    <cellStyle name="Millares 2 5 2 4 2 5 5" xfId="21272" xr:uid="{41BBC999-85E0-4FD9-99F1-E62C40D0CF35}"/>
    <cellStyle name="Millares 2 5 2 4 2 6" xfId="10627" xr:uid="{00000000-0005-0000-0000-0000171F0000}"/>
    <cellStyle name="Millares 2 5 2 4 2 6 2" xfId="10628" xr:uid="{00000000-0005-0000-0000-0000181F0000}"/>
    <cellStyle name="Millares 2 5 2 4 2 6 2 2" xfId="21279" xr:uid="{57D18630-5E9A-4766-9D93-5674BAB44DA9}"/>
    <cellStyle name="Millares 2 5 2 4 2 6 3" xfId="10629" xr:uid="{00000000-0005-0000-0000-0000191F0000}"/>
    <cellStyle name="Millares 2 5 2 4 2 6 3 2" xfId="21280" xr:uid="{8FB6601C-27BF-4AA6-B17C-4546A8263638}"/>
    <cellStyle name="Millares 2 5 2 4 2 6 4" xfId="21278" xr:uid="{D2AE3536-22D7-4CC0-8196-E135F5FE321D}"/>
    <cellStyle name="Millares 2 5 2 4 2 7" xfId="10630" xr:uid="{00000000-0005-0000-0000-00001A1F0000}"/>
    <cellStyle name="Millares 2 5 2 4 2 7 2" xfId="21281" xr:uid="{32336C1B-A120-494C-87C1-0547EA68B693}"/>
    <cellStyle name="Millares 2 5 2 4 2 8" xfId="10631" xr:uid="{00000000-0005-0000-0000-00001B1F0000}"/>
    <cellStyle name="Millares 2 5 2 4 2 8 2" xfId="21282" xr:uid="{AC527F3C-CA6C-4206-B6B4-5E74C78C66B4}"/>
    <cellStyle name="Millares 2 5 2 4 2 9" xfId="21247" xr:uid="{59A425F6-C513-43FC-8471-61BCAABFBE83}"/>
    <cellStyle name="Millares 2 5 2 4 3" xfId="10632" xr:uid="{00000000-0005-0000-0000-00001C1F0000}"/>
    <cellStyle name="Millares 2 5 2 4 3 2" xfId="10633" xr:uid="{00000000-0005-0000-0000-00001D1F0000}"/>
    <cellStyle name="Millares 2 5 2 4 3 2 2" xfId="10634" xr:uid="{00000000-0005-0000-0000-00001E1F0000}"/>
    <cellStyle name="Millares 2 5 2 4 3 2 2 2" xfId="10635" xr:uid="{00000000-0005-0000-0000-00001F1F0000}"/>
    <cellStyle name="Millares 2 5 2 4 3 2 2 2 2" xfId="21286" xr:uid="{880604BA-06DF-4D06-94B9-5E509A1610B0}"/>
    <cellStyle name="Millares 2 5 2 4 3 2 2 3" xfId="10636" xr:uid="{00000000-0005-0000-0000-0000201F0000}"/>
    <cellStyle name="Millares 2 5 2 4 3 2 2 3 2" xfId="21287" xr:uid="{9DF4A5E9-3AE1-4E52-854A-ECAA29487D07}"/>
    <cellStyle name="Millares 2 5 2 4 3 2 2 4" xfId="21285" xr:uid="{A707BC98-4251-41D9-8F7A-5CC21298D436}"/>
    <cellStyle name="Millares 2 5 2 4 3 2 3" xfId="10637" xr:uid="{00000000-0005-0000-0000-0000211F0000}"/>
    <cellStyle name="Millares 2 5 2 4 3 2 3 2" xfId="21288" xr:uid="{81CA6B8F-68D9-4549-A80B-99CF4F5AE309}"/>
    <cellStyle name="Millares 2 5 2 4 3 2 4" xfId="10638" xr:uid="{00000000-0005-0000-0000-0000221F0000}"/>
    <cellStyle name="Millares 2 5 2 4 3 2 4 2" xfId="21289" xr:uid="{B895CD75-11D3-4843-AEC0-BBCBA1ED77D1}"/>
    <cellStyle name="Millares 2 5 2 4 3 2 5" xfId="21284" xr:uid="{7E7DD6AF-1186-452E-86D7-024F915B2AF1}"/>
    <cellStyle name="Millares 2 5 2 4 3 3" xfId="10639" xr:uid="{00000000-0005-0000-0000-0000231F0000}"/>
    <cellStyle name="Millares 2 5 2 4 3 3 2" xfId="10640" xr:uid="{00000000-0005-0000-0000-0000241F0000}"/>
    <cellStyle name="Millares 2 5 2 4 3 3 2 2" xfId="21291" xr:uid="{7BBED7BD-BEC9-4C80-857E-CC297387B7F5}"/>
    <cellStyle name="Millares 2 5 2 4 3 3 3" xfId="10641" xr:uid="{00000000-0005-0000-0000-0000251F0000}"/>
    <cellStyle name="Millares 2 5 2 4 3 3 3 2" xfId="21292" xr:uid="{029AAC87-B5DC-4161-8701-91F5236F1F66}"/>
    <cellStyle name="Millares 2 5 2 4 3 3 4" xfId="21290" xr:uid="{B4820486-7F07-4A83-A7E8-28FCF94EDC4C}"/>
    <cellStyle name="Millares 2 5 2 4 3 4" xfId="10642" xr:uid="{00000000-0005-0000-0000-0000261F0000}"/>
    <cellStyle name="Millares 2 5 2 4 3 4 2" xfId="21293" xr:uid="{8E3A1941-D1C0-47FB-934E-FE773E0D6905}"/>
    <cellStyle name="Millares 2 5 2 4 3 5" xfId="10643" xr:uid="{00000000-0005-0000-0000-0000271F0000}"/>
    <cellStyle name="Millares 2 5 2 4 3 5 2" xfId="21294" xr:uid="{A720092A-879C-41F8-B5DB-0C9BAF90B6B5}"/>
    <cellStyle name="Millares 2 5 2 4 3 6" xfId="21283" xr:uid="{6314A3FC-91AD-48BF-84F6-5DF0C9F51392}"/>
    <cellStyle name="Millares 2 5 2 4 4" xfId="10644" xr:uid="{00000000-0005-0000-0000-0000281F0000}"/>
    <cellStyle name="Millares 2 5 2 4 4 2" xfId="10645" xr:uid="{00000000-0005-0000-0000-0000291F0000}"/>
    <cellStyle name="Millares 2 5 2 4 4 2 2" xfId="10646" xr:uid="{00000000-0005-0000-0000-00002A1F0000}"/>
    <cellStyle name="Millares 2 5 2 4 4 2 2 2" xfId="21297" xr:uid="{E5F64CAC-992E-4F0A-8169-59CFAB917A32}"/>
    <cellStyle name="Millares 2 5 2 4 4 2 3" xfId="10647" xr:uid="{00000000-0005-0000-0000-00002B1F0000}"/>
    <cellStyle name="Millares 2 5 2 4 4 2 3 2" xfId="21298" xr:uid="{BF5EB108-6AA5-4C19-9FC9-C1A190475D2D}"/>
    <cellStyle name="Millares 2 5 2 4 4 2 4" xfId="21296" xr:uid="{793BBA58-2887-4A7F-8D3F-40E3606EC8E7}"/>
    <cellStyle name="Millares 2 5 2 4 4 3" xfId="10648" xr:uid="{00000000-0005-0000-0000-00002C1F0000}"/>
    <cellStyle name="Millares 2 5 2 4 4 3 2" xfId="21299" xr:uid="{B4A87DAD-2CE6-4585-AA3F-66AB5C118FE7}"/>
    <cellStyle name="Millares 2 5 2 4 4 4" xfId="10649" xr:uid="{00000000-0005-0000-0000-00002D1F0000}"/>
    <cellStyle name="Millares 2 5 2 4 4 4 2" xfId="21300" xr:uid="{BDAEBEAF-65F6-4CA7-89DD-02569692B028}"/>
    <cellStyle name="Millares 2 5 2 4 4 5" xfId="21295" xr:uid="{E38581AA-95F0-4706-A39D-41576849A2A9}"/>
    <cellStyle name="Millares 2 5 2 4 5" xfId="10650" xr:uid="{00000000-0005-0000-0000-00002E1F0000}"/>
    <cellStyle name="Millares 2 5 2 4 5 2" xfId="10651" xr:uid="{00000000-0005-0000-0000-00002F1F0000}"/>
    <cellStyle name="Millares 2 5 2 4 5 2 2" xfId="10652" xr:uid="{00000000-0005-0000-0000-0000301F0000}"/>
    <cellStyle name="Millares 2 5 2 4 5 2 2 2" xfId="21303" xr:uid="{4244A670-5DFE-4461-81B8-637677C3402B}"/>
    <cellStyle name="Millares 2 5 2 4 5 2 3" xfId="10653" xr:uid="{00000000-0005-0000-0000-0000311F0000}"/>
    <cellStyle name="Millares 2 5 2 4 5 2 3 2" xfId="21304" xr:uid="{13DE7FF0-3416-4529-AC1B-2EFD35C88563}"/>
    <cellStyle name="Millares 2 5 2 4 5 2 4" xfId="21302" xr:uid="{3548596A-E47F-4CC2-9CD0-007B05525A2A}"/>
    <cellStyle name="Millares 2 5 2 4 5 3" xfId="10654" xr:uid="{00000000-0005-0000-0000-0000321F0000}"/>
    <cellStyle name="Millares 2 5 2 4 5 3 2" xfId="21305" xr:uid="{17963B4A-04E5-40EE-B57A-32B55A4ADF4C}"/>
    <cellStyle name="Millares 2 5 2 4 5 4" xfId="10655" xr:uid="{00000000-0005-0000-0000-0000331F0000}"/>
    <cellStyle name="Millares 2 5 2 4 5 4 2" xfId="21306" xr:uid="{E06E90F9-9922-4420-81C5-9DDDF135A6C5}"/>
    <cellStyle name="Millares 2 5 2 4 5 5" xfId="21301" xr:uid="{5AA2C0D2-B85D-4280-8537-2F3E9D493A82}"/>
    <cellStyle name="Millares 2 5 2 4 6" xfId="10656" xr:uid="{00000000-0005-0000-0000-0000341F0000}"/>
    <cellStyle name="Millares 2 5 2 4 6 2" xfId="10657" xr:uid="{00000000-0005-0000-0000-0000351F0000}"/>
    <cellStyle name="Millares 2 5 2 4 6 2 2" xfId="10658" xr:uid="{00000000-0005-0000-0000-0000361F0000}"/>
    <cellStyle name="Millares 2 5 2 4 6 2 2 2" xfId="21309" xr:uid="{F140A27D-270A-43C5-B5FD-F2C155495000}"/>
    <cellStyle name="Millares 2 5 2 4 6 2 3" xfId="10659" xr:uid="{00000000-0005-0000-0000-0000371F0000}"/>
    <cellStyle name="Millares 2 5 2 4 6 2 3 2" xfId="21310" xr:uid="{EA3B47E0-5FEE-4E5E-BC0A-8A2DA2A6AF1E}"/>
    <cellStyle name="Millares 2 5 2 4 6 2 4" xfId="21308" xr:uid="{78940DBC-5928-489E-A430-0F77686F74B4}"/>
    <cellStyle name="Millares 2 5 2 4 6 3" xfId="10660" xr:uid="{00000000-0005-0000-0000-0000381F0000}"/>
    <cellStyle name="Millares 2 5 2 4 6 3 2" xfId="21311" xr:uid="{8628101D-4F6D-432B-8E68-724888959216}"/>
    <cellStyle name="Millares 2 5 2 4 6 4" xfId="10661" xr:uid="{00000000-0005-0000-0000-0000391F0000}"/>
    <cellStyle name="Millares 2 5 2 4 6 4 2" xfId="21312" xr:uid="{4B22BD1A-6CB7-46F7-9FBF-AADDCDEFBE05}"/>
    <cellStyle name="Millares 2 5 2 4 6 5" xfId="21307" xr:uid="{5991BBC3-E729-4DD8-A8FD-0B0C1AFC3312}"/>
    <cellStyle name="Millares 2 5 2 4 7" xfId="10662" xr:uid="{00000000-0005-0000-0000-00003A1F0000}"/>
    <cellStyle name="Millares 2 5 2 4 7 2" xfId="10663" xr:uid="{00000000-0005-0000-0000-00003B1F0000}"/>
    <cellStyle name="Millares 2 5 2 4 7 2 2" xfId="21314" xr:uid="{D74B6E6E-3689-4934-BC52-F15A9CE4AB6B}"/>
    <cellStyle name="Millares 2 5 2 4 7 3" xfId="10664" xr:uid="{00000000-0005-0000-0000-00003C1F0000}"/>
    <cellStyle name="Millares 2 5 2 4 7 3 2" xfId="21315" xr:uid="{5696678D-186C-4B49-9F0C-F4E3BA6A0BBC}"/>
    <cellStyle name="Millares 2 5 2 4 7 4" xfId="21313" xr:uid="{0D30CF18-7E67-469C-88C7-07E22B89995A}"/>
    <cellStyle name="Millares 2 5 2 4 8" xfId="10665" xr:uid="{00000000-0005-0000-0000-00003D1F0000}"/>
    <cellStyle name="Millares 2 5 2 4 8 2" xfId="21316" xr:uid="{BEA77F98-E980-4B0E-BA31-9CB00898859D}"/>
    <cellStyle name="Millares 2 5 2 4 9" xfId="10666" xr:uid="{00000000-0005-0000-0000-00003E1F0000}"/>
    <cellStyle name="Millares 2 5 2 4 9 2" xfId="21317" xr:uid="{78DD5231-080F-4A3F-A9AC-A39B10BABCF4}"/>
    <cellStyle name="Millares 2 5 2 5" xfId="10667" xr:uid="{00000000-0005-0000-0000-00003F1F0000}"/>
    <cellStyle name="Millares 2 5 2 5 10" xfId="21318" xr:uid="{0FD8E341-7DAF-44A1-85C2-6D12E37FE9A6}"/>
    <cellStyle name="Millares 2 5 2 5 2" xfId="10668" xr:uid="{00000000-0005-0000-0000-0000401F0000}"/>
    <cellStyle name="Millares 2 5 2 5 2 2" xfId="10669" xr:uid="{00000000-0005-0000-0000-0000411F0000}"/>
    <cellStyle name="Millares 2 5 2 5 2 2 2" xfId="10670" xr:uid="{00000000-0005-0000-0000-0000421F0000}"/>
    <cellStyle name="Millares 2 5 2 5 2 2 2 2" xfId="10671" xr:uid="{00000000-0005-0000-0000-0000431F0000}"/>
    <cellStyle name="Millares 2 5 2 5 2 2 2 2 2" xfId="10672" xr:uid="{00000000-0005-0000-0000-0000441F0000}"/>
    <cellStyle name="Millares 2 5 2 5 2 2 2 2 2 2" xfId="21323" xr:uid="{642A8098-F24E-4EAC-A3E0-C47DD24DA48F}"/>
    <cellStyle name="Millares 2 5 2 5 2 2 2 2 3" xfId="10673" xr:uid="{00000000-0005-0000-0000-0000451F0000}"/>
    <cellStyle name="Millares 2 5 2 5 2 2 2 2 3 2" xfId="21324" xr:uid="{59B49E23-7C47-45FA-94BD-FAE1749A969E}"/>
    <cellStyle name="Millares 2 5 2 5 2 2 2 2 4" xfId="21322" xr:uid="{D4FDBB07-E6F1-4412-BC11-CC2876AE6582}"/>
    <cellStyle name="Millares 2 5 2 5 2 2 2 3" xfId="10674" xr:uid="{00000000-0005-0000-0000-0000461F0000}"/>
    <cellStyle name="Millares 2 5 2 5 2 2 2 3 2" xfId="21325" xr:uid="{2FED4042-5E93-4F9F-8D83-DB9A6B525BFC}"/>
    <cellStyle name="Millares 2 5 2 5 2 2 2 4" xfId="10675" xr:uid="{00000000-0005-0000-0000-0000471F0000}"/>
    <cellStyle name="Millares 2 5 2 5 2 2 2 4 2" xfId="21326" xr:uid="{FA254C78-28C6-4BCC-92C6-9FEF00E155E0}"/>
    <cellStyle name="Millares 2 5 2 5 2 2 2 5" xfId="21321" xr:uid="{801E22B4-115E-45CA-845E-BDBB7C06B7F6}"/>
    <cellStyle name="Millares 2 5 2 5 2 2 3" xfId="10676" xr:uid="{00000000-0005-0000-0000-0000481F0000}"/>
    <cellStyle name="Millares 2 5 2 5 2 2 3 2" xfId="10677" xr:uid="{00000000-0005-0000-0000-0000491F0000}"/>
    <cellStyle name="Millares 2 5 2 5 2 2 3 2 2" xfId="21328" xr:uid="{E2FDF481-11F7-4D60-9907-665B6BC40A49}"/>
    <cellStyle name="Millares 2 5 2 5 2 2 3 3" xfId="10678" xr:uid="{00000000-0005-0000-0000-00004A1F0000}"/>
    <cellStyle name="Millares 2 5 2 5 2 2 3 3 2" xfId="21329" xr:uid="{15562421-5CA3-4DF2-B2F0-73D13EE5B1BB}"/>
    <cellStyle name="Millares 2 5 2 5 2 2 3 4" xfId="21327" xr:uid="{0BE80308-0BE9-4B52-8762-B82AD790D256}"/>
    <cellStyle name="Millares 2 5 2 5 2 2 4" xfId="10679" xr:uid="{00000000-0005-0000-0000-00004B1F0000}"/>
    <cellStyle name="Millares 2 5 2 5 2 2 4 2" xfId="21330" xr:uid="{F224A3C3-F9BE-4357-B34A-F52360B24C1D}"/>
    <cellStyle name="Millares 2 5 2 5 2 2 5" xfId="10680" xr:uid="{00000000-0005-0000-0000-00004C1F0000}"/>
    <cellStyle name="Millares 2 5 2 5 2 2 5 2" xfId="21331" xr:uid="{155BE853-540F-4677-AF0C-9F7AF0F164C9}"/>
    <cellStyle name="Millares 2 5 2 5 2 2 6" xfId="21320" xr:uid="{24C9F24E-15CB-4D5F-A924-444691D4B544}"/>
    <cellStyle name="Millares 2 5 2 5 2 3" xfId="10681" xr:uid="{00000000-0005-0000-0000-00004D1F0000}"/>
    <cellStyle name="Millares 2 5 2 5 2 3 2" xfId="10682" xr:uid="{00000000-0005-0000-0000-00004E1F0000}"/>
    <cellStyle name="Millares 2 5 2 5 2 3 2 2" xfId="10683" xr:uid="{00000000-0005-0000-0000-00004F1F0000}"/>
    <cellStyle name="Millares 2 5 2 5 2 3 2 2 2" xfId="21334" xr:uid="{BD1EE35B-9E14-497B-B412-C71DC08BE823}"/>
    <cellStyle name="Millares 2 5 2 5 2 3 2 3" xfId="10684" xr:uid="{00000000-0005-0000-0000-0000501F0000}"/>
    <cellStyle name="Millares 2 5 2 5 2 3 2 3 2" xfId="21335" xr:uid="{CC50DF73-EBC1-47BF-A3DE-9631802B83FD}"/>
    <cellStyle name="Millares 2 5 2 5 2 3 2 4" xfId="21333" xr:uid="{844635EB-733A-43F3-9008-8C4455341B17}"/>
    <cellStyle name="Millares 2 5 2 5 2 3 3" xfId="10685" xr:uid="{00000000-0005-0000-0000-0000511F0000}"/>
    <cellStyle name="Millares 2 5 2 5 2 3 3 2" xfId="21336" xr:uid="{128BDC83-BEB0-46C1-8F7E-2AD82D341F8B}"/>
    <cellStyle name="Millares 2 5 2 5 2 3 4" xfId="10686" xr:uid="{00000000-0005-0000-0000-0000521F0000}"/>
    <cellStyle name="Millares 2 5 2 5 2 3 4 2" xfId="21337" xr:uid="{C7DE94B1-6A60-433E-8EFA-6492CED05DBE}"/>
    <cellStyle name="Millares 2 5 2 5 2 3 5" xfId="21332" xr:uid="{9895A3D3-A1E2-4DD2-8A2D-B269CCADFFD0}"/>
    <cellStyle name="Millares 2 5 2 5 2 4" xfId="10687" xr:uid="{00000000-0005-0000-0000-0000531F0000}"/>
    <cellStyle name="Millares 2 5 2 5 2 4 2" xfId="10688" xr:uid="{00000000-0005-0000-0000-0000541F0000}"/>
    <cellStyle name="Millares 2 5 2 5 2 4 2 2" xfId="10689" xr:uid="{00000000-0005-0000-0000-0000551F0000}"/>
    <cellStyle name="Millares 2 5 2 5 2 4 2 2 2" xfId="21340" xr:uid="{EBE17DB9-B248-45F4-8183-A83EDD51DB89}"/>
    <cellStyle name="Millares 2 5 2 5 2 4 2 3" xfId="10690" xr:uid="{00000000-0005-0000-0000-0000561F0000}"/>
    <cellStyle name="Millares 2 5 2 5 2 4 2 3 2" xfId="21341" xr:uid="{76D8F122-F1DB-4937-A4E7-C9ECDC581A3A}"/>
    <cellStyle name="Millares 2 5 2 5 2 4 2 4" xfId="21339" xr:uid="{055436E7-E544-4528-A446-C48ADAE5D7A4}"/>
    <cellStyle name="Millares 2 5 2 5 2 4 3" xfId="10691" xr:uid="{00000000-0005-0000-0000-0000571F0000}"/>
    <cellStyle name="Millares 2 5 2 5 2 4 3 2" xfId="21342" xr:uid="{3931DE9F-1BF7-445C-AC79-1A08DCC0AD28}"/>
    <cellStyle name="Millares 2 5 2 5 2 4 4" xfId="10692" xr:uid="{00000000-0005-0000-0000-0000581F0000}"/>
    <cellStyle name="Millares 2 5 2 5 2 4 4 2" xfId="21343" xr:uid="{021AD9CA-A330-4B16-ABBD-2AC93089AE26}"/>
    <cellStyle name="Millares 2 5 2 5 2 4 5" xfId="21338" xr:uid="{4236CD2E-ABC5-434E-B6C9-BB98BEDEECB5}"/>
    <cellStyle name="Millares 2 5 2 5 2 5" xfId="10693" xr:uid="{00000000-0005-0000-0000-0000591F0000}"/>
    <cellStyle name="Millares 2 5 2 5 2 5 2" xfId="10694" xr:uid="{00000000-0005-0000-0000-00005A1F0000}"/>
    <cellStyle name="Millares 2 5 2 5 2 5 2 2" xfId="10695" xr:uid="{00000000-0005-0000-0000-00005B1F0000}"/>
    <cellStyle name="Millares 2 5 2 5 2 5 2 2 2" xfId="21346" xr:uid="{088AFC9B-54DF-4D32-A89A-04B04C057D88}"/>
    <cellStyle name="Millares 2 5 2 5 2 5 2 3" xfId="10696" xr:uid="{00000000-0005-0000-0000-00005C1F0000}"/>
    <cellStyle name="Millares 2 5 2 5 2 5 2 3 2" xfId="21347" xr:uid="{DB0EF754-08A8-45D7-9E8D-9BBBEC1F1E3E}"/>
    <cellStyle name="Millares 2 5 2 5 2 5 2 4" xfId="21345" xr:uid="{461E4045-5A29-4F48-8E27-E6AE884A48B7}"/>
    <cellStyle name="Millares 2 5 2 5 2 5 3" xfId="10697" xr:uid="{00000000-0005-0000-0000-00005D1F0000}"/>
    <cellStyle name="Millares 2 5 2 5 2 5 3 2" xfId="21348" xr:uid="{9AB30365-CA9E-4DDB-BF7A-1D4298769B6B}"/>
    <cellStyle name="Millares 2 5 2 5 2 5 4" xfId="10698" xr:uid="{00000000-0005-0000-0000-00005E1F0000}"/>
    <cellStyle name="Millares 2 5 2 5 2 5 4 2" xfId="21349" xr:uid="{DC259440-5BE3-48F4-A174-0D585ADAD7D1}"/>
    <cellStyle name="Millares 2 5 2 5 2 5 5" xfId="21344" xr:uid="{26586F7D-F9C6-4208-8D26-11826FA9676E}"/>
    <cellStyle name="Millares 2 5 2 5 2 6" xfId="10699" xr:uid="{00000000-0005-0000-0000-00005F1F0000}"/>
    <cellStyle name="Millares 2 5 2 5 2 6 2" xfId="10700" xr:uid="{00000000-0005-0000-0000-0000601F0000}"/>
    <cellStyle name="Millares 2 5 2 5 2 6 2 2" xfId="21351" xr:uid="{5D5FC0BC-3473-423C-9961-69C7AA655EA9}"/>
    <cellStyle name="Millares 2 5 2 5 2 6 3" xfId="10701" xr:uid="{00000000-0005-0000-0000-0000611F0000}"/>
    <cellStyle name="Millares 2 5 2 5 2 6 3 2" xfId="21352" xr:uid="{4184075F-9E3B-4838-9D83-5967ADD1040C}"/>
    <cellStyle name="Millares 2 5 2 5 2 6 4" xfId="21350" xr:uid="{9E25741B-0CF1-4684-9C6D-0B9C5E5BA094}"/>
    <cellStyle name="Millares 2 5 2 5 2 7" xfId="10702" xr:uid="{00000000-0005-0000-0000-0000621F0000}"/>
    <cellStyle name="Millares 2 5 2 5 2 7 2" xfId="21353" xr:uid="{03281A5A-831E-4FAB-B6AE-EFEC041449D6}"/>
    <cellStyle name="Millares 2 5 2 5 2 8" xfId="10703" xr:uid="{00000000-0005-0000-0000-0000631F0000}"/>
    <cellStyle name="Millares 2 5 2 5 2 8 2" xfId="21354" xr:uid="{62F049FC-9A7A-49D5-8B9B-E75990C4428A}"/>
    <cellStyle name="Millares 2 5 2 5 2 9" xfId="21319" xr:uid="{96C72C05-8103-4E3E-97EB-13F2715643FC}"/>
    <cellStyle name="Millares 2 5 2 5 3" xfId="10704" xr:uid="{00000000-0005-0000-0000-0000641F0000}"/>
    <cellStyle name="Millares 2 5 2 5 3 2" xfId="10705" xr:uid="{00000000-0005-0000-0000-0000651F0000}"/>
    <cellStyle name="Millares 2 5 2 5 3 2 2" xfId="10706" xr:uid="{00000000-0005-0000-0000-0000661F0000}"/>
    <cellStyle name="Millares 2 5 2 5 3 2 2 2" xfId="10707" xr:uid="{00000000-0005-0000-0000-0000671F0000}"/>
    <cellStyle name="Millares 2 5 2 5 3 2 2 2 2" xfId="21358" xr:uid="{B72F6B69-301E-4E90-BB71-917775AD19A5}"/>
    <cellStyle name="Millares 2 5 2 5 3 2 2 3" xfId="10708" xr:uid="{00000000-0005-0000-0000-0000681F0000}"/>
    <cellStyle name="Millares 2 5 2 5 3 2 2 3 2" xfId="21359" xr:uid="{343CEEFD-4539-4201-8D44-B5E9E9944957}"/>
    <cellStyle name="Millares 2 5 2 5 3 2 2 4" xfId="21357" xr:uid="{E9536903-9878-4839-9AC5-7D75F6C02B42}"/>
    <cellStyle name="Millares 2 5 2 5 3 2 3" xfId="10709" xr:uid="{00000000-0005-0000-0000-0000691F0000}"/>
    <cellStyle name="Millares 2 5 2 5 3 2 3 2" xfId="21360" xr:uid="{58136514-3568-4A91-A4B3-200193AB1139}"/>
    <cellStyle name="Millares 2 5 2 5 3 2 4" xfId="10710" xr:uid="{00000000-0005-0000-0000-00006A1F0000}"/>
    <cellStyle name="Millares 2 5 2 5 3 2 4 2" xfId="21361" xr:uid="{2E6FDBE0-6EA3-429C-B3B7-424FC8D69F16}"/>
    <cellStyle name="Millares 2 5 2 5 3 2 5" xfId="21356" xr:uid="{08A9A138-D513-464C-B954-2933F1FB5165}"/>
    <cellStyle name="Millares 2 5 2 5 3 3" xfId="10711" xr:uid="{00000000-0005-0000-0000-00006B1F0000}"/>
    <cellStyle name="Millares 2 5 2 5 3 3 2" xfId="10712" xr:uid="{00000000-0005-0000-0000-00006C1F0000}"/>
    <cellStyle name="Millares 2 5 2 5 3 3 2 2" xfId="21363" xr:uid="{68003D99-6F1C-455F-95B4-9624E25D0E31}"/>
    <cellStyle name="Millares 2 5 2 5 3 3 3" xfId="10713" xr:uid="{00000000-0005-0000-0000-00006D1F0000}"/>
    <cellStyle name="Millares 2 5 2 5 3 3 3 2" xfId="21364" xr:uid="{D04ADD78-54EF-4068-B152-3C76EA87B536}"/>
    <cellStyle name="Millares 2 5 2 5 3 3 4" xfId="21362" xr:uid="{69B1EF49-4EFC-4448-A5A3-B54F17171DED}"/>
    <cellStyle name="Millares 2 5 2 5 3 4" xfId="10714" xr:uid="{00000000-0005-0000-0000-00006E1F0000}"/>
    <cellStyle name="Millares 2 5 2 5 3 4 2" xfId="21365" xr:uid="{4FC3D129-18E6-46A3-B7BB-301D6AB79852}"/>
    <cellStyle name="Millares 2 5 2 5 3 5" xfId="10715" xr:uid="{00000000-0005-0000-0000-00006F1F0000}"/>
    <cellStyle name="Millares 2 5 2 5 3 5 2" xfId="21366" xr:uid="{0952AD86-E6C8-4B3B-8246-D1AC661A32C6}"/>
    <cellStyle name="Millares 2 5 2 5 3 6" xfId="21355" xr:uid="{F5BEA9F5-67A8-4875-AB21-60E8D804A9E8}"/>
    <cellStyle name="Millares 2 5 2 5 4" xfId="10716" xr:uid="{00000000-0005-0000-0000-0000701F0000}"/>
    <cellStyle name="Millares 2 5 2 5 4 2" xfId="10717" xr:uid="{00000000-0005-0000-0000-0000711F0000}"/>
    <cellStyle name="Millares 2 5 2 5 4 2 2" xfId="10718" xr:uid="{00000000-0005-0000-0000-0000721F0000}"/>
    <cellStyle name="Millares 2 5 2 5 4 2 2 2" xfId="21369" xr:uid="{DD6A0FD8-A0B8-4E89-805B-36997EBAB367}"/>
    <cellStyle name="Millares 2 5 2 5 4 2 3" xfId="10719" xr:uid="{00000000-0005-0000-0000-0000731F0000}"/>
    <cellStyle name="Millares 2 5 2 5 4 2 3 2" xfId="21370" xr:uid="{1C5F6100-6152-46F0-8781-E93C5392CFA9}"/>
    <cellStyle name="Millares 2 5 2 5 4 2 4" xfId="21368" xr:uid="{BDF75FA0-1E2B-4EBE-8BC1-FCCF01FE37D9}"/>
    <cellStyle name="Millares 2 5 2 5 4 3" xfId="10720" xr:uid="{00000000-0005-0000-0000-0000741F0000}"/>
    <cellStyle name="Millares 2 5 2 5 4 3 2" xfId="21371" xr:uid="{8E620BA0-8C14-48F8-8EE4-694F8A6ABA6A}"/>
    <cellStyle name="Millares 2 5 2 5 4 4" xfId="10721" xr:uid="{00000000-0005-0000-0000-0000751F0000}"/>
    <cellStyle name="Millares 2 5 2 5 4 4 2" xfId="21372" xr:uid="{FB1757CB-0951-4E39-BBDF-D1DC641D8B8A}"/>
    <cellStyle name="Millares 2 5 2 5 4 5" xfId="21367" xr:uid="{D4BAFBC5-CD4F-495E-B1B1-D209868ED4EF}"/>
    <cellStyle name="Millares 2 5 2 5 5" xfId="10722" xr:uid="{00000000-0005-0000-0000-0000761F0000}"/>
    <cellStyle name="Millares 2 5 2 5 5 2" xfId="10723" xr:uid="{00000000-0005-0000-0000-0000771F0000}"/>
    <cellStyle name="Millares 2 5 2 5 5 2 2" xfId="10724" xr:uid="{00000000-0005-0000-0000-0000781F0000}"/>
    <cellStyle name="Millares 2 5 2 5 5 2 2 2" xfId="21375" xr:uid="{0EE97F85-161C-43F2-A1D7-5AC6DA40AFB9}"/>
    <cellStyle name="Millares 2 5 2 5 5 2 3" xfId="10725" xr:uid="{00000000-0005-0000-0000-0000791F0000}"/>
    <cellStyle name="Millares 2 5 2 5 5 2 3 2" xfId="21376" xr:uid="{DF269FEB-A6E3-4613-98D9-3FE145F929BD}"/>
    <cellStyle name="Millares 2 5 2 5 5 2 4" xfId="21374" xr:uid="{9B4DDFE3-7E0E-4039-AF3E-1F7BC2B76CCB}"/>
    <cellStyle name="Millares 2 5 2 5 5 3" xfId="10726" xr:uid="{00000000-0005-0000-0000-00007A1F0000}"/>
    <cellStyle name="Millares 2 5 2 5 5 3 2" xfId="21377" xr:uid="{130C9DD2-CA7E-447E-9F2C-CD701E7A0D88}"/>
    <cellStyle name="Millares 2 5 2 5 5 4" xfId="10727" xr:uid="{00000000-0005-0000-0000-00007B1F0000}"/>
    <cellStyle name="Millares 2 5 2 5 5 4 2" xfId="21378" xr:uid="{24FD4703-8C0F-459B-A666-55534DA5C80C}"/>
    <cellStyle name="Millares 2 5 2 5 5 5" xfId="21373" xr:uid="{396F25A1-2CF5-41F4-ACDD-25C02A1F95B9}"/>
    <cellStyle name="Millares 2 5 2 5 6" xfId="10728" xr:uid="{00000000-0005-0000-0000-00007C1F0000}"/>
    <cellStyle name="Millares 2 5 2 5 6 2" xfId="10729" xr:uid="{00000000-0005-0000-0000-00007D1F0000}"/>
    <cellStyle name="Millares 2 5 2 5 6 2 2" xfId="10730" xr:uid="{00000000-0005-0000-0000-00007E1F0000}"/>
    <cellStyle name="Millares 2 5 2 5 6 2 2 2" xfId="21381" xr:uid="{3865ED1F-37C7-47DD-BFE5-ABC9F8FA9836}"/>
    <cellStyle name="Millares 2 5 2 5 6 2 3" xfId="10731" xr:uid="{00000000-0005-0000-0000-00007F1F0000}"/>
    <cellStyle name="Millares 2 5 2 5 6 2 3 2" xfId="21382" xr:uid="{0E3246C8-7CB8-4101-8DAF-C4840F919834}"/>
    <cellStyle name="Millares 2 5 2 5 6 2 4" xfId="21380" xr:uid="{C79A4513-9F9A-4A04-8FDE-05039FE29333}"/>
    <cellStyle name="Millares 2 5 2 5 6 3" xfId="10732" xr:uid="{00000000-0005-0000-0000-0000801F0000}"/>
    <cellStyle name="Millares 2 5 2 5 6 3 2" xfId="21383" xr:uid="{4B5E12BE-9D5F-4DDF-81A7-82BE9E9FBA22}"/>
    <cellStyle name="Millares 2 5 2 5 6 4" xfId="10733" xr:uid="{00000000-0005-0000-0000-0000811F0000}"/>
    <cellStyle name="Millares 2 5 2 5 6 4 2" xfId="21384" xr:uid="{A35E68E1-69E9-4F05-8BBF-B6ADA3385EBE}"/>
    <cellStyle name="Millares 2 5 2 5 6 5" xfId="21379" xr:uid="{6237023A-E80A-48E3-8434-192092DFA84E}"/>
    <cellStyle name="Millares 2 5 2 5 7" xfId="10734" xr:uid="{00000000-0005-0000-0000-0000821F0000}"/>
    <cellStyle name="Millares 2 5 2 5 7 2" xfId="10735" xr:uid="{00000000-0005-0000-0000-0000831F0000}"/>
    <cellStyle name="Millares 2 5 2 5 7 2 2" xfId="21386" xr:uid="{0EA5D8B5-9BC1-4B94-991F-68A254F68688}"/>
    <cellStyle name="Millares 2 5 2 5 7 3" xfId="10736" xr:uid="{00000000-0005-0000-0000-0000841F0000}"/>
    <cellStyle name="Millares 2 5 2 5 7 3 2" xfId="21387" xr:uid="{510A6D1D-D3AD-41AF-AD0A-77DD5CE3DCC6}"/>
    <cellStyle name="Millares 2 5 2 5 7 4" xfId="21385" xr:uid="{055A9242-E481-4750-8DF0-7E9D5839CD42}"/>
    <cellStyle name="Millares 2 5 2 5 8" xfId="10737" xr:uid="{00000000-0005-0000-0000-0000851F0000}"/>
    <cellStyle name="Millares 2 5 2 5 8 2" xfId="21388" xr:uid="{C8738767-5A85-4C99-8A5D-FD1C8AC179D4}"/>
    <cellStyle name="Millares 2 5 2 5 9" xfId="10738" xr:uid="{00000000-0005-0000-0000-0000861F0000}"/>
    <cellStyle name="Millares 2 5 2 5 9 2" xfId="21389" xr:uid="{B25CF272-21BE-422B-B6F9-B162DE4E74E6}"/>
    <cellStyle name="Millares 2 5 2 6" xfId="10739" xr:uid="{00000000-0005-0000-0000-0000871F0000}"/>
    <cellStyle name="Millares 2 5 2 6 2" xfId="10740" xr:uid="{00000000-0005-0000-0000-0000881F0000}"/>
    <cellStyle name="Millares 2 5 2 6 2 2" xfId="10741" xr:uid="{00000000-0005-0000-0000-0000891F0000}"/>
    <cellStyle name="Millares 2 5 2 6 2 2 2" xfId="10742" xr:uid="{00000000-0005-0000-0000-00008A1F0000}"/>
    <cellStyle name="Millares 2 5 2 6 2 2 2 2" xfId="10743" xr:uid="{00000000-0005-0000-0000-00008B1F0000}"/>
    <cellStyle name="Millares 2 5 2 6 2 2 2 2 2" xfId="21394" xr:uid="{B052CF76-EA67-462E-8212-437869A2888B}"/>
    <cellStyle name="Millares 2 5 2 6 2 2 2 3" xfId="10744" xr:uid="{00000000-0005-0000-0000-00008C1F0000}"/>
    <cellStyle name="Millares 2 5 2 6 2 2 2 3 2" xfId="21395" xr:uid="{18C3FBAA-A319-46AA-B9D8-8C220F5F468D}"/>
    <cellStyle name="Millares 2 5 2 6 2 2 2 4" xfId="21393" xr:uid="{ACEF7A35-2066-4936-A92A-166CE6CC962C}"/>
    <cellStyle name="Millares 2 5 2 6 2 2 3" xfId="10745" xr:uid="{00000000-0005-0000-0000-00008D1F0000}"/>
    <cellStyle name="Millares 2 5 2 6 2 2 3 2" xfId="21396" xr:uid="{3B6645E0-9445-4A03-AF18-DCD612B373D1}"/>
    <cellStyle name="Millares 2 5 2 6 2 2 4" xfId="10746" xr:uid="{00000000-0005-0000-0000-00008E1F0000}"/>
    <cellStyle name="Millares 2 5 2 6 2 2 4 2" xfId="21397" xr:uid="{EFCA61CC-8FFD-4CE9-ABD2-B5D28E739A0F}"/>
    <cellStyle name="Millares 2 5 2 6 2 2 5" xfId="21392" xr:uid="{5E0103DC-28EC-4F0E-8B0A-60027F056291}"/>
    <cellStyle name="Millares 2 5 2 6 2 3" xfId="10747" xr:uid="{00000000-0005-0000-0000-00008F1F0000}"/>
    <cellStyle name="Millares 2 5 2 6 2 3 2" xfId="10748" xr:uid="{00000000-0005-0000-0000-0000901F0000}"/>
    <cellStyle name="Millares 2 5 2 6 2 3 2 2" xfId="21399" xr:uid="{834731A4-4D53-49E9-ABE6-8006635A2EE0}"/>
    <cellStyle name="Millares 2 5 2 6 2 3 3" xfId="10749" xr:uid="{00000000-0005-0000-0000-0000911F0000}"/>
    <cellStyle name="Millares 2 5 2 6 2 3 3 2" xfId="21400" xr:uid="{0D106593-F4D3-43E9-A7C5-2E082106D90A}"/>
    <cellStyle name="Millares 2 5 2 6 2 3 4" xfId="21398" xr:uid="{B7F2B62F-B999-49AE-8ACC-81BA90DA49AE}"/>
    <cellStyle name="Millares 2 5 2 6 2 4" xfId="10750" xr:uid="{00000000-0005-0000-0000-0000921F0000}"/>
    <cellStyle name="Millares 2 5 2 6 2 4 2" xfId="21401" xr:uid="{3C71ACAC-DFA8-4FA6-9A41-B8715EC4FE00}"/>
    <cellStyle name="Millares 2 5 2 6 2 5" xfId="10751" xr:uid="{00000000-0005-0000-0000-0000931F0000}"/>
    <cellStyle name="Millares 2 5 2 6 2 5 2" xfId="21402" xr:uid="{B5F7806F-7973-4AEA-9DD2-9A814D21DF2D}"/>
    <cellStyle name="Millares 2 5 2 6 2 6" xfId="21391" xr:uid="{BFEE1A83-31B5-4866-9F3F-8E62C0F7D324}"/>
    <cellStyle name="Millares 2 5 2 6 3" xfId="10752" xr:uid="{00000000-0005-0000-0000-0000941F0000}"/>
    <cellStyle name="Millares 2 5 2 6 3 2" xfId="10753" xr:uid="{00000000-0005-0000-0000-0000951F0000}"/>
    <cellStyle name="Millares 2 5 2 6 3 2 2" xfId="10754" xr:uid="{00000000-0005-0000-0000-0000961F0000}"/>
    <cellStyle name="Millares 2 5 2 6 3 2 2 2" xfId="21405" xr:uid="{6E5AFC7B-8499-41BC-BA90-AC0CDD07B035}"/>
    <cellStyle name="Millares 2 5 2 6 3 2 3" xfId="10755" xr:uid="{00000000-0005-0000-0000-0000971F0000}"/>
    <cellStyle name="Millares 2 5 2 6 3 2 3 2" xfId="21406" xr:uid="{EFE89B5F-7294-4284-8EAD-FBECBC182C83}"/>
    <cellStyle name="Millares 2 5 2 6 3 2 4" xfId="21404" xr:uid="{A1373C6A-D41A-4532-B796-CFCCCE5C19C1}"/>
    <cellStyle name="Millares 2 5 2 6 3 3" xfId="10756" xr:uid="{00000000-0005-0000-0000-0000981F0000}"/>
    <cellStyle name="Millares 2 5 2 6 3 3 2" xfId="21407" xr:uid="{4A3A60B8-4EE8-4E0A-B0B3-6ED4476FF65C}"/>
    <cellStyle name="Millares 2 5 2 6 3 4" xfId="10757" xr:uid="{00000000-0005-0000-0000-0000991F0000}"/>
    <cellStyle name="Millares 2 5 2 6 3 4 2" xfId="21408" xr:uid="{5CDCDCD8-2199-4C8B-BFD7-09C98D168D75}"/>
    <cellStyle name="Millares 2 5 2 6 3 5" xfId="21403" xr:uid="{270CBD6B-2772-4247-B308-A037C2A77BF0}"/>
    <cellStyle name="Millares 2 5 2 6 4" xfId="10758" xr:uid="{00000000-0005-0000-0000-00009A1F0000}"/>
    <cellStyle name="Millares 2 5 2 6 4 2" xfId="10759" xr:uid="{00000000-0005-0000-0000-00009B1F0000}"/>
    <cellStyle name="Millares 2 5 2 6 4 2 2" xfId="10760" xr:uid="{00000000-0005-0000-0000-00009C1F0000}"/>
    <cellStyle name="Millares 2 5 2 6 4 2 2 2" xfId="21411" xr:uid="{A7F2F1AA-5843-405F-AD46-6B81E64B7782}"/>
    <cellStyle name="Millares 2 5 2 6 4 2 3" xfId="10761" xr:uid="{00000000-0005-0000-0000-00009D1F0000}"/>
    <cellStyle name="Millares 2 5 2 6 4 2 3 2" xfId="21412" xr:uid="{B25EAF3F-DB5A-4A3D-98F1-A9DAC5A6D930}"/>
    <cellStyle name="Millares 2 5 2 6 4 2 4" xfId="21410" xr:uid="{46B77051-C4AB-44B6-A303-271E56E39AE8}"/>
    <cellStyle name="Millares 2 5 2 6 4 3" xfId="10762" xr:uid="{00000000-0005-0000-0000-00009E1F0000}"/>
    <cellStyle name="Millares 2 5 2 6 4 3 2" xfId="21413" xr:uid="{5DDF178D-4553-4691-B255-C9C4589C0AF6}"/>
    <cellStyle name="Millares 2 5 2 6 4 4" xfId="10763" xr:uid="{00000000-0005-0000-0000-00009F1F0000}"/>
    <cellStyle name="Millares 2 5 2 6 4 4 2" xfId="21414" xr:uid="{321F8777-3B27-48DE-9C6E-467AD3E21562}"/>
    <cellStyle name="Millares 2 5 2 6 4 5" xfId="21409" xr:uid="{0645A960-301A-4D99-A076-69866B698DF3}"/>
    <cellStyle name="Millares 2 5 2 6 5" xfId="10764" xr:uid="{00000000-0005-0000-0000-0000A01F0000}"/>
    <cellStyle name="Millares 2 5 2 6 5 2" xfId="10765" xr:uid="{00000000-0005-0000-0000-0000A11F0000}"/>
    <cellStyle name="Millares 2 5 2 6 5 2 2" xfId="10766" xr:uid="{00000000-0005-0000-0000-0000A21F0000}"/>
    <cellStyle name="Millares 2 5 2 6 5 2 2 2" xfId="21417" xr:uid="{54849F11-4AEE-4D2E-9822-E709EE28A9AA}"/>
    <cellStyle name="Millares 2 5 2 6 5 2 3" xfId="10767" xr:uid="{00000000-0005-0000-0000-0000A31F0000}"/>
    <cellStyle name="Millares 2 5 2 6 5 2 3 2" xfId="21418" xr:uid="{CE9527AE-B2DC-4FF1-91CB-18DFB13FBFAB}"/>
    <cellStyle name="Millares 2 5 2 6 5 2 4" xfId="21416" xr:uid="{3AD7DE78-56F1-4CC4-ACF5-F0B88B2DF90C}"/>
    <cellStyle name="Millares 2 5 2 6 5 3" xfId="10768" xr:uid="{00000000-0005-0000-0000-0000A41F0000}"/>
    <cellStyle name="Millares 2 5 2 6 5 3 2" xfId="21419" xr:uid="{F7F66330-5FC0-4C97-A5B5-EF38384D3C25}"/>
    <cellStyle name="Millares 2 5 2 6 5 4" xfId="10769" xr:uid="{00000000-0005-0000-0000-0000A51F0000}"/>
    <cellStyle name="Millares 2 5 2 6 5 4 2" xfId="21420" xr:uid="{E25D799E-CBA3-4E49-919D-03FB267381A7}"/>
    <cellStyle name="Millares 2 5 2 6 5 5" xfId="21415" xr:uid="{5B567847-4FB1-435F-BA9A-FB613490B78A}"/>
    <cellStyle name="Millares 2 5 2 6 6" xfId="10770" xr:uid="{00000000-0005-0000-0000-0000A61F0000}"/>
    <cellStyle name="Millares 2 5 2 6 6 2" xfId="10771" xr:uid="{00000000-0005-0000-0000-0000A71F0000}"/>
    <cellStyle name="Millares 2 5 2 6 6 2 2" xfId="21422" xr:uid="{EBDB49ED-BD38-446B-B791-634E3032DEEB}"/>
    <cellStyle name="Millares 2 5 2 6 6 3" xfId="10772" xr:uid="{00000000-0005-0000-0000-0000A81F0000}"/>
    <cellStyle name="Millares 2 5 2 6 6 3 2" xfId="21423" xr:uid="{EA3BE9C1-61C8-4C29-94EC-0D2FE5239734}"/>
    <cellStyle name="Millares 2 5 2 6 6 4" xfId="21421" xr:uid="{27613787-BC9B-4A7C-9466-91CC89EC468C}"/>
    <cellStyle name="Millares 2 5 2 6 7" xfId="10773" xr:uid="{00000000-0005-0000-0000-0000A91F0000}"/>
    <cellStyle name="Millares 2 5 2 6 7 2" xfId="21424" xr:uid="{10503844-F445-4816-8AA3-88689D7F3B08}"/>
    <cellStyle name="Millares 2 5 2 6 8" xfId="10774" xr:uid="{00000000-0005-0000-0000-0000AA1F0000}"/>
    <cellStyle name="Millares 2 5 2 6 8 2" xfId="21425" xr:uid="{580C03E2-9DD6-43DD-A875-53E5C57B453B}"/>
    <cellStyle name="Millares 2 5 2 6 9" xfId="21390" xr:uid="{E7AB204A-370C-411E-BD40-1702AF01C139}"/>
    <cellStyle name="Millares 2 5 2 7" xfId="10775" xr:uid="{00000000-0005-0000-0000-0000AB1F0000}"/>
    <cellStyle name="Millares 2 5 2 7 2" xfId="10776" xr:uid="{00000000-0005-0000-0000-0000AC1F0000}"/>
    <cellStyle name="Millares 2 5 2 7 2 2" xfId="10777" xr:uid="{00000000-0005-0000-0000-0000AD1F0000}"/>
    <cellStyle name="Millares 2 5 2 7 2 2 2" xfId="10778" xr:uid="{00000000-0005-0000-0000-0000AE1F0000}"/>
    <cellStyle name="Millares 2 5 2 7 2 2 2 2" xfId="21429" xr:uid="{81E5C41F-AB31-4181-BCDB-62136DB1A294}"/>
    <cellStyle name="Millares 2 5 2 7 2 2 3" xfId="10779" xr:uid="{00000000-0005-0000-0000-0000AF1F0000}"/>
    <cellStyle name="Millares 2 5 2 7 2 2 3 2" xfId="21430" xr:uid="{55032242-4F63-4A87-9E1F-B49226876CC4}"/>
    <cellStyle name="Millares 2 5 2 7 2 2 4" xfId="21428" xr:uid="{14E3FA2B-2CA8-4DCB-A1A9-44BC53E3B824}"/>
    <cellStyle name="Millares 2 5 2 7 2 3" xfId="10780" xr:uid="{00000000-0005-0000-0000-0000B01F0000}"/>
    <cellStyle name="Millares 2 5 2 7 2 3 2" xfId="21431" xr:uid="{D709ED52-F80B-47BF-BF97-5F74B6909C19}"/>
    <cellStyle name="Millares 2 5 2 7 2 4" xfId="10781" xr:uid="{00000000-0005-0000-0000-0000B11F0000}"/>
    <cellStyle name="Millares 2 5 2 7 2 4 2" xfId="21432" xr:uid="{3BBDCCFD-1A02-4A29-B0ED-0162B867813D}"/>
    <cellStyle name="Millares 2 5 2 7 2 5" xfId="21427" xr:uid="{53FB07CE-FC09-453A-BE20-D279BBDB710C}"/>
    <cellStyle name="Millares 2 5 2 7 3" xfId="10782" xr:uid="{00000000-0005-0000-0000-0000B21F0000}"/>
    <cellStyle name="Millares 2 5 2 7 3 2" xfId="10783" xr:uid="{00000000-0005-0000-0000-0000B31F0000}"/>
    <cellStyle name="Millares 2 5 2 7 3 2 2" xfId="10784" xr:uid="{00000000-0005-0000-0000-0000B41F0000}"/>
    <cellStyle name="Millares 2 5 2 7 3 2 2 2" xfId="21435" xr:uid="{23BD64B4-7223-4E2E-AC5A-5CE2AD32FE47}"/>
    <cellStyle name="Millares 2 5 2 7 3 2 3" xfId="10785" xr:uid="{00000000-0005-0000-0000-0000B51F0000}"/>
    <cellStyle name="Millares 2 5 2 7 3 2 3 2" xfId="21436" xr:uid="{FED25909-44DD-41D1-8300-7551500BCB6C}"/>
    <cellStyle name="Millares 2 5 2 7 3 2 4" xfId="21434" xr:uid="{458204CE-E7EA-4F1B-B1D4-C00A16365D43}"/>
    <cellStyle name="Millares 2 5 2 7 3 3" xfId="10786" xr:uid="{00000000-0005-0000-0000-0000B61F0000}"/>
    <cellStyle name="Millares 2 5 2 7 3 3 2" xfId="21437" xr:uid="{C53B1D99-F302-4305-AF78-996713F420DE}"/>
    <cellStyle name="Millares 2 5 2 7 3 4" xfId="10787" xr:uid="{00000000-0005-0000-0000-0000B71F0000}"/>
    <cellStyle name="Millares 2 5 2 7 3 4 2" xfId="21438" xr:uid="{44899FAF-D767-4CD1-ABAC-EA474534A733}"/>
    <cellStyle name="Millares 2 5 2 7 3 5" xfId="21433" xr:uid="{2C63117C-C62D-4E1A-9C32-720510DDB481}"/>
    <cellStyle name="Millares 2 5 2 7 4" xfId="10788" xr:uid="{00000000-0005-0000-0000-0000B81F0000}"/>
    <cellStyle name="Millares 2 5 2 7 4 2" xfId="10789" xr:uid="{00000000-0005-0000-0000-0000B91F0000}"/>
    <cellStyle name="Millares 2 5 2 7 4 2 2" xfId="21440" xr:uid="{06305768-9D6B-49C7-9D89-BFC2A19A0808}"/>
    <cellStyle name="Millares 2 5 2 7 4 3" xfId="10790" xr:uid="{00000000-0005-0000-0000-0000BA1F0000}"/>
    <cellStyle name="Millares 2 5 2 7 4 3 2" xfId="21441" xr:uid="{54E46A89-0495-4F57-9388-A32B4E3F934C}"/>
    <cellStyle name="Millares 2 5 2 7 4 4" xfId="21439" xr:uid="{7CE8D17A-6D7E-4409-88EC-4440DB445E5E}"/>
    <cellStyle name="Millares 2 5 2 7 5" xfId="10791" xr:uid="{00000000-0005-0000-0000-0000BB1F0000}"/>
    <cellStyle name="Millares 2 5 2 7 5 2" xfId="21442" xr:uid="{007EC9C3-3E4C-43AD-8A2F-A26E18FEB73A}"/>
    <cellStyle name="Millares 2 5 2 7 6" xfId="10792" xr:uid="{00000000-0005-0000-0000-0000BC1F0000}"/>
    <cellStyle name="Millares 2 5 2 7 6 2" xfId="21443" xr:uid="{EAD6D4DD-57A5-426D-A946-9F8993A2DE50}"/>
    <cellStyle name="Millares 2 5 2 7 7" xfId="21426" xr:uid="{11DB2787-60AB-4B19-BDE2-D7EF97409E93}"/>
    <cellStyle name="Millares 2 5 2 8" xfId="10793" xr:uid="{00000000-0005-0000-0000-0000BD1F0000}"/>
    <cellStyle name="Millares 2 5 2 8 2" xfId="10794" xr:uid="{00000000-0005-0000-0000-0000BE1F0000}"/>
    <cellStyle name="Millares 2 5 2 8 2 2" xfId="10795" xr:uid="{00000000-0005-0000-0000-0000BF1F0000}"/>
    <cellStyle name="Millares 2 5 2 8 2 2 2" xfId="21446" xr:uid="{F85D916D-5AB9-4F1B-9166-36D335E939C5}"/>
    <cellStyle name="Millares 2 5 2 8 2 3" xfId="10796" xr:uid="{00000000-0005-0000-0000-0000C01F0000}"/>
    <cellStyle name="Millares 2 5 2 8 2 3 2" xfId="21447" xr:uid="{3BE3452F-9FF1-4B57-96ED-37ABB997BB6D}"/>
    <cellStyle name="Millares 2 5 2 8 2 4" xfId="21445" xr:uid="{FCF033D8-74BC-41A9-B5CC-082242919B32}"/>
    <cellStyle name="Millares 2 5 2 8 3" xfId="10797" xr:uid="{00000000-0005-0000-0000-0000C11F0000}"/>
    <cellStyle name="Millares 2 5 2 8 3 2" xfId="21448" xr:uid="{79578980-7744-4EA0-8A40-917F54DCE8AF}"/>
    <cellStyle name="Millares 2 5 2 8 4" xfId="10798" xr:uid="{00000000-0005-0000-0000-0000C21F0000}"/>
    <cellStyle name="Millares 2 5 2 8 4 2" xfId="21449" xr:uid="{37995833-0C59-4C25-89D3-C2E638E8037F}"/>
    <cellStyle name="Millares 2 5 2 8 5" xfId="21444" xr:uid="{3AF43B12-57AB-4234-BEE2-DB4BE275A503}"/>
    <cellStyle name="Millares 2 5 2 9" xfId="10799" xr:uid="{00000000-0005-0000-0000-0000C31F0000}"/>
    <cellStyle name="Millares 2 5 2 9 2" xfId="10800" xr:uid="{00000000-0005-0000-0000-0000C41F0000}"/>
    <cellStyle name="Millares 2 5 2 9 2 2" xfId="10801" xr:uid="{00000000-0005-0000-0000-0000C51F0000}"/>
    <cellStyle name="Millares 2 5 2 9 2 2 2" xfId="21452" xr:uid="{533CD919-F309-4EB6-8651-BD2070C90F7A}"/>
    <cellStyle name="Millares 2 5 2 9 2 3" xfId="10802" xr:uid="{00000000-0005-0000-0000-0000C61F0000}"/>
    <cellStyle name="Millares 2 5 2 9 2 3 2" xfId="21453" xr:uid="{DFE5587C-F73D-4FDF-AB18-C39FAC894E74}"/>
    <cellStyle name="Millares 2 5 2 9 2 4" xfId="21451" xr:uid="{23F086C2-9714-4E77-898A-54D83AC901AF}"/>
    <cellStyle name="Millares 2 5 2 9 3" xfId="10803" xr:uid="{00000000-0005-0000-0000-0000C71F0000}"/>
    <cellStyle name="Millares 2 5 2 9 3 2" xfId="21454" xr:uid="{2FAA75BE-7448-47D4-B979-2A733D86E76F}"/>
    <cellStyle name="Millares 2 5 2 9 4" xfId="10804" xr:uid="{00000000-0005-0000-0000-0000C81F0000}"/>
    <cellStyle name="Millares 2 5 2 9 4 2" xfId="21455" xr:uid="{A7DD1209-BD8C-4D31-ABE2-53B6650C49F5}"/>
    <cellStyle name="Millares 2 5 2 9 5" xfId="21450" xr:uid="{35158F20-B5A2-41A5-B136-1D8F1E9F0C2A}"/>
    <cellStyle name="Millares 2 5 3" xfId="10805" xr:uid="{00000000-0005-0000-0000-0000C91F0000}"/>
    <cellStyle name="Millares 2 5 3 2" xfId="10806" xr:uid="{00000000-0005-0000-0000-0000CA1F0000}"/>
    <cellStyle name="Millares 2 5 3 2 10" xfId="21457" xr:uid="{A3FCB221-6429-4DEC-9151-1E59D76295D4}"/>
    <cellStyle name="Millares 2 5 3 2 2" xfId="10807" xr:uid="{00000000-0005-0000-0000-0000CB1F0000}"/>
    <cellStyle name="Millares 2 5 3 2 2 2" xfId="10808" xr:uid="{00000000-0005-0000-0000-0000CC1F0000}"/>
    <cellStyle name="Millares 2 5 3 2 2 2 2" xfId="10809" xr:uid="{00000000-0005-0000-0000-0000CD1F0000}"/>
    <cellStyle name="Millares 2 5 3 2 2 2 2 2" xfId="10810" xr:uid="{00000000-0005-0000-0000-0000CE1F0000}"/>
    <cellStyle name="Millares 2 5 3 2 2 2 2 2 2" xfId="10811" xr:uid="{00000000-0005-0000-0000-0000CF1F0000}"/>
    <cellStyle name="Millares 2 5 3 2 2 2 2 2 2 2" xfId="21462" xr:uid="{D2096D68-F764-46B6-9D2B-FB79D5A9BFD3}"/>
    <cellStyle name="Millares 2 5 3 2 2 2 2 2 3" xfId="10812" xr:uid="{00000000-0005-0000-0000-0000D01F0000}"/>
    <cellStyle name="Millares 2 5 3 2 2 2 2 2 3 2" xfId="21463" xr:uid="{C1913320-FC60-446B-AB6C-5D9AE998C4F4}"/>
    <cellStyle name="Millares 2 5 3 2 2 2 2 2 4" xfId="21461" xr:uid="{AA2CF967-1E7B-47D5-A79E-509BD87181E2}"/>
    <cellStyle name="Millares 2 5 3 2 2 2 2 3" xfId="10813" xr:uid="{00000000-0005-0000-0000-0000D11F0000}"/>
    <cellStyle name="Millares 2 5 3 2 2 2 2 3 2" xfId="21464" xr:uid="{3E0EB25C-29DC-414A-B9A4-D667F83DE16F}"/>
    <cellStyle name="Millares 2 5 3 2 2 2 2 4" xfId="10814" xr:uid="{00000000-0005-0000-0000-0000D21F0000}"/>
    <cellStyle name="Millares 2 5 3 2 2 2 2 4 2" xfId="21465" xr:uid="{E755D6C3-6E92-4112-B65F-45A91E605D90}"/>
    <cellStyle name="Millares 2 5 3 2 2 2 2 5" xfId="21460" xr:uid="{1E4905F4-F407-482E-A62C-C1BA1F0144C5}"/>
    <cellStyle name="Millares 2 5 3 2 2 2 3" xfId="10815" xr:uid="{00000000-0005-0000-0000-0000D31F0000}"/>
    <cellStyle name="Millares 2 5 3 2 2 2 3 2" xfId="10816" xr:uid="{00000000-0005-0000-0000-0000D41F0000}"/>
    <cellStyle name="Millares 2 5 3 2 2 2 3 2 2" xfId="21467" xr:uid="{D57C64B7-A7D1-43D9-A003-A3CF9DD5577B}"/>
    <cellStyle name="Millares 2 5 3 2 2 2 3 3" xfId="10817" xr:uid="{00000000-0005-0000-0000-0000D51F0000}"/>
    <cellStyle name="Millares 2 5 3 2 2 2 3 3 2" xfId="21468" xr:uid="{A0361C1E-11B8-4519-8110-4A40E0CA3236}"/>
    <cellStyle name="Millares 2 5 3 2 2 2 3 4" xfId="21466" xr:uid="{A31D9288-BC2B-43F8-9334-8E691805EA53}"/>
    <cellStyle name="Millares 2 5 3 2 2 2 4" xfId="10818" xr:uid="{00000000-0005-0000-0000-0000D61F0000}"/>
    <cellStyle name="Millares 2 5 3 2 2 2 4 2" xfId="21469" xr:uid="{5518DA04-5614-4129-8A38-EAC129ACD0A9}"/>
    <cellStyle name="Millares 2 5 3 2 2 2 5" xfId="10819" xr:uid="{00000000-0005-0000-0000-0000D71F0000}"/>
    <cellStyle name="Millares 2 5 3 2 2 2 5 2" xfId="21470" xr:uid="{377A1B47-13B6-4B66-AEAB-2501D7A0FF87}"/>
    <cellStyle name="Millares 2 5 3 2 2 2 6" xfId="21459" xr:uid="{92FB6D89-8D79-4E01-8582-7D02DD0AB9D7}"/>
    <cellStyle name="Millares 2 5 3 2 2 3" xfId="10820" xr:uid="{00000000-0005-0000-0000-0000D81F0000}"/>
    <cellStyle name="Millares 2 5 3 2 2 3 2" xfId="10821" xr:uid="{00000000-0005-0000-0000-0000D91F0000}"/>
    <cellStyle name="Millares 2 5 3 2 2 3 2 2" xfId="10822" xr:uid="{00000000-0005-0000-0000-0000DA1F0000}"/>
    <cellStyle name="Millares 2 5 3 2 2 3 2 2 2" xfId="21473" xr:uid="{3A58E78C-48EA-4BDD-829B-75020802B263}"/>
    <cellStyle name="Millares 2 5 3 2 2 3 2 3" xfId="10823" xr:uid="{00000000-0005-0000-0000-0000DB1F0000}"/>
    <cellStyle name="Millares 2 5 3 2 2 3 2 3 2" xfId="21474" xr:uid="{99C072D2-7B3E-431F-975A-BAFCEC81413B}"/>
    <cellStyle name="Millares 2 5 3 2 2 3 2 4" xfId="21472" xr:uid="{F424EE42-535B-451E-8B63-4B139C6F4595}"/>
    <cellStyle name="Millares 2 5 3 2 2 3 3" xfId="10824" xr:uid="{00000000-0005-0000-0000-0000DC1F0000}"/>
    <cellStyle name="Millares 2 5 3 2 2 3 3 2" xfId="21475" xr:uid="{09E690B5-4D7E-41F6-9AE3-524BA1140426}"/>
    <cellStyle name="Millares 2 5 3 2 2 3 4" xfId="10825" xr:uid="{00000000-0005-0000-0000-0000DD1F0000}"/>
    <cellStyle name="Millares 2 5 3 2 2 3 4 2" xfId="21476" xr:uid="{DA3B26EC-D239-4E3B-B61E-FC634535DE1D}"/>
    <cellStyle name="Millares 2 5 3 2 2 3 5" xfId="21471" xr:uid="{D5152C5B-5840-482D-A5B1-0B9184B65DE9}"/>
    <cellStyle name="Millares 2 5 3 2 2 4" xfId="10826" xr:uid="{00000000-0005-0000-0000-0000DE1F0000}"/>
    <cellStyle name="Millares 2 5 3 2 2 4 2" xfId="10827" xr:uid="{00000000-0005-0000-0000-0000DF1F0000}"/>
    <cellStyle name="Millares 2 5 3 2 2 4 2 2" xfId="10828" xr:uid="{00000000-0005-0000-0000-0000E01F0000}"/>
    <cellStyle name="Millares 2 5 3 2 2 4 2 2 2" xfId="21479" xr:uid="{1F36578F-E568-43D5-9CEA-9C3F64596FD9}"/>
    <cellStyle name="Millares 2 5 3 2 2 4 2 3" xfId="10829" xr:uid="{00000000-0005-0000-0000-0000E11F0000}"/>
    <cellStyle name="Millares 2 5 3 2 2 4 2 3 2" xfId="21480" xr:uid="{41A310E9-6B9F-4379-A0E2-DC2025100847}"/>
    <cellStyle name="Millares 2 5 3 2 2 4 2 4" xfId="21478" xr:uid="{E364630C-53C6-4585-ACFA-653B9A6CD60A}"/>
    <cellStyle name="Millares 2 5 3 2 2 4 3" xfId="10830" xr:uid="{00000000-0005-0000-0000-0000E21F0000}"/>
    <cellStyle name="Millares 2 5 3 2 2 4 3 2" xfId="21481" xr:uid="{0F4806C1-0CA8-4BDC-AA3F-EE901F1DB4DC}"/>
    <cellStyle name="Millares 2 5 3 2 2 4 4" xfId="10831" xr:uid="{00000000-0005-0000-0000-0000E31F0000}"/>
    <cellStyle name="Millares 2 5 3 2 2 4 4 2" xfId="21482" xr:uid="{8BFB8745-DEAA-4189-AA20-51DBB0943DF8}"/>
    <cellStyle name="Millares 2 5 3 2 2 4 5" xfId="21477" xr:uid="{B5F1B9CE-A2B9-44B0-B39A-BE170E61FA75}"/>
    <cellStyle name="Millares 2 5 3 2 2 5" xfId="10832" xr:uid="{00000000-0005-0000-0000-0000E41F0000}"/>
    <cellStyle name="Millares 2 5 3 2 2 5 2" xfId="10833" xr:uid="{00000000-0005-0000-0000-0000E51F0000}"/>
    <cellStyle name="Millares 2 5 3 2 2 5 2 2" xfId="10834" xr:uid="{00000000-0005-0000-0000-0000E61F0000}"/>
    <cellStyle name="Millares 2 5 3 2 2 5 2 2 2" xfId="21485" xr:uid="{2958066D-7344-4E57-9F00-B91FA9D88DA2}"/>
    <cellStyle name="Millares 2 5 3 2 2 5 2 3" xfId="10835" xr:uid="{00000000-0005-0000-0000-0000E71F0000}"/>
    <cellStyle name="Millares 2 5 3 2 2 5 2 3 2" xfId="21486" xr:uid="{9A2F8209-2890-4412-A3C5-081A1DE66892}"/>
    <cellStyle name="Millares 2 5 3 2 2 5 2 4" xfId="21484" xr:uid="{927C9825-249B-4579-BB85-390B701228BF}"/>
    <cellStyle name="Millares 2 5 3 2 2 5 3" xfId="10836" xr:uid="{00000000-0005-0000-0000-0000E81F0000}"/>
    <cellStyle name="Millares 2 5 3 2 2 5 3 2" xfId="21487" xr:uid="{2DF84219-EF5E-47DD-A743-933AAC549B5A}"/>
    <cellStyle name="Millares 2 5 3 2 2 5 4" xfId="10837" xr:uid="{00000000-0005-0000-0000-0000E91F0000}"/>
    <cellStyle name="Millares 2 5 3 2 2 5 4 2" xfId="21488" xr:uid="{496A30F8-18C4-4563-A2B0-1B246E0F37CE}"/>
    <cellStyle name="Millares 2 5 3 2 2 5 5" xfId="21483" xr:uid="{503DCB17-1432-4ECF-98FA-6B6B9165F956}"/>
    <cellStyle name="Millares 2 5 3 2 2 6" xfId="10838" xr:uid="{00000000-0005-0000-0000-0000EA1F0000}"/>
    <cellStyle name="Millares 2 5 3 2 2 6 2" xfId="10839" xr:uid="{00000000-0005-0000-0000-0000EB1F0000}"/>
    <cellStyle name="Millares 2 5 3 2 2 6 2 2" xfId="21490" xr:uid="{AAA6A20C-317F-4DA8-8B6F-0E5442170296}"/>
    <cellStyle name="Millares 2 5 3 2 2 6 3" xfId="10840" xr:uid="{00000000-0005-0000-0000-0000EC1F0000}"/>
    <cellStyle name="Millares 2 5 3 2 2 6 3 2" xfId="21491" xr:uid="{CDF5831A-5243-47BB-BF2C-7D8F321F08F3}"/>
    <cellStyle name="Millares 2 5 3 2 2 6 4" xfId="21489" xr:uid="{FF14B25D-394E-4493-981C-1CE65CA7969C}"/>
    <cellStyle name="Millares 2 5 3 2 2 7" xfId="10841" xr:uid="{00000000-0005-0000-0000-0000ED1F0000}"/>
    <cellStyle name="Millares 2 5 3 2 2 7 2" xfId="21492" xr:uid="{5D5A24A6-0DE5-41BB-A058-007DD88654AA}"/>
    <cellStyle name="Millares 2 5 3 2 2 8" xfId="10842" xr:uid="{00000000-0005-0000-0000-0000EE1F0000}"/>
    <cellStyle name="Millares 2 5 3 2 2 8 2" xfId="21493" xr:uid="{53BB7818-7916-4597-82B2-3F1447BF796D}"/>
    <cellStyle name="Millares 2 5 3 2 2 9" xfId="21458" xr:uid="{6C82EF9C-39B1-4F09-8883-E3CACDA52E6B}"/>
    <cellStyle name="Millares 2 5 3 2 3" xfId="10843" xr:uid="{00000000-0005-0000-0000-0000EF1F0000}"/>
    <cellStyle name="Millares 2 5 3 2 3 2" xfId="10844" xr:uid="{00000000-0005-0000-0000-0000F01F0000}"/>
    <cellStyle name="Millares 2 5 3 2 3 2 2" xfId="10845" xr:uid="{00000000-0005-0000-0000-0000F11F0000}"/>
    <cellStyle name="Millares 2 5 3 2 3 2 2 2" xfId="10846" xr:uid="{00000000-0005-0000-0000-0000F21F0000}"/>
    <cellStyle name="Millares 2 5 3 2 3 2 2 2 2" xfId="21497" xr:uid="{8FB8F0DB-3B54-4F10-BF6F-2A61D15A53DA}"/>
    <cellStyle name="Millares 2 5 3 2 3 2 2 3" xfId="10847" xr:uid="{00000000-0005-0000-0000-0000F31F0000}"/>
    <cellStyle name="Millares 2 5 3 2 3 2 2 3 2" xfId="21498" xr:uid="{7BA6CABA-006F-475A-A756-366D5552F3B2}"/>
    <cellStyle name="Millares 2 5 3 2 3 2 2 4" xfId="21496" xr:uid="{B5339358-DEE5-44EF-A143-CDCC28F438EB}"/>
    <cellStyle name="Millares 2 5 3 2 3 2 3" xfId="10848" xr:uid="{00000000-0005-0000-0000-0000F41F0000}"/>
    <cellStyle name="Millares 2 5 3 2 3 2 3 2" xfId="21499" xr:uid="{4895227E-D134-45E5-AAFE-06BB65A1D080}"/>
    <cellStyle name="Millares 2 5 3 2 3 2 4" xfId="10849" xr:uid="{00000000-0005-0000-0000-0000F51F0000}"/>
    <cellStyle name="Millares 2 5 3 2 3 2 4 2" xfId="21500" xr:uid="{18E25A3E-3C45-4024-AA31-E2C78E755D81}"/>
    <cellStyle name="Millares 2 5 3 2 3 2 5" xfId="21495" xr:uid="{F7036A5F-4000-4276-812C-8ED92954DD2C}"/>
    <cellStyle name="Millares 2 5 3 2 3 3" xfId="10850" xr:uid="{00000000-0005-0000-0000-0000F61F0000}"/>
    <cellStyle name="Millares 2 5 3 2 3 3 2" xfId="10851" xr:uid="{00000000-0005-0000-0000-0000F71F0000}"/>
    <cellStyle name="Millares 2 5 3 2 3 3 2 2" xfId="21502" xr:uid="{50D9746A-FAFF-48C5-AB25-D455A8CDE38C}"/>
    <cellStyle name="Millares 2 5 3 2 3 3 3" xfId="10852" xr:uid="{00000000-0005-0000-0000-0000F81F0000}"/>
    <cellStyle name="Millares 2 5 3 2 3 3 3 2" xfId="21503" xr:uid="{1D0344C0-050D-436A-AD94-0193B6506E08}"/>
    <cellStyle name="Millares 2 5 3 2 3 3 4" xfId="21501" xr:uid="{A7B0B077-C2D2-4C3E-B23E-70D08A80ECC7}"/>
    <cellStyle name="Millares 2 5 3 2 3 4" xfId="10853" xr:uid="{00000000-0005-0000-0000-0000F91F0000}"/>
    <cellStyle name="Millares 2 5 3 2 3 4 2" xfId="21504" xr:uid="{50E8E5C3-9BC5-451E-8345-F210C99FD9F0}"/>
    <cellStyle name="Millares 2 5 3 2 3 5" xfId="10854" xr:uid="{00000000-0005-0000-0000-0000FA1F0000}"/>
    <cellStyle name="Millares 2 5 3 2 3 5 2" xfId="21505" xr:uid="{0DE5892E-6C8B-4E02-B6AF-8E7C4DA208A3}"/>
    <cellStyle name="Millares 2 5 3 2 3 6" xfId="21494" xr:uid="{8228B6F7-2F66-477F-88F1-DB31DFBB3CEC}"/>
    <cellStyle name="Millares 2 5 3 2 4" xfId="10855" xr:uid="{00000000-0005-0000-0000-0000FB1F0000}"/>
    <cellStyle name="Millares 2 5 3 2 4 2" xfId="10856" xr:uid="{00000000-0005-0000-0000-0000FC1F0000}"/>
    <cellStyle name="Millares 2 5 3 2 4 2 2" xfId="10857" xr:uid="{00000000-0005-0000-0000-0000FD1F0000}"/>
    <cellStyle name="Millares 2 5 3 2 4 2 2 2" xfId="21508" xr:uid="{667706EB-3062-4AB5-A594-6760BB1D89FE}"/>
    <cellStyle name="Millares 2 5 3 2 4 2 3" xfId="10858" xr:uid="{00000000-0005-0000-0000-0000FE1F0000}"/>
    <cellStyle name="Millares 2 5 3 2 4 2 3 2" xfId="21509" xr:uid="{A502D4B3-D07A-4EC4-B8DB-40B493A92DF7}"/>
    <cellStyle name="Millares 2 5 3 2 4 2 4" xfId="21507" xr:uid="{986B5053-F83D-48FD-9CD7-7926FDFCC9F5}"/>
    <cellStyle name="Millares 2 5 3 2 4 3" xfId="10859" xr:uid="{00000000-0005-0000-0000-0000FF1F0000}"/>
    <cellStyle name="Millares 2 5 3 2 4 3 2" xfId="21510" xr:uid="{965AA5CB-7441-475E-BE64-6EBC59B1B73D}"/>
    <cellStyle name="Millares 2 5 3 2 4 4" xfId="10860" xr:uid="{00000000-0005-0000-0000-000000200000}"/>
    <cellStyle name="Millares 2 5 3 2 4 4 2" xfId="21511" xr:uid="{6C57DB5F-04A4-48D0-94C2-5AA80D30389A}"/>
    <cellStyle name="Millares 2 5 3 2 4 5" xfId="21506" xr:uid="{4943AD5C-BCBB-4809-B1EF-7A6408C73B2B}"/>
    <cellStyle name="Millares 2 5 3 2 5" xfId="10861" xr:uid="{00000000-0005-0000-0000-000001200000}"/>
    <cellStyle name="Millares 2 5 3 2 5 2" xfId="10862" xr:uid="{00000000-0005-0000-0000-000002200000}"/>
    <cellStyle name="Millares 2 5 3 2 5 2 2" xfId="10863" xr:uid="{00000000-0005-0000-0000-000003200000}"/>
    <cellStyle name="Millares 2 5 3 2 5 2 2 2" xfId="21514" xr:uid="{DCAB2125-CBFB-4616-8C97-CBDE27DCC3F2}"/>
    <cellStyle name="Millares 2 5 3 2 5 2 3" xfId="10864" xr:uid="{00000000-0005-0000-0000-000004200000}"/>
    <cellStyle name="Millares 2 5 3 2 5 2 3 2" xfId="21515" xr:uid="{408BF595-B2ED-4433-92D0-4022541C52D3}"/>
    <cellStyle name="Millares 2 5 3 2 5 2 4" xfId="21513" xr:uid="{C4DF438C-5227-4122-B1A2-485AFDD47B85}"/>
    <cellStyle name="Millares 2 5 3 2 5 3" xfId="10865" xr:uid="{00000000-0005-0000-0000-000005200000}"/>
    <cellStyle name="Millares 2 5 3 2 5 3 2" xfId="21516" xr:uid="{C745C3D2-4C95-40CE-A867-BA47904166EF}"/>
    <cellStyle name="Millares 2 5 3 2 5 4" xfId="10866" xr:uid="{00000000-0005-0000-0000-000006200000}"/>
    <cellStyle name="Millares 2 5 3 2 5 4 2" xfId="21517" xr:uid="{8FF449B4-DE88-4BC7-A829-D00F01C62EA2}"/>
    <cellStyle name="Millares 2 5 3 2 5 5" xfId="21512" xr:uid="{5478E350-5721-4B91-B678-94C55550E866}"/>
    <cellStyle name="Millares 2 5 3 2 6" xfId="10867" xr:uid="{00000000-0005-0000-0000-000007200000}"/>
    <cellStyle name="Millares 2 5 3 2 6 2" xfId="10868" xr:uid="{00000000-0005-0000-0000-000008200000}"/>
    <cellStyle name="Millares 2 5 3 2 6 2 2" xfId="10869" xr:uid="{00000000-0005-0000-0000-000009200000}"/>
    <cellStyle name="Millares 2 5 3 2 6 2 2 2" xfId="21520" xr:uid="{5B1387CE-2127-42EB-9A2E-ECD574E46BC4}"/>
    <cellStyle name="Millares 2 5 3 2 6 2 3" xfId="10870" xr:uid="{00000000-0005-0000-0000-00000A200000}"/>
    <cellStyle name="Millares 2 5 3 2 6 2 3 2" xfId="21521" xr:uid="{3FEE1D5D-2058-45DD-BCE2-CE604670002C}"/>
    <cellStyle name="Millares 2 5 3 2 6 2 4" xfId="21519" xr:uid="{02FFBBEC-BB9E-4DDC-AB79-961D48ECC8C9}"/>
    <cellStyle name="Millares 2 5 3 2 6 3" xfId="10871" xr:uid="{00000000-0005-0000-0000-00000B200000}"/>
    <cellStyle name="Millares 2 5 3 2 6 3 2" xfId="21522" xr:uid="{605AF695-599B-4D33-B79D-470AD4BE37CB}"/>
    <cellStyle name="Millares 2 5 3 2 6 4" xfId="10872" xr:uid="{00000000-0005-0000-0000-00000C200000}"/>
    <cellStyle name="Millares 2 5 3 2 6 4 2" xfId="21523" xr:uid="{B478A1E8-8E3F-4DF3-9F6A-6D5A832B0595}"/>
    <cellStyle name="Millares 2 5 3 2 6 5" xfId="21518" xr:uid="{00B489D9-77C8-4A54-855F-6DDE2886BD5E}"/>
    <cellStyle name="Millares 2 5 3 2 7" xfId="10873" xr:uid="{00000000-0005-0000-0000-00000D200000}"/>
    <cellStyle name="Millares 2 5 3 2 7 2" xfId="10874" xr:uid="{00000000-0005-0000-0000-00000E200000}"/>
    <cellStyle name="Millares 2 5 3 2 7 2 2" xfId="21525" xr:uid="{6FD67258-5FF7-435A-BED5-9A84FEE1BD4F}"/>
    <cellStyle name="Millares 2 5 3 2 7 3" xfId="10875" xr:uid="{00000000-0005-0000-0000-00000F200000}"/>
    <cellStyle name="Millares 2 5 3 2 7 3 2" xfId="21526" xr:uid="{EA9F0207-6391-4060-807B-A218383E71DA}"/>
    <cellStyle name="Millares 2 5 3 2 7 4" xfId="21524" xr:uid="{2A80BC5C-C34D-47A4-B436-A1EF00CEA5CE}"/>
    <cellStyle name="Millares 2 5 3 2 8" xfId="10876" xr:uid="{00000000-0005-0000-0000-000010200000}"/>
    <cellStyle name="Millares 2 5 3 2 8 2" xfId="21527" xr:uid="{51050164-146C-42D6-8632-A6D6C7C8DD4E}"/>
    <cellStyle name="Millares 2 5 3 2 9" xfId="10877" xr:uid="{00000000-0005-0000-0000-000011200000}"/>
    <cellStyle name="Millares 2 5 3 2 9 2" xfId="21528" xr:uid="{D77028A9-B8A5-480F-99BD-FDA1497A54B6}"/>
    <cellStyle name="Millares 2 5 3 3" xfId="10878" xr:uid="{00000000-0005-0000-0000-000012200000}"/>
    <cellStyle name="Millares 2 5 3 3 2" xfId="10879" xr:uid="{00000000-0005-0000-0000-000013200000}"/>
    <cellStyle name="Millares 2 5 3 3 2 2" xfId="10880" xr:uid="{00000000-0005-0000-0000-000014200000}"/>
    <cellStyle name="Millares 2 5 3 3 2 2 2" xfId="10881" xr:uid="{00000000-0005-0000-0000-000015200000}"/>
    <cellStyle name="Millares 2 5 3 3 2 2 2 2" xfId="10882" xr:uid="{00000000-0005-0000-0000-000016200000}"/>
    <cellStyle name="Millares 2 5 3 3 2 2 2 2 2" xfId="21533" xr:uid="{DE13BF63-151D-473E-BDCF-7806BC3B357C}"/>
    <cellStyle name="Millares 2 5 3 3 2 2 2 3" xfId="10883" xr:uid="{00000000-0005-0000-0000-000017200000}"/>
    <cellStyle name="Millares 2 5 3 3 2 2 2 3 2" xfId="21534" xr:uid="{0A26982E-6492-4105-AF1B-C6667F6ADB76}"/>
    <cellStyle name="Millares 2 5 3 3 2 2 2 4" xfId="21532" xr:uid="{62103BF2-ACBD-49C6-8D02-AB0E361255CB}"/>
    <cellStyle name="Millares 2 5 3 3 2 2 3" xfId="10884" xr:uid="{00000000-0005-0000-0000-000018200000}"/>
    <cellStyle name="Millares 2 5 3 3 2 2 3 2" xfId="21535" xr:uid="{4CA18E3B-D9D5-4888-864D-1AADFDD409D7}"/>
    <cellStyle name="Millares 2 5 3 3 2 2 4" xfId="10885" xr:uid="{00000000-0005-0000-0000-000019200000}"/>
    <cellStyle name="Millares 2 5 3 3 2 2 4 2" xfId="21536" xr:uid="{010317B0-8C6B-46F7-A9DD-9955A291191F}"/>
    <cellStyle name="Millares 2 5 3 3 2 2 5" xfId="21531" xr:uid="{3A5704C6-6EDF-40B0-993E-3342E11C90F9}"/>
    <cellStyle name="Millares 2 5 3 3 2 3" xfId="10886" xr:uid="{00000000-0005-0000-0000-00001A200000}"/>
    <cellStyle name="Millares 2 5 3 3 2 3 2" xfId="10887" xr:uid="{00000000-0005-0000-0000-00001B200000}"/>
    <cellStyle name="Millares 2 5 3 3 2 3 2 2" xfId="21538" xr:uid="{807A7694-50F6-432A-A45E-AA34B42E2B0F}"/>
    <cellStyle name="Millares 2 5 3 3 2 3 3" xfId="10888" xr:uid="{00000000-0005-0000-0000-00001C200000}"/>
    <cellStyle name="Millares 2 5 3 3 2 3 3 2" xfId="21539" xr:uid="{5F3AFD90-7639-4754-B45A-873ABCF401EE}"/>
    <cellStyle name="Millares 2 5 3 3 2 3 4" xfId="21537" xr:uid="{F53D856D-E31E-4E21-A920-E3CC75236A39}"/>
    <cellStyle name="Millares 2 5 3 3 2 4" xfId="10889" xr:uid="{00000000-0005-0000-0000-00001D200000}"/>
    <cellStyle name="Millares 2 5 3 3 2 4 2" xfId="21540" xr:uid="{59A03609-8ACE-4345-A18A-53F636926E02}"/>
    <cellStyle name="Millares 2 5 3 3 2 5" xfId="10890" xr:uid="{00000000-0005-0000-0000-00001E200000}"/>
    <cellStyle name="Millares 2 5 3 3 2 5 2" xfId="21541" xr:uid="{E9EF20CC-2B29-4EBF-9736-AF4F04101A8A}"/>
    <cellStyle name="Millares 2 5 3 3 2 6" xfId="21530" xr:uid="{37E6E340-9D4B-4C61-80C8-131B7375A0A4}"/>
    <cellStyle name="Millares 2 5 3 3 3" xfId="10891" xr:uid="{00000000-0005-0000-0000-00001F200000}"/>
    <cellStyle name="Millares 2 5 3 3 3 2" xfId="10892" xr:uid="{00000000-0005-0000-0000-000020200000}"/>
    <cellStyle name="Millares 2 5 3 3 3 2 2" xfId="10893" xr:uid="{00000000-0005-0000-0000-000021200000}"/>
    <cellStyle name="Millares 2 5 3 3 3 2 2 2" xfId="21544" xr:uid="{51E71CD6-6E7B-4D17-AAE0-F8785966BE67}"/>
    <cellStyle name="Millares 2 5 3 3 3 2 3" xfId="10894" xr:uid="{00000000-0005-0000-0000-000022200000}"/>
    <cellStyle name="Millares 2 5 3 3 3 2 3 2" xfId="21545" xr:uid="{91322F85-EC00-44C4-9119-498FCB6985AA}"/>
    <cellStyle name="Millares 2 5 3 3 3 2 4" xfId="21543" xr:uid="{B7C8A2BD-7571-455B-A232-5F13D4D782A3}"/>
    <cellStyle name="Millares 2 5 3 3 3 3" xfId="10895" xr:uid="{00000000-0005-0000-0000-000023200000}"/>
    <cellStyle name="Millares 2 5 3 3 3 3 2" xfId="21546" xr:uid="{6C4BD285-2C5A-449F-8168-4764DA755828}"/>
    <cellStyle name="Millares 2 5 3 3 3 4" xfId="10896" xr:uid="{00000000-0005-0000-0000-000024200000}"/>
    <cellStyle name="Millares 2 5 3 3 3 4 2" xfId="21547" xr:uid="{67150350-52DC-40A5-A12D-4B67FE3EF6F8}"/>
    <cellStyle name="Millares 2 5 3 3 3 5" xfId="21542" xr:uid="{49001A4C-7E24-4E84-9F1F-7AB14286A9C8}"/>
    <cellStyle name="Millares 2 5 3 3 4" xfId="10897" xr:uid="{00000000-0005-0000-0000-000025200000}"/>
    <cellStyle name="Millares 2 5 3 3 4 2" xfId="10898" xr:uid="{00000000-0005-0000-0000-000026200000}"/>
    <cellStyle name="Millares 2 5 3 3 4 2 2" xfId="10899" xr:uid="{00000000-0005-0000-0000-000027200000}"/>
    <cellStyle name="Millares 2 5 3 3 4 2 2 2" xfId="21550" xr:uid="{756612DD-82CF-44F9-9DF1-55F086E90755}"/>
    <cellStyle name="Millares 2 5 3 3 4 2 3" xfId="10900" xr:uid="{00000000-0005-0000-0000-000028200000}"/>
    <cellStyle name="Millares 2 5 3 3 4 2 3 2" xfId="21551" xr:uid="{8E1484D8-6C07-4D85-8725-4E78B0ACF133}"/>
    <cellStyle name="Millares 2 5 3 3 4 2 4" xfId="21549" xr:uid="{57C88F9D-2B45-43C6-A68D-D4468F86BA29}"/>
    <cellStyle name="Millares 2 5 3 3 4 3" xfId="10901" xr:uid="{00000000-0005-0000-0000-000029200000}"/>
    <cellStyle name="Millares 2 5 3 3 4 3 2" xfId="21552" xr:uid="{73ED6B0B-B166-4E02-B198-AC0C461CF6D8}"/>
    <cellStyle name="Millares 2 5 3 3 4 4" xfId="10902" xr:uid="{00000000-0005-0000-0000-00002A200000}"/>
    <cellStyle name="Millares 2 5 3 3 4 4 2" xfId="21553" xr:uid="{45BE869D-BA16-4F32-AA3C-63B855A8EC12}"/>
    <cellStyle name="Millares 2 5 3 3 4 5" xfId="21548" xr:uid="{7B7DFA95-F876-43B5-ABB6-08C3EF881666}"/>
    <cellStyle name="Millares 2 5 3 3 5" xfId="10903" xr:uid="{00000000-0005-0000-0000-00002B200000}"/>
    <cellStyle name="Millares 2 5 3 3 5 2" xfId="10904" xr:uid="{00000000-0005-0000-0000-00002C200000}"/>
    <cellStyle name="Millares 2 5 3 3 5 2 2" xfId="10905" xr:uid="{00000000-0005-0000-0000-00002D200000}"/>
    <cellStyle name="Millares 2 5 3 3 5 2 2 2" xfId="21556" xr:uid="{FFD447A7-3F35-45D1-81A5-25B8CBA4E7DA}"/>
    <cellStyle name="Millares 2 5 3 3 5 2 3" xfId="10906" xr:uid="{00000000-0005-0000-0000-00002E200000}"/>
    <cellStyle name="Millares 2 5 3 3 5 2 3 2" xfId="21557" xr:uid="{86661706-67EC-4AE9-9D6B-BE6CBBEF18B2}"/>
    <cellStyle name="Millares 2 5 3 3 5 2 4" xfId="21555" xr:uid="{64C82426-BEBF-4CB2-8173-FFC55DE6FC2E}"/>
    <cellStyle name="Millares 2 5 3 3 5 3" xfId="10907" xr:uid="{00000000-0005-0000-0000-00002F200000}"/>
    <cellStyle name="Millares 2 5 3 3 5 3 2" xfId="21558" xr:uid="{F3B7C3C1-79D3-4886-BB1C-20FB1ABAB053}"/>
    <cellStyle name="Millares 2 5 3 3 5 4" xfId="10908" xr:uid="{00000000-0005-0000-0000-000030200000}"/>
    <cellStyle name="Millares 2 5 3 3 5 4 2" xfId="21559" xr:uid="{C1E32C9F-1DA7-4A04-AF66-B681550986A0}"/>
    <cellStyle name="Millares 2 5 3 3 5 5" xfId="21554" xr:uid="{E2ED29FE-8B4E-43F2-A986-EDD7853D6DA1}"/>
    <cellStyle name="Millares 2 5 3 3 6" xfId="10909" xr:uid="{00000000-0005-0000-0000-000031200000}"/>
    <cellStyle name="Millares 2 5 3 3 6 2" xfId="10910" xr:uid="{00000000-0005-0000-0000-000032200000}"/>
    <cellStyle name="Millares 2 5 3 3 6 2 2" xfId="21561" xr:uid="{88C30D68-4401-4C83-9E6B-796A89207F75}"/>
    <cellStyle name="Millares 2 5 3 3 6 3" xfId="10911" xr:uid="{00000000-0005-0000-0000-000033200000}"/>
    <cellStyle name="Millares 2 5 3 3 6 3 2" xfId="21562" xr:uid="{11822AD8-0CF2-4888-9626-86C9C4A0BB30}"/>
    <cellStyle name="Millares 2 5 3 3 6 4" xfId="21560" xr:uid="{D72A957B-376F-4EE3-87D4-A03020C4C869}"/>
    <cellStyle name="Millares 2 5 3 3 7" xfId="10912" xr:uid="{00000000-0005-0000-0000-000034200000}"/>
    <cellStyle name="Millares 2 5 3 3 7 2" xfId="21563" xr:uid="{71D08F1C-9F8B-490B-8094-2225A9BDA4E9}"/>
    <cellStyle name="Millares 2 5 3 3 8" xfId="10913" xr:uid="{00000000-0005-0000-0000-000035200000}"/>
    <cellStyle name="Millares 2 5 3 3 8 2" xfId="21564" xr:uid="{2CF9A89D-733F-405C-922B-646B9B0B56E3}"/>
    <cellStyle name="Millares 2 5 3 3 9" xfId="21529" xr:uid="{4B3F2794-7000-4774-8BF7-3479C4450939}"/>
    <cellStyle name="Millares 2 5 3 4" xfId="10914" xr:uid="{00000000-0005-0000-0000-000036200000}"/>
    <cellStyle name="Millares 2 5 3 4 2" xfId="21565" xr:uid="{EA79B90A-5020-4F19-BB7A-A63C080226E5}"/>
    <cellStyle name="Millares 2 5 3 5" xfId="21456" xr:uid="{0C35268A-B277-425B-86A2-A85BE0688BF7}"/>
    <cellStyle name="Millares 2 5 4" xfId="10915" xr:uid="{00000000-0005-0000-0000-000037200000}"/>
    <cellStyle name="Millares 2 5 4 2" xfId="10916" xr:uid="{00000000-0005-0000-0000-000038200000}"/>
    <cellStyle name="Millares 2 5 4 2 2" xfId="10917" xr:uid="{00000000-0005-0000-0000-000039200000}"/>
    <cellStyle name="Millares 2 5 4 2 2 2" xfId="21568" xr:uid="{6A2BDB64-2DF1-4C80-91E7-79DAD171B349}"/>
    <cellStyle name="Millares 2 5 4 2 3" xfId="10918" xr:uid="{00000000-0005-0000-0000-00003A200000}"/>
    <cellStyle name="Millares 2 5 4 2 3 2" xfId="21569" xr:uid="{5F032025-5F9C-4796-9246-875045DAB267}"/>
    <cellStyle name="Millares 2 5 4 2 4" xfId="21567" xr:uid="{E9EB38EF-9533-43DC-97FA-51B843505414}"/>
    <cellStyle name="Millares 2 5 4 3" xfId="10919" xr:uid="{00000000-0005-0000-0000-00003B200000}"/>
    <cellStyle name="Millares 2 5 4 3 2" xfId="21570" xr:uid="{04C487AE-752F-4836-9D8E-4E567F950EAC}"/>
    <cellStyle name="Millares 2 5 4 4" xfId="10920" xr:uid="{00000000-0005-0000-0000-00003C200000}"/>
    <cellStyle name="Millares 2 5 4 4 2" xfId="21571" xr:uid="{62BEADE7-3610-4C64-8CEB-310487BC42A0}"/>
    <cellStyle name="Millares 2 5 4 5" xfId="21566" xr:uid="{33453ACF-BCE5-43B2-9CA9-E56C8FB8AFD7}"/>
    <cellStyle name="Millares 2 5 5" xfId="10921" xr:uid="{00000000-0005-0000-0000-00003D200000}"/>
    <cellStyle name="Millares 2 5 5 2" xfId="10922" xr:uid="{00000000-0005-0000-0000-00003E200000}"/>
    <cellStyle name="Millares 2 5 5 2 2" xfId="10923" xr:uid="{00000000-0005-0000-0000-00003F200000}"/>
    <cellStyle name="Millares 2 5 5 2 2 2" xfId="21574" xr:uid="{0C86B3DE-ACEF-4331-A586-D0FB90A192E6}"/>
    <cellStyle name="Millares 2 5 5 2 3" xfId="10924" xr:uid="{00000000-0005-0000-0000-000040200000}"/>
    <cellStyle name="Millares 2 5 5 2 3 2" xfId="21575" xr:uid="{975A5B99-2E02-4B24-9016-9A87F7BEA99C}"/>
    <cellStyle name="Millares 2 5 5 2 4" xfId="21573" xr:uid="{8EF4769D-61C8-418B-AD63-832FB9F827B4}"/>
    <cellStyle name="Millares 2 5 5 3" xfId="10925" xr:uid="{00000000-0005-0000-0000-000041200000}"/>
    <cellStyle name="Millares 2 5 5 3 2" xfId="21576" xr:uid="{3A8533DC-F777-4D6D-B473-855A3E04458C}"/>
    <cellStyle name="Millares 2 5 5 4" xfId="10926" xr:uid="{00000000-0005-0000-0000-000042200000}"/>
    <cellStyle name="Millares 2 5 5 4 2" xfId="21577" xr:uid="{5D04CB24-1C13-4EEB-89B1-ED565E47B9DF}"/>
    <cellStyle name="Millares 2 5 5 5" xfId="21572" xr:uid="{E9E0077C-7A1F-40AB-865C-1AAD866B012B}"/>
    <cellStyle name="Millares 2 5 6" xfId="10927" xr:uid="{00000000-0005-0000-0000-000043200000}"/>
    <cellStyle name="Millares 2 5 6 2" xfId="21578" xr:uid="{1AA9B88C-7691-4798-ACBD-9032A25B3144}"/>
    <cellStyle name="Millares 2 5 7" xfId="13533" xr:uid="{C138821F-6221-4740-B8AF-CA3FFCAD8A5C}"/>
    <cellStyle name="Millares 2 5 8" xfId="13622" xr:uid="{4DAFAC5A-4EDF-48A7-928D-155710F5A3AA}"/>
    <cellStyle name="Millares 2 6" xfId="223" xr:uid="{00000000-0005-0000-0000-000044200000}"/>
    <cellStyle name="Millares 2 6 10" xfId="10928" xr:uid="{00000000-0005-0000-0000-000045200000}"/>
    <cellStyle name="Millares 2 6 10 2" xfId="10929" xr:uid="{00000000-0005-0000-0000-000046200000}"/>
    <cellStyle name="Millares 2 6 10 2 2" xfId="21580" xr:uid="{4715BCE9-9854-4E30-BE40-308C3139237E}"/>
    <cellStyle name="Millares 2 6 10 3" xfId="10930" xr:uid="{00000000-0005-0000-0000-000047200000}"/>
    <cellStyle name="Millares 2 6 10 3 2" xfId="21581" xr:uid="{885E7B6F-A149-49E3-8938-F011F76D3073}"/>
    <cellStyle name="Millares 2 6 10 4" xfId="21579" xr:uid="{2B4888C9-4858-49A7-BBE0-208EA7905294}"/>
    <cellStyle name="Millares 2 6 11" xfId="10931" xr:uid="{00000000-0005-0000-0000-000048200000}"/>
    <cellStyle name="Millares 2 6 11 2" xfId="21582" xr:uid="{398006EF-9586-4221-BC4D-F16C836AA883}"/>
    <cellStyle name="Millares 2 6 12" xfId="10932" xr:uid="{00000000-0005-0000-0000-000049200000}"/>
    <cellStyle name="Millares 2 6 12 2" xfId="21583" xr:uid="{DC888D95-889E-476C-8A00-77A909B0E934}"/>
    <cellStyle name="Millares 2 6 13" xfId="13535" xr:uid="{D6BED35B-9C34-4AF8-8897-29097B2F4CB9}"/>
    <cellStyle name="Millares 2 6 14" xfId="13624" xr:uid="{3A16BDF6-EA32-4F8B-8698-BC79E012E4AE}"/>
    <cellStyle name="Millares 2 6 2" xfId="224" xr:uid="{00000000-0005-0000-0000-00004A200000}"/>
    <cellStyle name="Millares 2 6 2 10" xfId="13536" xr:uid="{54806B1A-5157-4AC9-B263-EFAD0295DC9C}"/>
    <cellStyle name="Millares 2 6 2 11" xfId="13625" xr:uid="{B8419DDF-CCD4-49F8-8167-08D43285ED40}"/>
    <cellStyle name="Millares 2 6 2 2" xfId="10933" xr:uid="{00000000-0005-0000-0000-00004B200000}"/>
    <cellStyle name="Millares 2 6 2 2 2" xfId="10934" xr:uid="{00000000-0005-0000-0000-00004C200000}"/>
    <cellStyle name="Millares 2 6 2 2 2 2" xfId="10935" xr:uid="{00000000-0005-0000-0000-00004D200000}"/>
    <cellStyle name="Millares 2 6 2 2 2 2 2" xfId="10936" xr:uid="{00000000-0005-0000-0000-00004E200000}"/>
    <cellStyle name="Millares 2 6 2 2 2 2 2 2" xfId="10937" xr:uid="{00000000-0005-0000-0000-00004F200000}"/>
    <cellStyle name="Millares 2 6 2 2 2 2 2 2 2" xfId="21588" xr:uid="{63AD62F2-D5B9-4CBE-9986-FED3CCF2C7AE}"/>
    <cellStyle name="Millares 2 6 2 2 2 2 2 3" xfId="10938" xr:uid="{00000000-0005-0000-0000-000050200000}"/>
    <cellStyle name="Millares 2 6 2 2 2 2 2 3 2" xfId="21589" xr:uid="{AE2B4901-9408-4437-AC9E-7048EA80127C}"/>
    <cellStyle name="Millares 2 6 2 2 2 2 2 4" xfId="21587" xr:uid="{427E9945-25B6-40DF-9A08-61F726C9E719}"/>
    <cellStyle name="Millares 2 6 2 2 2 2 3" xfId="10939" xr:uid="{00000000-0005-0000-0000-000051200000}"/>
    <cellStyle name="Millares 2 6 2 2 2 2 3 2" xfId="21590" xr:uid="{8B1DAD3C-035D-402C-8F4F-B7420858E8CD}"/>
    <cellStyle name="Millares 2 6 2 2 2 2 4" xfId="10940" xr:uid="{00000000-0005-0000-0000-000052200000}"/>
    <cellStyle name="Millares 2 6 2 2 2 2 4 2" xfId="21591" xr:uid="{9F654E2A-47E5-46B4-91E1-DCF50D146F07}"/>
    <cellStyle name="Millares 2 6 2 2 2 2 5" xfId="21586" xr:uid="{E963DE9F-0F90-42D4-A3A4-92BC466962C7}"/>
    <cellStyle name="Millares 2 6 2 2 2 3" xfId="10941" xr:uid="{00000000-0005-0000-0000-000053200000}"/>
    <cellStyle name="Millares 2 6 2 2 2 3 2" xfId="10942" xr:uid="{00000000-0005-0000-0000-000054200000}"/>
    <cellStyle name="Millares 2 6 2 2 2 3 2 2" xfId="21593" xr:uid="{A81CBA7F-E2F9-4C6E-84A1-79F14F2CE90A}"/>
    <cellStyle name="Millares 2 6 2 2 2 3 3" xfId="10943" xr:uid="{00000000-0005-0000-0000-000055200000}"/>
    <cellStyle name="Millares 2 6 2 2 2 3 3 2" xfId="21594" xr:uid="{4327915B-3E1B-430F-8B2D-C1B733610A84}"/>
    <cellStyle name="Millares 2 6 2 2 2 3 4" xfId="21592" xr:uid="{178F6B4F-F7D3-457E-BF6C-84E49E70DF7D}"/>
    <cellStyle name="Millares 2 6 2 2 2 4" xfId="10944" xr:uid="{00000000-0005-0000-0000-000056200000}"/>
    <cellStyle name="Millares 2 6 2 2 2 4 2" xfId="21595" xr:uid="{63D84CFD-162C-4BD4-A0E7-BBF13C74D9CD}"/>
    <cellStyle name="Millares 2 6 2 2 2 5" xfId="10945" xr:uid="{00000000-0005-0000-0000-000057200000}"/>
    <cellStyle name="Millares 2 6 2 2 2 5 2" xfId="21596" xr:uid="{E04D02D4-B22E-46FE-9733-F9B77E127718}"/>
    <cellStyle name="Millares 2 6 2 2 2 6" xfId="21585" xr:uid="{5107CB76-34E7-4C81-8139-ABC3E095C5CB}"/>
    <cellStyle name="Millares 2 6 2 2 3" xfId="10946" xr:uid="{00000000-0005-0000-0000-000058200000}"/>
    <cellStyle name="Millares 2 6 2 2 3 2" xfId="10947" xr:uid="{00000000-0005-0000-0000-000059200000}"/>
    <cellStyle name="Millares 2 6 2 2 3 2 2" xfId="10948" xr:uid="{00000000-0005-0000-0000-00005A200000}"/>
    <cellStyle name="Millares 2 6 2 2 3 2 2 2" xfId="21599" xr:uid="{4B70E6F3-79AB-4EA2-93BE-406425222FC2}"/>
    <cellStyle name="Millares 2 6 2 2 3 2 3" xfId="10949" xr:uid="{00000000-0005-0000-0000-00005B200000}"/>
    <cellStyle name="Millares 2 6 2 2 3 2 3 2" xfId="21600" xr:uid="{E4B6C6A7-BBDA-45C5-B13A-6F81B76271AF}"/>
    <cellStyle name="Millares 2 6 2 2 3 2 4" xfId="21598" xr:uid="{A9030F05-5CD6-4A55-8455-BFD9E095CF11}"/>
    <cellStyle name="Millares 2 6 2 2 3 3" xfId="10950" xr:uid="{00000000-0005-0000-0000-00005C200000}"/>
    <cellStyle name="Millares 2 6 2 2 3 3 2" xfId="21601" xr:uid="{ECA49CC2-6A64-47AA-BF3B-84BE703AEC09}"/>
    <cellStyle name="Millares 2 6 2 2 3 4" xfId="10951" xr:uid="{00000000-0005-0000-0000-00005D200000}"/>
    <cellStyle name="Millares 2 6 2 2 3 4 2" xfId="21602" xr:uid="{CF873CD9-D81C-467E-B454-85391D6ED710}"/>
    <cellStyle name="Millares 2 6 2 2 3 5" xfId="21597" xr:uid="{E5021A2E-E986-44CA-BF12-4773645E04F6}"/>
    <cellStyle name="Millares 2 6 2 2 4" xfId="10952" xr:uid="{00000000-0005-0000-0000-00005E200000}"/>
    <cellStyle name="Millares 2 6 2 2 4 2" xfId="10953" xr:uid="{00000000-0005-0000-0000-00005F200000}"/>
    <cellStyle name="Millares 2 6 2 2 4 2 2" xfId="10954" xr:uid="{00000000-0005-0000-0000-000060200000}"/>
    <cellStyle name="Millares 2 6 2 2 4 2 2 2" xfId="21605" xr:uid="{51064BD7-E30B-4DCD-A8FE-14AD4B8AFE1F}"/>
    <cellStyle name="Millares 2 6 2 2 4 2 3" xfId="10955" xr:uid="{00000000-0005-0000-0000-000061200000}"/>
    <cellStyle name="Millares 2 6 2 2 4 2 3 2" xfId="21606" xr:uid="{47EF5015-3A8D-4326-811D-22057E861E37}"/>
    <cellStyle name="Millares 2 6 2 2 4 2 4" xfId="21604" xr:uid="{AC865F3C-442D-434C-B578-D93E9382227A}"/>
    <cellStyle name="Millares 2 6 2 2 4 3" xfId="10956" xr:uid="{00000000-0005-0000-0000-000062200000}"/>
    <cellStyle name="Millares 2 6 2 2 4 3 2" xfId="21607" xr:uid="{C5C2AAC0-A1E9-4F8A-9B3C-A4FEE9A2B302}"/>
    <cellStyle name="Millares 2 6 2 2 4 4" xfId="10957" xr:uid="{00000000-0005-0000-0000-000063200000}"/>
    <cellStyle name="Millares 2 6 2 2 4 4 2" xfId="21608" xr:uid="{709835B5-F2A6-4109-8B22-512AD0D79E77}"/>
    <cellStyle name="Millares 2 6 2 2 4 5" xfId="21603" xr:uid="{01014A7E-6982-4A3A-ADA1-644A068327C5}"/>
    <cellStyle name="Millares 2 6 2 2 5" xfId="10958" xr:uid="{00000000-0005-0000-0000-000064200000}"/>
    <cellStyle name="Millares 2 6 2 2 5 2" xfId="10959" xr:uid="{00000000-0005-0000-0000-000065200000}"/>
    <cellStyle name="Millares 2 6 2 2 5 2 2" xfId="10960" xr:uid="{00000000-0005-0000-0000-000066200000}"/>
    <cellStyle name="Millares 2 6 2 2 5 2 2 2" xfId="21611" xr:uid="{9FD17AB2-57F1-4BF0-A528-160BB999E5AA}"/>
    <cellStyle name="Millares 2 6 2 2 5 2 3" xfId="10961" xr:uid="{00000000-0005-0000-0000-000067200000}"/>
    <cellStyle name="Millares 2 6 2 2 5 2 3 2" xfId="21612" xr:uid="{E7EA2BBC-A4BC-4609-B2E0-B63320B1127D}"/>
    <cellStyle name="Millares 2 6 2 2 5 2 4" xfId="21610" xr:uid="{9A13895A-5D87-485B-B0D7-5D50017FF891}"/>
    <cellStyle name="Millares 2 6 2 2 5 3" xfId="10962" xr:uid="{00000000-0005-0000-0000-000068200000}"/>
    <cellStyle name="Millares 2 6 2 2 5 3 2" xfId="21613" xr:uid="{87371012-6D18-4452-AF55-883AAAD9885F}"/>
    <cellStyle name="Millares 2 6 2 2 5 4" xfId="10963" xr:uid="{00000000-0005-0000-0000-000069200000}"/>
    <cellStyle name="Millares 2 6 2 2 5 4 2" xfId="21614" xr:uid="{501DA037-C1C9-45CE-B444-73EB3CDA25FA}"/>
    <cellStyle name="Millares 2 6 2 2 5 5" xfId="21609" xr:uid="{28F78446-7670-4B79-9252-F95E0DB0471C}"/>
    <cellStyle name="Millares 2 6 2 2 6" xfId="10964" xr:uid="{00000000-0005-0000-0000-00006A200000}"/>
    <cellStyle name="Millares 2 6 2 2 6 2" xfId="10965" xr:uid="{00000000-0005-0000-0000-00006B200000}"/>
    <cellStyle name="Millares 2 6 2 2 6 2 2" xfId="21616" xr:uid="{F9E217FE-0053-4AFE-A082-2CB0137627A9}"/>
    <cellStyle name="Millares 2 6 2 2 6 3" xfId="10966" xr:uid="{00000000-0005-0000-0000-00006C200000}"/>
    <cellStyle name="Millares 2 6 2 2 6 3 2" xfId="21617" xr:uid="{4DD34766-ED35-4A02-AD68-3E6EEFFE9346}"/>
    <cellStyle name="Millares 2 6 2 2 6 4" xfId="21615" xr:uid="{99C876D4-CBDF-488B-8D10-A7EC0B0032C8}"/>
    <cellStyle name="Millares 2 6 2 2 7" xfId="10967" xr:uid="{00000000-0005-0000-0000-00006D200000}"/>
    <cellStyle name="Millares 2 6 2 2 7 2" xfId="21618" xr:uid="{DE2E9E2A-03D1-4614-A28B-1AD38B6C18AB}"/>
    <cellStyle name="Millares 2 6 2 2 8" xfId="10968" xr:uid="{00000000-0005-0000-0000-00006E200000}"/>
    <cellStyle name="Millares 2 6 2 2 8 2" xfId="21619" xr:uid="{44A0CA42-D280-4628-9BFD-611170C4C86D}"/>
    <cellStyle name="Millares 2 6 2 2 9" xfId="21584" xr:uid="{16BB9996-539D-4D8A-BDF2-2B6A4FC04993}"/>
    <cellStyle name="Millares 2 6 2 3" xfId="10969" xr:uid="{00000000-0005-0000-0000-00006F200000}"/>
    <cellStyle name="Millares 2 6 2 3 2" xfId="10970" xr:uid="{00000000-0005-0000-0000-000070200000}"/>
    <cellStyle name="Millares 2 6 2 3 2 2" xfId="10971" xr:uid="{00000000-0005-0000-0000-000071200000}"/>
    <cellStyle name="Millares 2 6 2 3 2 2 2" xfId="10972" xr:uid="{00000000-0005-0000-0000-000072200000}"/>
    <cellStyle name="Millares 2 6 2 3 2 2 2 2" xfId="21623" xr:uid="{CF51690E-C6AC-4B0D-AE8A-DFCC693373AB}"/>
    <cellStyle name="Millares 2 6 2 3 2 2 3" xfId="10973" xr:uid="{00000000-0005-0000-0000-000073200000}"/>
    <cellStyle name="Millares 2 6 2 3 2 2 3 2" xfId="21624" xr:uid="{A166AA5F-7EF4-42DA-90F5-70EE2AD166C9}"/>
    <cellStyle name="Millares 2 6 2 3 2 2 4" xfId="21622" xr:uid="{F9822A41-14D5-4EAB-8D9C-443B98C8B546}"/>
    <cellStyle name="Millares 2 6 2 3 2 3" xfId="10974" xr:uid="{00000000-0005-0000-0000-000074200000}"/>
    <cellStyle name="Millares 2 6 2 3 2 3 2" xfId="21625" xr:uid="{E5CAC3E3-96CA-46CC-9899-82D0B1BD052C}"/>
    <cellStyle name="Millares 2 6 2 3 2 4" xfId="10975" xr:uid="{00000000-0005-0000-0000-000075200000}"/>
    <cellStyle name="Millares 2 6 2 3 2 4 2" xfId="21626" xr:uid="{682F0A15-D631-4447-8549-8C94C53A252C}"/>
    <cellStyle name="Millares 2 6 2 3 2 5" xfId="21621" xr:uid="{487B8881-A4A2-4064-BBEE-CD58D6218527}"/>
    <cellStyle name="Millares 2 6 2 3 3" xfId="10976" xr:uid="{00000000-0005-0000-0000-000076200000}"/>
    <cellStyle name="Millares 2 6 2 3 3 2" xfId="10977" xr:uid="{00000000-0005-0000-0000-000077200000}"/>
    <cellStyle name="Millares 2 6 2 3 3 2 2" xfId="21628" xr:uid="{2FFAE9D2-0EAC-433A-979F-32166908F1BE}"/>
    <cellStyle name="Millares 2 6 2 3 3 3" xfId="10978" xr:uid="{00000000-0005-0000-0000-000078200000}"/>
    <cellStyle name="Millares 2 6 2 3 3 3 2" xfId="21629" xr:uid="{34B3ED8A-8C94-457C-8C57-4F608850A784}"/>
    <cellStyle name="Millares 2 6 2 3 3 4" xfId="21627" xr:uid="{B9AE198F-F1DA-4521-873E-728027BCA8B4}"/>
    <cellStyle name="Millares 2 6 2 3 4" xfId="10979" xr:uid="{00000000-0005-0000-0000-000079200000}"/>
    <cellStyle name="Millares 2 6 2 3 4 2" xfId="21630" xr:uid="{0519F8A8-5D20-4F47-B39F-83606368D883}"/>
    <cellStyle name="Millares 2 6 2 3 5" xfId="10980" xr:uid="{00000000-0005-0000-0000-00007A200000}"/>
    <cellStyle name="Millares 2 6 2 3 5 2" xfId="21631" xr:uid="{B47A0CAB-EBC9-4C2C-A155-39CC53DCF016}"/>
    <cellStyle name="Millares 2 6 2 3 6" xfId="21620" xr:uid="{874983E8-7B8B-4940-8F5B-7667F676CD15}"/>
    <cellStyle name="Millares 2 6 2 4" xfId="10981" xr:uid="{00000000-0005-0000-0000-00007B200000}"/>
    <cellStyle name="Millares 2 6 2 4 2" xfId="10982" xr:uid="{00000000-0005-0000-0000-00007C200000}"/>
    <cellStyle name="Millares 2 6 2 4 2 2" xfId="10983" xr:uid="{00000000-0005-0000-0000-00007D200000}"/>
    <cellStyle name="Millares 2 6 2 4 2 2 2" xfId="21634" xr:uid="{A78054DD-2628-4BE6-BB7D-F8CB3C352206}"/>
    <cellStyle name="Millares 2 6 2 4 2 3" xfId="10984" xr:uid="{00000000-0005-0000-0000-00007E200000}"/>
    <cellStyle name="Millares 2 6 2 4 2 3 2" xfId="21635" xr:uid="{F5834E32-C0DB-46C1-B898-3317604AD437}"/>
    <cellStyle name="Millares 2 6 2 4 2 4" xfId="21633" xr:uid="{A4D7A26F-4F29-4C9F-90AE-73A5C6E56107}"/>
    <cellStyle name="Millares 2 6 2 4 3" xfId="10985" xr:uid="{00000000-0005-0000-0000-00007F200000}"/>
    <cellStyle name="Millares 2 6 2 4 3 2" xfId="21636" xr:uid="{95395EB2-2728-4B8F-8283-90485E46BA6F}"/>
    <cellStyle name="Millares 2 6 2 4 4" xfId="10986" xr:uid="{00000000-0005-0000-0000-000080200000}"/>
    <cellStyle name="Millares 2 6 2 4 4 2" xfId="21637" xr:uid="{5B815842-3DD2-43F0-89DD-F128B830AF1A}"/>
    <cellStyle name="Millares 2 6 2 4 5" xfId="21632" xr:uid="{FAC85FF1-2BA2-4916-97F1-DF6C925CE642}"/>
    <cellStyle name="Millares 2 6 2 5" xfId="10987" xr:uid="{00000000-0005-0000-0000-000081200000}"/>
    <cellStyle name="Millares 2 6 2 5 2" xfId="10988" xr:uid="{00000000-0005-0000-0000-000082200000}"/>
    <cellStyle name="Millares 2 6 2 5 2 2" xfId="10989" xr:uid="{00000000-0005-0000-0000-000083200000}"/>
    <cellStyle name="Millares 2 6 2 5 2 2 2" xfId="21640" xr:uid="{7D8448BF-5641-43A8-B735-9047F75177E3}"/>
    <cellStyle name="Millares 2 6 2 5 2 3" xfId="10990" xr:uid="{00000000-0005-0000-0000-000084200000}"/>
    <cellStyle name="Millares 2 6 2 5 2 3 2" xfId="21641" xr:uid="{75793FA9-1EBF-4FE2-882D-80FF6E41D4A0}"/>
    <cellStyle name="Millares 2 6 2 5 2 4" xfId="21639" xr:uid="{DBB6A6F2-1F88-49D2-AD61-3281B7C07C94}"/>
    <cellStyle name="Millares 2 6 2 5 3" xfId="10991" xr:uid="{00000000-0005-0000-0000-000085200000}"/>
    <cellStyle name="Millares 2 6 2 5 3 2" xfId="21642" xr:uid="{EEEAA279-E123-4900-96D5-37BDCB8383E6}"/>
    <cellStyle name="Millares 2 6 2 5 4" xfId="10992" xr:uid="{00000000-0005-0000-0000-000086200000}"/>
    <cellStyle name="Millares 2 6 2 5 4 2" xfId="21643" xr:uid="{DDD8EC09-0171-4D66-846E-276B5D41DB4C}"/>
    <cellStyle name="Millares 2 6 2 5 5" xfId="21638" xr:uid="{8EB9759B-2BFC-4C56-A1CA-ED9705344A5E}"/>
    <cellStyle name="Millares 2 6 2 6" xfId="10993" xr:uid="{00000000-0005-0000-0000-000087200000}"/>
    <cellStyle name="Millares 2 6 2 6 2" xfId="10994" xr:uid="{00000000-0005-0000-0000-000088200000}"/>
    <cellStyle name="Millares 2 6 2 6 2 2" xfId="10995" xr:uid="{00000000-0005-0000-0000-000089200000}"/>
    <cellStyle name="Millares 2 6 2 6 2 2 2" xfId="21646" xr:uid="{2796A965-9D3F-4D12-A7AB-7C87A6C38896}"/>
    <cellStyle name="Millares 2 6 2 6 2 3" xfId="10996" xr:uid="{00000000-0005-0000-0000-00008A200000}"/>
    <cellStyle name="Millares 2 6 2 6 2 3 2" xfId="21647" xr:uid="{767CE92B-8E6C-46E9-8F27-02C4D94C7017}"/>
    <cellStyle name="Millares 2 6 2 6 2 4" xfId="21645" xr:uid="{D19279A7-E2E0-42CA-9140-2F9EA63B4182}"/>
    <cellStyle name="Millares 2 6 2 6 3" xfId="10997" xr:uid="{00000000-0005-0000-0000-00008B200000}"/>
    <cellStyle name="Millares 2 6 2 6 3 2" xfId="21648" xr:uid="{9C496D65-9CE5-4E9C-9463-131AE1733D8D}"/>
    <cellStyle name="Millares 2 6 2 6 4" xfId="10998" xr:uid="{00000000-0005-0000-0000-00008C200000}"/>
    <cellStyle name="Millares 2 6 2 6 4 2" xfId="21649" xr:uid="{6ABC08F5-439D-4265-841F-8589D85AA359}"/>
    <cellStyle name="Millares 2 6 2 6 5" xfId="21644" xr:uid="{33BA1FC3-61C3-4BD5-83C7-B67851A77B0E}"/>
    <cellStyle name="Millares 2 6 2 7" xfId="10999" xr:uid="{00000000-0005-0000-0000-00008D200000}"/>
    <cellStyle name="Millares 2 6 2 7 2" xfId="11000" xr:uid="{00000000-0005-0000-0000-00008E200000}"/>
    <cellStyle name="Millares 2 6 2 7 2 2" xfId="21651" xr:uid="{B8BBA0E5-1C77-44CA-9C26-AEA585AA82B9}"/>
    <cellStyle name="Millares 2 6 2 7 3" xfId="11001" xr:uid="{00000000-0005-0000-0000-00008F200000}"/>
    <cellStyle name="Millares 2 6 2 7 3 2" xfId="21652" xr:uid="{11B55F01-8B87-41BB-A62A-F62A33974725}"/>
    <cellStyle name="Millares 2 6 2 7 4" xfId="21650" xr:uid="{667493D6-9332-4098-9640-EF6C7692E05C}"/>
    <cellStyle name="Millares 2 6 2 8" xfId="11002" xr:uid="{00000000-0005-0000-0000-000090200000}"/>
    <cellStyle name="Millares 2 6 2 8 2" xfId="21653" xr:uid="{BDFA2E54-EE39-4891-98B9-28B8CBB1660E}"/>
    <cellStyle name="Millares 2 6 2 9" xfId="11003" xr:uid="{00000000-0005-0000-0000-000091200000}"/>
    <cellStyle name="Millares 2 6 2 9 2" xfId="21654" xr:uid="{F979F929-8A4E-43D1-9FCA-62B6FBE89784}"/>
    <cellStyle name="Millares 2 6 3" xfId="11004" xr:uid="{00000000-0005-0000-0000-000092200000}"/>
    <cellStyle name="Millares 2 6 3 2" xfId="11005" xr:uid="{00000000-0005-0000-0000-000093200000}"/>
    <cellStyle name="Millares 2 6 3 2 2" xfId="11006" xr:uid="{00000000-0005-0000-0000-000094200000}"/>
    <cellStyle name="Millares 2 6 3 2 2 2" xfId="11007" xr:uid="{00000000-0005-0000-0000-000095200000}"/>
    <cellStyle name="Millares 2 6 3 2 2 2 2" xfId="11008" xr:uid="{00000000-0005-0000-0000-000096200000}"/>
    <cellStyle name="Millares 2 6 3 2 2 2 2 2" xfId="21659" xr:uid="{D8AEDE52-4AA7-4EAD-B3B9-BE9D0CDC32B5}"/>
    <cellStyle name="Millares 2 6 3 2 2 2 3" xfId="11009" xr:uid="{00000000-0005-0000-0000-000097200000}"/>
    <cellStyle name="Millares 2 6 3 2 2 2 3 2" xfId="21660" xr:uid="{714087C1-26FF-44DA-B1B7-4B87FB015F47}"/>
    <cellStyle name="Millares 2 6 3 2 2 2 4" xfId="21658" xr:uid="{C1773FB6-4584-4C8A-ADBE-9291F63EAE31}"/>
    <cellStyle name="Millares 2 6 3 2 2 3" xfId="11010" xr:uid="{00000000-0005-0000-0000-000098200000}"/>
    <cellStyle name="Millares 2 6 3 2 2 3 2" xfId="21661" xr:uid="{5E874237-FB69-48DA-9BE3-93F223C59C58}"/>
    <cellStyle name="Millares 2 6 3 2 2 4" xfId="11011" xr:uid="{00000000-0005-0000-0000-000099200000}"/>
    <cellStyle name="Millares 2 6 3 2 2 4 2" xfId="21662" xr:uid="{92EDE345-8CF7-449A-A58D-F6A39236C9F0}"/>
    <cellStyle name="Millares 2 6 3 2 2 5" xfId="21657" xr:uid="{3AFD9BF9-8A4E-44A4-AFC0-A3629FB26EB7}"/>
    <cellStyle name="Millares 2 6 3 2 3" xfId="11012" xr:uid="{00000000-0005-0000-0000-00009A200000}"/>
    <cellStyle name="Millares 2 6 3 2 3 2" xfId="11013" xr:uid="{00000000-0005-0000-0000-00009B200000}"/>
    <cellStyle name="Millares 2 6 3 2 3 2 2" xfId="21664" xr:uid="{2F339159-1E9A-44A5-95DA-6A04C85E3627}"/>
    <cellStyle name="Millares 2 6 3 2 3 3" xfId="11014" xr:uid="{00000000-0005-0000-0000-00009C200000}"/>
    <cellStyle name="Millares 2 6 3 2 3 3 2" xfId="21665" xr:uid="{19343DBE-5A94-40E3-8EEE-13D6B8C06C4C}"/>
    <cellStyle name="Millares 2 6 3 2 3 4" xfId="21663" xr:uid="{CE9AAE66-F250-46F6-8D13-79A57C719100}"/>
    <cellStyle name="Millares 2 6 3 2 4" xfId="11015" xr:uid="{00000000-0005-0000-0000-00009D200000}"/>
    <cellStyle name="Millares 2 6 3 2 4 2" xfId="21666" xr:uid="{ACD36D77-C9C0-436E-B960-05ED8FF6A62C}"/>
    <cellStyle name="Millares 2 6 3 2 5" xfId="11016" xr:uid="{00000000-0005-0000-0000-00009E200000}"/>
    <cellStyle name="Millares 2 6 3 2 5 2" xfId="21667" xr:uid="{F89AB561-9D59-4380-A8AD-FCAE0BC40ECE}"/>
    <cellStyle name="Millares 2 6 3 2 6" xfId="21656" xr:uid="{6858CB60-A5C0-4676-880C-5027158E25D8}"/>
    <cellStyle name="Millares 2 6 3 3" xfId="11017" xr:uid="{00000000-0005-0000-0000-00009F200000}"/>
    <cellStyle name="Millares 2 6 3 3 2" xfId="11018" xr:uid="{00000000-0005-0000-0000-0000A0200000}"/>
    <cellStyle name="Millares 2 6 3 3 2 2" xfId="11019" xr:uid="{00000000-0005-0000-0000-0000A1200000}"/>
    <cellStyle name="Millares 2 6 3 3 2 2 2" xfId="21670" xr:uid="{F0015EF4-26E9-49F7-90DF-0118B327CF7A}"/>
    <cellStyle name="Millares 2 6 3 3 2 3" xfId="11020" xr:uid="{00000000-0005-0000-0000-0000A2200000}"/>
    <cellStyle name="Millares 2 6 3 3 2 3 2" xfId="21671" xr:uid="{613E5F03-8BAA-4F05-877C-C9F966AB6E8B}"/>
    <cellStyle name="Millares 2 6 3 3 2 4" xfId="21669" xr:uid="{5F3450A3-A1FC-421D-83D9-ED871505C95D}"/>
    <cellStyle name="Millares 2 6 3 3 3" xfId="11021" xr:uid="{00000000-0005-0000-0000-0000A3200000}"/>
    <cellStyle name="Millares 2 6 3 3 3 2" xfId="21672" xr:uid="{1B12AF70-23F4-49C2-A99F-EDB73A868BF5}"/>
    <cellStyle name="Millares 2 6 3 3 4" xfId="11022" xr:uid="{00000000-0005-0000-0000-0000A4200000}"/>
    <cellStyle name="Millares 2 6 3 3 4 2" xfId="21673" xr:uid="{2F502832-E6EC-4C62-AAF6-9406FB452610}"/>
    <cellStyle name="Millares 2 6 3 3 5" xfId="21668" xr:uid="{99BEDBD1-CCF0-4E71-820D-BA06E8FADA6A}"/>
    <cellStyle name="Millares 2 6 3 4" xfId="11023" xr:uid="{00000000-0005-0000-0000-0000A5200000}"/>
    <cellStyle name="Millares 2 6 3 4 2" xfId="11024" xr:uid="{00000000-0005-0000-0000-0000A6200000}"/>
    <cellStyle name="Millares 2 6 3 4 2 2" xfId="11025" xr:uid="{00000000-0005-0000-0000-0000A7200000}"/>
    <cellStyle name="Millares 2 6 3 4 2 2 2" xfId="21676" xr:uid="{9953454D-9DEA-41CD-82E3-03367E938192}"/>
    <cellStyle name="Millares 2 6 3 4 2 3" xfId="11026" xr:uid="{00000000-0005-0000-0000-0000A8200000}"/>
    <cellStyle name="Millares 2 6 3 4 2 3 2" xfId="21677" xr:uid="{0BAF78AE-1E77-45BB-9C27-5C2A8FC8DAFC}"/>
    <cellStyle name="Millares 2 6 3 4 2 4" xfId="21675" xr:uid="{A465EBED-EB6F-4887-A0E8-6D7569788084}"/>
    <cellStyle name="Millares 2 6 3 4 3" xfId="11027" xr:uid="{00000000-0005-0000-0000-0000A9200000}"/>
    <cellStyle name="Millares 2 6 3 4 3 2" xfId="21678" xr:uid="{531141E1-A939-4167-84FD-DBE04BE6D2C6}"/>
    <cellStyle name="Millares 2 6 3 4 4" xfId="11028" xr:uid="{00000000-0005-0000-0000-0000AA200000}"/>
    <cellStyle name="Millares 2 6 3 4 4 2" xfId="21679" xr:uid="{C1D00DC2-8D89-4429-994C-23E51A2AD836}"/>
    <cellStyle name="Millares 2 6 3 4 5" xfId="21674" xr:uid="{96838240-F53B-4211-8C69-638F41EA7798}"/>
    <cellStyle name="Millares 2 6 3 5" xfId="11029" xr:uid="{00000000-0005-0000-0000-0000AB200000}"/>
    <cellStyle name="Millares 2 6 3 5 2" xfId="11030" xr:uid="{00000000-0005-0000-0000-0000AC200000}"/>
    <cellStyle name="Millares 2 6 3 5 2 2" xfId="11031" xr:uid="{00000000-0005-0000-0000-0000AD200000}"/>
    <cellStyle name="Millares 2 6 3 5 2 2 2" xfId="21682" xr:uid="{C7623282-A2F2-4A1D-8F49-55053878EF9B}"/>
    <cellStyle name="Millares 2 6 3 5 2 3" xfId="11032" xr:uid="{00000000-0005-0000-0000-0000AE200000}"/>
    <cellStyle name="Millares 2 6 3 5 2 3 2" xfId="21683" xr:uid="{3ABDFE6E-BFFB-4E70-8AC6-CC2EDA00C1B2}"/>
    <cellStyle name="Millares 2 6 3 5 2 4" xfId="21681" xr:uid="{69201C6A-1671-45B7-9877-CF5AAF113A36}"/>
    <cellStyle name="Millares 2 6 3 5 3" xfId="11033" xr:uid="{00000000-0005-0000-0000-0000AF200000}"/>
    <cellStyle name="Millares 2 6 3 5 3 2" xfId="21684" xr:uid="{892C8EA0-D315-4CA6-BE91-2AB93BA7B57E}"/>
    <cellStyle name="Millares 2 6 3 5 4" xfId="11034" xr:uid="{00000000-0005-0000-0000-0000B0200000}"/>
    <cellStyle name="Millares 2 6 3 5 4 2" xfId="21685" xr:uid="{831DEE36-3698-4802-B9DF-F959F564D721}"/>
    <cellStyle name="Millares 2 6 3 5 5" xfId="21680" xr:uid="{6748E54F-9F23-4ADD-8E6F-A855A6405A8C}"/>
    <cellStyle name="Millares 2 6 3 6" xfId="11035" xr:uid="{00000000-0005-0000-0000-0000B1200000}"/>
    <cellStyle name="Millares 2 6 3 6 2" xfId="11036" xr:uid="{00000000-0005-0000-0000-0000B2200000}"/>
    <cellStyle name="Millares 2 6 3 6 2 2" xfId="21687" xr:uid="{63CBE25F-0B47-422E-BC95-70B946292B28}"/>
    <cellStyle name="Millares 2 6 3 6 3" xfId="11037" xr:uid="{00000000-0005-0000-0000-0000B3200000}"/>
    <cellStyle name="Millares 2 6 3 6 3 2" xfId="21688" xr:uid="{C03560BA-BEE6-403E-BA29-739FD9CCA9F9}"/>
    <cellStyle name="Millares 2 6 3 6 4" xfId="21686" xr:uid="{2B8ED1DA-0FE6-461E-B272-7E3578043C1A}"/>
    <cellStyle name="Millares 2 6 3 7" xfId="11038" xr:uid="{00000000-0005-0000-0000-0000B4200000}"/>
    <cellStyle name="Millares 2 6 3 7 2" xfId="21689" xr:uid="{8A20416E-3301-44F3-8934-954B4822E207}"/>
    <cellStyle name="Millares 2 6 3 8" xfId="11039" xr:uid="{00000000-0005-0000-0000-0000B5200000}"/>
    <cellStyle name="Millares 2 6 3 8 2" xfId="21690" xr:uid="{389769EA-A74E-42D5-AEF0-A3049260FC1D}"/>
    <cellStyle name="Millares 2 6 3 9" xfId="21655" xr:uid="{85A6E40A-ECDA-4A54-89A3-CEB1C31A53CD}"/>
    <cellStyle name="Millares 2 6 4" xfId="11040" xr:uid="{00000000-0005-0000-0000-0000B6200000}"/>
    <cellStyle name="Millares 2 6 4 2" xfId="11041" xr:uid="{00000000-0005-0000-0000-0000B7200000}"/>
    <cellStyle name="Millares 2 6 4 2 2" xfId="11042" xr:uid="{00000000-0005-0000-0000-0000B8200000}"/>
    <cellStyle name="Millares 2 6 4 2 2 2" xfId="11043" xr:uid="{00000000-0005-0000-0000-0000B9200000}"/>
    <cellStyle name="Millares 2 6 4 2 2 2 2" xfId="21694" xr:uid="{ADB27F91-9D26-4C1C-9EBB-F26CB006F713}"/>
    <cellStyle name="Millares 2 6 4 2 2 3" xfId="11044" xr:uid="{00000000-0005-0000-0000-0000BA200000}"/>
    <cellStyle name="Millares 2 6 4 2 2 3 2" xfId="21695" xr:uid="{A456DB0F-B016-4D4A-A314-952220B3D4F2}"/>
    <cellStyle name="Millares 2 6 4 2 2 4" xfId="21693" xr:uid="{2D4E769B-057C-48E6-BFDE-39A3D0309EB1}"/>
    <cellStyle name="Millares 2 6 4 2 3" xfId="11045" xr:uid="{00000000-0005-0000-0000-0000BB200000}"/>
    <cellStyle name="Millares 2 6 4 2 3 2" xfId="21696" xr:uid="{7C8885E4-A282-4F44-A560-57C2185F2ECC}"/>
    <cellStyle name="Millares 2 6 4 2 4" xfId="11046" xr:uid="{00000000-0005-0000-0000-0000BC200000}"/>
    <cellStyle name="Millares 2 6 4 2 4 2" xfId="21697" xr:uid="{EC91B7D6-B560-4A73-824E-BE5780354766}"/>
    <cellStyle name="Millares 2 6 4 2 5" xfId="21692" xr:uid="{91B2A975-9427-485F-99AF-1120125EAD79}"/>
    <cellStyle name="Millares 2 6 4 3" xfId="11047" xr:uid="{00000000-0005-0000-0000-0000BD200000}"/>
    <cellStyle name="Millares 2 6 4 3 2" xfId="11048" xr:uid="{00000000-0005-0000-0000-0000BE200000}"/>
    <cellStyle name="Millares 2 6 4 3 2 2" xfId="11049" xr:uid="{00000000-0005-0000-0000-0000BF200000}"/>
    <cellStyle name="Millares 2 6 4 3 2 2 2" xfId="21700" xr:uid="{0DFC0484-3470-4402-8485-2380B7F2D9F7}"/>
    <cellStyle name="Millares 2 6 4 3 2 3" xfId="11050" xr:uid="{00000000-0005-0000-0000-0000C0200000}"/>
    <cellStyle name="Millares 2 6 4 3 2 3 2" xfId="21701" xr:uid="{A45484C0-9BE4-45E0-8FED-C1D83EE1947D}"/>
    <cellStyle name="Millares 2 6 4 3 2 4" xfId="21699" xr:uid="{6162DBDE-4179-4B67-928E-31A4D87B0703}"/>
    <cellStyle name="Millares 2 6 4 3 3" xfId="11051" xr:uid="{00000000-0005-0000-0000-0000C1200000}"/>
    <cellStyle name="Millares 2 6 4 3 3 2" xfId="21702" xr:uid="{1FFE2A0B-3997-41B9-A31B-FC79BBBAB9B2}"/>
    <cellStyle name="Millares 2 6 4 3 4" xfId="11052" xr:uid="{00000000-0005-0000-0000-0000C2200000}"/>
    <cellStyle name="Millares 2 6 4 3 4 2" xfId="21703" xr:uid="{91962ADF-67DB-49B9-A714-1DCC3374AE1E}"/>
    <cellStyle name="Millares 2 6 4 3 5" xfId="21698" xr:uid="{9EE12D50-93F8-48B0-AB41-EFA1D8557EE4}"/>
    <cellStyle name="Millares 2 6 4 4" xfId="11053" xr:uid="{00000000-0005-0000-0000-0000C3200000}"/>
    <cellStyle name="Millares 2 6 4 4 2" xfId="11054" xr:uid="{00000000-0005-0000-0000-0000C4200000}"/>
    <cellStyle name="Millares 2 6 4 4 2 2" xfId="21705" xr:uid="{CD50A4E1-1DAD-4FDD-B7E1-BA38481392C3}"/>
    <cellStyle name="Millares 2 6 4 4 3" xfId="11055" xr:uid="{00000000-0005-0000-0000-0000C5200000}"/>
    <cellStyle name="Millares 2 6 4 4 3 2" xfId="21706" xr:uid="{6948A01C-B3BD-4268-9D32-12B9022986C0}"/>
    <cellStyle name="Millares 2 6 4 4 4" xfId="21704" xr:uid="{03FA0435-3B55-4548-8128-5CE89FDC2273}"/>
    <cellStyle name="Millares 2 6 4 5" xfId="11056" xr:uid="{00000000-0005-0000-0000-0000C6200000}"/>
    <cellStyle name="Millares 2 6 4 5 2" xfId="21707" xr:uid="{2414F884-3715-4F3E-AE0A-94486C2B1663}"/>
    <cellStyle name="Millares 2 6 4 6" xfId="11057" xr:uid="{00000000-0005-0000-0000-0000C7200000}"/>
    <cellStyle name="Millares 2 6 4 6 2" xfId="21708" xr:uid="{AE474F57-F3FA-4E9A-9795-BE96558DC482}"/>
    <cellStyle name="Millares 2 6 4 7" xfId="21691" xr:uid="{73ACF1D0-6542-4EE2-A96B-526FA9CC7BA6}"/>
    <cellStyle name="Millares 2 6 5" xfId="11058" xr:uid="{00000000-0005-0000-0000-0000C8200000}"/>
    <cellStyle name="Millares 2 6 5 2" xfId="11059" xr:uid="{00000000-0005-0000-0000-0000C9200000}"/>
    <cellStyle name="Millares 2 6 5 2 2" xfId="11060" xr:uid="{00000000-0005-0000-0000-0000CA200000}"/>
    <cellStyle name="Millares 2 6 5 2 2 2" xfId="21711" xr:uid="{35DBC7EF-9437-4FFF-930F-A6BA062711D5}"/>
    <cellStyle name="Millares 2 6 5 2 3" xfId="11061" xr:uid="{00000000-0005-0000-0000-0000CB200000}"/>
    <cellStyle name="Millares 2 6 5 2 3 2" xfId="21712" xr:uid="{DF738BF6-321A-496D-8251-75EA6EB1B1E4}"/>
    <cellStyle name="Millares 2 6 5 2 4" xfId="21710" xr:uid="{FEA43D98-3116-4BB1-896B-86848746B6D3}"/>
    <cellStyle name="Millares 2 6 5 3" xfId="11062" xr:uid="{00000000-0005-0000-0000-0000CC200000}"/>
    <cellStyle name="Millares 2 6 5 3 2" xfId="21713" xr:uid="{CDFC1311-9067-40BF-A764-1EC334CC2E77}"/>
    <cellStyle name="Millares 2 6 5 4" xfId="11063" xr:uid="{00000000-0005-0000-0000-0000CD200000}"/>
    <cellStyle name="Millares 2 6 5 4 2" xfId="21714" xr:uid="{46D7B99E-F414-43E3-A64A-611C71F53CA6}"/>
    <cellStyle name="Millares 2 6 5 5" xfId="21709" xr:uid="{7A4E5537-4621-4DAB-BECA-1510BCA1F088}"/>
    <cellStyle name="Millares 2 6 6" xfId="11064" xr:uid="{00000000-0005-0000-0000-0000CE200000}"/>
    <cellStyle name="Millares 2 6 6 2" xfId="11065" xr:uid="{00000000-0005-0000-0000-0000CF200000}"/>
    <cellStyle name="Millares 2 6 6 2 2" xfId="11066" xr:uid="{00000000-0005-0000-0000-0000D0200000}"/>
    <cellStyle name="Millares 2 6 6 2 2 2" xfId="21717" xr:uid="{BE4594F4-684C-4004-9B97-C3F793E49B40}"/>
    <cellStyle name="Millares 2 6 6 2 3" xfId="11067" xr:uid="{00000000-0005-0000-0000-0000D1200000}"/>
    <cellStyle name="Millares 2 6 6 2 3 2" xfId="21718" xr:uid="{631585C0-9529-44E5-9FAE-975DFA05A72F}"/>
    <cellStyle name="Millares 2 6 6 2 4" xfId="21716" xr:uid="{A88C4379-FE71-4A62-AB6F-B2D7A2176E04}"/>
    <cellStyle name="Millares 2 6 6 3" xfId="11068" xr:uid="{00000000-0005-0000-0000-0000D2200000}"/>
    <cellStyle name="Millares 2 6 6 3 2" xfId="21719" xr:uid="{EE6D19DE-FE00-42AE-95CB-BE568EE5D429}"/>
    <cellStyle name="Millares 2 6 6 4" xfId="11069" xr:uid="{00000000-0005-0000-0000-0000D3200000}"/>
    <cellStyle name="Millares 2 6 6 4 2" xfId="21720" xr:uid="{3250252E-69F9-4D25-96F3-1020671504C3}"/>
    <cellStyle name="Millares 2 6 6 5" xfId="21715" xr:uid="{04FB6018-CFC7-4463-A58B-3ACF5139F078}"/>
    <cellStyle name="Millares 2 6 7" xfId="11070" xr:uid="{00000000-0005-0000-0000-0000D4200000}"/>
    <cellStyle name="Millares 2 6 7 2" xfId="11071" xr:uid="{00000000-0005-0000-0000-0000D5200000}"/>
    <cellStyle name="Millares 2 6 7 2 2" xfId="11072" xr:uid="{00000000-0005-0000-0000-0000D6200000}"/>
    <cellStyle name="Millares 2 6 7 2 2 2" xfId="21723" xr:uid="{994DC372-D71B-4EBA-B6BC-B8D484B3766D}"/>
    <cellStyle name="Millares 2 6 7 2 3" xfId="11073" xr:uid="{00000000-0005-0000-0000-0000D7200000}"/>
    <cellStyle name="Millares 2 6 7 2 3 2" xfId="21724" xr:uid="{001AC5CC-8168-4C86-A615-0D6E781451E5}"/>
    <cellStyle name="Millares 2 6 7 2 4" xfId="21722" xr:uid="{C1402465-12B2-4C6B-A9A4-B29911C1F72C}"/>
    <cellStyle name="Millares 2 6 7 3" xfId="11074" xr:uid="{00000000-0005-0000-0000-0000D8200000}"/>
    <cellStyle name="Millares 2 6 7 3 2" xfId="21725" xr:uid="{B4754BC6-2D6B-4D40-9759-CC70EEC2F3E5}"/>
    <cellStyle name="Millares 2 6 7 4" xfId="11075" xr:uid="{00000000-0005-0000-0000-0000D9200000}"/>
    <cellStyle name="Millares 2 6 7 4 2" xfId="21726" xr:uid="{0A6494C7-7B67-4505-9073-289F9FC506F8}"/>
    <cellStyle name="Millares 2 6 7 5" xfId="21721" xr:uid="{5613C6A2-AED2-491C-9DE6-A400D9EB994B}"/>
    <cellStyle name="Millares 2 6 8" xfId="11076" xr:uid="{00000000-0005-0000-0000-0000DA200000}"/>
    <cellStyle name="Millares 2 6 8 2" xfId="11077" xr:uid="{00000000-0005-0000-0000-0000DB200000}"/>
    <cellStyle name="Millares 2 6 8 2 2" xfId="11078" xr:uid="{00000000-0005-0000-0000-0000DC200000}"/>
    <cellStyle name="Millares 2 6 8 2 2 2" xfId="21729" xr:uid="{07B3F043-DE91-4BBE-9EB2-EBFBE3D73B26}"/>
    <cellStyle name="Millares 2 6 8 2 3" xfId="11079" xr:uid="{00000000-0005-0000-0000-0000DD200000}"/>
    <cellStyle name="Millares 2 6 8 2 3 2" xfId="21730" xr:uid="{041C8F89-FD5D-498E-9652-ED5B4B53DC9E}"/>
    <cellStyle name="Millares 2 6 8 2 4" xfId="21728" xr:uid="{FEAAC8AA-CF03-4DA5-9886-E9586E793CBD}"/>
    <cellStyle name="Millares 2 6 8 3" xfId="11080" xr:uid="{00000000-0005-0000-0000-0000DE200000}"/>
    <cellStyle name="Millares 2 6 8 3 2" xfId="21731" xr:uid="{7D7D47D8-F7B6-4627-8CA9-BDFAB1BA66B4}"/>
    <cellStyle name="Millares 2 6 8 4" xfId="11081" xr:uid="{00000000-0005-0000-0000-0000DF200000}"/>
    <cellStyle name="Millares 2 6 8 4 2" xfId="21732" xr:uid="{FA4A0917-5B7E-4D59-A530-4010612AD030}"/>
    <cellStyle name="Millares 2 6 8 5" xfId="21727" xr:uid="{20AE896D-716E-453D-9DB2-0BB8C0961268}"/>
    <cellStyle name="Millares 2 6 9" xfId="11082" xr:uid="{00000000-0005-0000-0000-0000E0200000}"/>
    <cellStyle name="Millares 2 6 9 2" xfId="11083" xr:uid="{00000000-0005-0000-0000-0000E1200000}"/>
    <cellStyle name="Millares 2 6 9 2 2" xfId="11084" xr:uid="{00000000-0005-0000-0000-0000E2200000}"/>
    <cellStyle name="Millares 2 6 9 2 2 2" xfId="21735" xr:uid="{DF320C49-1015-4917-88F1-599A07370025}"/>
    <cellStyle name="Millares 2 6 9 2 3" xfId="11085" xr:uid="{00000000-0005-0000-0000-0000E3200000}"/>
    <cellStyle name="Millares 2 6 9 2 3 2" xfId="21736" xr:uid="{6DCC644E-8AFF-4EDE-B04E-20D737D2E569}"/>
    <cellStyle name="Millares 2 6 9 2 4" xfId="21734" xr:uid="{54066BC9-669F-4CFA-90CE-293B1E48BBF9}"/>
    <cellStyle name="Millares 2 6 9 3" xfId="11086" xr:uid="{00000000-0005-0000-0000-0000E4200000}"/>
    <cellStyle name="Millares 2 6 9 3 2" xfId="21737" xr:uid="{F4292E9F-0F61-4E3D-8E02-99A388F9EF36}"/>
    <cellStyle name="Millares 2 6 9 4" xfId="11087" xr:uid="{00000000-0005-0000-0000-0000E5200000}"/>
    <cellStyle name="Millares 2 6 9 4 2" xfId="21738" xr:uid="{478D0F81-4222-48BF-8D46-83DD0900B6B5}"/>
    <cellStyle name="Millares 2 6 9 5" xfId="21733" xr:uid="{78D252D3-52B0-4B38-85B2-B39FFCBC5141}"/>
    <cellStyle name="Millares 2 7" xfId="11088" xr:uid="{00000000-0005-0000-0000-0000E6200000}"/>
    <cellStyle name="Millares 2 7 2" xfId="11089" xr:uid="{00000000-0005-0000-0000-0000E7200000}"/>
    <cellStyle name="Millares 2 7 2 10" xfId="21740" xr:uid="{CC3B7AB3-1394-4EC9-9118-6DF48499A8A8}"/>
    <cellStyle name="Millares 2 7 2 2" xfId="11090" xr:uid="{00000000-0005-0000-0000-0000E8200000}"/>
    <cellStyle name="Millares 2 7 2 2 2" xfId="11091" xr:uid="{00000000-0005-0000-0000-0000E9200000}"/>
    <cellStyle name="Millares 2 7 2 2 2 2" xfId="11092" xr:uid="{00000000-0005-0000-0000-0000EA200000}"/>
    <cellStyle name="Millares 2 7 2 2 2 2 2" xfId="11093" xr:uid="{00000000-0005-0000-0000-0000EB200000}"/>
    <cellStyle name="Millares 2 7 2 2 2 2 2 2" xfId="11094" xr:uid="{00000000-0005-0000-0000-0000EC200000}"/>
    <cellStyle name="Millares 2 7 2 2 2 2 2 2 2" xfId="21745" xr:uid="{33AB761A-3F0F-4399-963E-315B54723131}"/>
    <cellStyle name="Millares 2 7 2 2 2 2 2 3" xfId="11095" xr:uid="{00000000-0005-0000-0000-0000ED200000}"/>
    <cellStyle name="Millares 2 7 2 2 2 2 2 3 2" xfId="21746" xr:uid="{C3A2ED4E-17DE-4BEC-AFCD-683DF54C3DE1}"/>
    <cellStyle name="Millares 2 7 2 2 2 2 2 4" xfId="21744" xr:uid="{9E71BE6A-E2C5-4789-B246-872C193426F1}"/>
    <cellStyle name="Millares 2 7 2 2 2 2 3" xfId="11096" xr:uid="{00000000-0005-0000-0000-0000EE200000}"/>
    <cellStyle name="Millares 2 7 2 2 2 2 3 2" xfId="21747" xr:uid="{A43CEA67-1F60-4376-8230-7DC2D8FF9AED}"/>
    <cellStyle name="Millares 2 7 2 2 2 2 4" xfId="11097" xr:uid="{00000000-0005-0000-0000-0000EF200000}"/>
    <cellStyle name="Millares 2 7 2 2 2 2 4 2" xfId="21748" xr:uid="{5DCADD3C-2DD1-46BA-B2A5-C0FDE1C01510}"/>
    <cellStyle name="Millares 2 7 2 2 2 2 5" xfId="21743" xr:uid="{BBD2279C-CE92-4FA4-8319-8E2407C9ACBD}"/>
    <cellStyle name="Millares 2 7 2 2 2 3" xfId="11098" xr:uid="{00000000-0005-0000-0000-0000F0200000}"/>
    <cellStyle name="Millares 2 7 2 2 2 3 2" xfId="11099" xr:uid="{00000000-0005-0000-0000-0000F1200000}"/>
    <cellStyle name="Millares 2 7 2 2 2 3 2 2" xfId="21750" xr:uid="{E7A65095-90E3-4B9C-9DBE-7EB98C8DDC5F}"/>
    <cellStyle name="Millares 2 7 2 2 2 3 3" xfId="11100" xr:uid="{00000000-0005-0000-0000-0000F2200000}"/>
    <cellStyle name="Millares 2 7 2 2 2 3 3 2" xfId="21751" xr:uid="{267E11C2-CA82-4B1F-A15D-59855E3709C9}"/>
    <cellStyle name="Millares 2 7 2 2 2 3 4" xfId="21749" xr:uid="{E6ACD70D-AD1E-4C8C-98AB-9F26790AA60A}"/>
    <cellStyle name="Millares 2 7 2 2 2 4" xfId="11101" xr:uid="{00000000-0005-0000-0000-0000F3200000}"/>
    <cellStyle name="Millares 2 7 2 2 2 4 2" xfId="21752" xr:uid="{1E0BA842-2F44-4BFB-8625-0DD0CA88886B}"/>
    <cellStyle name="Millares 2 7 2 2 2 5" xfId="11102" xr:uid="{00000000-0005-0000-0000-0000F4200000}"/>
    <cellStyle name="Millares 2 7 2 2 2 5 2" xfId="21753" xr:uid="{55610A8C-83AC-4E3E-A589-4A366F8E8C15}"/>
    <cellStyle name="Millares 2 7 2 2 2 6" xfId="21742" xr:uid="{6D4BD999-1020-4408-B20F-DD9DD5E05E10}"/>
    <cellStyle name="Millares 2 7 2 2 3" xfId="11103" xr:uid="{00000000-0005-0000-0000-0000F5200000}"/>
    <cellStyle name="Millares 2 7 2 2 3 2" xfId="11104" xr:uid="{00000000-0005-0000-0000-0000F6200000}"/>
    <cellStyle name="Millares 2 7 2 2 3 2 2" xfId="11105" xr:uid="{00000000-0005-0000-0000-0000F7200000}"/>
    <cellStyle name="Millares 2 7 2 2 3 2 2 2" xfId="21756" xr:uid="{2D007BA2-6E4E-4E8B-AEF6-3E16210443EC}"/>
    <cellStyle name="Millares 2 7 2 2 3 2 3" xfId="11106" xr:uid="{00000000-0005-0000-0000-0000F8200000}"/>
    <cellStyle name="Millares 2 7 2 2 3 2 3 2" xfId="21757" xr:uid="{E5BC2122-6DBB-4DBF-A0E5-12643DA37BAD}"/>
    <cellStyle name="Millares 2 7 2 2 3 2 4" xfId="21755" xr:uid="{408E96E0-D1F9-44C6-8ABF-2C9E75C43552}"/>
    <cellStyle name="Millares 2 7 2 2 3 3" xfId="11107" xr:uid="{00000000-0005-0000-0000-0000F9200000}"/>
    <cellStyle name="Millares 2 7 2 2 3 3 2" xfId="21758" xr:uid="{5D138D2C-F847-43BD-815E-0559A66470B3}"/>
    <cellStyle name="Millares 2 7 2 2 3 4" xfId="11108" xr:uid="{00000000-0005-0000-0000-0000FA200000}"/>
    <cellStyle name="Millares 2 7 2 2 3 4 2" xfId="21759" xr:uid="{259E2484-26D7-4D2F-A8D8-38BCC4A0841F}"/>
    <cellStyle name="Millares 2 7 2 2 3 5" xfId="21754" xr:uid="{ED97D079-979B-49CC-AE8D-2DF91E3E4EC6}"/>
    <cellStyle name="Millares 2 7 2 2 4" xfId="11109" xr:uid="{00000000-0005-0000-0000-0000FB200000}"/>
    <cellStyle name="Millares 2 7 2 2 4 2" xfId="11110" xr:uid="{00000000-0005-0000-0000-0000FC200000}"/>
    <cellStyle name="Millares 2 7 2 2 4 2 2" xfId="11111" xr:uid="{00000000-0005-0000-0000-0000FD200000}"/>
    <cellStyle name="Millares 2 7 2 2 4 2 2 2" xfId="21762" xr:uid="{92249526-3E4F-4832-B9A5-4649654D7818}"/>
    <cellStyle name="Millares 2 7 2 2 4 2 3" xfId="11112" xr:uid="{00000000-0005-0000-0000-0000FE200000}"/>
    <cellStyle name="Millares 2 7 2 2 4 2 3 2" xfId="21763" xr:uid="{B5F6858A-03CE-4E92-9B54-E919A17654FD}"/>
    <cellStyle name="Millares 2 7 2 2 4 2 4" xfId="21761" xr:uid="{09C25EBB-EB9E-4259-BD11-8E48905112A1}"/>
    <cellStyle name="Millares 2 7 2 2 4 3" xfId="11113" xr:uid="{00000000-0005-0000-0000-0000FF200000}"/>
    <cellStyle name="Millares 2 7 2 2 4 3 2" xfId="21764" xr:uid="{569C87B7-A824-41A9-BD71-1FF9D92FE273}"/>
    <cellStyle name="Millares 2 7 2 2 4 4" xfId="11114" xr:uid="{00000000-0005-0000-0000-000000210000}"/>
    <cellStyle name="Millares 2 7 2 2 4 4 2" xfId="21765" xr:uid="{481D9166-7C7A-4848-9A83-8D07EC700EA8}"/>
    <cellStyle name="Millares 2 7 2 2 4 5" xfId="21760" xr:uid="{F78E65D9-4D98-484E-8BC1-7EBAEC13BAFA}"/>
    <cellStyle name="Millares 2 7 2 2 5" xfId="11115" xr:uid="{00000000-0005-0000-0000-000001210000}"/>
    <cellStyle name="Millares 2 7 2 2 5 2" xfId="11116" xr:uid="{00000000-0005-0000-0000-000002210000}"/>
    <cellStyle name="Millares 2 7 2 2 5 2 2" xfId="11117" xr:uid="{00000000-0005-0000-0000-000003210000}"/>
    <cellStyle name="Millares 2 7 2 2 5 2 2 2" xfId="21768" xr:uid="{19B8F686-4780-457F-A56B-19289EA23C2C}"/>
    <cellStyle name="Millares 2 7 2 2 5 2 3" xfId="11118" xr:uid="{00000000-0005-0000-0000-000004210000}"/>
    <cellStyle name="Millares 2 7 2 2 5 2 3 2" xfId="21769" xr:uid="{F32930BB-1E92-4DE7-A3CC-5DB5D06291A9}"/>
    <cellStyle name="Millares 2 7 2 2 5 2 4" xfId="21767" xr:uid="{D78474D1-4C4C-455D-8F06-085B98FE4362}"/>
    <cellStyle name="Millares 2 7 2 2 5 3" xfId="11119" xr:uid="{00000000-0005-0000-0000-000005210000}"/>
    <cellStyle name="Millares 2 7 2 2 5 3 2" xfId="21770" xr:uid="{CEF551DA-281E-4739-B4BC-5FFDAB30533E}"/>
    <cellStyle name="Millares 2 7 2 2 5 4" xfId="11120" xr:uid="{00000000-0005-0000-0000-000006210000}"/>
    <cellStyle name="Millares 2 7 2 2 5 4 2" xfId="21771" xr:uid="{9D2D76F9-4EA5-43A9-8779-4F7A5F3C83DE}"/>
    <cellStyle name="Millares 2 7 2 2 5 5" xfId="21766" xr:uid="{B0B7F034-AA06-4239-A621-32D98CFFE8CA}"/>
    <cellStyle name="Millares 2 7 2 2 6" xfId="11121" xr:uid="{00000000-0005-0000-0000-000007210000}"/>
    <cellStyle name="Millares 2 7 2 2 6 2" xfId="11122" xr:uid="{00000000-0005-0000-0000-000008210000}"/>
    <cellStyle name="Millares 2 7 2 2 6 2 2" xfId="21773" xr:uid="{8E3A4E3A-B2FF-4016-A21F-ADC3D2C83D5B}"/>
    <cellStyle name="Millares 2 7 2 2 6 3" xfId="11123" xr:uid="{00000000-0005-0000-0000-000009210000}"/>
    <cellStyle name="Millares 2 7 2 2 6 3 2" xfId="21774" xr:uid="{6C10A2AA-CE50-4B1A-B5BB-9CF7993D8280}"/>
    <cellStyle name="Millares 2 7 2 2 6 4" xfId="21772" xr:uid="{09C6934C-D83C-4594-BF89-25DC5A0C44A5}"/>
    <cellStyle name="Millares 2 7 2 2 7" xfId="11124" xr:uid="{00000000-0005-0000-0000-00000A210000}"/>
    <cellStyle name="Millares 2 7 2 2 7 2" xfId="21775" xr:uid="{2C5C66CF-6789-4F9D-AD39-4D2720DF41CF}"/>
    <cellStyle name="Millares 2 7 2 2 8" xfId="11125" xr:uid="{00000000-0005-0000-0000-00000B210000}"/>
    <cellStyle name="Millares 2 7 2 2 8 2" xfId="21776" xr:uid="{2ED0D1D9-A5C8-48F1-844C-D80D5CC8BD2B}"/>
    <cellStyle name="Millares 2 7 2 2 9" xfId="21741" xr:uid="{4D055631-EA4D-417D-85CA-8755B6F18C6E}"/>
    <cellStyle name="Millares 2 7 2 3" xfId="11126" xr:uid="{00000000-0005-0000-0000-00000C210000}"/>
    <cellStyle name="Millares 2 7 2 3 2" xfId="11127" xr:uid="{00000000-0005-0000-0000-00000D210000}"/>
    <cellStyle name="Millares 2 7 2 3 2 2" xfId="11128" xr:uid="{00000000-0005-0000-0000-00000E210000}"/>
    <cellStyle name="Millares 2 7 2 3 2 2 2" xfId="11129" xr:uid="{00000000-0005-0000-0000-00000F210000}"/>
    <cellStyle name="Millares 2 7 2 3 2 2 2 2" xfId="21780" xr:uid="{6F05366E-9850-48DB-A8EE-96A0860BD7F2}"/>
    <cellStyle name="Millares 2 7 2 3 2 2 3" xfId="11130" xr:uid="{00000000-0005-0000-0000-000010210000}"/>
    <cellStyle name="Millares 2 7 2 3 2 2 3 2" xfId="21781" xr:uid="{322460BF-D0F4-4E06-BF2B-ABAB2B949BBE}"/>
    <cellStyle name="Millares 2 7 2 3 2 2 4" xfId="21779" xr:uid="{D5584F1C-1C01-46A9-A751-B87FB523DB85}"/>
    <cellStyle name="Millares 2 7 2 3 2 3" xfId="11131" xr:uid="{00000000-0005-0000-0000-000011210000}"/>
    <cellStyle name="Millares 2 7 2 3 2 3 2" xfId="21782" xr:uid="{C74D2A07-4727-42F5-A696-58A60072D0C3}"/>
    <cellStyle name="Millares 2 7 2 3 2 4" xfId="11132" xr:uid="{00000000-0005-0000-0000-000012210000}"/>
    <cellStyle name="Millares 2 7 2 3 2 4 2" xfId="21783" xr:uid="{4537C35E-F541-4DE2-AD9F-881EFEC39746}"/>
    <cellStyle name="Millares 2 7 2 3 2 5" xfId="21778" xr:uid="{BE469AD6-95B7-40E9-9E5B-6828DE951AFD}"/>
    <cellStyle name="Millares 2 7 2 3 3" xfId="11133" xr:uid="{00000000-0005-0000-0000-000013210000}"/>
    <cellStyle name="Millares 2 7 2 3 3 2" xfId="11134" xr:uid="{00000000-0005-0000-0000-000014210000}"/>
    <cellStyle name="Millares 2 7 2 3 3 2 2" xfId="21785" xr:uid="{CD5E5748-9D06-4AF4-95E9-8CA8B9E5529B}"/>
    <cellStyle name="Millares 2 7 2 3 3 3" xfId="11135" xr:uid="{00000000-0005-0000-0000-000015210000}"/>
    <cellStyle name="Millares 2 7 2 3 3 3 2" xfId="21786" xr:uid="{897825CD-0D79-460C-ADD7-B62AFC23F0AE}"/>
    <cellStyle name="Millares 2 7 2 3 3 4" xfId="21784" xr:uid="{E3ED2DA3-C275-4EC7-86C2-7D250F3A66E8}"/>
    <cellStyle name="Millares 2 7 2 3 4" xfId="11136" xr:uid="{00000000-0005-0000-0000-000016210000}"/>
    <cellStyle name="Millares 2 7 2 3 4 2" xfId="21787" xr:uid="{5918A1BC-5FE5-41C0-ACF9-7086C10834EB}"/>
    <cellStyle name="Millares 2 7 2 3 5" xfId="11137" xr:uid="{00000000-0005-0000-0000-000017210000}"/>
    <cellStyle name="Millares 2 7 2 3 5 2" xfId="21788" xr:uid="{E2E8ACFB-A053-4A82-9ADF-AFB9ADFF1E88}"/>
    <cellStyle name="Millares 2 7 2 3 6" xfId="21777" xr:uid="{2CCFBEBE-D241-4D28-860C-D3EC6A2E58D2}"/>
    <cellStyle name="Millares 2 7 2 4" xfId="11138" xr:uid="{00000000-0005-0000-0000-000018210000}"/>
    <cellStyle name="Millares 2 7 2 4 2" xfId="11139" xr:uid="{00000000-0005-0000-0000-000019210000}"/>
    <cellStyle name="Millares 2 7 2 4 2 2" xfId="11140" xr:uid="{00000000-0005-0000-0000-00001A210000}"/>
    <cellStyle name="Millares 2 7 2 4 2 2 2" xfId="21791" xr:uid="{FEC38A5F-1BE2-4644-A019-06719AE48A57}"/>
    <cellStyle name="Millares 2 7 2 4 2 3" xfId="11141" xr:uid="{00000000-0005-0000-0000-00001B210000}"/>
    <cellStyle name="Millares 2 7 2 4 2 3 2" xfId="21792" xr:uid="{F4CA3BD3-1A77-418A-B84B-EF42284110C0}"/>
    <cellStyle name="Millares 2 7 2 4 2 4" xfId="21790" xr:uid="{EA865EC0-3C77-4321-9ACF-D2BBB4957F7F}"/>
    <cellStyle name="Millares 2 7 2 4 3" xfId="11142" xr:uid="{00000000-0005-0000-0000-00001C210000}"/>
    <cellStyle name="Millares 2 7 2 4 3 2" xfId="21793" xr:uid="{2A47C9FE-42EA-4188-86B1-D61E45FCB384}"/>
    <cellStyle name="Millares 2 7 2 4 4" xfId="11143" xr:uid="{00000000-0005-0000-0000-00001D210000}"/>
    <cellStyle name="Millares 2 7 2 4 4 2" xfId="21794" xr:uid="{70D840A7-6C11-4DD6-B2A0-68ECD42C203E}"/>
    <cellStyle name="Millares 2 7 2 4 5" xfId="21789" xr:uid="{E50EF1C0-B7B3-4DF2-B53F-DC2C51B12277}"/>
    <cellStyle name="Millares 2 7 2 5" xfId="11144" xr:uid="{00000000-0005-0000-0000-00001E210000}"/>
    <cellStyle name="Millares 2 7 2 5 2" xfId="11145" xr:uid="{00000000-0005-0000-0000-00001F210000}"/>
    <cellStyle name="Millares 2 7 2 5 2 2" xfId="11146" xr:uid="{00000000-0005-0000-0000-000020210000}"/>
    <cellStyle name="Millares 2 7 2 5 2 2 2" xfId="21797" xr:uid="{E7D734FB-CC34-4D47-9DDA-31858C15B54A}"/>
    <cellStyle name="Millares 2 7 2 5 2 3" xfId="11147" xr:uid="{00000000-0005-0000-0000-000021210000}"/>
    <cellStyle name="Millares 2 7 2 5 2 3 2" xfId="21798" xr:uid="{3E190E3E-86D7-468D-A534-2C18FC13E43D}"/>
    <cellStyle name="Millares 2 7 2 5 2 4" xfId="21796" xr:uid="{32DFD4F3-32FF-4915-89FA-075A8F10E851}"/>
    <cellStyle name="Millares 2 7 2 5 3" xfId="11148" xr:uid="{00000000-0005-0000-0000-000022210000}"/>
    <cellStyle name="Millares 2 7 2 5 3 2" xfId="21799" xr:uid="{83BA0B98-4CF6-4D91-B988-E655EEFCBA5C}"/>
    <cellStyle name="Millares 2 7 2 5 4" xfId="11149" xr:uid="{00000000-0005-0000-0000-000023210000}"/>
    <cellStyle name="Millares 2 7 2 5 4 2" xfId="21800" xr:uid="{1B3D4C44-C158-4A59-B300-3436D6F0D760}"/>
    <cellStyle name="Millares 2 7 2 5 5" xfId="21795" xr:uid="{71A66AC5-0993-4A9F-AD49-C311EBB3B636}"/>
    <cellStyle name="Millares 2 7 2 6" xfId="11150" xr:uid="{00000000-0005-0000-0000-000024210000}"/>
    <cellStyle name="Millares 2 7 2 6 2" xfId="11151" xr:uid="{00000000-0005-0000-0000-000025210000}"/>
    <cellStyle name="Millares 2 7 2 6 2 2" xfId="11152" xr:uid="{00000000-0005-0000-0000-000026210000}"/>
    <cellStyle name="Millares 2 7 2 6 2 2 2" xfId="21803" xr:uid="{395D3CF5-D758-4C3D-947D-0BB92DE8F88B}"/>
    <cellStyle name="Millares 2 7 2 6 2 3" xfId="11153" xr:uid="{00000000-0005-0000-0000-000027210000}"/>
    <cellStyle name="Millares 2 7 2 6 2 3 2" xfId="21804" xr:uid="{2B23CC45-1F77-4FAA-9F90-906F9C498FE8}"/>
    <cellStyle name="Millares 2 7 2 6 2 4" xfId="21802" xr:uid="{0E71A079-4E93-41A2-B9EB-C0A970A6F81C}"/>
    <cellStyle name="Millares 2 7 2 6 3" xfId="11154" xr:uid="{00000000-0005-0000-0000-000028210000}"/>
    <cellStyle name="Millares 2 7 2 6 3 2" xfId="21805" xr:uid="{54351F75-0A91-48BB-9019-1CBDAD8AFE4D}"/>
    <cellStyle name="Millares 2 7 2 6 4" xfId="11155" xr:uid="{00000000-0005-0000-0000-000029210000}"/>
    <cellStyle name="Millares 2 7 2 6 4 2" xfId="21806" xr:uid="{68B2F844-5EDB-43A7-89AF-2B0983EAAD07}"/>
    <cellStyle name="Millares 2 7 2 6 5" xfId="21801" xr:uid="{AFD8FD8A-9DD6-4B7E-8885-AC206D8A6FD1}"/>
    <cellStyle name="Millares 2 7 2 7" xfId="11156" xr:uid="{00000000-0005-0000-0000-00002A210000}"/>
    <cellStyle name="Millares 2 7 2 7 2" xfId="11157" xr:uid="{00000000-0005-0000-0000-00002B210000}"/>
    <cellStyle name="Millares 2 7 2 7 2 2" xfId="21808" xr:uid="{115BE2B4-8A94-45C1-8470-F3BBE84D93C0}"/>
    <cellStyle name="Millares 2 7 2 7 3" xfId="11158" xr:uid="{00000000-0005-0000-0000-00002C210000}"/>
    <cellStyle name="Millares 2 7 2 7 3 2" xfId="21809" xr:uid="{E33B8D3E-3015-4039-AC0D-36A54C7592F7}"/>
    <cellStyle name="Millares 2 7 2 7 4" xfId="21807" xr:uid="{D9F9D73C-9902-4144-B1C9-7708330C0EC3}"/>
    <cellStyle name="Millares 2 7 2 8" xfId="11159" xr:uid="{00000000-0005-0000-0000-00002D210000}"/>
    <cellStyle name="Millares 2 7 2 8 2" xfId="21810" xr:uid="{41A08E67-4E24-40B1-9B14-7439E3570EF8}"/>
    <cellStyle name="Millares 2 7 2 9" xfId="11160" xr:uid="{00000000-0005-0000-0000-00002E210000}"/>
    <cellStyle name="Millares 2 7 2 9 2" xfId="21811" xr:uid="{A94E6E6D-74B7-4226-BDDC-1A0044CD8023}"/>
    <cellStyle name="Millares 2 7 3" xfId="11161" xr:uid="{00000000-0005-0000-0000-00002F210000}"/>
    <cellStyle name="Millares 2 7 3 2" xfId="11162" xr:uid="{00000000-0005-0000-0000-000030210000}"/>
    <cellStyle name="Millares 2 7 3 2 2" xfId="11163" xr:uid="{00000000-0005-0000-0000-000031210000}"/>
    <cellStyle name="Millares 2 7 3 2 2 2" xfId="11164" xr:uid="{00000000-0005-0000-0000-000032210000}"/>
    <cellStyle name="Millares 2 7 3 2 2 2 2" xfId="11165" xr:uid="{00000000-0005-0000-0000-000033210000}"/>
    <cellStyle name="Millares 2 7 3 2 2 2 2 2" xfId="21816" xr:uid="{4A2A0060-CDB4-45AB-963B-8EF1B7F1B106}"/>
    <cellStyle name="Millares 2 7 3 2 2 2 3" xfId="11166" xr:uid="{00000000-0005-0000-0000-000034210000}"/>
    <cellStyle name="Millares 2 7 3 2 2 2 3 2" xfId="21817" xr:uid="{9DB19610-9778-4571-8C4F-4D753A3F114F}"/>
    <cellStyle name="Millares 2 7 3 2 2 2 4" xfId="21815" xr:uid="{5E2BE2A6-4C4D-471A-82F3-71C3E320CB8A}"/>
    <cellStyle name="Millares 2 7 3 2 2 3" xfId="11167" xr:uid="{00000000-0005-0000-0000-000035210000}"/>
    <cellStyle name="Millares 2 7 3 2 2 3 2" xfId="21818" xr:uid="{D842EA53-666B-4FD7-98A9-533BDFECAF55}"/>
    <cellStyle name="Millares 2 7 3 2 2 4" xfId="11168" xr:uid="{00000000-0005-0000-0000-000036210000}"/>
    <cellStyle name="Millares 2 7 3 2 2 4 2" xfId="21819" xr:uid="{0F8CBA73-6088-4C27-826A-9785F103089B}"/>
    <cellStyle name="Millares 2 7 3 2 2 5" xfId="21814" xr:uid="{2E1CBF3E-96DE-4FE6-A286-3C3E77C235AB}"/>
    <cellStyle name="Millares 2 7 3 2 3" xfId="11169" xr:uid="{00000000-0005-0000-0000-000037210000}"/>
    <cellStyle name="Millares 2 7 3 2 3 2" xfId="11170" xr:uid="{00000000-0005-0000-0000-000038210000}"/>
    <cellStyle name="Millares 2 7 3 2 3 2 2" xfId="21821" xr:uid="{6873E18F-3DD5-461D-9E56-186D271F1CA9}"/>
    <cellStyle name="Millares 2 7 3 2 3 3" xfId="11171" xr:uid="{00000000-0005-0000-0000-000039210000}"/>
    <cellStyle name="Millares 2 7 3 2 3 3 2" xfId="21822" xr:uid="{2FDFB8E0-7E12-4895-BEA1-DDD54F62779E}"/>
    <cellStyle name="Millares 2 7 3 2 3 4" xfId="21820" xr:uid="{186CD36E-786D-4EDC-BCCF-BDFD44CEC2AB}"/>
    <cellStyle name="Millares 2 7 3 2 4" xfId="11172" xr:uid="{00000000-0005-0000-0000-00003A210000}"/>
    <cellStyle name="Millares 2 7 3 2 4 2" xfId="21823" xr:uid="{3285CDB3-9429-4B60-888E-CD83E9848714}"/>
    <cellStyle name="Millares 2 7 3 2 5" xfId="11173" xr:uid="{00000000-0005-0000-0000-00003B210000}"/>
    <cellStyle name="Millares 2 7 3 2 5 2" xfId="21824" xr:uid="{D4721206-BEEB-4B14-9280-C36FBFECD48B}"/>
    <cellStyle name="Millares 2 7 3 2 6" xfId="21813" xr:uid="{4DED4220-74E1-4146-9CE3-09B45AF6AB32}"/>
    <cellStyle name="Millares 2 7 3 3" xfId="11174" xr:uid="{00000000-0005-0000-0000-00003C210000}"/>
    <cellStyle name="Millares 2 7 3 3 2" xfId="11175" xr:uid="{00000000-0005-0000-0000-00003D210000}"/>
    <cellStyle name="Millares 2 7 3 3 2 2" xfId="11176" xr:uid="{00000000-0005-0000-0000-00003E210000}"/>
    <cellStyle name="Millares 2 7 3 3 2 2 2" xfId="21827" xr:uid="{25C70373-D4AE-4BD2-A2EF-C6C6165E415C}"/>
    <cellStyle name="Millares 2 7 3 3 2 3" xfId="11177" xr:uid="{00000000-0005-0000-0000-00003F210000}"/>
    <cellStyle name="Millares 2 7 3 3 2 3 2" xfId="21828" xr:uid="{7B105937-5C49-4B0F-859B-BEEA969D9EF3}"/>
    <cellStyle name="Millares 2 7 3 3 2 4" xfId="21826" xr:uid="{E6F9DF80-A9DD-41A0-AB55-4A9FBF3179C4}"/>
    <cellStyle name="Millares 2 7 3 3 3" xfId="11178" xr:uid="{00000000-0005-0000-0000-000040210000}"/>
    <cellStyle name="Millares 2 7 3 3 3 2" xfId="21829" xr:uid="{E18702AE-A22E-4897-8AEA-C8386DF1239D}"/>
    <cellStyle name="Millares 2 7 3 3 4" xfId="11179" xr:uid="{00000000-0005-0000-0000-000041210000}"/>
    <cellStyle name="Millares 2 7 3 3 4 2" xfId="21830" xr:uid="{8D9D3700-0FF2-4FDD-A745-CA7E83857157}"/>
    <cellStyle name="Millares 2 7 3 3 5" xfId="21825" xr:uid="{DCFF4B62-45FF-4473-A81E-EE540DC2B2FF}"/>
    <cellStyle name="Millares 2 7 3 4" xfId="11180" xr:uid="{00000000-0005-0000-0000-000042210000}"/>
    <cellStyle name="Millares 2 7 3 4 2" xfId="11181" xr:uid="{00000000-0005-0000-0000-000043210000}"/>
    <cellStyle name="Millares 2 7 3 4 2 2" xfId="11182" xr:uid="{00000000-0005-0000-0000-000044210000}"/>
    <cellStyle name="Millares 2 7 3 4 2 2 2" xfId="21833" xr:uid="{8B17C3D6-64E3-442A-84B7-C28F5ADFB1B3}"/>
    <cellStyle name="Millares 2 7 3 4 2 3" xfId="11183" xr:uid="{00000000-0005-0000-0000-000045210000}"/>
    <cellStyle name="Millares 2 7 3 4 2 3 2" xfId="21834" xr:uid="{CEC09FEC-C1EE-4B8C-9694-49A3F2930F34}"/>
    <cellStyle name="Millares 2 7 3 4 2 4" xfId="21832" xr:uid="{460CF924-FD45-4682-921C-7FF02F26DCD2}"/>
    <cellStyle name="Millares 2 7 3 4 3" xfId="11184" xr:uid="{00000000-0005-0000-0000-000046210000}"/>
    <cellStyle name="Millares 2 7 3 4 3 2" xfId="21835" xr:uid="{5A36BF02-464B-49B0-BB1B-930618CE010F}"/>
    <cellStyle name="Millares 2 7 3 4 4" xfId="11185" xr:uid="{00000000-0005-0000-0000-000047210000}"/>
    <cellStyle name="Millares 2 7 3 4 4 2" xfId="21836" xr:uid="{806F7E3A-34AF-4178-8E04-A687AB79B504}"/>
    <cellStyle name="Millares 2 7 3 4 5" xfId="21831" xr:uid="{3BB55BC9-4705-4DE2-97AB-A091B16CB0E9}"/>
    <cellStyle name="Millares 2 7 3 5" xfId="11186" xr:uid="{00000000-0005-0000-0000-000048210000}"/>
    <cellStyle name="Millares 2 7 3 5 2" xfId="11187" xr:uid="{00000000-0005-0000-0000-000049210000}"/>
    <cellStyle name="Millares 2 7 3 5 2 2" xfId="11188" xr:uid="{00000000-0005-0000-0000-00004A210000}"/>
    <cellStyle name="Millares 2 7 3 5 2 2 2" xfId="21839" xr:uid="{3C641A02-26A4-4E77-A3C8-207ED4AF85AB}"/>
    <cellStyle name="Millares 2 7 3 5 2 3" xfId="11189" xr:uid="{00000000-0005-0000-0000-00004B210000}"/>
    <cellStyle name="Millares 2 7 3 5 2 3 2" xfId="21840" xr:uid="{FE0EAE71-62E6-4B5E-AC01-B56FBE7B9134}"/>
    <cellStyle name="Millares 2 7 3 5 2 4" xfId="21838" xr:uid="{19E4D232-EBE1-496F-AB08-3197C0A9DE5B}"/>
    <cellStyle name="Millares 2 7 3 5 3" xfId="11190" xr:uid="{00000000-0005-0000-0000-00004C210000}"/>
    <cellStyle name="Millares 2 7 3 5 3 2" xfId="21841" xr:uid="{3E6BBD9B-63E9-414F-8905-F434C7063D91}"/>
    <cellStyle name="Millares 2 7 3 5 4" xfId="11191" xr:uid="{00000000-0005-0000-0000-00004D210000}"/>
    <cellStyle name="Millares 2 7 3 5 4 2" xfId="21842" xr:uid="{CB5EA2BD-6D88-48D3-85C8-D44D91908BE4}"/>
    <cellStyle name="Millares 2 7 3 5 5" xfId="21837" xr:uid="{A791CED4-274B-46A6-9A04-13752801B1BF}"/>
    <cellStyle name="Millares 2 7 3 6" xfId="11192" xr:uid="{00000000-0005-0000-0000-00004E210000}"/>
    <cellStyle name="Millares 2 7 3 6 2" xfId="11193" xr:uid="{00000000-0005-0000-0000-00004F210000}"/>
    <cellStyle name="Millares 2 7 3 6 2 2" xfId="21844" xr:uid="{CBFBEA67-1669-47AC-994F-02A76C8CF3AB}"/>
    <cellStyle name="Millares 2 7 3 6 3" xfId="11194" xr:uid="{00000000-0005-0000-0000-000050210000}"/>
    <cellStyle name="Millares 2 7 3 6 3 2" xfId="21845" xr:uid="{004B6176-2C34-40E7-90DA-69EFAC274F17}"/>
    <cellStyle name="Millares 2 7 3 6 4" xfId="21843" xr:uid="{E47FA851-1E0D-4380-BAA0-E5A1E96A5461}"/>
    <cellStyle name="Millares 2 7 3 7" xfId="11195" xr:uid="{00000000-0005-0000-0000-000051210000}"/>
    <cellStyle name="Millares 2 7 3 7 2" xfId="21846" xr:uid="{DF946868-3D24-45D7-8287-BC2AD20BCC33}"/>
    <cellStyle name="Millares 2 7 3 8" xfId="11196" xr:uid="{00000000-0005-0000-0000-000052210000}"/>
    <cellStyle name="Millares 2 7 3 8 2" xfId="21847" xr:uid="{2C7D5FB6-D13B-4C9B-87CA-DA93932B8A61}"/>
    <cellStyle name="Millares 2 7 3 9" xfId="21812" xr:uid="{589F55F3-ACBF-4159-A767-D310C9384668}"/>
    <cellStyle name="Millares 2 7 4" xfId="11197" xr:uid="{00000000-0005-0000-0000-000053210000}"/>
    <cellStyle name="Millares 2 7 4 2" xfId="21848" xr:uid="{FDA0BA3E-00ED-4E11-9C8A-86126A073312}"/>
    <cellStyle name="Millares 2 7 5" xfId="21739" xr:uid="{F6D94B9B-4554-444E-86FC-C310988D48B1}"/>
    <cellStyle name="Millares 2 8" xfId="11198" xr:uid="{00000000-0005-0000-0000-000054210000}"/>
    <cellStyle name="Millares 2 8 2" xfId="11199" xr:uid="{00000000-0005-0000-0000-000055210000}"/>
    <cellStyle name="Millares 2 8 2 2" xfId="11200" xr:uid="{00000000-0005-0000-0000-000056210000}"/>
    <cellStyle name="Millares 2 8 2 2 2" xfId="21851" xr:uid="{5B39E2CF-3CEA-475B-80F5-DFA07E7FCD84}"/>
    <cellStyle name="Millares 2 8 2 3" xfId="11201" xr:uid="{00000000-0005-0000-0000-000057210000}"/>
    <cellStyle name="Millares 2 8 2 3 2" xfId="21852" xr:uid="{54609D85-35BA-46D2-BCB9-227090ED1AE7}"/>
    <cellStyle name="Millares 2 8 2 4" xfId="21850" xr:uid="{B99A6570-B765-48FA-A2CB-C738E3D26905}"/>
    <cellStyle name="Millares 2 8 3" xfId="11202" xr:uid="{00000000-0005-0000-0000-000058210000}"/>
    <cellStyle name="Millares 2 8 3 2" xfId="21853" xr:uid="{ADBC7DD3-90C2-423D-A49D-CBCCD0F6E9DA}"/>
    <cellStyle name="Millares 2 8 4" xfId="11203" xr:uid="{00000000-0005-0000-0000-000059210000}"/>
    <cellStyle name="Millares 2 8 4 2" xfId="21854" xr:uid="{0B5EC99C-45AB-4F8F-BFD9-C224D8442C31}"/>
    <cellStyle name="Millares 2 8 5" xfId="21849" xr:uid="{9A081C4E-7E5F-41F0-9334-8369FC4BE4C8}"/>
    <cellStyle name="Millares 2 9" xfId="11204" xr:uid="{00000000-0005-0000-0000-00005A210000}"/>
    <cellStyle name="Millares 2 9 2" xfId="11205" xr:uid="{00000000-0005-0000-0000-00005B210000}"/>
    <cellStyle name="Millares 2 9 2 2" xfId="11206" xr:uid="{00000000-0005-0000-0000-00005C210000}"/>
    <cellStyle name="Millares 2 9 2 2 2" xfId="21857" xr:uid="{0C6C96E3-0650-406C-8AFB-5AA6B399912E}"/>
    <cellStyle name="Millares 2 9 2 3" xfId="11207" xr:uid="{00000000-0005-0000-0000-00005D210000}"/>
    <cellStyle name="Millares 2 9 2 3 2" xfId="21858" xr:uid="{55A276E1-49B5-4DD5-91B8-D8061E764529}"/>
    <cellStyle name="Millares 2 9 2 4" xfId="21856" xr:uid="{02BD7754-98DB-49AE-83AC-CD998AC7C0D0}"/>
    <cellStyle name="Millares 2 9 3" xfId="11208" xr:uid="{00000000-0005-0000-0000-00005E210000}"/>
    <cellStyle name="Millares 2 9 3 2" xfId="21859" xr:uid="{F8264C54-EB89-4CA5-BC3C-05ECA25F3293}"/>
    <cellStyle name="Millares 2 9 4" xfId="11209" xr:uid="{00000000-0005-0000-0000-00005F210000}"/>
    <cellStyle name="Millares 2 9 4 2" xfId="21860" xr:uid="{0F481174-70B5-4D51-9529-1B43B303CEEC}"/>
    <cellStyle name="Millares 2 9 5" xfId="21855" xr:uid="{5AA86EEB-E239-4AAA-8056-9530174C30E4}"/>
    <cellStyle name="Millares 20" xfId="11210" xr:uid="{00000000-0005-0000-0000-000060210000}"/>
    <cellStyle name="Millares 20 2" xfId="11211" xr:uid="{00000000-0005-0000-0000-000061210000}"/>
    <cellStyle name="Millares 20 2 2" xfId="11212" xr:uid="{00000000-0005-0000-0000-000062210000}"/>
    <cellStyle name="Millares 20 2 2 2" xfId="11213" xr:uid="{00000000-0005-0000-0000-000063210000}"/>
    <cellStyle name="Millares 20 2 2 2 2" xfId="21863" xr:uid="{DE9D45D9-4268-413E-8817-99C3376BCFE6}"/>
    <cellStyle name="Millares 20 2 2 3" xfId="11214" xr:uid="{00000000-0005-0000-0000-000064210000}"/>
    <cellStyle name="Millares 20 2 2 3 2" xfId="21864" xr:uid="{302D6BBD-16A1-4E03-BC39-62FF0801561A}"/>
    <cellStyle name="Millares 20 2 2 4" xfId="21862" xr:uid="{0902CCA1-1620-4B9D-8CF4-9EB8F82AE9E9}"/>
    <cellStyle name="Millares 20 2 3" xfId="11215" xr:uid="{00000000-0005-0000-0000-000065210000}"/>
    <cellStyle name="Millares 20 2 3 2" xfId="21865" xr:uid="{972BA579-6C43-4C14-AC1E-E9F6782DD5B5}"/>
    <cellStyle name="Millares 20 2 4" xfId="11216" xr:uid="{00000000-0005-0000-0000-000066210000}"/>
    <cellStyle name="Millares 20 2 4 2" xfId="21866" xr:uid="{B1654774-049A-43FC-9133-E857C49D6879}"/>
    <cellStyle name="Millares 20 2 5" xfId="21861" xr:uid="{0D21BBBC-C6EE-409D-9E43-DD34441AEDF4}"/>
    <cellStyle name="Millares 200" xfId="13572" xr:uid="{F66B9317-7938-4802-8B6D-972B22B35781}"/>
    <cellStyle name="Millares 201" xfId="23469" xr:uid="{BAE104D5-0A53-47DF-B790-ED27055C72C8}"/>
    <cellStyle name="Millares 21" xfId="11217" xr:uid="{00000000-0005-0000-0000-000067210000}"/>
    <cellStyle name="Millares 22" xfId="11218" xr:uid="{00000000-0005-0000-0000-000068210000}"/>
    <cellStyle name="Millares 23" xfId="11219" xr:uid="{00000000-0005-0000-0000-000069210000}"/>
    <cellStyle name="Millares 24" xfId="11220" xr:uid="{00000000-0005-0000-0000-00006A210000}"/>
    <cellStyle name="Millares 25" xfId="11221" xr:uid="{00000000-0005-0000-0000-00006B210000}"/>
    <cellStyle name="Millares 26" xfId="11222" xr:uid="{00000000-0005-0000-0000-00006C210000}"/>
    <cellStyle name="Millares 27" xfId="11223" xr:uid="{00000000-0005-0000-0000-00006D210000}"/>
    <cellStyle name="Millares 28" xfId="11224" xr:uid="{00000000-0005-0000-0000-00006E210000}"/>
    <cellStyle name="Millares 29" xfId="11225" xr:uid="{00000000-0005-0000-0000-00006F210000}"/>
    <cellStyle name="Millares 3" xfId="6" xr:uid="{00000000-0005-0000-0000-000070210000}"/>
    <cellStyle name="Millares 3 2" xfId="7" xr:uid="{00000000-0005-0000-0000-000071210000}"/>
    <cellStyle name="Millares 3 2 2" xfId="11226" xr:uid="{00000000-0005-0000-0000-000072210000}"/>
    <cellStyle name="Millares 3 3" xfId="225" xr:uid="{00000000-0005-0000-0000-000073210000}"/>
    <cellStyle name="Millares 3 3 10" xfId="11227" xr:uid="{00000000-0005-0000-0000-000074210000}"/>
    <cellStyle name="Millares 3 3 10 2" xfId="11228" xr:uid="{00000000-0005-0000-0000-000075210000}"/>
    <cellStyle name="Millares 3 3 10 2 2" xfId="11229" xr:uid="{00000000-0005-0000-0000-000076210000}"/>
    <cellStyle name="Millares 3 3 10 2 2 2" xfId="21869" xr:uid="{05D31679-CE18-4143-A1C3-5F0DF5C21D3F}"/>
    <cellStyle name="Millares 3 3 10 2 3" xfId="11230" xr:uid="{00000000-0005-0000-0000-000077210000}"/>
    <cellStyle name="Millares 3 3 10 2 3 2" xfId="21870" xr:uid="{740E9F7F-5855-4624-B164-896F4A22D100}"/>
    <cellStyle name="Millares 3 3 10 2 4" xfId="21868" xr:uid="{649FAF45-B495-4A6D-87D9-359A268E91DC}"/>
    <cellStyle name="Millares 3 3 10 3" xfId="11231" xr:uid="{00000000-0005-0000-0000-000078210000}"/>
    <cellStyle name="Millares 3 3 10 3 2" xfId="21871" xr:uid="{01BD195C-2F86-460C-A869-3AFE2CEB18B4}"/>
    <cellStyle name="Millares 3 3 10 4" xfId="11232" xr:uid="{00000000-0005-0000-0000-000079210000}"/>
    <cellStyle name="Millares 3 3 10 4 2" xfId="21872" xr:uid="{A7AD73FE-1643-4E8B-B8CD-8345FE13C85A}"/>
    <cellStyle name="Millares 3 3 10 5" xfId="21867" xr:uid="{7F6224F7-ADD9-4239-BC38-983D3FFD5079}"/>
    <cellStyle name="Millares 3 3 11" xfId="11233" xr:uid="{00000000-0005-0000-0000-00007A210000}"/>
    <cellStyle name="Millares 3 3 11 2" xfId="11234" xr:uid="{00000000-0005-0000-0000-00007B210000}"/>
    <cellStyle name="Millares 3 3 11 2 2" xfId="11235" xr:uid="{00000000-0005-0000-0000-00007C210000}"/>
    <cellStyle name="Millares 3 3 11 2 2 2" xfId="21875" xr:uid="{C1DAD490-60FF-40E9-A107-339E1FB8442D}"/>
    <cellStyle name="Millares 3 3 11 2 3" xfId="11236" xr:uid="{00000000-0005-0000-0000-00007D210000}"/>
    <cellStyle name="Millares 3 3 11 2 3 2" xfId="21876" xr:uid="{D8AFDB0C-A70F-42E7-90FB-6ADE075982A1}"/>
    <cellStyle name="Millares 3 3 11 2 4" xfId="21874" xr:uid="{5495DC7C-C913-48D5-9E1A-C1E59D40D17F}"/>
    <cellStyle name="Millares 3 3 11 3" xfId="11237" xr:uid="{00000000-0005-0000-0000-00007E210000}"/>
    <cellStyle name="Millares 3 3 11 3 2" xfId="21877" xr:uid="{0A8F558C-EFC9-48C0-AD43-03AE61F76D46}"/>
    <cellStyle name="Millares 3 3 11 4" xfId="11238" xr:uid="{00000000-0005-0000-0000-00007F210000}"/>
    <cellStyle name="Millares 3 3 11 4 2" xfId="21878" xr:uid="{0037A648-AB50-4F3B-AE5C-51C691991015}"/>
    <cellStyle name="Millares 3 3 11 5" xfId="21873" xr:uid="{8885D20F-AB80-4BCB-9E4D-6FBCA13E309D}"/>
    <cellStyle name="Millares 3 3 12" xfId="11239" xr:uid="{00000000-0005-0000-0000-000080210000}"/>
    <cellStyle name="Millares 3 3 12 2" xfId="11240" xr:uid="{00000000-0005-0000-0000-000081210000}"/>
    <cellStyle name="Millares 3 3 12 2 2" xfId="21880" xr:uid="{67E8AE4E-5709-4154-89D6-BA9ACD41F1EC}"/>
    <cellStyle name="Millares 3 3 12 3" xfId="11241" xr:uid="{00000000-0005-0000-0000-000082210000}"/>
    <cellStyle name="Millares 3 3 12 3 2" xfId="21881" xr:uid="{6BDCCD80-EBFD-46FB-94EB-2D7D1F8558BB}"/>
    <cellStyle name="Millares 3 3 12 4" xfId="21879" xr:uid="{1F5411C8-4982-4983-A08C-094DDD7B1C56}"/>
    <cellStyle name="Millares 3 3 13" xfId="11242" xr:uid="{00000000-0005-0000-0000-000083210000}"/>
    <cellStyle name="Millares 3 3 13 2" xfId="21882" xr:uid="{554E8C72-2CF2-4F22-A9A2-92A12BAC6C9E}"/>
    <cellStyle name="Millares 3 3 14" xfId="11243" xr:uid="{00000000-0005-0000-0000-000084210000}"/>
    <cellStyle name="Millares 3 3 14 2" xfId="21883" xr:uid="{DFD82001-3876-4C97-A71A-943C15AB75B1}"/>
    <cellStyle name="Millares 3 3 15" xfId="13537" xr:uid="{F402CC3E-E070-419E-AD55-C9F0AF8781D4}"/>
    <cellStyle name="Millares 3 3 16" xfId="13626" xr:uid="{124E6C72-468C-44E1-996D-40BD2C31854C}"/>
    <cellStyle name="Millares 3 3 2" xfId="226" xr:uid="{00000000-0005-0000-0000-000085210000}"/>
    <cellStyle name="Millares 3 3 2 10" xfId="11244" xr:uid="{00000000-0005-0000-0000-000086210000}"/>
    <cellStyle name="Millares 3 3 2 10 2" xfId="11245" xr:uid="{00000000-0005-0000-0000-000087210000}"/>
    <cellStyle name="Millares 3 3 2 10 2 2" xfId="11246" xr:uid="{00000000-0005-0000-0000-000088210000}"/>
    <cellStyle name="Millares 3 3 2 10 2 2 2" xfId="21886" xr:uid="{04E0B1B6-D647-403B-9F28-CA5A2B817A22}"/>
    <cellStyle name="Millares 3 3 2 10 2 3" xfId="11247" xr:uid="{00000000-0005-0000-0000-000089210000}"/>
    <cellStyle name="Millares 3 3 2 10 2 3 2" xfId="21887" xr:uid="{DF17D121-7A5D-42B2-A182-444377DA75E6}"/>
    <cellStyle name="Millares 3 3 2 10 2 4" xfId="21885" xr:uid="{95ABAD6B-25CD-4ADD-8D83-5545350E3C9C}"/>
    <cellStyle name="Millares 3 3 2 10 3" xfId="11248" xr:uid="{00000000-0005-0000-0000-00008A210000}"/>
    <cellStyle name="Millares 3 3 2 10 3 2" xfId="21888" xr:uid="{E3C33F58-F75C-431E-A37D-646206E6DB98}"/>
    <cellStyle name="Millares 3 3 2 10 4" xfId="11249" xr:uid="{00000000-0005-0000-0000-00008B210000}"/>
    <cellStyle name="Millares 3 3 2 10 4 2" xfId="21889" xr:uid="{FC7B8363-769B-4EE8-8EF1-57413798BE10}"/>
    <cellStyle name="Millares 3 3 2 10 5" xfId="21884" xr:uid="{25EE6D6D-04A3-49A8-919F-FE9C7C687627}"/>
    <cellStyle name="Millares 3 3 2 11" xfId="11250" xr:uid="{00000000-0005-0000-0000-00008C210000}"/>
    <cellStyle name="Millares 3 3 2 11 2" xfId="11251" xr:uid="{00000000-0005-0000-0000-00008D210000}"/>
    <cellStyle name="Millares 3 3 2 11 2 2" xfId="21891" xr:uid="{BF4C2485-760E-4470-8B43-7283D57717DE}"/>
    <cellStyle name="Millares 3 3 2 11 3" xfId="11252" xr:uid="{00000000-0005-0000-0000-00008E210000}"/>
    <cellStyle name="Millares 3 3 2 11 3 2" xfId="21892" xr:uid="{5B252AD1-889E-4394-BD57-523DBA674335}"/>
    <cellStyle name="Millares 3 3 2 11 4" xfId="21890" xr:uid="{6CA4F483-E662-4894-990F-688FD858DFBA}"/>
    <cellStyle name="Millares 3 3 2 12" xfId="11253" xr:uid="{00000000-0005-0000-0000-00008F210000}"/>
    <cellStyle name="Millares 3 3 2 12 2" xfId="21893" xr:uid="{F7C451DD-2795-4009-BB74-A169F5A01028}"/>
    <cellStyle name="Millares 3 3 2 13" xfId="11254" xr:uid="{00000000-0005-0000-0000-000090210000}"/>
    <cellStyle name="Millares 3 3 2 13 2" xfId="21894" xr:uid="{EDA07E15-5F30-484C-9E1A-24FE0E8CA277}"/>
    <cellStyle name="Millares 3 3 2 14" xfId="13538" xr:uid="{5AC61CD0-3F0D-4844-AE4E-3EC0BBDC13AA}"/>
    <cellStyle name="Millares 3 3 2 15" xfId="13627" xr:uid="{7647FF3C-B436-46CB-948D-8543E934456A}"/>
    <cellStyle name="Millares 3 3 2 2" xfId="11255" xr:uid="{00000000-0005-0000-0000-000091210000}"/>
    <cellStyle name="Millares 3 3 2 2 10" xfId="11256" xr:uid="{00000000-0005-0000-0000-000092210000}"/>
    <cellStyle name="Millares 3 3 2 2 10 2" xfId="21896" xr:uid="{D44EEE0E-B1CD-42C6-A131-DE30A3509370}"/>
    <cellStyle name="Millares 3 3 2 2 11" xfId="21895" xr:uid="{057B0814-0EFA-4CD5-9E96-BA3742CB6E21}"/>
    <cellStyle name="Millares 3 3 2 2 2" xfId="11257" xr:uid="{00000000-0005-0000-0000-000093210000}"/>
    <cellStyle name="Millares 3 3 2 2 2 10" xfId="21897" xr:uid="{A8AB7AE6-0A9D-4B4A-B5AB-4B8DDE9EE8D1}"/>
    <cellStyle name="Millares 3 3 2 2 2 2" xfId="11258" xr:uid="{00000000-0005-0000-0000-000094210000}"/>
    <cellStyle name="Millares 3 3 2 2 2 2 2" xfId="11259" xr:uid="{00000000-0005-0000-0000-000095210000}"/>
    <cellStyle name="Millares 3 3 2 2 2 2 2 2" xfId="11260" xr:uid="{00000000-0005-0000-0000-000096210000}"/>
    <cellStyle name="Millares 3 3 2 2 2 2 2 2 2" xfId="11261" xr:uid="{00000000-0005-0000-0000-000097210000}"/>
    <cellStyle name="Millares 3 3 2 2 2 2 2 2 2 2" xfId="11262" xr:uid="{00000000-0005-0000-0000-000098210000}"/>
    <cellStyle name="Millares 3 3 2 2 2 2 2 2 2 2 2" xfId="21902" xr:uid="{18375325-6462-43C9-B2F6-DF7E4C255B7C}"/>
    <cellStyle name="Millares 3 3 2 2 2 2 2 2 2 3" xfId="11263" xr:uid="{00000000-0005-0000-0000-000099210000}"/>
    <cellStyle name="Millares 3 3 2 2 2 2 2 2 2 3 2" xfId="21903" xr:uid="{2271A874-8842-446E-A21A-3A9980C7649A}"/>
    <cellStyle name="Millares 3 3 2 2 2 2 2 2 2 4" xfId="21901" xr:uid="{EC4E7B9C-62BF-4841-95FE-4E4BC97FEC22}"/>
    <cellStyle name="Millares 3 3 2 2 2 2 2 2 3" xfId="11264" xr:uid="{00000000-0005-0000-0000-00009A210000}"/>
    <cellStyle name="Millares 3 3 2 2 2 2 2 2 3 2" xfId="21904" xr:uid="{0CEC2127-32FF-4F71-89BE-BBA2F606C600}"/>
    <cellStyle name="Millares 3 3 2 2 2 2 2 2 4" xfId="11265" xr:uid="{00000000-0005-0000-0000-00009B210000}"/>
    <cellStyle name="Millares 3 3 2 2 2 2 2 2 4 2" xfId="21905" xr:uid="{982C58FC-76A5-4D2A-8FEE-E52B056668D6}"/>
    <cellStyle name="Millares 3 3 2 2 2 2 2 2 5" xfId="21900" xr:uid="{9DB0CA24-6E67-4E8A-8F1C-F8C8F0D50A25}"/>
    <cellStyle name="Millares 3 3 2 2 2 2 2 3" xfId="11266" xr:uid="{00000000-0005-0000-0000-00009C210000}"/>
    <cellStyle name="Millares 3 3 2 2 2 2 2 3 2" xfId="11267" xr:uid="{00000000-0005-0000-0000-00009D210000}"/>
    <cellStyle name="Millares 3 3 2 2 2 2 2 3 2 2" xfId="21907" xr:uid="{310A2FF5-349B-47D9-B53D-B1B070AD27CC}"/>
    <cellStyle name="Millares 3 3 2 2 2 2 2 3 3" xfId="11268" xr:uid="{00000000-0005-0000-0000-00009E210000}"/>
    <cellStyle name="Millares 3 3 2 2 2 2 2 3 3 2" xfId="21908" xr:uid="{C0DC34FC-10A0-4233-A581-CF12F2F3384C}"/>
    <cellStyle name="Millares 3 3 2 2 2 2 2 3 4" xfId="21906" xr:uid="{BF481CED-0530-447A-8C1A-7CD4CAAC18A1}"/>
    <cellStyle name="Millares 3 3 2 2 2 2 2 4" xfId="11269" xr:uid="{00000000-0005-0000-0000-00009F210000}"/>
    <cellStyle name="Millares 3 3 2 2 2 2 2 4 2" xfId="21909" xr:uid="{79BA2EB8-E14F-4342-876D-1B16DF0B9485}"/>
    <cellStyle name="Millares 3 3 2 2 2 2 2 5" xfId="11270" xr:uid="{00000000-0005-0000-0000-0000A0210000}"/>
    <cellStyle name="Millares 3 3 2 2 2 2 2 5 2" xfId="21910" xr:uid="{1894B0DD-1C56-4AD4-AB13-028313A2A121}"/>
    <cellStyle name="Millares 3 3 2 2 2 2 2 6" xfId="21899" xr:uid="{21BB6A51-87E5-4827-8B4C-AD18EAC669D3}"/>
    <cellStyle name="Millares 3 3 2 2 2 2 3" xfId="11271" xr:uid="{00000000-0005-0000-0000-0000A1210000}"/>
    <cellStyle name="Millares 3 3 2 2 2 2 3 2" xfId="11272" xr:uid="{00000000-0005-0000-0000-0000A2210000}"/>
    <cellStyle name="Millares 3 3 2 2 2 2 3 2 2" xfId="11273" xr:uid="{00000000-0005-0000-0000-0000A3210000}"/>
    <cellStyle name="Millares 3 3 2 2 2 2 3 2 2 2" xfId="21913" xr:uid="{258F4F84-773D-478B-AD67-82461D9E1C63}"/>
    <cellStyle name="Millares 3 3 2 2 2 2 3 2 3" xfId="11274" xr:uid="{00000000-0005-0000-0000-0000A4210000}"/>
    <cellStyle name="Millares 3 3 2 2 2 2 3 2 3 2" xfId="21914" xr:uid="{C80E9626-2CC9-43D7-B04E-9F880EC9EC1A}"/>
    <cellStyle name="Millares 3 3 2 2 2 2 3 2 4" xfId="21912" xr:uid="{42EEC10A-6A58-43AF-B22B-5BB807762CE6}"/>
    <cellStyle name="Millares 3 3 2 2 2 2 3 3" xfId="11275" xr:uid="{00000000-0005-0000-0000-0000A5210000}"/>
    <cellStyle name="Millares 3 3 2 2 2 2 3 3 2" xfId="21915" xr:uid="{48A5D570-04D6-43BC-A3B8-FEF151214B5C}"/>
    <cellStyle name="Millares 3 3 2 2 2 2 3 4" xfId="11276" xr:uid="{00000000-0005-0000-0000-0000A6210000}"/>
    <cellStyle name="Millares 3 3 2 2 2 2 3 4 2" xfId="21916" xr:uid="{A8281AE5-CB8E-4510-9CB9-BD35F2CA9ADB}"/>
    <cellStyle name="Millares 3 3 2 2 2 2 3 5" xfId="21911" xr:uid="{A77D80C2-746C-492D-A98B-C88C2D9DC813}"/>
    <cellStyle name="Millares 3 3 2 2 2 2 4" xfId="11277" xr:uid="{00000000-0005-0000-0000-0000A7210000}"/>
    <cellStyle name="Millares 3 3 2 2 2 2 4 2" xfId="11278" xr:uid="{00000000-0005-0000-0000-0000A8210000}"/>
    <cellStyle name="Millares 3 3 2 2 2 2 4 2 2" xfId="11279" xr:uid="{00000000-0005-0000-0000-0000A9210000}"/>
    <cellStyle name="Millares 3 3 2 2 2 2 4 2 2 2" xfId="21919" xr:uid="{6787E9D0-D501-47AF-AAEC-EB93BE781856}"/>
    <cellStyle name="Millares 3 3 2 2 2 2 4 2 3" xfId="11280" xr:uid="{00000000-0005-0000-0000-0000AA210000}"/>
    <cellStyle name="Millares 3 3 2 2 2 2 4 2 3 2" xfId="21920" xr:uid="{83D0A62E-414D-4876-BAF5-2EC1AC89345D}"/>
    <cellStyle name="Millares 3 3 2 2 2 2 4 2 4" xfId="21918" xr:uid="{57A7374F-D56A-4BF0-985E-998E49CAD85E}"/>
    <cellStyle name="Millares 3 3 2 2 2 2 4 3" xfId="11281" xr:uid="{00000000-0005-0000-0000-0000AB210000}"/>
    <cellStyle name="Millares 3 3 2 2 2 2 4 3 2" xfId="21921" xr:uid="{66F210CF-936C-4B19-8EDE-262DA4577937}"/>
    <cellStyle name="Millares 3 3 2 2 2 2 4 4" xfId="11282" xr:uid="{00000000-0005-0000-0000-0000AC210000}"/>
    <cellStyle name="Millares 3 3 2 2 2 2 4 4 2" xfId="21922" xr:uid="{51C26F6B-0B35-447C-BBF9-DC4D1F8AFD03}"/>
    <cellStyle name="Millares 3 3 2 2 2 2 4 5" xfId="21917" xr:uid="{90D67921-217E-467D-A077-648133CDDCFE}"/>
    <cellStyle name="Millares 3 3 2 2 2 2 5" xfId="11283" xr:uid="{00000000-0005-0000-0000-0000AD210000}"/>
    <cellStyle name="Millares 3 3 2 2 2 2 5 2" xfId="11284" xr:uid="{00000000-0005-0000-0000-0000AE210000}"/>
    <cellStyle name="Millares 3 3 2 2 2 2 5 2 2" xfId="11285" xr:uid="{00000000-0005-0000-0000-0000AF210000}"/>
    <cellStyle name="Millares 3 3 2 2 2 2 5 2 2 2" xfId="21925" xr:uid="{3B3664C4-92A3-41AB-9153-8C02D93DBA5D}"/>
    <cellStyle name="Millares 3 3 2 2 2 2 5 2 3" xfId="11286" xr:uid="{00000000-0005-0000-0000-0000B0210000}"/>
    <cellStyle name="Millares 3 3 2 2 2 2 5 2 3 2" xfId="21926" xr:uid="{1A42A906-0622-46F3-B9C0-70D9B96D1BF1}"/>
    <cellStyle name="Millares 3 3 2 2 2 2 5 2 4" xfId="21924" xr:uid="{B7E91C67-0FCF-40F9-83DE-5CB1B4DAAE7E}"/>
    <cellStyle name="Millares 3 3 2 2 2 2 5 3" xfId="11287" xr:uid="{00000000-0005-0000-0000-0000B1210000}"/>
    <cellStyle name="Millares 3 3 2 2 2 2 5 3 2" xfId="21927" xr:uid="{E182B5BC-AC4C-4365-AEE6-D8376022E1C9}"/>
    <cellStyle name="Millares 3 3 2 2 2 2 5 4" xfId="11288" xr:uid="{00000000-0005-0000-0000-0000B2210000}"/>
    <cellStyle name="Millares 3 3 2 2 2 2 5 4 2" xfId="21928" xr:uid="{6B6D9EAE-3608-4001-A83E-A6C5FE87C4FF}"/>
    <cellStyle name="Millares 3 3 2 2 2 2 5 5" xfId="21923" xr:uid="{10B6260B-78F7-484B-BA08-5A18BAFE923E}"/>
    <cellStyle name="Millares 3 3 2 2 2 2 6" xfId="11289" xr:uid="{00000000-0005-0000-0000-0000B3210000}"/>
    <cellStyle name="Millares 3 3 2 2 2 2 6 2" xfId="11290" xr:uid="{00000000-0005-0000-0000-0000B4210000}"/>
    <cellStyle name="Millares 3 3 2 2 2 2 6 2 2" xfId="21930" xr:uid="{5D82CB9B-7FAD-48B5-8FF7-CB0ACF72C650}"/>
    <cellStyle name="Millares 3 3 2 2 2 2 6 3" xfId="11291" xr:uid="{00000000-0005-0000-0000-0000B5210000}"/>
    <cellStyle name="Millares 3 3 2 2 2 2 6 3 2" xfId="21931" xr:uid="{611B39AB-A1DD-4B46-AEFB-623C602B1548}"/>
    <cellStyle name="Millares 3 3 2 2 2 2 6 4" xfId="21929" xr:uid="{FBF5572F-4115-4F7C-BE62-EDBE4D72E708}"/>
    <cellStyle name="Millares 3 3 2 2 2 2 7" xfId="11292" xr:uid="{00000000-0005-0000-0000-0000B6210000}"/>
    <cellStyle name="Millares 3 3 2 2 2 2 7 2" xfId="21932" xr:uid="{A15C60A4-43AF-44D1-8944-F149FF8485A9}"/>
    <cellStyle name="Millares 3 3 2 2 2 2 8" xfId="11293" xr:uid="{00000000-0005-0000-0000-0000B7210000}"/>
    <cellStyle name="Millares 3 3 2 2 2 2 8 2" xfId="21933" xr:uid="{64E67D89-363C-4886-BD39-AE0891D44A14}"/>
    <cellStyle name="Millares 3 3 2 2 2 2 9" xfId="21898" xr:uid="{E0D12A88-8E81-43F0-AF9C-672EF3ABA150}"/>
    <cellStyle name="Millares 3 3 2 2 2 3" xfId="11294" xr:uid="{00000000-0005-0000-0000-0000B8210000}"/>
    <cellStyle name="Millares 3 3 2 2 2 3 2" xfId="11295" xr:uid="{00000000-0005-0000-0000-0000B9210000}"/>
    <cellStyle name="Millares 3 3 2 2 2 3 2 2" xfId="11296" xr:uid="{00000000-0005-0000-0000-0000BA210000}"/>
    <cellStyle name="Millares 3 3 2 2 2 3 2 2 2" xfId="11297" xr:uid="{00000000-0005-0000-0000-0000BB210000}"/>
    <cellStyle name="Millares 3 3 2 2 2 3 2 2 2 2" xfId="21937" xr:uid="{3C3DBEDC-3B93-4D79-8AAB-ACC6F30DCB92}"/>
    <cellStyle name="Millares 3 3 2 2 2 3 2 2 3" xfId="11298" xr:uid="{00000000-0005-0000-0000-0000BC210000}"/>
    <cellStyle name="Millares 3 3 2 2 2 3 2 2 3 2" xfId="21938" xr:uid="{C86C0852-12CC-4959-8D6F-3161FA1BFC30}"/>
    <cellStyle name="Millares 3 3 2 2 2 3 2 2 4" xfId="21936" xr:uid="{71E2F767-2458-422C-81E9-23484523233E}"/>
    <cellStyle name="Millares 3 3 2 2 2 3 2 3" xfId="11299" xr:uid="{00000000-0005-0000-0000-0000BD210000}"/>
    <cellStyle name="Millares 3 3 2 2 2 3 2 3 2" xfId="21939" xr:uid="{3A6C5C36-AD34-4C00-ACEB-DD55A961EDC6}"/>
    <cellStyle name="Millares 3 3 2 2 2 3 2 4" xfId="11300" xr:uid="{00000000-0005-0000-0000-0000BE210000}"/>
    <cellStyle name="Millares 3 3 2 2 2 3 2 4 2" xfId="21940" xr:uid="{57D8DDEE-AF9E-44D6-B337-F7496785594D}"/>
    <cellStyle name="Millares 3 3 2 2 2 3 2 5" xfId="21935" xr:uid="{6A95E89A-4851-4A98-8480-3B6ED3CDD8A3}"/>
    <cellStyle name="Millares 3 3 2 2 2 3 3" xfId="11301" xr:uid="{00000000-0005-0000-0000-0000BF210000}"/>
    <cellStyle name="Millares 3 3 2 2 2 3 3 2" xfId="11302" xr:uid="{00000000-0005-0000-0000-0000C0210000}"/>
    <cellStyle name="Millares 3 3 2 2 2 3 3 2 2" xfId="21942" xr:uid="{40F746C1-7FCA-450D-90E1-8C309CCE2F4B}"/>
    <cellStyle name="Millares 3 3 2 2 2 3 3 3" xfId="11303" xr:uid="{00000000-0005-0000-0000-0000C1210000}"/>
    <cellStyle name="Millares 3 3 2 2 2 3 3 3 2" xfId="21943" xr:uid="{7E9382BC-BBE0-4D1A-8C2D-0DEEB7FD34B9}"/>
    <cellStyle name="Millares 3 3 2 2 2 3 3 4" xfId="21941" xr:uid="{9BE4E2DD-2EA5-4348-ADF5-452CF6568EB0}"/>
    <cellStyle name="Millares 3 3 2 2 2 3 4" xfId="11304" xr:uid="{00000000-0005-0000-0000-0000C2210000}"/>
    <cellStyle name="Millares 3 3 2 2 2 3 4 2" xfId="21944" xr:uid="{D2A469FF-E368-4D5F-B537-D2388265DBA0}"/>
    <cellStyle name="Millares 3 3 2 2 2 3 5" xfId="11305" xr:uid="{00000000-0005-0000-0000-0000C3210000}"/>
    <cellStyle name="Millares 3 3 2 2 2 3 5 2" xfId="21945" xr:uid="{CBD46606-976F-4EF8-A2A9-D36B7F2A01F7}"/>
    <cellStyle name="Millares 3 3 2 2 2 3 6" xfId="21934" xr:uid="{69349372-2016-4435-8E9C-30298B93B1EF}"/>
    <cellStyle name="Millares 3 3 2 2 2 4" xfId="11306" xr:uid="{00000000-0005-0000-0000-0000C4210000}"/>
    <cellStyle name="Millares 3 3 2 2 2 4 2" xfId="11307" xr:uid="{00000000-0005-0000-0000-0000C5210000}"/>
    <cellStyle name="Millares 3 3 2 2 2 4 2 2" xfId="11308" xr:uid="{00000000-0005-0000-0000-0000C6210000}"/>
    <cellStyle name="Millares 3 3 2 2 2 4 2 2 2" xfId="21948" xr:uid="{898F7AF7-8CFC-44E2-8058-EBD94BAB44EC}"/>
    <cellStyle name="Millares 3 3 2 2 2 4 2 3" xfId="11309" xr:uid="{00000000-0005-0000-0000-0000C7210000}"/>
    <cellStyle name="Millares 3 3 2 2 2 4 2 3 2" xfId="21949" xr:uid="{550E95DB-975F-4324-9EE3-146DF9414F59}"/>
    <cellStyle name="Millares 3 3 2 2 2 4 2 4" xfId="21947" xr:uid="{83B35026-9F6A-48B9-B8C4-150AD55B309C}"/>
    <cellStyle name="Millares 3 3 2 2 2 4 3" xfId="11310" xr:uid="{00000000-0005-0000-0000-0000C8210000}"/>
    <cellStyle name="Millares 3 3 2 2 2 4 3 2" xfId="21950" xr:uid="{3DECFBDD-F8D7-4FC6-BE6A-9133C03811B3}"/>
    <cellStyle name="Millares 3 3 2 2 2 4 4" xfId="11311" xr:uid="{00000000-0005-0000-0000-0000C9210000}"/>
    <cellStyle name="Millares 3 3 2 2 2 4 4 2" xfId="21951" xr:uid="{85A2C888-00A4-4C39-9D7F-DDDF65FFAEA6}"/>
    <cellStyle name="Millares 3 3 2 2 2 4 5" xfId="21946" xr:uid="{679B529E-C3E0-4D2E-B45D-E087219B64C9}"/>
    <cellStyle name="Millares 3 3 2 2 2 5" xfId="11312" xr:uid="{00000000-0005-0000-0000-0000CA210000}"/>
    <cellStyle name="Millares 3 3 2 2 2 5 2" xfId="11313" xr:uid="{00000000-0005-0000-0000-0000CB210000}"/>
    <cellStyle name="Millares 3 3 2 2 2 5 2 2" xfId="11314" xr:uid="{00000000-0005-0000-0000-0000CC210000}"/>
    <cellStyle name="Millares 3 3 2 2 2 5 2 2 2" xfId="21954" xr:uid="{6629A1B7-5386-4B21-9C9C-35F2DED883D3}"/>
    <cellStyle name="Millares 3 3 2 2 2 5 2 3" xfId="11315" xr:uid="{00000000-0005-0000-0000-0000CD210000}"/>
    <cellStyle name="Millares 3 3 2 2 2 5 2 3 2" xfId="21955" xr:uid="{B7EBE7D0-4DE0-489B-A88B-6859A5C60A17}"/>
    <cellStyle name="Millares 3 3 2 2 2 5 2 4" xfId="21953" xr:uid="{5FF4A85D-BF25-4D31-94B8-64D3B5AD3A6E}"/>
    <cellStyle name="Millares 3 3 2 2 2 5 3" xfId="11316" xr:uid="{00000000-0005-0000-0000-0000CE210000}"/>
    <cellStyle name="Millares 3 3 2 2 2 5 3 2" xfId="21956" xr:uid="{84E4B2C9-3093-49FE-B9CE-7CA641A5C051}"/>
    <cellStyle name="Millares 3 3 2 2 2 5 4" xfId="11317" xr:uid="{00000000-0005-0000-0000-0000CF210000}"/>
    <cellStyle name="Millares 3 3 2 2 2 5 4 2" xfId="21957" xr:uid="{82EDA4B5-FC94-4785-A6C5-EB7713144244}"/>
    <cellStyle name="Millares 3 3 2 2 2 5 5" xfId="21952" xr:uid="{6B9CCCC5-EC04-4D9B-85B5-A550A269538C}"/>
    <cellStyle name="Millares 3 3 2 2 2 6" xfId="11318" xr:uid="{00000000-0005-0000-0000-0000D0210000}"/>
    <cellStyle name="Millares 3 3 2 2 2 6 2" xfId="11319" xr:uid="{00000000-0005-0000-0000-0000D1210000}"/>
    <cellStyle name="Millares 3 3 2 2 2 6 2 2" xfId="11320" xr:uid="{00000000-0005-0000-0000-0000D2210000}"/>
    <cellStyle name="Millares 3 3 2 2 2 6 2 2 2" xfId="21960" xr:uid="{CE8A54F5-3395-4AA3-8FB8-6FBAAF3E4249}"/>
    <cellStyle name="Millares 3 3 2 2 2 6 2 3" xfId="11321" xr:uid="{00000000-0005-0000-0000-0000D3210000}"/>
    <cellStyle name="Millares 3 3 2 2 2 6 2 3 2" xfId="21961" xr:uid="{1B88743D-765C-49BD-BDDC-EF357515F266}"/>
    <cellStyle name="Millares 3 3 2 2 2 6 2 4" xfId="21959" xr:uid="{2428D650-6F0A-427E-94E9-49081DF0DBF6}"/>
    <cellStyle name="Millares 3 3 2 2 2 6 3" xfId="11322" xr:uid="{00000000-0005-0000-0000-0000D4210000}"/>
    <cellStyle name="Millares 3 3 2 2 2 6 3 2" xfId="21962" xr:uid="{3CB441B7-6B96-4FC7-80BB-A3632FC63CC3}"/>
    <cellStyle name="Millares 3 3 2 2 2 6 4" xfId="11323" xr:uid="{00000000-0005-0000-0000-0000D5210000}"/>
    <cellStyle name="Millares 3 3 2 2 2 6 4 2" xfId="21963" xr:uid="{0E9464E4-04B2-4273-A3F9-F7A5EE7A0B7E}"/>
    <cellStyle name="Millares 3 3 2 2 2 6 5" xfId="21958" xr:uid="{0E10FDC6-279E-4926-9641-25700EB21FFA}"/>
    <cellStyle name="Millares 3 3 2 2 2 7" xfId="11324" xr:uid="{00000000-0005-0000-0000-0000D6210000}"/>
    <cellStyle name="Millares 3 3 2 2 2 7 2" xfId="11325" xr:uid="{00000000-0005-0000-0000-0000D7210000}"/>
    <cellStyle name="Millares 3 3 2 2 2 7 2 2" xfId="21965" xr:uid="{B15DAE44-6D4F-43B6-AACF-BF5FBA6E5DCB}"/>
    <cellStyle name="Millares 3 3 2 2 2 7 3" xfId="11326" xr:uid="{00000000-0005-0000-0000-0000D8210000}"/>
    <cellStyle name="Millares 3 3 2 2 2 7 3 2" xfId="21966" xr:uid="{3A508A05-61EF-4888-8867-204D2966F6AB}"/>
    <cellStyle name="Millares 3 3 2 2 2 7 4" xfId="21964" xr:uid="{ACF3E4FA-EA52-403D-A505-B4753ECAD5AB}"/>
    <cellStyle name="Millares 3 3 2 2 2 8" xfId="11327" xr:uid="{00000000-0005-0000-0000-0000D9210000}"/>
    <cellStyle name="Millares 3 3 2 2 2 8 2" xfId="21967" xr:uid="{DEF4AE7D-6DA5-4B9E-809E-9E1AAE2DC6D2}"/>
    <cellStyle name="Millares 3 3 2 2 2 9" xfId="11328" xr:uid="{00000000-0005-0000-0000-0000DA210000}"/>
    <cellStyle name="Millares 3 3 2 2 2 9 2" xfId="21968" xr:uid="{2EC27696-39C5-4ADF-9113-712DCF40A5FB}"/>
    <cellStyle name="Millares 3 3 2 2 3" xfId="11329" xr:uid="{00000000-0005-0000-0000-0000DB210000}"/>
    <cellStyle name="Millares 3 3 2 2 3 2" xfId="11330" xr:uid="{00000000-0005-0000-0000-0000DC210000}"/>
    <cellStyle name="Millares 3 3 2 2 3 2 2" xfId="11331" xr:uid="{00000000-0005-0000-0000-0000DD210000}"/>
    <cellStyle name="Millares 3 3 2 2 3 2 2 2" xfId="11332" xr:uid="{00000000-0005-0000-0000-0000DE210000}"/>
    <cellStyle name="Millares 3 3 2 2 3 2 2 2 2" xfId="11333" xr:uid="{00000000-0005-0000-0000-0000DF210000}"/>
    <cellStyle name="Millares 3 3 2 2 3 2 2 2 2 2" xfId="21973" xr:uid="{6B7C477A-2965-4DBC-9540-0CD95F98C1E1}"/>
    <cellStyle name="Millares 3 3 2 2 3 2 2 2 3" xfId="11334" xr:uid="{00000000-0005-0000-0000-0000E0210000}"/>
    <cellStyle name="Millares 3 3 2 2 3 2 2 2 3 2" xfId="21974" xr:uid="{67C5282F-D7FB-46CD-9925-8E95B7621AEA}"/>
    <cellStyle name="Millares 3 3 2 2 3 2 2 2 4" xfId="21972" xr:uid="{EC7A8A73-7AC4-468B-AFEA-E180E7A1ECD8}"/>
    <cellStyle name="Millares 3 3 2 2 3 2 2 3" xfId="11335" xr:uid="{00000000-0005-0000-0000-0000E1210000}"/>
    <cellStyle name="Millares 3 3 2 2 3 2 2 3 2" xfId="21975" xr:uid="{286803BB-8C38-4721-9073-FE1316B963CF}"/>
    <cellStyle name="Millares 3 3 2 2 3 2 2 4" xfId="11336" xr:uid="{00000000-0005-0000-0000-0000E2210000}"/>
    <cellStyle name="Millares 3 3 2 2 3 2 2 4 2" xfId="21976" xr:uid="{45B0FF23-95B3-4C26-8869-57FDEC71FA91}"/>
    <cellStyle name="Millares 3 3 2 2 3 2 2 5" xfId="21971" xr:uid="{228A92D3-2AB4-42D5-87AF-648C2411D179}"/>
    <cellStyle name="Millares 3 3 2 2 3 2 3" xfId="11337" xr:uid="{00000000-0005-0000-0000-0000E3210000}"/>
    <cellStyle name="Millares 3 3 2 2 3 2 3 2" xfId="11338" xr:uid="{00000000-0005-0000-0000-0000E4210000}"/>
    <cellStyle name="Millares 3 3 2 2 3 2 3 2 2" xfId="21978" xr:uid="{27FDDC4D-E704-4B34-94F9-46E68AA4B50D}"/>
    <cellStyle name="Millares 3 3 2 2 3 2 3 3" xfId="11339" xr:uid="{00000000-0005-0000-0000-0000E5210000}"/>
    <cellStyle name="Millares 3 3 2 2 3 2 3 3 2" xfId="21979" xr:uid="{219F99A1-F3FC-496F-A4C4-AA48B97003F9}"/>
    <cellStyle name="Millares 3 3 2 2 3 2 3 4" xfId="21977" xr:uid="{78E3B34A-A406-4C3D-B023-ACB0B3FC5E00}"/>
    <cellStyle name="Millares 3 3 2 2 3 2 4" xfId="11340" xr:uid="{00000000-0005-0000-0000-0000E6210000}"/>
    <cellStyle name="Millares 3 3 2 2 3 2 4 2" xfId="21980" xr:uid="{7F839037-5DDF-498B-9045-3385ABCFBD52}"/>
    <cellStyle name="Millares 3 3 2 2 3 2 5" xfId="11341" xr:uid="{00000000-0005-0000-0000-0000E7210000}"/>
    <cellStyle name="Millares 3 3 2 2 3 2 5 2" xfId="21981" xr:uid="{5AFCA2EE-9F91-4CE1-8497-2B6AC99BFB40}"/>
    <cellStyle name="Millares 3 3 2 2 3 2 6" xfId="21970" xr:uid="{59096450-A7A3-4F12-88D3-03B5DE2D0F6A}"/>
    <cellStyle name="Millares 3 3 2 2 3 3" xfId="11342" xr:uid="{00000000-0005-0000-0000-0000E8210000}"/>
    <cellStyle name="Millares 3 3 2 2 3 3 2" xfId="11343" xr:uid="{00000000-0005-0000-0000-0000E9210000}"/>
    <cellStyle name="Millares 3 3 2 2 3 3 2 2" xfId="11344" xr:uid="{00000000-0005-0000-0000-0000EA210000}"/>
    <cellStyle name="Millares 3 3 2 2 3 3 2 2 2" xfId="21984" xr:uid="{4F52AF79-136E-4DC9-8770-6EDE990C23D7}"/>
    <cellStyle name="Millares 3 3 2 2 3 3 2 3" xfId="11345" xr:uid="{00000000-0005-0000-0000-0000EB210000}"/>
    <cellStyle name="Millares 3 3 2 2 3 3 2 3 2" xfId="21985" xr:uid="{6EF182EE-E187-45F9-B3D6-3B4F83F8A318}"/>
    <cellStyle name="Millares 3 3 2 2 3 3 2 4" xfId="21983" xr:uid="{3F8C938C-15D5-4598-8E70-CF884009C835}"/>
    <cellStyle name="Millares 3 3 2 2 3 3 3" xfId="11346" xr:uid="{00000000-0005-0000-0000-0000EC210000}"/>
    <cellStyle name="Millares 3 3 2 2 3 3 3 2" xfId="21986" xr:uid="{9ADF04A6-770E-4C2A-BAE0-B62132637E33}"/>
    <cellStyle name="Millares 3 3 2 2 3 3 4" xfId="11347" xr:uid="{00000000-0005-0000-0000-0000ED210000}"/>
    <cellStyle name="Millares 3 3 2 2 3 3 4 2" xfId="21987" xr:uid="{7C469C3C-7CC2-447C-B445-7090E995BFDD}"/>
    <cellStyle name="Millares 3 3 2 2 3 3 5" xfId="21982" xr:uid="{3C56ED52-D752-48AB-B0AB-C825AD7B40C8}"/>
    <cellStyle name="Millares 3 3 2 2 3 4" xfId="11348" xr:uid="{00000000-0005-0000-0000-0000EE210000}"/>
    <cellStyle name="Millares 3 3 2 2 3 4 2" xfId="11349" xr:uid="{00000000-0005-0000-0000-0000EF210000}"/>
    <cellStyle name="Millares 3 3 2 2 3 4 2 2" xfId="11350" xr:uid="{00000000-0005-0000-0000-0000F0210000}"/>
    <cellStyle name="Millares 3 3 2 2 3 4 2 2 2" xfId="21990" xr:uid="{656A48B0-C000-4440-9005-DB7834BEF341}"/>
    <cellStyle name="Millares 3 3 2 2 3 4 2 3" xfId="11351" xr:uid="{00000000-0005-0000-0000-0000F1210000}"/>
    <cellStyle name="Millares 3 3 2 2 3 4 2 3 2" xfId="21991" xr:uid="{D00381C9-F4F3-4C37-BD22-016043BD5757}"/>
    <cellStyle name="Millares 3 3 2 2 3 4 2 4" xfId="21989" xr:uid="{2AEBFC5D-81ED-465C-9F20-32160C18F606}"/>
    <cellStyle name="Millares 3 3 2 2 3 4 3" xfId="11352" xr:uid="{00000000-0005-0000-0000-0000F2210000}"/>
    <cellStyle name="Millares 3 3 2 2 3 4 3 2" xfId="21992" xr:uid="{F571B1A6-0BA8-4681-AA05-9EFABC94C5A9}"/>
    <cellStyle name="Millares 3 3 2 2 3 4 4" xfId="11353" xr:uid="{00000000-0005-0000-0000-0000F3210000}"/>
    <cellStyle name="Millares 3 3 2 2 3 4 4 2" xfId="21993" xr:uid="{29D3255A-E4B3-4145-9E34-1B00C278CD0C}"/>
    <cellStyle name="Millares 3 3 2 2 3 4 5" xfId="21988" xr:uid="{F3B3F1A3-3939-4802-80F6-AE89EACC81C2}"/>
    <cellStyle name="Millares 3 3 2 2 3 5" xfId="11354" xr:uid="{00000000-0005-0000-0000-0000F4210000}"/>
    <cellStyle name="Millares 3 3 2 2 3 5 2" xfId="11355" xr:uid="{00000000-0005-0000-0000-0000F5210000}"/>
    <cellStyle name="Millares 3 3 2 2 3 5 2 2" xfId="11356" xr:uid="{00000000-0005-0000-0000-0000F6210000}"/>
    <cellStyle name="Millares 3 3 2 2 3 5 2 2 2" xfId="21996" xr:uid="{A8C132DF-522D-4697-BE4C-A14D445428E7}"/>
    <cellStyle name="Millares 3 3 2 2 3 5 2 3" xfId="11357" xr:uid="{00000000-0005-0000-0000-0000F7210000}"/>
    <cellStyle name="Millares 3 3 2 2 3 5 2 3 2" xfId="21997" xr:uid="{DFC030FB-DD0D-4F53-8CED-7DD24CAD8326}"/>
    <cellStyle name="Millares 3 3 2 2 3 5 2 4" xfId="21995" xr:uid="{0D2F8291-EB69-4209-B098-5E4743BDF219}"/>
    <cellStyle name="Millares 3 3 2 2 3 5 3" xfId="11358" xr:uid="{00000000-0005-0000-0000-0000F8210000}"/>
    <cellStyle name="Millares 3 3 2 2 3 5 3 2" xfId="21998" xr:uid="{A927A4A9-9A15-4838-9453-9AA1044A99CC}"/>
    <cellStyle name="Millares 3 3 2 2 3 5 4" xfId="11359" xr:uid="{00000000-0005-0000-0000-0000F9210000}"/>
    <cellStyle name="Millares 3 3 2 2 3 5 4 2" xfId="21999" xr:uid="{B778939A-2ACF-4C05-A2D0-462C452657E5}"/>
    <cellStyle name="Millares 3 3 2 2 3 5 5" xfId="21994" xr:uid="{437E6DC5-C952-498B-A41C-D5EF188C2A61}"/>
    <cellStyle name="Millares 3 3 2 2 3 6" xfId="11360" xr:uid="{00000000-0005-0000-0000-0000FA210000}"/>
    <cellStyle name="Millares 3 3 2 2 3 6 2" xfId="11361" xr:uid="{00000000-0005-0000-0000-0000FB210000}"/>
    <cellStyle name="Millares 3 3 2 2 3 6 2 2" xfId="22001" xr:uid="{CE479782-8BEA-4DF9-8333-A1AE82F9CC9D}"/>
    <cellStyle name="Millares 3 3 2 2 3 6 3" xfId="11362" xr:uid="{00000000-0005-0000-0000-0000FC210000}"/>
    <cellStyle name="Millares 3 3 2 2 3 6 3 2" xfId="22002" xr:uid="{5309CDF7-1C72-4867-9DBD-185D926EED32}"/>
    <cellStyle name="Millares 3 3 2 2 3 6 4" xfId="22000" xr:uid="{4299FF1D-F9DA-4F21-BAB9-ABB32A36EE4B}"/>
    <cellStyle name="Millares 3 3 2 2 3 7" xfId="11363" xr:uid="{00000000-0005-0000-0000-0000FD210000}"/>
    <cellStyle name="Millares 3 3 2 2 3 7 2" xfId="22003" xr:uid="{DC5F6081-62CA-4A27-BC8A-150111FF4FD8}"/>
    <cellStyle name="Millares 3 3 2 2 3 8" xfId="11364" xr:uid="{00000000-0005-0000-0000-0000FE210000}"/>
    <cellStyle name="Millares 3 3 2 2 3 8 2" xfId="22004" xr:uid="{5D102114-9AED-4852-9E08-14395CE19EEF}"/>
    <cellStyle name="Millares 3 3 2 2 3 9" xfId="21969" xr:uid="{CDC300F6-0CDC-4050-A390-40F406977CC8}"/>
    <cellStyle name="Millares 3 3 2 2 4" xfId="11365" xr:uid="{00000000-0005-0000-0000-0000FF210000}"/>
    <cellStyle name="Millares 3 3 2 2 4 2" xfId="11366" xr:uid="{00000000-0005-0000-0000-000000220000}"/>
    <cellStyle name="Millares 3 3 2 2 4 2 2" xfId="11367" xr:uid="{00000000-0005-0000-0000-000001220000}"/>
    <cellStyle name="Millares 3 3 2 2 4 2 2 2" xfId="11368" xr:uid="{00000000-0005-0000-0000-000002220000}"/>
    <cellStyle name="Millares 3 3 2 2 4 2 2 2 2" xfId="22008" xr:uid="{D212DFB0-B383-4F59-B802-AA95AA7BA790}"/>
    <cellStyle name="Millares 3 3 2 2 4 2 2 3" xfId="11369" xr:uid="{00000000-0005-0000-0000-000003220000}"/>
    <cellStyle name="Millares 3 3 2 2 4 2 2 3 2" xfId="22009" xr:uid="{EB81BB48-0022-4841-A05F-171A24182E5D}"/>
    <cellStyle name="Millares 3 3 2 2 4 2 2 4" xfId="22007" xr:uid="{2982F345-571F-4CE0-8431-A8B00A10CDEB}"/>
    <cellStyle name="Millares 3 3 2 2 4 2 3" xfId="11370" xr:uid="{00000000-0005-0000-0000-000004220000}"/>
    <cellStyle name="Millares 3 3 2 2 4 2 3 2" xfId="22010" xr:uid="{F5450A73-22F8-43AD-8D1B-3BBA8D87457E}"/>
    <cellStyle name="Millares 3 3 2 2 4 2 4" xfId="11371" xr:uid="{00000000-0005-0000-0000-000005220000}"/>
    <cellStyle name="Millares 3 3 2 2 4 2 4 2" xfId="22011" xr:uid="{8CA6DA12-6ECF-403B-9541-015C3A75D873}"/>
    <cellStyle name="Millares 3 3 2 2 4 2 5" xfId="22006" xr:uid="{1ADA00F3-E035-4BA2-8C1B-E183AB07F0F0}"/>
    <cellStyle name="Millares 3 3 2 2 4 3" xfId="11372" xr:uid="{00000000-0005-0000-0000-000006220000}"/>
    <cellStyle name="Millares 3 3 2 2 4 3 2" xfId="11373" xr:uid="{00000000-0005-0000-0000-000007220000}"/>
    <cellStyle name="Millares 3 3 2 2 4 3 2 2" xfId="22013" xr:uid="{15A0A328-42CC-4DE3-B936-2D220047D0CD}"/>
    <cellStyle name="Millares 3 3 2 2 4 3 3" xfId="11374" xr:uid="{00000000-0005-0000-0000-000008220000}"/>
    <cellStyle name="Millares 3 3 2 2 4 3 3 2" xfId="22014" xr:uid="{8C27458A-CC55-428A-8E45-29BC7D3B7704}"/>
    <cellStyle name="Millares 3 3 2 2 4 3 4" xfId="22012" xr:uid="{58CBE752-344A-4CC9-93F2-E7269466B00F}"/>
    <cellStyle name="Millares 3 3 2 2 4 4" xfId="11375" xr:uid="{00000000-0005-0000-0000-000009220000}"/>
    <cellStyle name="Millares 3 3 2 2 4 4 2" xfId="22015" xr:uid="{B5FBE08C-CFDE-4169-8A60-0B0E80444D39}"/>
    <cellStyle name="Millares 3 3 2 2 4 5" xfId="11376" xr:uid="{00000000-0005-0000-0000-00000A220000}"/>
    <cellStyle name="Millares 3 3 2 2 4 5 2" xfId="22016" xr:uid="{E8580507-6BB1-4133-AD87-98D90A625371}"/>
    <cellStyle name="Millares 3 3 2 2 4 6" xfId="22005" xr:uid="{489E5210-6C32-47DA-B439-D8A97722C24B}"/>
    <cellStyle name="Millares 3 3 2 2 5" xfId="11377" xr:uid="{00000000-0005-0000-0000-00000B220000}"/>
    <cellStyle name="Millares 3 3 2 2 5 2" xfId="11378" xr:uid="{00000000-0005-0000-0000-00000C220000}"/>
    <cellStyle name="Millares 3 3 2 2 5 2 2" xfId="11379" xr:uid="{00000000-0005-0000-0000-00000D220000}"/>
    <cellStyle name="Millares 3 3 2 2 5 2 2 2" xfId="22019" xr:uid="{FD854936-C44E-4B36-A104-F7CBD2E1D9B1}"/>
    <cellStyle name="Millares 3 3 2 2 5 2 3" xfId="11380" xr:uid="{00000000-0005-0000-0000-00000E220000}"/>
    <cellStyle name="Millares 3 3 2 2 5 2 3 2" xfId="22020" xr:uid="{28374D26-FED3-40DC-9E18-F5FD0ACDC995}"/>
    <cellStyle name="Millares 3 3 2 2 5 2 4" xfId="22018" xr:uid="{AD21141E-57FC-4B0C-8DC1-949F5E7F01B9}"/>
    <cellStyle name="Millares 3 3 2 2 5 3" xfId="11381" xr:uid="{00000000-0005-0000-0000-00000F220000}"/>
    <cellStyle name="Millares 3 3 2 2 5 3 2" xfId="22021" xr:uid="{AF5981C8-DACA-4FC9-A20C-781BF29913EA}"/>
    <cellStyle name="Millares 3 3 2 2 5 4" xfId="11382" xr:uid="{00000000-0005-0000-0000-000010220000}"/>
    <cellStyle name="Millares 3 3 2 2 5 4 2" xfId="22022" xr:uid="{9B8E7EBC-16DE-47A2-9D9C-E830074672E8}"/>
    <cellStyle name="Millares 3 3 2 2 5 5" xfId="22017" xr:uid="{9C9BE43A-7F9F-4D14-96A5-5724B249E164}"/>
    <cellStyle name="Millares 3 3 2 2 6" xfId="11383" xr:uid="{00000000-0005-0000-0000-000011220000}"/>
    <cellStyle name="Millares 3 3 2 2 6 2" xfId="11384" xr:uid="{00000000-0005-0000-0000-000012220000}"/>
    <cellStyle name="Millares 3 3 2 2 6 2 2" xfId="11385" xr:uid="{00000000-0005-0000-0000-000013220000}"/>
    <cellStyle name="Millares 3 3 2 2 6 2 2 2" xfId="22025" xr:uid="{124FC4D0-34E7-4388-8C10-63BA64AEF550}"/>
    <cellStyle name="Millares 3 3 2 2 6 2 3" xfId="11386" xr:uid="{00000000-0005-0000-0000-000014220000}"/>
    <cellStyle name="Millares 3 3 2 2 6 2 3 2" xfId="22026" xr:uid="{34D05B9A-DD2A-486A-9156-173D6C23C404}"/>
    <cellStyle name="Millares 3 3 2 2 6 2 4" xfId="22024" xr:uid="{75F45496-4172-4AA9-89E5-82D499B5E675}"/>
    <cellStyle name="Millares 3 3 2 2 6 3" xfId="11387" xr:uid="{00000000-0005-0000-0000-000015220000}"/>
    <cellStyle name="Millares 3 3 2 2 6 3 2" xfId="22027" xr:uid="{40AA282B-AE71-45BF-BF43-56DC8BE59A39}"/>
    <cellStyle name="Millares 3 3 2 2 6 4" xfId="11388" xr:uid="{00000000-0005-0000-0000-000016220000}"/>
    <cellStyle name="Millares 3 3 2 2 6 4 2" xfId="22028" xr:uid="{BAB126CC-843F-4F81-96D2-E039D5B6D7D0}"/>
    <cellStyle name="Millares 3 3 2 2 6 5" xfId="22023" xr:uid="{2A6B1069-84B4-44BD-A1F2-42C1565F1123}"/>
    <cellStyle name="Millares 3 3 2 2 7" xfId="11389" xr:uid="{00000000-0005-0000-0000-000017220000}"/>
    <cellStyle name="Millares 3 3 2 2 7 2" xfId="11390" xr:uid="{00000000-0005-0000-0000-000018220000}"/>
    <cellStyle name="Millares 3 3 2 2 7 2 2" xfId="11391" xr:uid="{00000000-0005-0000-0000-000019220000}"/>
    <cellStyle name="Millares 3 3 2 2 7 2 2 2" xfId="22031" xr:uid="{69F933E9-BA1C-4045-831D-475666D568E7}"/>
    <cellStyle name="Millares 3 3 2 2 7 2 3" xfId="11392" xr:uid="{00000000-0005-0000-0000-00001A220000}"/>
    <cellStyle name="Millares 3 3 2 2 7 2 3 2" xfId="22032" xr:uid="{9A78FB80-69EF-4275-AF0A-399C2433ECBB}"/>
    <cellStyle name="Millares 3 3 2 2 7 2 4" xfId="22030" xr:uid="{315BDC24-902E-426F-AD42-DAC775B0DA7E}"/>
    <cellStyle name="Millares 3 3 2 2 7 3" xfId="11393" xr:uid="{00000000-0005-0000-0000-00001B220000}"/>
    <cellStyle name="Millares 3 3 2 2 7 3 2" xfId="22033" xr:uid="{83142C92-C886-4015-ABA8-193DC48832C5}"/>
    <cellStyle name="Millares 3 3 2 2 7 4" xfId="11394" xr:uid="{00000000-0005-0000-0000-00001C220000}"/>
    <cellStyle name="Millares 3 3 2 2 7 4 2" xfId="22034" xr:uid="{42626FEE-744E-49FD-85C1-EA8A9581105D}"/>
    <cellStyle name="Millares 3 3 2 2 7 5" xfId="22029" xr:uid="{1740D50C-84DA-48EF-A890-C58A80B14F75}"/>
    <cellStyle name="Millares 3 3 2 2 8" xfId="11395" xr:uid="{00000000-0005-0000-0000-00001D220000}"/>
    <cellStyle name="Millares 3 3 2 2 8 2" xfId="11396" xr:uid="{00000000-0005-0000-0000-00001E220000}"/>
    <cellStyle name="Millares 3 3 2 2 8 2 2" xfId="22036" xr:uid="{56441257-4711-4ABB-807C-23BF59244078}"/>
    <cellStyle name="Millares 3 3 2 2 8 3" xfId="11397" xr:uid="{00000000-0005-0000-0000-00001F220000}"/>
    <cellStyle name="Millares 3 3 2 2 8 3 2" xfId="22037" xr:uid="{14B012EC-6FDD-43DC-9683-8B3481442920}"/>
    <cellStyle name="Millares 3 3 2 2 8 4" xfId="22035" xr:uid="{37E8BDA6-705A-44E3-B525-07078A094ACE}"/>
    <cellStyle name="Millares 3 3 2 2 9" xfId="11398" xr:uid="{00000000-0005-0000-0000-000020220000}"/>
    <cellStyle name="Millares 3 3 2 2 9 2" xfId="22038" xr:uid="{8171FFA5-D687-4D24-99E0-978980EC7CA1}"/>
    <cellStyle name="Millares 3 3 2 3" xfId="11399" xr:uid="{00000000-0005-0000-0000-000021220000}"/>
    <cellStyle name="Millares 3 3 2 3 10" xfId="22039" xr:uid="{C58067F9-35B6-41ED-A295-53443155020A}"/>
    <cellStyle name="Millares 3 3 2 3 2" xfId="11400" xr:uid="{00000000-0005-0000-0000-000022220000}"/>
    <cellStyle name="Millares 3 3 2 3 2 2" xfId="11401" xr:uid="{00000000-0005-0000-0000-000023220000}"/>
    <cellStyle name="Millares 3 3 2 3 2 2 2" xfId="11402" xr:uid="{00000000-0005-0000-0000-000024220000}"/>
    <cellStyle name="Millares 3 3 2 3 2 2 2 2" xfId="11403" xr:uid="{00000000-0005-0000-0000-000025220000}"/>
    <cellStyle name="Millares 3 3 2 3 2 2 2 2 2" xfId="11404" xr:uid="{00000000-0005-0000-0000-000026220000}"/>
    <cellStyle name="Millares 3 3 2 3 2 2 2 2 2 2" xfId="22044" xr:uid="{A36C3A07-0129-4175-A151-D9C4D652B4DF}"/>
    <cellStyle name="Millares 3 3 2 3 2 2 2 2 3" xfId="11405" xr:uid="{00000000-0005-0000-0000-000027220000}"/>
    <cellStyle name="Millares 3 3 2 3 2 2 2 2 3 2" xfId="22045" xr:uid="{E595C734-BDA4-4B74-9ED1-713C331C8ACE}"/>
    <cellStyle name="Millares 3 3 2 3 2 2 2 2 4" xfId="22043" xr:uid="{FAD10EDD-BB3D-4C5A-A934-848ECBFCA320}"/>
    <cellStyle name="Millares 3 3 2 3 2 2 2 3" xfId="11406" xr:uid="{00000000-0005-0000-0000-000028220000}"/>
    <cellStyle name="Millares 3 3 2 3 2 2 2 3 2" xfId="22046" xr:uid="{2235C864-869A-4672-A2CC-807738E7ACEF}"/>
    <cellStyle name="Millares 3 3 2 3 2 2 2 4" xfId="11407" xr:uid="{00000000-0005-0000-0000-000029220000}"/>
    <cellStyle name="Millares 3 3 2 3 2 2 2 4 2" xfId="22047" xr:uid="{20067764-E5DC-4392-806A-E0A8B30AAAB9}"/>
    <cellStyle name="Millares 3 3 2 3 2 2 2 5" xfId="22042" xr:uid="{67326FCF-7DF5-42DD-80EF-91880CEFEE65}"/>
    <cellStyle name="Millares 3 3 2 3 2 2 3" xfId="11408" xr:uid="{00000000-0005-0000-0000-00002A220000}"/>
    <cellStyle name="Millares 3 3 2 3 2 2 3 2" xfId="11409" xr:uid="{00000000-0005-0000-0000-00002B220000}"/>
    <cellStyle name="Millares 3 3 2 3 2 2 3 2 2" xfId="22049" xr:uid="{79402271-42F2-414B-B905-6F6974B52E8E}"/>
    <cellStyle name="Millares 3 3 2 3 2 2 3 3" xfId="11410" xr:uid="{00000000-0005-0000-0000-00002C220000}"/>
    <cellStyle name="Millares 3 3 2 3 2 2 3 3 2" xfId="22050" xr:uid="{07A8DC0F-C30A-4B07-9E57-9AB131F620DD}"/>
    <cellStyle name="Millares 3 3 2 3 2 2 3 4" xfId="22048" xr:uid="{02F8F7CF-5F95-4EE7-AB92-50114E144F57}"/>
    <cellStyle name="Millares 3 3 2 3 2 2 4" xfId="11411" xr:uid="{00000000-0005-0000-0000-00002D220000}"/>
    <cellStyle name="Millares 3 3 2 3 2 2 4 2" xfId="22051" xr:uid="{E74256F1-F4DF-4704-BB97-CB3AB3FF3C96}"/>
    <cellStyle name="Millares 3 3 2 3 2 2 5" xfId="11412" xr:uid="{00000000-0005-0000-0000-00002E220000}"/>
    <cellStyle name="Millares 3 3 2 3 2 2 5 2" xfId="22052" xr:uid="{9F177A59-A126-4D9B-815E-2B1328600E4D}"/>
    <cellStyle name="Millares 3 3 2 3 2 2 6" xfId="22041" xr:uid="{742FF8C6-DE36-4018-B8B8-90603AFE0D8D}"/>
    <cellStyle name="Millares 3 3 2 3 2 3" xfId="11413" xr:uid="{00000000-0005-0000-0000-00002F220000}"/>
    <cellStyle name="Millares 3 3 2 3 2 3 2" xfId="11414" xr:uid="{00000000-0005-0000-0000-000030220000}"/>
    <cellStyle name="Millares 3 3 2 3 2 3 2 2" xfId="11415" xr:uid="{00000000-0005-0000-0000-000031220000}"/>
    <cellStyle name="Millares 3 3 2 3 2 3 2 2 2" xfId="22055" xr:uid="{C1837229-FB6B-497B-BC17-170BE34C97A5}"/>
    <cellStyle name="Millares 3 3 2 3 2 3 2 3" xfId="11416" xr:uid="{00000000-0005-0000-0000-000032220000}"/>
    <cellStyle name="Millares 3 3 2 3 2 3 2 3 2" xfId="22056" xr:uid="{AE3BBAF3-BD13-49F4-BB76-88BCB0712518}"/>
    <cellStyle name="Millares 3 3 2 3 2 3 2 4" xfId="22054" xr:uid="{07EA0155-3152-4DB1-BAE1-AB7062B3C79A}"/>
    <cellStyle name="Millares 3 3 2 3 2 3 3" xfId="11417" xr:uid="{00000000-0005-0000-0000-000033220000}"/>
    <cellStyle name="Millares 3 3 2 3 2 3 3 2" xfId="22057" xr:uid="{E3B22AD4-5715-4AFE-8988-D9245DF4017B}"/>
    <cellStyle name="Millares 3 3 2 3 2 3 4" xfId="11418" xr:uid="{00000000-0005-0000-0000-000034220000}"/>
    <cellStyle name="Millares 3 3 2 3 2 3 4 2" xfId="22058" xr:uid="{1AB4A062-3F80-4C10-8B26-FFCF09E5326E}"/>
    <cellStyle name="Millares 3 3 2 3 2 3 5" xfId="22053" xr:uid="{B15BDEBA-CD0F-4AEC-9B9F-00AEF109F33C}"/>
    <cellStyle name="Millares 3 3 2 3 2 4" xfId="11419" xr:uid="{00000000-0005-0000-0000-000035220000}"/>
    <cellStyle name="Millares 3 3 2 3 2 4 2" xfId="11420" xr:uid="{00000000-0005-0000-0000-000036220000}"/>
    <cellStyle name="Millares 3 3 2 3 2 4 2 2" xfId="11421" xr:uid="{00000000-0005-0000-0000-000037220000}"/>
    <cellStyle name="Millares 3 3 2 3 2 4 2 2 2" xfId="22061" xr:uid="{4CED02CF-EC21-4654-B2AA-863C3A3A0BBE}"/>
    <cellStyle name="Millares 3 3 2 3 2 4 2 3" xfId="11422" xr:uid="{00000000-0005-0000-0000-000038220000}"/>
    <cellStyle name="Millares 3 3 2 3 2 4 2 3 2" xfId="22062" xr:uid="{5EAE4669-3160-41DF-AB0D-E71587C347EC}"/>
    <cellStyle name="Millares 3 3 2 3 2 4 2 4" xfId="22060" xr:uid="{8090DF7C-AF0B-4881-8012-091694A3380C}"/>
    <cellStyle name="Millares 3 3 2 3 2 4 3" xfId="11423" xr:uid="{00000000-0005-0000-0000-000039220000}"/>
    <cellStyle name="Millares 3 3 2 3 2 4 3 2" xfId="22063" xr:uid="{0B85F2AB-1BD5-4B82-AD27-DE58138C1749}"/>
    <cellStyle name="Millares 3 3 2 3 2 4 4" xfId="11424" xr:uid="{00000000-0005-0000-0000-00003A220000}"/>
    <cellStyle name="Millares 3 3 2 3 2 4 4 2" xfId="22064" xr:uid="{6A25C713-65A0-42F3-B7CE-540F0598EB3A}"/>
    <cellStyle name="Millares 3 3 2 3 2 4 5" xfId="22059" xr:uid="{48DA0F77-6979-4AE8-A950-BE7D2D0527ED}"/>
    <cellStyle name="Millares 3 3 2 3 2 5" xfId="11425" xr:uid="{00000000-0005-0000-0000-00003B220000}"/>
    <cellStyle name="Millares 3 3 2 3 2 5 2" xfId="11426" xr:uid="{00000000-0005-0000-0000-00003C220000}"/>
    <cellStyle name="Millares 3 3 2 3 2 5 2 2" xfId="11427" xr:uid="{00000000-0005-0000-0000-00003D220000}"/>
    <cellStyle name="Millares 3 3 2 3 2 5 2 2 2" xfId="22067" xr:uid="{8049BDA7-9E9D-4388-9FE5-7DAA2677FE7A}"/>
    <cellStyle name="Millares 3 3 2 3 2 5 2 3" xfId="11428" xr:uid="{00000000-0005-0000-0000-00003E220000}"/>
    <cellStyle name="Millares 3 3 2 3 2 5 2 3 2" xfId="22068" xr:uid="{76396C72-3E5D-412E-A282-17D9926ECDFA}"/>
    <cellStyle name="Millares 3 3 2 3 2 5 2 4" xfId="22066" xr:uid="{5A0CF1A8-892C-47FF-B546-CE750FFA0E34}"/>
    <cellStyle name="Millares 3 3 2 3 2 5 3" xfId="11429" xr:uid="{00000000-0005-0000-0000-00003F220000}"/>
    <cellStyle name="Millares 3 3 2 3 2 5 3 2" xfId="22069" xr:uid="{A54FA71D-18AE-4207-96BA-4F29DDE3C892}"/>
    <cellStyle name="Millares 3 3 2 3 2 5 4" xfId="11430" xr:uid="{00000000-0005-0000-0000-000040220000}"/>
    <cellStyle name="Millares 3 3 2 3 2 5 4 2" xfId="22070" xr:uid="{E4B3F1E9-84BC-4B6F-95A0-0E63EE15A995}"/>
    <cellStyle name="Millares 3 3 2 3 2 5 5" xfId="22065" xr:uid="{8A907E75-970C-4186-A2F6-F715353EF5A4}"/>
    <cellStyle name="Millares 3 3 2 3 2 6" xfId="11431" xr:uid="{00000000-0005-0000-0000-000041220000}"/>
    <cellStyle name="Millares 3 3 2 3 2 6 2" xfId="11432" xr:uid="{00000000-0005-0000-0000-000042220000}"/>
    <cellStyle name="Millares 3 3 2 3 2 6 2 2" xfId="22072" xr:uid="{F6F243E1-CBE1-408D-9D1D-90B8DB84668A}"/>
    <cellStyle name="Millares 3 3 2 3 2 6 3" xfId="11433" xr:uid="{00000000-0005-0000-0000-000043220000}"/>
    <cellStyle name="Millares 3 3 2 3 2 6 3 2" xfId="22073" xr:uid="{69C04519-7635-4BB9-8E26-5992545C30C8}"/>
    <cellStyle name="Millares 3 3 2 3 2 6 4" xfId="22071" xr:uid="{B4F0A578-C0D9-4108-B9BD-41D4E1CB0766}"/>
    <cellStyle name="Millares 3 3 2 3 2 7" xfId="11434" xr:uid="{00000000-0005-0000-0000-000044220000}"/>
    <cellStyle name="Millares 3 3 2 3 2 7 2" xfId="22074" xr:uid="{E80D58C5-3958-489C-9C7A-62C23CBD1542}"/>
    <cellStyle name="Millares 3 3 2 3 2 8" xfId="11435" xr:uid="{00000000-0005-0000-0000-000045220000}"/>
    <cellStyle name="Millares 3 3 2 3 2 8 2" xfId="22075" xr:uid="{D0825BAD-0C8D-40D8-A92B-582C33A78C81}"/>
    <cellStyle name="Millares 3 3 2 3 2 9" xfId="22040" xr:uid="{F5D5A0A4-168A-4126-B7FC-357913411145}"/>
    <cellStyle name="Millares 3 3 2 3 3" xfId="11436" xr:uid="{00000000-0005-0000-0000-000046220000}"/>
    <cellStyle name="Millares 3 3 2 3 3 2" xfId="11437" xr:uid="{00000000-0005-0000-0000-000047220000}"/>
    <cellStyle name="Millares 3 3 2 3 3 2 2" xfId="11438" xr:uid="{00000000-0005-0000-0000-000048220000}"/>
    <cellStyle name="Millares 3 3 2 3 3 2 2 2" xfId="11439" xr:uid="{00000000-0005-0000-0000-000049220000}"/>
    <cellStyle name="Millares 3 3 2 3 3 2 2 2 2" xfId="22079" xr:uid="{3548638D-4B2F-4228-9A73-1AA62EA2643D}"/>
    <cellStyle name="Millares 3 3 2 3 3 2 2 3" xfId="11440" xr:uid="{00000000-0005-0000-0000-00004A220000}"/>
    <cellStyle name="Millares 3 3 2 3 3 2 2 3 2" xfId="22080" xr:uid="{0649E88C-B02F-4EC0-AFE2-3901A00284A0}"/>
    <cellStyle name="Millares 3 3 2 3 3 2 2 4" xfId="22078" xr:uid="{7D458DF3-48EF-4DC6-BD31-A141F9008D91}"/>
    <cellStyle name="Millares 3 3 2 3 3 2 3" xfId="11441" xr:uid="{00000000-0005-0000-0000-00004B220000}"/>
    <cellStyle name="Millares 3 3 2 3 3 2 3 2" xfId="22081" xr:uid="{FBE63FC0-6629-4A7D-AF24-B9EC328600AC}"/>
    <cellStyle name="Millares 3 3 2 3 3 2 4" xfId="11442" xr:uid="{00000000-0005-0000-0000-00004C220000}"/>
    <cellStyle name="Millares 3 3 2 3 3 2 4 2" xfId="22082" xr:uid="{2BD57A4A-EEFE-42E4-832E-EE43ABB371DE}"/>
    <cellStyle name="Millares 3 3 2 3 3 2 5" xfId="22077" xr:uid="{04118590-16E7-489A-9E7E-DE1AE9194FB5}"/>
    <cellStyle name="Millares 3 3 2 3 3 3" xfId="11443" xr:uid="{00000000-0005-0000-0000-00004D220000}"/>
    <cellStyle name="Millares 3 3 2 3 3 3 2" xfId="11444" xr:uid="{00000000-0005-0000-0000-00004E220000}"/>
    <cellStyle name="Millares 3 3 2 3 3 3 2 2" xfId="22084" xr:uid="{E4F1DFBB-188D-4D5E-8462-1689D68F4FCB}"/>
    <cellStyle name="Millares 3 3 2 3 3 3 3" xfId="11445" xr:uid="{00000000-0005-0000-0000-00004F220000}"/>
    <cellStyle name="Millares 3 3 2 3 3 3 3 2" xfId="22085" xr:uid="{F9471A9A-2BAD-485D-810C-C100ACF3D1D1}"/>
    <cellStyle name="Millares 3 3 2 3 3 3 4" xfId="22083" xr:uid="{4C32B0A4-6569-4584-A860-4736BEB927A2}"/>
    <cellStyle name="Millares 3 3 2 3 3 4" xfId="11446" xr:uid="{00000000-0005-0000-0000-000050220000}"/>
    <cellStyle name="Millares 3 3 2 3 3 4 2" xfId="22086" xr:uid="{87072C11-C810-4D10-8CE5-72ED5D85B8D1}"/>
    <cellStyle name="Millares 3 3 2 3 3 5" xfId="11447" xr:uid="{00000000-0005-0000-0000-000051220000}"/>
    <cellStyle name="Millares 3 3 2 3 3 5 2" xfId="22087" xr:uid="{7033BBE3-4056-4A1A-8931-21B90E03AFE9}"/>
    <cellStyle name="Millares 3 3 2 3 3 6" xfId="22076" xr:uid="{F4F923D5-899C-452D-A77F-808CB392E68B}"/>
    <cellStyle name="Millares 3 3 2 3 4" xfId="11448" xr:uid="{00000000-0005-0000-0000-000052220000}"/>
    <cellStyle name="Millares 3 3 2 3 4 2" xfId="11449" xr:uid="{00000000-0005-0000-0000-000053220000}"/>
    <cellStyle name="Millares 3 3 2 3 4 2 2" xfId="11450" xr:uid="{00000000-0005-0000-0000-000054220000}"/>
    <cellStyle name="Millares 3 3 2 3 4 2 2 2" xfId="22090" xr:uid="{F0D9F7C1-4722-4F04-842B-2ADDAC7FC33A}"/>
    <cellStyle name="Millares 3 3 2 3 4 2 3" xfId="11451" xr:uid="{00000000-0005-0000-0000-000055220000}"/>
    <cellStyle name="Millares 3 3 2 3 4 2 3 2" xfId="22091" xr:uid="{951637E0-1FDC-4A93-9042-E22A3CBD9CF3}"/>
    <cellStyle name="Millares 3 3 2 3 4 2 4" xfId="22089" xr:uid="{943FA364-1567-4F15-99F6-C1102928D726}"/>
    <cellStyle name="Millares 3 3 2 3 4 3" xfId="11452" xr:uid="{00000000-0005-0000-0000-000056220000}"/>
    <cellStyle name="Millares 3 3 2 3 4 3 2" xfId="22092" xr:uid="{E7383494-6114-4DDB-B398-7CC03CCF9147}"/>
    <cellStyle name="Millares 3 3 2 3 4 4" xfId="11453" xr:uid="{00000000-0005-0000-0000-000057220000}"/>
    <cellStyle name="Millares 3 3 2 3 4 4 2" xfId="22093" xr:uid="{C7C0B2AD-C7E2-4BB9-8A62-71CEE3C19B8A}"/>
    <cellStyle name="Millares 3 3 2 3 4 5" xfId="22088" xr:uid="{FD773B29-D278-4485-A86A-938EC6F62571}"/>
    <cellStyle name="Millares 3 3 2 3 5" xfId="11454" xr:uid="{00000000-0005-0000-0000-000058220000}"/>
    <cellStyle name="Millares 3 3 2 3 5 2" xfId="11455" xr:uid="{00000000-0005-0000-0000-000059220000}"/>
    <cellStyle name="Millares 3 3 2 3 5 2 2" xfId="11456" xr:uid="{00000000-0005-0000-0000-00005A220000}"/>
    <cellStyle name="Millares 3 3 2 3 5 2 2 2" xfId="22096" xr:uid="{3E4A5BC6-985A-468D-A495-6CA5787BE7EC}"/>
    <cellStyle name="Millares 3 3 2 3 5 2 3" xfId="11457" xr:uid="{00000000-0005-0000-0000-00005B220000}"/>
    <cellStyle name="Millares 3 3 2 3 5 2 3 2" xfId="22097" xr:uid="{B226FA6F-EEDC-487B-8F2B-67FB1E3107AB}"/>
    <cellStyle name="Millares 3 3 2 3 5 2 4" xfId="22095" xr:uid="{4C550F9C-2E6B-435D-AEDF-A218759FDBFB}"/>
    <cellStyle name="Millares 3 3 2 3 5 3" xfId="11458" xr:uid="{00000000-0005-0000-0000-00005C220000}"/>
    <cellStyle name="Millares 3 3 2 3 5 3 2" xfId="22098" xr:uid="{31EBD418-0361-480A-A919-D415B1DAE6E2}"/>
    <cellStyle name="Millares 3 3 2 3 5 4" xfId="11459" xr:uid="{00000000-0005-0000-0000-00005D220000}"/>
    <cellStyle name="Millares 3 3 2 3 5 4 2" xfId="22099" xr:uid="{8E319B96-BEB6-4F16-BE4B-0FDEF67779D8}"/>
    <cellStyle name="Millares 3 3 2 3 5 5" xfId="22094" xr:uid="{480BC9FB-3E47-4EB1-94C5-DE4F115432EE}"/>
    <cellStyle name="Millares 3 3 2 3 6" xfId="11460" xr:uid="{00000000-0005-0000-0000-00005E220000}"/>
    <cellStyle name="Millares 3 3 2 3 6 2" xfId="11461" xr:uid="{00000000-0005-0000-0000-00005F220000}"/>
    <cellStyle name="Millares 3 3 2 3 6 2 2" xfId="11462" xr:uid="{00000000-0005-0000-0000-000060220000}"/>
    <cellStyle name="Millares 3 3 2 3 6 2 2 2" xfId="22102" xr:uid="{3820E055-4A43-4DCE-BC50-8F1278C9F251}"/>
    <cellStyle name="Millares 3 3 2 3 6 2 3" xfId="11463" xr:uid="{00000000-0005-0000-0000-000061220000}"/>
    <cellStyle name="Millares 3 3 2 3 6 2 3 2" xfId="22103" xr:uid="{1D009BB4-8EA1-42CE-AE9A-A6A82D01E574}"/>
    <cellStyle name="Millares 3 3 2 3 6 2 4" xfId="22101" xr:uid="{84C72DF2-BDD3-4193-8F0D-D0E67831FBDA}"/>
    <cellStyle name="Millares 3 3 2 3 6 3" xfId="11464" xr:uid="{00000000-0005-0000-0000-000062220000}"/>
    <cellStyle name="Millares 3 3 2 3 6 3 2" xfId="22104" xr:uid="{74F28A3F-BAF9-4441-BA60-AE5AC713215D}"/>
    <cellStyle name="Millares 3 3 2 3 6 4" xfId="11465" xr:uid="{00000000-0005-0000-0000-000063220000}"/>
    <cellStyle name="Millares 3 3 2 3 6 4 2" xfId="22105" xr:uid="{095067EB-986B-4534-9656-5228A146D8A7}"/>
    <cellStyle name="Millares 3 3 2 3 6 5" xfId="22100" xr:uid="{89293854-6BAB-4E88-BBC1-8E549C24E772}"/>
    <cellStyle name="Millares 3 3 2 3 7" xfId="11466" xr:uid="{00000000-0005-0000-0000-000064220000}"/>
    <cellStyle name="Millares 3 3 2 3 7 2" xfId="11467" xr:uid="{00000000-0005-0000-0000-000065220000}"/>
    <cellStyle name="Millares 3 3 2 3 7 2 2" xfId="22107" xr:uid="{A40E4C1E-11E3-4E43-B717-C6763DD067A5}"/>
    <cellStyle name="Millares 3 3 2 3 7 3" xfId="11468" xr:uid="{00000000-0005-0000-0000-000066220000}"/>
    <cellStyle name="Millares 3 3 2 3 7 3 2" xfId="22108" xr:uid="{5BE46AF5-DD38-4D9D-880D-4396AF9E7178}"/>
    <cellStyle name="Millares 3 3 2 3 7 4" xfId="22106" xr:uid="{943E5010-5345-4DB3-98B8-79332326390B}"/>
    <cellStyle name="Millares 3 3 2 3 8" xfId="11469" xr:uid="{00000000-0005-0000-0000-000067220000}"/>
    <cellStyle name="Millares 3 3 2 3 8 2" xfId="22109" xr:uid="{3CDC3722-FEF1-404C-B3A9-34A8CD22052B}"/>
    <cellStyle name="Millares 3 3 2 3 9" xfId="11470" xr:uid="{00000000-0005-0000-0000-000068220000}"/>
    <cellStyle name="Millares 3 3 2 3 9 2" xfId="22110" xr:uid="{F67960D6-00A1-4F3D-BBA3-278BEE4CDDBF}"/>
    <cellStyle name="Millares 3 3 2 4" xfId="11471" xr:uid="{00000000-0005-0000-0000-000069220000}"/>
    <cellStyle name="Millares 3 3 2 4 10" xfId="22111" xr:uid="{7C6D51F4-6A8B-4AEF-8CDA-1D5DF42B55BE}"/>
    <cellStyle name="Millares 3 3 2 4 2" xfId="11472" xr:uid="{00000000-0005-0000-0000-00006A220000}"/>
    <cellStyle name="Millares 3 3 2 4 2 2" xfId="11473" xr:uid="{00000000-0005-0000-0000-00006B220000}"/>
    <cellStyle name="Millares 3 3 2 4 2 2 2" xfId="11474" xr:uid="{00000000-0005-0000-0000-00006C220000}"/>
    <cellStyle name="Millares 3 3 2 4 2 2 2 2" xfId="11475" xr:uid="{00000000-0005-0000-0000-00006D220000}"/>
    <cellStyle name="Millares 3 3 2 4 2 2 2 2 2" xfId="11476" xr:uid="{00000000-0005-0000-0000-00006E220000}"/>
    <cellStyle name="Millares 3 3 2 4 2 2 2 2 2 2" xfId="22116" xr:uid="{F191BFE4-DA29-4BCE-8952-807A0C716662}"/>
    <cellStyle name="Millares 3 3 2 4 2 2 2 2 3" xfId="11477" xr:uid="{00000000-0005-0000-0000-00006F220000}"/>
    <cellStyle name="Millares 3 3 2 4 2 2 2 2 3 2" xfId="22117" xr:uid="{24600845-EC02-4B1E-AC1E-32C33E67DBD9}"/>
    <cellStyle name="Millares 3 3 2 4 2 2 2 2 4" xfId="22115" xr:uid="{4FB9D64E-F19B-4C8F-BB8E-D56F92CD89D9}"/>
    <cellStyle name="Millares 3 3 2 4 2 2 2 3" xfId="11478" xr:uid="{00000000-0005-0000-0000-000070220000}"/>
    <cellStyle name="Millares 3 3 2 4 2 2 2 3 2" xfId="22118" xr:uid="{0A98A003-013D-4F38-B559-DC9711F8B5E4}"/>
    <cellStyle name="Millares 3 3 2 4 2 2 2 4" xfId="11479" xr:uid="{00000000-0005-0000-0000-000071220000}"/>
    <cellStyle name="Millares 3 3 2 4 2 2 2 4 2" xfId="22119" xr:uid="{E453B705-217B-413F-BD0D-2605ADBB078E}"/>
    <cellStyle name="Millares 3 3 2 4 2 2 2 5" xfId="22114" xr:uid="{5405888D-2D76-41D0-A8DE-3509D721358F}"/>
    <cellStyle name="Millares 3 3 2 4 2 2 3" xfId="11480" xr:uid="{00000000-0005-0000-0000-000072220000}"/>
    <cellStyle name="Millares 3 3 2 4 2 2 3 2" xfId="11481" xr:uid="{00000000-0005-0000-0000-000073220000}"/>
    <cellStyle name="Millares 3 3 2 4 2 2 3 2 2" xfId="22121" xr:uid="{C47A18AB-D6D2-43C2-96E2-724012D7301B}"/>
    <cellStyle name="Millares 3 3 2 4 2 2 3 3" xfId="11482" xr:uid="{00000000-0005-0000-0000-000074220000}"/>
    <cellStyle name="Millares 3 3 2 4 2 2 3 3 2" xfId="22122" xr:uid="{A4833A76-7E8F-4AF6-BEF3-85701F113564}"/>
    <cellStyle name="Millares 3 3 2 4 2 2 3 4" xfId="22120" xr:uid="{C4B8A6D0-469B-49CB-B344-2D22D07AC1AF}"/>
    <cellStyle name="Millares 3 3 2 4 2 2 4" xfId="11483" xr:uid="{00000000-0005-0000-0000-000075220000}"/>
    <cellStyle name="Millares 3 3 2 4 2 2 4 2" xfId="22123" xr:uid="{61E85741-191F-4186-BD22-F070FBD18F53}"/>
    <cellStyle name="Millares 3 3 2 4 2 2 5" xfId="11484" xr:uid="{00000000-0005-0000-0000-000076220000}"/>
    <cellStyle name="Millares 3 3 2 4 2 2 5 2" xfId="22124" xr:uid="{563E82E1-835B-4FA5-818F-0E5D4EAC35A8}"/>
    <cellStyle name="Millares 3 3 2 4 2 2 6" xfId="22113" xr:uid="{37B9C087-DECE-4CA7-9F22-4D33AB50D735}"/>
    <cellStyle name="Millares 3 3 2 4 2 3" xfId="11485" xr:uid="{00000000-0005-0000-0000-000077220000}"/>
    <cellStyle name="Millares 3 3 2 4 2 3 2" xfId="11486" xr:uid="{00000000-0005-0000-0000-000078220000}"/>
    <cellStyle name="Millares 3 3 2 4 2 3 2 2" xfId="11487" xr:uid="{00000000-0005-0000-0000-000079220000}"/>
    <cellStyle name="Millares 3 3 2 4 2 3 2 2 2" xfId="22127" xr:uid="{09A739DA-BD73-42FB-A023-A67ABA314903}"/>
    <cellStyle name="Millares 3 3 2 4 2 3 2 3" xfId="11488" xr:uid="{00000000-0005-0000-0000-00007A220000}"/>
    <cellStyle name="Millares 3 3 2 4 2 3 2 3 2" xfId="22128" xr:uid="{D78371C7-93B3-462D-9088-1F3BB1AF705E}"/>
    <cellStyle name="Millares 3 3 2 4 2 3 2 4" xfId="22126" xr:uid="{FF22D9ED-E84D-4F49-8464-BE6122E31628}"/>
    <cellStyle name="Millares 3 3 2 4 2 3 3" xfId="11489" xr:uid="{00000000-0005-0000-0000-00007B220000}"/>
    <cellStyle name="Millares 3 3 2 4 2 3 3 2" xfId="22129" xr:uid="{A23694FC-CED1-47F8-B94C-D686C64464ED}"/>
    <cellStyle name="Millares 3 3 2 4 2 3 4" xfId="11490" xr:uid="{00000000-0005-0000-0000-00007C220000}"/>
    <cellStyle name="Millares 3 3 2 4 2 3 4 2" xfId="22130" xr:uid="{D3B7235A-C449-4CAD-A4F8-DE9C946C3223}"/>
    <cellStyle name="Millares 3 3 2 4 2 3 5" xfId="22125" xr:uid="{F63E1A3C-62D9-46D8-BE6F-82E301876D3A}"/>
    <cellStyle name="Millares 3 3 2 4 2 4" xfId="11491" xr:uid="{00000000-0005-0000-0000-00007D220000}"/>
    <cellStyle name="Millares 3 3 2 4 2 4 2" xfId="11492" xr:uid="{00000000-0005-0000-0000-00007E220000}"/>
    <cellStyle name="Millares 3 3 2 4 2 4 2 2" xfId="11493" xr:uid="{00000000-0005-0000-0000-00007F220000}"/>
    <cellStyle name="Millares 3 3 2 4 2 4 2 2 2" xfId="22133" xr:uid="{40A1113D-2864-4D75-9FA7-1DF393C0F0A0}"/>
    <cellStyle name="Millares 3 3 2 4 2 4 2 3" xfId="11494" xr:uid="{00000000-0005-0000-0000-000080220000}"/>
    <cellStyle name="Millares 3 3 2 4 2 4 2 3 2" xfId="22134" xr:uid="{046ECB62-C83C-4495-9308-ED64F2934A65}"/>
    <cellStyle name="Millares 3 3 2 4 2 4 2 4" xfId="22132" xr:uid="{459F4CD8-C74A-4085-833E-8D85B3B03D8D}"/>
    <cellStyle name="Millares 3 3 2 4 2 4 3" xfId="11495" xr:uid="{00000000-0005-0000-0000-000081220000}"/>
    <cellStyle name="Millares 3 3 2 4 2 4 3 2" xfId="22135" xr:uid="{D478AB02-C415-4CD0-9458-43BB8DE4E8DB}"/>
    <cellStyle name="Millares 3 3 2 4 2 4 4" xfId="11496" xr:uid="{00000000-0005-0000-0000-000082220000}"/>
    <cellStyle name="Millares 3 3 2 4 2 4 4 2" xfId="22136" xr:uid="{638FA2A4-D000-4D97-BB3F-3216E9AA3AA2}"/>
    <cellStyle name="Millares 3 3 2 4 2 4 5" xfId="22131" xr:uid="{2F40EBEE-B38E-4398-8E05-87B11F1E7B82}"/>
    <cellStyle name="Millares 3 3 2 4 2 5" xfId="11497" xr:uid="{00000000-0005-0000-0000-000083220000}"/>
    <cellStyle name="Millares 3 3 2 4 2 5 2" xfId="11498" xr:uid="{00000000-0005-0000-0000-000084220000}"/>
    <cellStyle name="Millares 3 3 2 4 2 5 2 2" xfId="11499" xr:uid="{00000000-0005-0000-0000-000085220000}"/>
    <cellStyle name="Millares 3 3 2 4 2 5 2 2 2" xfId="22139" xr:uid="{63B63CF3-F7ED-4124-B4EC-2B4217D71818}"/>
    <cellStyle name="Millares 3 3 2 4 2 5 2 3" xfId="11500" xr:uid="{00000000-0005-0000-0000-000086220000}"/>
    <cellStyle name="Millares 3 3 2 4 2 5 2 3 2" xfId="22140" xr:uid="{C246A724-D655-45A8-B3B0-C69251818106}"/>
    <cellStyle name="Millares 3 3 2 4 2 5 2 4" xfId="22138" xr:uid="{AAB05FD1-734E-4013-B3F4-3C9FCF2FEB64}"/>
    <cellStyle name="Millares 3 3 2 4 2 5 3" xfId="11501" xr:uid="{00000000-0005-0000-0000-000087220000}"/>
    <cellStyle name="Millares 3 3 2 4 2 5 3 2" xfId="22141" xr:uid="{6865C0A6-8375-4CD5-BA59-CA09B7DBA7BF}"/>
    <cellStyle name="Millares 3 3 2 4 2 5 4" xfId="11502" xr:uid="{00000000-0005-0000-0000-000088220000}"/>
    <cellStyle name="Millares 3 3 2 4 2 5 4 2" xfId="22142" xr:uid="{2D131B75-BD23-4C8F-8352-80C47CB8227B}"/>
    <cellStyle name="Millares 3 3 2 4 2 5 5" xfId="22137" xr:uid="{33D741BC-B07C-456C-9B07-4031E1BB7A22}"/>
    <cellStyle name="Millares 3 3 2 4 2 6" xfId="11503" xr:uid="{00000000-0005-0000-0000-000089220000}"/>
    <cellStyle name="Millares 3 3 2 4 2 6 2" xfId="11504" xr:uid="{00000000-0005-0000-0000-00008A220000}"/>
    <cellStyle name="Millares 3 3 2 4 2 6 2 2" xfId="22144" xr:uid="{013A76D0-ED32-469D-9A47-9692DBD9E1B4}"/>
    <cellStyle name="Millares 3 3 2 4 2 6 3" xfId="11505" xr:uid="{00000000-0005-0000-0000-00008B220000}"/>
    <cellStyle name="Millares 3 3 2 4 2 6 3 2" xfId="22145" xr:uid="{344E366D-311A-4434-89E7-59C7EEEFD1F8}"/>
    <cellStyle name="Millares 3 3 2 4 2 6 4" xfId="22143" xr:uid="{045386F8-E182-43E8-8A07-46275FC8A26B}"/>
    <cellStyle name="Millares 3 3 2 4 2 7" xfId="11506" xr:uid="{00000000-0005-0000-0000-00008C220000}"/>
    <cellStyle name="Millares 3 3 2 4 2 7 2" xfId="22146" xr:uid="{9B5135D9-BA3C-4F62-A411-C5708F68F9BD}"/>
    <cellStyle name="Millares 3 3 2 4 2 8" xfId="11507" xr:uid="{00000000-0005-0000-0000-00008D220000}"/>
    <cellStyle name="Millares 3 3 2 4 2 8 2" xfId="22147" xr:uid="{68E0D719-D687-412A-9DEF-094FDD6E9143}"/>
    <cellStyle name="Millares 3 3 2 4 2 9" xfId="22112" xr:uid="{7E5A1FF6-19A0-4BFA-A098-AF446D6C9679}"/>
    <cellStyle name="Millares 3 3 2 4 3" xfId="11508" xr:uid="{00000000-0005-0000-0000-00008E220000}"/>
    <cellStyle name="Millares 3 3 2 4 3 2" xfId="11509" xr:uid="{00000000-0005-0000-0000-00008F220000}"/>
    <cellStyle name="Millares 3 3 2 4 3 2 2" xfId="11510" xr:uid="{00000000-0005-0000-0000-000090220000}"/>
    <cellStyle name="Millares 3 3 2 4 3 2 2 2" xfId="11511" xr:uid="{00000000-0005-0000-0000-000091220000}"/>
    <cellStyle name="Millares 3 3 2 4 3 2 2 2 2" xfId="22151" xr:uid="{45C7EB7D-EFAE-42D4-9442-E8B4D21A8FE4}"/>
    <cellStyle name="Millares 3 3 2 4 3 2 2 3" xfId="11512" xr:uid="{00000000-0005-0000-0000-000092220000}"/>
    <cellStyle name="Millares 3 3 2 4 3 2 2 3 2" xfId="22152" xr:uid="{639CB797-0A6B-425E-A710-43912FFB97B2}"/>
    <cellStyle name="Millares 3 3 2 4 3 2 2 4" xfId="22150" xr:uid="{BB0A3F3B-CF1C-46AE-9815-2A88F1BDFFBA}"/>
    <cellStyle name="Millares 3 3 2 4 3 2 3" xfId="11513" xr:uid="{00000000-0005-0000-0000-000093220000}"/>
    <cellStyle name="Millares 3 3 2 4 3 2 3 2" xfId="22153" xr:uid="{9D7A9B0B-3DD5-44A8-B02B-0DA996DE5E3D}"/>
    <cellStyle name="Millares 3 3 2 4 3 2 4" xfId="11514" xr:uid="{00000000-0005-0000-0000-000094220000}"/>
    <cellStyle name="Millares 3 3 2 4 3 2 4 2" xfId="22154" xr:uid="{F6F5CFC5-0237-429E-98E2-4D88938AF94A}"/>
    <cellStyle name="Millares 3 3 2 4 3 2 5" xfId="22149" xr:uid="{422FDEDC-C552-4BA7-AFB2-495ACB7840EA}"/>
    <cellStyle name="Millares 3 3 2 4 3 3" xfId="11515" xr:uid="{00000000-0005-0000-0000-000095220000}"/>
    <cellStyle name="Millares 3 3 2 4 3 3 2" xfId="11516" xr:uid="{00000000-0005-0000-0000-000096220000}"/>
    <cellStyle name="Millares 3 3 2 4 3 3 2 2" xfId="22156" xr:uid="{4459957D-6571-47F3-AF25-8DA13C89FE1B}"/>
    <cellStyle name="Millares 3 3 2 4 3 3 3" xfId="11517" xr:uid="{00000000-0005-0000-0000-000097220000}"/>
    <cellStyle name="Millares 3 3 2 4 3 3 3 2" xfId="22157" xr:uid="{3F09BC6C-3F92-4C10-983F-FC738A042A6C}"/>
    <cellStyle name="Millares 3 3 2 4 3 3 4" xfId="22155" xr:uid="{9CA7AE9E-6951-4575-8402-D4ECFAA3AADA}"/>
    <cellStyle name="Millares 3 3 2 4 3 4" xfId="11518" xr:uid="{00000000-0005-0000-0000-000098220000}"/>
    <cellStyle name="Millares 3 3 2 4 3 4 2" xfId="22158" xr:uid="{C4D3E745-DE7D-4851-A1B5-AE41279AA994}"/>
    <cellStyle name="Millares 3 3 2 4 3 5" xfId="11519" xr:uid="{00000000-0005-0000-0000-000099220000}"/>
    <cellStyle name="Millares 3 3 2 4 3 5 2" xfId="22159" xr:uid="{3A8388E3-9422-448C-8669-D2016C2C46B5}"/>
    <cellStyle name="Millares 3 3 2 4 3 6" xfId="22148" xr:uid="{2B0FB96C-F63D-4634-A0E5-167E735A8227}"/>
    <cellStyle name="Millares 3 3 2 4 4" xfId="11520" xr:uid="{00000000-0005-0000-0000-00009A220000}"/>
    <cellStyle name="Millares 3 3 2 4 4 2" xfId="11521" xr:uid="{00000000-0005-0000-0000-00009B220000}"/>
    <cellStyle name="Millares 3 3 2 4 4 2 2" xfId="11522" xr:uid="{00000000-0005-0000-0000-00009C220000}"/>
    <cellStyle name="Millares 3 3 2 4 4 2 2 2" xfId="22162" xr:uid="{3260F0FD-AB30-41A1-ABF5-F5A77B580416}"/>
    <cellStyle name="Millares 3 3 2 4 4 2 3" xfId="11523" xr:uid="{00000000-0005-0000-0000-00009D220000}"/>
    <cellStyle name="Millares 3 3 2 4 4 2 3 2" xfId="22163" xr:uid="{50BF388C-4A89-41D7-A6E0-541FD5098255}"/>
    <cellStyle name="Millares 3 3 2 4 4 2 4" xfId="22161" xr:uid="{5C6CA505-68D4-4397-BFA8-CCEE4B7B19BA}"/>
    <cellStyle name="Millares 3 3 2 4 4 3" xfId="11524" xr:uid="{00000000-0005-0000-0000-00009E220000}"/>
    <cellStyle name="Millares 3 3 2 4 4 3 2" xfId="22164" xr:uid="{26D7C63B-B93B-448F-A5A9-A70E05A4AAAF}"/>
    <cellStyle name="Millares 3 3 2 4 4 4" xfId="11525" xr:uid="{00000000-0005-0000-0000-00009F220000}"/>
    <cellStyle name="Millares 3 3 2 4 4 4 2" xfId="22165" xr:uid="{03BB929C-75D3-47FF-A523-EBF101189854}"/>
    <cellStyle name="Millares 3 3 2 4 4 5" xfId="22160" xr:uid="{85FF2059-332A-4426-B110-A0AA9CC7A244}"/>
    <cellStyle name="Millares 3 3 2 4 5" xfId="11526" xr:uid="{00000000-0005-0000-0000-0000A0220000}"/>
    <cellStyle name="Millares 3 3 2 4 5 2" xfId="11527" xr:uid="{00000000-0005-0000-0000-0000A1220000}"/>
    <cellStyle name="Millares 3 3 2 4 5 2 2" xfId="11528" xr:uid="{00000000-0005-0000-0000-0000A2220000}"/>
    <cellStyle name="Millares 3 3 2 4 5 2 2 2" xfId="22168" xr:uid="{115C917A-FACB-4E32-9661-286D4F8578CE}"/>
    <cellStyle name="Millares 3 3 2 4 5 2 3" xfId="11529" xr:uid="{00000000-0005-0000-0000-0000A3220000}"/>
    <cellStyle name="Millares 3 3 2 4 5 2 3 2" xfId="22169" xr:uid="{E0498FBE-0BAE-4D3F-9895-B266911D76BF}"/>
    <cellStyle name="Millares 3 3 2 4 5 2 4" xfId="22167" xr:uid="{B3A95268-F23B-4DD6-8F9B-ACBD52ABC450}"/>
    <cellStyle name="Millares 3 3 2 4 5 3" xfId="11530" xr:uid="{00000000-0005-0000-0000-0000A4220000}"/>
    <cellStyle name="Millares 3 3 2 4 5 3 2" xfId="22170" xr:uid="{14357A54-C901-4014-ADB5-3220FA577DB0}"/>
    <cellStyle name="Millares 3 3 2 4 5 4" xfId="11531" xr:uid="{00000000-0005-0000-0000-0000A5220000}"/>
    <cellStyle name="Millares 3 3 2 4 5 4 2" xfId="22171" xr:uid="{A2205CE5-7D68-4749-8F36-BFA4367723D6}"/>
    <cellStyle name="Millares 3 3 2 4 5 5" xfId="22166" xr:uid="{6076CC14-4E23-4770-8CC0-765369C9F185}"/>
    <cellStyle name="Millares 3 3 2 4 6" xfId="11532" xr:uid="{00000000-0005-0000-0000-0000A6220000}"/>
    <cellStyle name="Millares 3 3 2 4 6 2" xfId="11533" xr:uid="{00000000-0005-0000-0000-0000A7220000}"/>
    <cellStyle name="Millares 3 3 2 4 6 2 2" xfId="11534" xr:uid="{00000000-0005-0000-0000-0000A8220000}"/>
    <cellStyle name="Millares 3 3 2 4 6 2 2 2" xfId="22174" xr:uid="{814C35F1-833A-47C5-9AF8-DA59EBC22DAE}"/>
    <cellStyle name="Millares 3 3 2 4 6 2 3" xfId="11535" xr:uid="{00000000-0005-0000-0000-0000A9220000}"/>
    <cellStyle name="Millares 3 3 2 4 6 2 3 2" xfId="22175" xr:uid="{9F4A5895-CD02-4468-8037-C991E65CA0C5}"/>
    <cellStyle name="Millares 3 3 2 4 6 2 4" xfId="22173" xr:uid="{804D33D8-4D06-4BAA-AE2F-88CF3AFCD055}"/>
    <cellStyle name="Millares 3 3 2 4 6 3" xfId="11536" xr:uid="{00000000-0005-0000-0000-0000AA220000}"/>
    <cellStyle name="Millares 3 3 2 4 6 3 2" xfId="22176" xr:uid="{C6C00956-C451-4C16-8608-3F8D74444845}"/>
    <cellStyle name="Millares 3 3 2 4 6 4" xfId="11537" xr:uid="{00000000-0005-0000-0000-0000AB220000}"/>
    <cellStyle name="Millares 3 3 2 4 6 4 2" xfId="22177" xr:uid="{0C0B3E4B-8A8C-408C-9800-ED7A40AD384A}"/>
    <cellStyle name="Millares 3 3 2 4 6 5" xfId="22172" xr:uid="{BB9C1964-D63C-4E16-ABA3-C4C8283E9DE2}"/>
    <cellStyle name="Millares 3 3 2 4 7" xfId="11538" xr:uid="{00000000-0005-0000-0000-0000AC220000}"/>
    <cellStyle name="Millares 3 3 2 4 7 2" xfId="11539" xr:uid="{00000000-0005-0000-0000-0000AD220000}"/>
    <cellStyle name="Millares 3 3 2 4 7 2 2" xfId="22179" xr:uid="{DAC25D85-C1DA-4176-9C44-1EBFF57C3956}"/>
    <cellStyle name="Millares 3 3 2 4 7 3" xfId="11540" xr:uid="{00000000-0005-0000-0000-0000AE220000}"/>
    <cellStyle name="Millares 3 3 2 4 7 3 2" xfId="22180" xr:uid="{19200578-F9BA-43AD-9C61-95013AECC10E}"/>
    <cellStyle name="Millares 3 3 2 4 7 4" xfId="22178" xr:uid="{70D96197-36D1-4F63-A408-B6F4F744EB3E}"/>
    <cellStyle name="Millares 3 3 2 4 8" xfId="11541" xr:uid="{00000000-0005-0000-0000-0000AF220000}"/>
    <cellStyle name="Millares 3 3 2 4 8 2" xfId="22181" xr:uid="{4E9B705B-6F53-478A-BCDE-F656E720EE96}"/>
    <cellStyle name="Millares 3 3 2 4 9" xfId="11542" xr:uid="{00000000-0005-0000-0000-0000B0220000}"/>
    <cellStyle name="Millares 3 3 2 4 9 2" xfId="22182" xr:uid="{44CAF722-60CD-434A-877F-838E7243CA4F}"/>
    <cellStyle name="Millares 3 3 2 5" xfId="11543" xr:uid="{00000000-0005-0000-0000-0000B1220000}"/>
    <cellStyle name="Millares 3 3 2 5 2" xfId="11544" xr:uid="{00000000-0005-0000-0000-0000B2220000}"/>
    <cellStyle name="Millares 3 3 2 5 2 2" xfId="11545" xr:uid="{00000000-0005-0000-0000-0000B3220000}"/>
    <cellStyle name="Millares 3 3 2 5 2 2 2" xfId="11546" xr:uid="{00000000-0005-0000-0000-0000B4220000}"/>
    <cellStyle name="Millares 3 3 2 5 2 2 2 2" xfId="11547" xr:uid="{00000000-0005-0000-0000-0000B5220000}"/>
    <cellStyle name="Millares 3 3 2 5 2 2 2 2 2" xfId="22187" xr:uid="{E2A610D4-040F-434D-8C31-E773CA399AF7}"/>
    <cellStyle name="Millares 3 3 2 5 2 2 2 3" xfId="11548" xr:uid="{00000000-0005-0000-0000-0000B6220000}"/>
    <cellStyle name="Millares 3 3 2 5 2 2 2 3 2" xfId="22188" xr:uid="{E79B5A4E-3155-447A-A56B-C7DC186C4798}"/>
    <cellStyle name="Millares 3 3 2 5 2 2 2 4" xfId="22186" xr:uid="{9380BB63-14EC-4424-91C6-AA0A827EB1EB}"/>
    <cellStyle name="Millares 3 3 2 5 2 2 3" xfId="11549" xr:uid="{00000000-0005-0000-0000-0000B7220000}"/>
    <cellStyle name="Millares 3 3 2 5 2 2 3 2" xfId="22189" xr:uid="{A7F9E6A7-1CA8-407A-BC56-7523AA685A1A}"/>
    <cellStyle name="Millares 3 3 2 5 2 2 4" xfId="11550" xr:uid="{00000000-0005-0000-0000-0000B8220000}"/>
    <cellStyle name="Millares 3 3 2 5 2 2 4 2" xfId="22190" xr:uid="{BA4AB0D7-AB83-48C0-A2FF-17492FF91E00}"/>
    <cellStyle name="Millares 3 3 2 5 2 2 5" xfId="22185" xr:uid="{ED3E4CA2-DE7B-4FFC-A144-FDF379B8B4FB}"/>
    <cellStyle name="Millares 3 3 2 5 2 3" xfId="11551" xr:uid="{00000000-0005-0000-0000-0000B9220000}"/>
    <cellStyle name="Millares 3 3 2 5 2 3 2" xfId="11552" xr:uid="{00000000-0005-0000-0000-0000BA220000}"/>
    <cellStyle name="Millares 3 3 2 5 2 3 2 2" xfId="22192" xr:uid="{CF20D178-C418-498A-B2CF-19939AF18BB1}"/>
    <cellStyle name="Millares 3 3 2 5 2 3 3" xfId="11553" xr:uid="{00000000-0005-0000-0000-0000BB220000}"/>
    <cellStyle name="Millares 3 3 2 5 2 3 3 2" xfId="22193" xr:uid="{E9F547A2-D2A8-4A1C-83DC-DA6BFBE7D56A}"/>
    <cellStyle name="Millares 3 3 2 5 2 3 4" xfId="22191" xr:uid="{012CD051-4912-4E52-B49B-EBCA4E2BBA8F}"/>
    <cellStyle name="Millares 3 3 2 5 2 4" xfId="11554" xr:uid="{00000000-0005-0000-0000-0000BC220000}"/>
    <cellStyle name="Millares 3 3 2 5 2 4 2" xfId="22194" xr:uid="{9872F89D-C4B7-48A8-9DA4-64D63ACFC2D4}"/>
    <cellStyle name="Millares 3 3 2 5 2 5" xfId="11555" xr:uid="{00000000-0005-0000-0000-0000BD220000}"/>
    <cellStyle name="Millares 3 3 2 5 2 5 2" xfId="22195" xr:uid="{E5C1EF00-07C4-4E04-BE67-35BB9A9B1C91}"/>
    <cellStyle name="Millares 3 3 2 5 2 6" xfId="22184" xr:uid="{1E8CC6E1-4A5F-4BBD-92EE-2E514192E0B2}"/>
    <cellStyle name="Millares 3 3 2 5 3" xfId="11556" xr:uid="{00000000-0005-0000-0000-0000BE220000}"/>
    <cellStyle name="Millares 3 3 2 5 3 2" xfId="11557" xr:uid="{00000000-0005-0000-0000-0000BF220000}"/>
    <cellStyle name="Millares 3 3 2 5 3 2 2" xfId="11558" xr:uid="{00000000-0005-0000-0000-0000C0220000}"/>
    <cellStyle name="Millares 3 3 2 5 3 2 2 2" xfId="22198" xr:uid="{B1A99C44-52AE-4863-AEA8-C64DFEE8A008}"/>
    <cellStyle name="Millares 3 3 2 5 3 2 3" xfId="11559" xr:uid="{00000000-0005-0000-0000-0000C1220000}"/>
    <cellStyle name="Millares 3 3 2 5 3 2 3 2" xfId="22199" xr:uid="{6A5B2399-BCF4-4FD2-90FD-B6E075E88C87}"/>
    <cellStyle name="Millares 3 3 2 5 3 2 4" xfId="22197" xr:uid="{EBB5D8D2-6F85-41B4-9E80-1430563705F6}"/>
    <cellStyle name="Millares 3 3 2 5 3 3" xfId="11560" xr:uid="{00000000-0005-0000-0000-0000C2220000}"/>
    <cellStyle name="Millares 3 3 2 5 3 3 2" xfId="22200" xr:uid="{2F918003-B843-4368-8F45-27F30AA126BD}"/>
    <cellStyle name="Millares 3 3 2 5 3 4" xfId="11561" xr:uid="{00000000-0005-0000-0000-0000C3220000}"/>
    <cellStyle name="Millares 3 3 2 5 3 4 2" xfId="22201" xr:uid="{5AE0955C-9858-43F3-BE39-5E1C010C19B2}"/>
    <cellStyle name="Millares 3 3 2 5 3 5" xfId="22196" xr:uid="{1BACD79C-69F2-4C29-8D99-EC7443AAC336}"/>
    <cellStyle name="Millares 3 3 2 5 4" xfId="11562" xr:uid="{00000000-0005-0000-0000-0000C4220000}"/>
    <cellStyle name="Millares 3 3 2 5 4 2" xfId="11563" xr:uid="{00000000-0005-0000-0000-0000C5220000}"/>
    <cellStyle name="Millares 3 3 2 5 4 2 2" xfId="11564" xr:uid="{00000000-0005-0000-0000-0000C6220000}"/>
    <cellStyle name="Millares 3 3 2 5 4 2 2 2" xfId="22204" xr:uid="{D3889286-9E6C-412B-AA8B-316F54E2E5B5}"/>
    <cellStyle name="Millares 3 3 2 5 4 2 3" xfId="11565" xr:uid="{00000000-0005-0000-0000-0000C7220000}"/>
    <cellStyle name="Millares 3 3 2 5 4 2 3 2" xfId="22205" xr:uid="{EA40DB13-FE31-4EB4-8180-2E2E2D66FE4D}"/>
    <cellStyle name="Millares 3 3 2 5 4 2 4" xfId="22203" xr:uid="{FD3C1985-707A-4D31-B2A6-5AE4ACF58C20}"/>
    <cellStyle name="Millares 3 3 2 5 4 3" xfId="11566" xr:uid="{00000000-0005-0000-0000-0000C8220000}"/>
    <cellStyle name="Millares 3 3 2 5 4 3 2" xfId="22206" xr:uid="{82A5B42F-7883-4D15-AA58-020110238AAD}"/>
    <cellStyle name="Millares 3 3 2 5 4 4" xfId="11567" xr:uid="{00000000-0005-0000-0000-0000C9220000}"/>
    <cellStyle name="Millares 3 3 2 5 4 4 2" xfId="22207" xr:uid="{57EB7A9A-2B7C-4AEF-B6D8-FC0F76C70596}"/>
    <cellStyle name="Millares 3 3 2 5 4 5" xfId="22202" xr:uid="{70681ADF-28C7-46EB-8012-1DC9D9494BCD}"/>
    <cellStyle name="Millares 3 3 2 5 5" xfId="11568" xr:uid="{00000000-0005-0000-0000-0000CA220000}"/>
    <cellStyle name="Millares 3 3 2 5 5 2" xfId="11569" xr:uid="{00000000-0005-0000-0000-0000CB220000}"/>
    <cellStyle name="Millares 3 3 2 5 5 2 2" xfId="11570" xr:uid="{00000000-0005-0000-0000-0000CC220000}"/>
    <cellStyle name="Millares 3 3 2 5 5 2 2 2" xfId="22210" xr:uid="{4DF3ADA9-0D39-4908-B5FA-F6CC9DBC5596}"/>
    <cellStyle name="Millares 3 3 2 5 5 2 3" xfId="11571" xr:uid="{00000000-0005-0000-0000-0000CD220000}"/>
    <cellStyle name="Millares 3 3 2 5 5 2 3 2" xfId="22211" xr:uid="{AE76A0CD-1E14-44F3-A64C-6256B99189AE}"/>
    <cellStyle name="Millares 3 3 2 5 5 2 4" xfId="22209" xr:uid="{07CA22A3-F137-4267-8E98-32F9A900023C}"/>
    <cellStyle name="Millares 3 3 2 5 5 3" xfId="11572" xr:uid="{00000000-0005-0000-0000-0000CE220000}"/>
    <cellStyle name="Millares 3 3 2 5 5 3 2" xfId="22212" xr:uid="{F9E812E7-050A-4A72-813E-00D6D52DB640}"/>
    <cellStyle name="Millares 3 3 2 5 5 4" xfId="11573" xr:uid="{00000000-0005-0000-0000-0000CF220000}"/>
    <cellStyle name="Millares 3 3 2 5 5 4 2" xfId="22213" xr:uid="{3C1F80AC-A826-476A-B5C5-EE147527B3B3}"/>
    <cellStyle name="Millares 3 3 2 5 5 5" xfId="22208" xr:uid="{27F3CF65-825B-4A4E-AB05-E213F675B381}"/>
    <cellStyle name="Millares 3 3 2 5 6" xfId="11574" xr:uid="{00000000-0005-0000-0000-0000D0220000}"/>
    <cellStyle name="Millares 3 3 2 5 6 2" xfId="11575" xr:uid="{00000000-0005-0000-0000-0000D1220000}"/>
    <cellStyle name="Millares 3 3 2 5 6 2 2" xfId="22215" xr:uid="{F22327E6-C801-4F08-8EA6-F51F61EAA4F4}"/>
    <cellStyle name="Millares 3 3 2 5 6 3" xfId="11576" xr:uid="{00000000-0005-0000-0000-0000D2220000}"/>
    <cellStyle name="Millares 3 3 2 5 6 3 2" xfId="22216" xr:uid="{07D60DFE-CDD8-4032-AE45-97DBDBC7CEB3}"/>
    <cellStyle name="Millares 3 3 2 5 6 4" xfId="22214" xr:uid="{E40FBD30-FB95-4A53-9738-420CAB4CCD96}"/>
    <cellStyle name="Millares 3 3 2 5 7" xfId="11577" xr:uid="{00000000-0005-0000-0000-0000D3220000}"/>
    <cellStyle name="Millares 3 3 2 5 7 2" xfId="22217" xr:uid="{6BD684E2-D372-48A8-99BB-5156B61795AB}"/>
    <cellStyle name="Millares 3 3 2 5 8" xfId="11578" xr:uid="{00000000-0005-0000-0000-0000D4220000}"/>
    <cellStyle name="Millares 3 3 2 5 8 2" xfId="22218" xr:uid="{661A0A88-4810-4E46-8304-EA57045DDDBD}"/>
    <cellStyle name="Millares 3 3 2 5 9" xfId="22183" xr:uid="{E97385C0-0EF2-40F6-B263-8521CF73CE95}"/>
    <cellStyle name="Millares 3 3 2 6" xfId="11579" xr:uid="{00000000-0005-0000-0000-0000D5220000}"/>
    <cellStyle name="Millares 3 3 2 6 2" xfId="11580" xr:uid="{00000000-0005-0000-0000-0000D6220000}"/>
    <cellStyle name="Millares 3 3 2 6 2 2" xfId="11581" xr:uid="{00000000-0005-0000-0000-0000D7220000}"/>
    <cellStyle name="Millares 3 3 2 6 2 2 2" xfId="11582" xr:uid="{00000000-0005-0000-0000-0000D8220000}"/>
    <cellStyle name="Millares 3 3 2 6 2 2 2 2" xfId="22222" xr:uid="{9B55D67A-1E60-4F60-8C93-64F276B0ABE7}"/>
    <cellStyle name="Millares 3 3 2 6 2 2 3" xfId="11583" xr:uid="{00000000-0005-0000-0000-0000D9220000}"/>
    <cellStyle name="Millares 3 3 2 6 2 2 3 2" xfId="22223" xr:uid="{F38D7BBE-58A5-4BC3-AE15-B913024BF62D}"/>
    <cellStyle name="Millares 3 3 2 6 2 2 4" xfId="22221" xr:uid="{FD00865A-129A-40D0-A422-7D2B87946CD0}"/>
    <cellStyle name="Millares 3 3 2 6 2 3" xfId="11584" xr:uid="{00000000-0005-0000-0000-0000DA220000}"/>
    <cellStyle name="Millares 3 3 2 6 2 3 2" xfId="22224" xr:uid="{26ADE10B-412F-411F-B301-1F30F2AA3DAB}"/>
    <cellStyle name="Millares 3 3 2 6 2 4" xfId="11585" xr:uid="{00000000-0005-0000-0000-0000DB220000}"/>
    <cellStyle name="Millares 3 3 2 6 2 4 2" xfId="22225" xr:uid="{A5AAA7D2-F036-4DEC-B919-1955321216B1}"/>
    <cellStyle name="Millares 3 3 2 6 2 5" xfId="22220" xr:uid="{3CD6944C-7F80-42E2-A457-5AD50FE61BED}"/>
    <cellStyle name="Millares 3 3 2 6 3" xfId="11586" xr:uid="{00000000-0005-0000-0000-0000DC220000}"/>
    <cellStyle name="Millares 3 3 2 6 3 2" xfId="11587" xr:uid="{00000000-0005-0000-0000-0000DD220000}"/>
    <cellStyle name="Millares 3 3 2 6 3 2 2" xfId="11588" xr:uid="{00000000-0005-0000-0000-0000DE220000}"/>
    <cellStyle name="Millares 3 3 2 6 3 2 2 2" xfId="22228" xr:uid="{5430DF23-AF76-47EB-8DA9-FFC6AF32C3E4}"/>
    <cellStyle name="Millares 3 3 2 6 3 2 3" xfId="11589" xr:uid="{00000000-0005-0000-0000-0000DF220000}"/>
    <cellStyle name="Millares 3 3 2 6 3 2 3 2" xfId="22229" xr:uid="{6B9F276D-B102-4273-BE5C-87C58F8336AB}"/>
    <cellStyle name="Millares 3 3 2 6 3 2 4" xfId="22227" xr:uid="{DCA3F8DC-EC33-431B-B6FB-AEEC740DB1BB}"/>
    <cellStyle name="Millares 3 3 2 6 3 3" xfId="11590" xr:uid="{00000000-0005-0000-0000-0000E0220000}"/>
    <cellStyle name="Millares 3 3 2 6 3 3 2" xfId="22230" xr:uid="{9E921603-FAA3-46BD-84D0-87C723F90D38}"/>
    <cellStyle name="Millares 3 3 2 6 3 4" xfId="11591" xr:uid="{00000000-0005-0000-0000-0000E1220000}"/>
    <cellStyle name="Millares 3 3 2 6 3 4 2" xfId="22231" xr:uid="{A550272D-A9AE-4645-8054-B001DBE14217}"/>
    <cellStyle name="Millares 3 3 2 6 3 5" xfId="22226" xr:uid="{A1EC179A-D355-45BA-B6D4-EA57A2CEAFE2}"/>
    <cellStyle name="Millares 3 3 2 6 4" xfId="11592" xr:uid="{00000000-0005-0000-0000-0000E2220000}"/>
    <cellStyle name="Millares 3 3 2 6 4 2" xfId="11593" xr:uid="{00000000-0005-0000-0000-0000E3220000}"/>
    <cellStyle name="Millares 3 3 2 6 4 2 2" xfId="22233" xr:uid="{EFA170DD-D4D4-4288-963C-CE18DAFD42A0}"/>
    <cellStyle name="Millares 3 3 2 6 4 3" xfId="11594" xr:uid="{00000000-0005-0000-0000-0000E4220000}"/>
    <cellStyle name="Millares 3 3 2 6 4 3 2" xfId="22234" xr:uid="{72D7874B-5BFB-4838-B3CB-E9BB7AD64E8E}"/>
    <cellStyle name="Millares 3 3 2 6 4 4" xfId="22232" xr:uid="{04051A66-55ED-4D56-99A4-7F739662291E}"/>
    <cellStyle name="Millares 3 3 2 6 5" xfId="11595" xr:uid="{00000000-0005-0000-0000-0000E5220000}"/>
    <cellStyle name="Millares 3 3 2 6 5 2" xfId="22235" xr:uid="{7298211C-4A5A-4A23-9498-340B371FD943}"/>
    <cellStyle name="Millares 3 3 2 6 6" xfId="11596" xr:uid="{00000000-0005-0000-0000-0000E6220000}"/>
    <cellStyle name="Millares 3 3 2 6 6 2" xfId="22236" xr:uid="{CCE50383-166C-4977-8092-B22D4B5D5A43}"/>
    <cellStyle name="Millares 3 3 2 6 7" xfId="22219" xr:uid="{83ADA0EE-9F20-4375-8E37-FD75F971BAAE}"/>
    <cellStyle name="Millares 3 3 2 7" xfId="11597" xr:uid="{00000000-0005-0000-0000-0000E7220000}"/>
    <cellStyle name="Millares 3 3 2 7 2" xfId="11598" xr:uid="{00000000-0005-0000-0000-0000E8220000}"/>
    <cellStyle name="Millares 3 3 2 7 2 2" xfId="11599" xr:uid="{00000000-0005-0000-0000-0000E9220000}"/>
    <cellStyle name="Millares 3 3 2 7 2 2 2" xfId="22239" xr:uid="{7D0363B5-D809-4CE1-B9F9-9E7DCAAB22EA}"/>
    <cellStyle name="Millares 3 3 2 7 2 3" xfId="11600" xr:uid="{00000000-0005-0000-0000-0000EA220000}"/>
    <cellStyle name="Millares 3 3 2 7 2 3 2" xfId="22240" xr:uid="{354CBCA5-7A57-4E08-8DBE-0DD4CF6CC1F3}"/>
    <cellStyle name="Millares 3 3 2 7 2 4" xfId="22238" xr:uid="{FD40BCF1-1389-44BC-8961-037831D147FD}"/>
    <cellStyle name="Millares 3 3 2 7 3" xfId="11601" xr:uid="{00000000-0005-0000-0000-0000EB220000}"/>
    <cellStyle name="Millares 3 3 2 7 3 2" xfId="22241" xr:uid="{E284A206-5BB6-49BE-A783-525A5AD6FF23}"/>
    <cellStyle name="Millares 3 3 2 7 4" xfId="11602" xr:uid="{00000000-0005-0000-0000-0000EC220000}"/>
    <cellStyle name="Millares 3 3 2 7 4 2" xfId="22242" xr:uid="{7763CFD6-F39C-44B5-B585-EFC1C752FDD0}"/>
    <cellStyle name="Millares 3 3 2 7 5" xfId="22237" xr:uid="{25414764-D793-4DD6-82EF-D3826465C394}"/>
    <cellStyle name="Millares 3 3 2 8" xfId="11603" xr:uid="{00000000-0005-0000-0000-0000ED220000}"/>
    <cellStyle name="Millares 3 3 2 8 2" xfId="11604" xr:uid="{00000000-0005-0000-0000-0000EE220000}"/>
    <cellStyle name="Millares 3 3 2 8 2 2" xfId="11605" xr:uid="{00000000-0005-0000-0000-0000EF220000}"/>
    <cellStyle name="Millares 3 3 2 8 2 2 2" xfId="22245" xr:uid="{F8B316C5-8104-43D3-B4A9-A9848BA1A015}"/>
    <cellStyle name="Millares 3 3 2 8 2 3" xfId="11606" xr:uid="{00000000-0005-0000-0000-0000F0220000}"/>
    <cellStyle name="Millares 3 3 2 8 2 3 2" xfId="22246" xr:uid="{9F467A3D-3255-4553-AD4C-9571CEFE17D7}"/>
    <cellStyle name="Millares 3 3 2 8 2 4" xfId="22244" xr:uid="{1FE64623-A4F2-4A83-8522-EDBED77F30E1}"/>
    <cellStyle name="Millares 3 3 2 8 3" xfId="11607" xr:uid="{00000000-0005-0000-0000-0000F1220000}"/>
    <cellStyle name="Millares 3 3 2 8 3 2" xfId="22247" xr:uid="{C600BC23-97B8-464B-B5A2-20981B8C8E9A}"/>
    <cellStyle name="Millares 3 3 2 8 4" xfId="11608" xr:uid="{00000000-0005-0000-0000-0000F2220000}"/>
    <cellStyle name="Millares 3 3 2 8 4 2" xfId="22248" xr:uid="{5E91CA90-298B-45FA-B020-001F780C29EF}"/>
    <cellStyle name="Millares 3 3 2 8 5" xfId="22243" xr:uid="{3C148A0C-7D73-4B73-B0AE-6EE57D03C22C}"/>
    <cellStyle name="Millares 3 3 2 9" xfId="11609" xr:uid="{00000000-0005-0000-0000-0000F3220000}"/>
    <cellStyle name="Millares 3 3 2 9 2" xfId="11610" xr:uid="{00000000-0005-0000-0000-0000F4220000}"/>
    <cellStyle name="Millares 3 3 2 9 2 2" xfId="11611" xr:uid="{00000000-0005-0000-0000-0000F5220000}"/>
    <cellStyle name="Millares 3 3 2 9 2 2 2" xfId="22251" xr:uid="{54A5D6FD-4201-41D1-8437-EFCF127692C8}"/>
    <cellStyle name="Millares 3 3 2 9 2 3" xfId="11612" xr:uid="{00000000-0005-0000-0000-0000F6220000}"/>
    <cellStyle name="Millares 3 3 2 9 2 3 2" xfId="22252" xr:uid="{35F763E4-F4EB-43FC-BF7F-6CA07E55BCA3}"/>
    <cellStyle name="Millares 3 3 2 9 2 4" xfId="22250" xr:uid="{A52A78B2-1270-48D1-8A2F-F8A6643C59FC}"/>
    <cellStyle name="Millares 3 3 2 9 3" xfId="11613" xr:uid="{00000000-0005-0000-0000-0000F7220000}"/>
    <cellStyle name="Millares 3 3 2 9 3 2" xfId="22253" xr:uid="{86E5CC54-E87B-4471-99C3-86F06ED0E39C}"/>
    <cellStyle name="Millares 3 3 2 9 4" xfId="11614" xr:uid="{00000000-0005-0000-0000-0000F8220000}"/>
    <cellStyle name="Millares 3 3 2 9 4 2" xfId="22254" xr:uid="{C1F02C2C-EB60-4ACF-99F8-9C61D0E09268}"/>
    <cellStyle name="Millares 3 3 2 9 5" xfId="22249" xr:uid="{39108755-3457-42C4-BD8B-7614DE2283C4}"/>
    <cellStyle name="Millares 3 3 3" xfId="11615" xr:uid="{00000000-0005-0000-0000-0000F9220000}"/>
    <cellStyle name="Millares 3 3 3 10" xfId="11616" xr:uid="{00000000-0005-0000-0000-0000FA220000}"/>
    <cellStyle name="Millares 3 3 3 10 2" xfId="22256" xr:uid="{76B1AC03-61E6-4B1A-8417-9882FC9A1AF2}"/>
    <cellStyle name="Millares 3 3 3 11" xfId="22255" xr:uid="{A41FC94B-3EB6-499F-84EC-07F8C88D447C}"/>
    <cellStyle name="Millares 3 3 3 2" xfId="11617" xr:uid="{00000000-0005-0000-0000-0000FB220000}"/>
    <cellStyle name="Millares 3 3 3 2 10" xfId="22257" xr:uid="{8BCDD3FE-8254-41A2-B959-C916C8CB9D86}"/>
    <cellStyle name="Millares 3 3 3 2 2" xfId="11618" xr:uid="{00000000-0005-0000-0000-0000FC220000}"/>
    <cellStyle name="Millares 3 3 3 2 2 2" xfId="11619" xr:uid="{00000000-0005-0000-0000-0000FD220000}"/>
    <cellStyle name="Millares 3 3 3 2 2 2 2" xfId="11620" xr:uid="{00000000-0005-0000-0000-0000FE220000}"/>
    <cellStyle name="Millares 3 3 3 2 2 2 2 2" xfId="11621" xr:uid="{00000000-0005-0000-0000-0000FF220000}"/>
    <cellStyle name="Millares 3 3 3 2 2 2 2 2 2" xfId="11622" xr:uid="{00000000-0005-0000-0000-000000230000}"/>
    <cellStyle name="Millares 3 3 3 2 2 2 2 2 2 2" xfId="22262" xr:uid="{DE5727BA-57EE-44DC-8E0F-4727BEB02E56}"/>
    <cellStyle name="Millares 3 3 3 2 2 2 2 2 3" xfId="11623" xr:uid="{00000000-0005-0000-0000-000001230000}"/>
    <cellStyle name="Millares 3 3 3 2 2 2 2 2 3 2" xfId="22263" xr:uid="{FEDD7352-1994-4CBF-94BE-115298EC5D9D}"/>
    <cellStyle name="Millares 3 3 3 2 2 2 2 2 4" xfId="22261" xr:uid="{D892C216-CBDD-4F1B-97D9-D42870B19208}"/>
    <cellStyle name="Millares 3 3 3 2 2 2 2 3" xfId="11624" xr:uid="{00000000-0005-0000-0000-000002230000}"/>
    <cellStyle name="Millares 3 3 3 2 2 2 2 3 2" xfId="22264" xr:uid="{37A45102-1F22-4999-B0B7-0DE6C0B63427}"/>
    <cellStyle name="Millares 3 3 3 2 2 2 2 4" xfId="11625" xr:uid="{00000000-0005-0000-0000-000003230000}"/>
    <cellStyle name="Millares 3 3 3 2 2 2 2 4 2" xfId="22265" xr:uid="{4E4EEA0F-0F9E-4EDE-988D-6CC28F004E75}"/>
    <cellStyle name="Millares 3 3 3 2 2 2 2 5" xfId="22260" xr:uid="{FD2F6BCA-F919-4B24-A5DF-5A8295E925BA}"/>
    <cellStyle name="Millares 3 3 3 2 2 2 3" xfId="11626" xr:uid="{00000000-0005-0000-0000-000004230000}"/>
    <cellStyle name="Millares 3 3 3 2 2 2 3 2" xfId="11627" xr:uid="{00000000-0005-0000-0000-000005230000}"/>
    <cellStyle name="Millares 3 3 3 2 2 2 3 2 2" xfId="22267" xr:uid="{9A07EF29-2473-4185-BA44-644659A5C2E4}"/>
    <cellStyle name="Millares 3 3 3 2 2 2 3 3" xfId="11628" xr:uid="{00000000-0005-0000-0000-000006230000}"/>
    <cellStyle name="Millares 3 3 3 2 2 2 3 3 2" xfId="22268" xr:uid="{3CB8F2F8-CF59-44A6-9077-6CA34B56F603}"/>
    <cellStyle name="Millares 3 3 3 2 2 2 3 4" xfId="22266" xr:uid="{258C50F7-E062-4A2C-963A-257E631C02B3}"/>
    <cellStyle name="Millares 3 3 3 2 2 2 4" xfId="11629" xr:uid="{00000000-0005-0000-0000-000007230000}"/>
    <cellStyle name="Millares 3 3 3 2 2 2 4 2" xfId="22269" xr:uid="{2D812599-2B6B-4D8A-902E-8EAEB20A5B07}"/>
    <cellStyle name="Millares 3 3 3 2 2 2 5" xfId="11630" xr:uid="{00000000-0005-0000-0000-000008230000}"/>
    <cellStyle name="Millares 3 3 3 2 2 2 5 2" xfId="22270" xr:uid="{37A951BA-E924-47B5-BCF2-CCD29683EC93}"/>
    <cellStyle name="Millares 3 3 3 2 2 2 6" xfId="22259" xr:uid="{D6C5BC7E-3827-4825-BB90-C9163F2F1C9A}"/>
    <cellStyle name="Millares 3 3 3 2 2 3" xfId="11631" xr:uid="{00000000-0005-0000-0000-000009230000}"/>
    <cellStyle name="Millares 3 3 3 2 2 3 2" xfId="11632" xr:uid="{00000000-0005-0000-0000-00000A230000}"/>
    <cellStyle name="Millares 3 3 3 2 2 3 2 2" xfId="11633" xr:uid="{00000000-0005-0000-0000-00000B230000}"/>
    <cellStyle name="Millares 3 3 3 2 2 3 2 2 2" xfId="22273" xr:uid="{BECF1261-D318-4E1F-86CD-326AC384D214}"/>
    <cellStyle name="Millares 3 3 3 2 2 3 2 3" xfId="11634" xr:uid="{00000000-0005-0000-0000-00000C230000}"/>
    <cellStyle name="Millares 3 3 3 2 2 3 2 3 2" xfId="22274" xr:uid="{02AAD4D3-82BA-4BF4-B0A3-FB107678F4A7}"/>
    <cellStyle name="Millares 3 3 3 2 2 3 2 4" xfId="22272" xr:uid="{5DBAF5A4-734F-4BD9-8F9A-76D5EAF6FC9F}"/>
    <cellStyle name="Millares 3 3 3 2 2 3 3" xfId="11635" xr:uid="{00000000-0005-0000-0000-00000D230000}"/>
    <cellStyle name="Millares 3 3 3 2 2 3 3 2" xfId="22275" xr:uid="{85F08E20-7F1C-4105-9EF3-EED8EA7C99D9}"/>
    <cellStyle name="Millares 3 3 3 2 2 3 4" xfId="11636" xr:uid="{00000000-0005-0000-0000-00000E230000}"/>
    <cellStyle name="Millares 3 3 3 2 2 3 4 2" xfId="22276" xr:uid="{33D641AD-D563-47B4-BAE8-36B917D78129}"/>
    <cellStyle name="Millares 3 3 3 2 2 3 5" xfId="22271" xr:uid="{C152F6F8-1185-4A43-A5CA-77E1D9A9698E}"/>
    <cellStyle name="Millares 3 3 3 2 2 4" xfId="11637" xr:uid="{00000000-0005-0000-0000-00000F230000}"/>
    <cellStyle name="Millares 3 3 3 2 2 4 2" xfId="11638" xr:uid="{00000000-0005-0000-0000-000010230000}"/>
    <cellStyle name="Millares 3 3 3 2 2 4 2 2" xfId="11639" xr:uid="{00000000-0005-0000-0000-000011230000}"/>
    <cellStyle name="Millares 3 3 3 2 2 4 2 2 2" xfId="22279" xr:uid="{8D36DF0C-DEF5-4DBB-94E2-5D8C2E54ADA0}"/>
    <cellStyle name="Millares 3 3 3 2 2 4 2 3" xfId="11640" xr:uid="{00000000-0005-0000-0000-000012230000}"/>
    <cellStyle name="Millares 3 3 3 2 2 4 2 3 2" xfId="22280" xr:uid="{7C8717D3-6190-429B-BD0E-8A4006571F5A}"/>
    <cellStyle name="Millares 3 3 3 2 2 4 2 4" xfId="22278" xr:uid="{4D40E555-157A-4B93-A1A3-06B04D6A5266}"/>
    <cellStyle name="Millares 3 3 3 2 2 4 3" xfId="11641" xr:uid="{00000000-0005-0000-0000-000013230000}"/>
    <cellStyle name="Millares 3 3 3 2 2 4 3 2" xfId="22281" xr:uid="{00F6B476-9329-487D-8CBD-33679B86D2F4}"/>
    <cellStyle name="Millares 3 3 3 2 2 4 4" xfId="11642" xr:uid="{00000000-0005-0000-0000-000014230000}"/>
    <cellStyle name="Millares 3 3 3 2 2 4 4 2" xfId="22282" xr:uid="{2F8143E5-43FA-4C0C-8A11-FEDE4DFE25D5}"/>
    <cellStyle name="Millares 3 3 3 2 2 4 5" xfId="22277" xr:uid="{3E321A7C-CEEA-4567-9A50-0BB9FAB8BBF0}"/>
    <cellStyle name="Millares 3 3 3 2 2 5" xfId="11643" xr:uid="{00000000-0005-0000-0000-000015230000}"/>
    <cellStyle name="Millares 3 3 3 2 2 5 2" xfId="11644" xr:uid="{00000000-0005-0000-0000-000016230000}"/>
    <cellStyle name="Millares 3 3 3 2 2 5 2 2" xfId="11645" xr:uid="{00000000-0005-0000-0000-000017230000}"/>
    <cellStyle name="Millares 3 3 3 2 2 5 2 2 2" xfId="22285" xr:uid="{05896863-AF26-410E-8D24-DE63F9C97A02}"/>
    <cellStyle name="Millares 3 3 3 2 2 5 2 3" xfId="11646" xr:uid="{00000000-0005-0000-0000-000018230000}"/>
    <cellStyle name="Millares 3 3 3 2 2 5 2 3 2" xfId="22286" xr:uid="{A0AFB3F5-B8F5-4FE2-B81F-F4BE785F5FC4}"/>
    <cellStyle name="Millares 3 3 3 2 2 5 2 4" xfId="22284" xr:uid="{299FA2B5-7E58-4838-8479-E684C386A4B5}"/>
    <cellStyle name="Millares 3 3 3 2 2 5 3" xfId="11647" xr:uid="{00000000-0005-0000-0000-000019230000}"/>
    <cellStyle name="Millares 3 3 3 2 2 5 3 2" xfId="22287" xr:uid="{DBA9BB62-5D27-45FE-8B1F-0E91F160D940}"/>
    <cellStyle name="Millares 3 3 3 2 2 5 4" xfId="11648" xr:uid="{00000000-0005-0000-0000-00001A230000}"/>
    <cellStyle name="Millares 3 3 3 2 2 5 4 2" xfId="22288" xr:uid="{091C9803-F364-4909-8080-0F92F2C37C68}"/>
    <cellStyle name="Millares 3 3 3 2 2 5 5" xfId="22283" xr:uid="{A593E408-A80B-40C7-B9F7-AB437B1A4AB7}"/>
    <cellStyle name="Millares 3 3 3 2 2 6" xfId="11649" xr:uid="{00000000-0005-0000-0000-00001B230000}"/>
    <cellStyle name="Millares 3 3 3 2 2 6 2" xfId="11650" xr:uid="{00000000-0005-0000-0000-00001C230000}"/>
    <cellStyle name="Millares 3 3 3 2 2 6 2 2" xfId="22290" xr:uid="{A7920B90-568A-4263-92B7-2839DF68AD7B}"/>
    <cellStyle name="Millares 3 3 3 2 2 6 3" xfId="11651" xr:uid="{00000000-0005-0000-0000-00001D230000}"/>
    <cellStyle name="Millares 3 3 3 2 2 6 3 2" xfId="22291" xr:uid="{BAE80C74-42EF-4CD2-9E07-0F267514D490}"/>
    <cellStyle name="Millares 3 3 3 2 2 6 4" xfId="22289" xr:uid="{42840DA8-79B8-4FAA-A774-3ED7C564D72C}"/>
    <cellStyle name="Millares 3 3 3 2 2 7" xfId="11652" xr:uid="{00000000-0005-0000-0000-00001E230000}"/>
    <cellStyle name="Millares 3 3 3 2 2 7 2" xfId="22292" xr:uid="{E67F3CFC-F5D8-40A4-8F24-BA6308FCE34C}"/>
    <cellStyle name="Millares 3 3 3 2 2 8" xfId="11653" xr:uid="{00000000-0005-0000-0000-00001F230000}"/>
    <cellStyle name="Millares 3 3 3 2 2 8 2" xfId="22293" xr:uid="{9EBBE67C-168E-4995-8847-0C18F5E39E55}"/>
    <cellStyle name="Millares 3 3 3 2 2 9" xfId="22258" xr:uid="{6FBC7113-9157-4EB9-8605-04BF609903FD}"/>
    <cellStyle name="Millares 3 3 3 2 3" xfId="11654" xr:uid="{00000000-0005-0000-0000-000020230000}"/>
    <cellStyle name="Millares 3 3 3 2 3 2" xfId="11655" xr:uid="{00000000-0005-0000-0000-000021230000}"/>
    <cellStyle name="Millares 3 3 3 2 3 2 2" xfId="11656" xr:uid="{00000000-0005-0000-0000-000022230000}"/>
    <cellStyle name="Millares 3 3 3 2 3 2 2 2" xfId="11657" xr:uid="{00000000-0005-0000-0000-000023230000}"/>
    <cellStyle name="Millares 3 3 3 2 3 2 2 2 2" xfId="22297" xr:uid="{893F342D-A7C0-4ADA-87DA-6EE945C9FDB5}"/>
    <cellStyle name="Millares 3 3 3 2 3 2 2 3" xfId="11658" xr:uid="{00000000-0005-0000-0000-000024230000}"/>
    <cellStyle name="Millares 3 3 3 2 3 2 2 3 2" xfId="22298" xr:uid="{18F25296-0F1D-4DE8-9893-CDE1D97EEA23}"/>
    <cellStyle name="Millares 3 3 3 2 3 2 2 4" xfId="22296" xr:uid="{B1389E06-9C05-49DC-9DFE-230CF08EBD5B}"/>
    <cellStyle name="Millares 3 3 3 2 3 2 3" xfId="11659" xr:uid="{00000000-0005-0000-0000-000025230000}"/>
    <cellStyle name="Millares 3 3 3 2 3 2 3 2" xfId="22299" xr:uid="{41E9BA18-E883-4E18-B116-31CAFC650BDA}"/>
    <cellStyle name="Millares 3 3 3 2 3 2 4" xfId="11660" xr:uid="{00000000-0005-0000-0000-000026230000}"/>
    <cellStyle name="Millares 3 3 3 2 3 2 4 2" xfId="22300" xr:uid="{843D1F33-A1BE-44E9-B6B5-34EC40686A8C}"/>
    <cellStyle name="Millares 3 3 3 2 3 2 5" xfId="22295" xr:uid="{91C4203F-4C4B-4A10-B93E-D9A851D8A30F}"/>
    <cellStyle name="Millares 3 3 3 2 3 3" xfId="11661" xr:uid="{00000000-0005-0000-0000-000027230000}"/>
    <cellStyle name="Millares 3 3 3 2 3 3 2" xfId="11662" xr:uid="{00000000-0005-0000-0000-000028230000}"/>
    <cellStyle name="Millares 3 3 3 2 3 3 2 2" xfId="22302" xr:uid="{EAF7F3EF-10B8-49E4-B5BB-C05B0AEAD5ED}"/>
    <cellStyle name="Millares 3 3 3 2 3 3 3" xfId="11663" xr:uid="{00000000-0005-0000-0000-000029230000}"/>
    <cellStyle name="Millares 3 3 3 2 3 3 3 2" xfId="22303" xr:uid="{6500717D-CD7F-4469-9E24-9E95222967E3}"/>
    <cellStyle name="Millares 3 3 3 2 3 3 4" xfId="22301" xr:uid="{D26860F1-46B1-46E1-BBF8-1BDCE276D01B}"/>
    <cellStyle name="Millares 3 3 3 2 3 4" xfId="11664" xr:uid="{00000000-0005-0000-0000-00002A230000}"/>
    <cellStyle name="Millares 3 3 3 2 3 4 2" xfId="22304" xr:uid="{A01BD8C5-7F74-419E-9BF6-875B76BA9F27}"/>
    <cellStyle name="Millares 3 3 3 2 3 5" xfId="11665" xr:uid="{00000000-0005-0000-0000-00002B230000}"/>
    <cellStyle name="Millares 3 3 3 2 3 5 2" xfId="22305" xr:uid="{60FD32C1-FCD2-4476-8853-540BC06887BB}"/>
    <cellStyle name="Millares 3 3 3 2 3 6" xfId="22294" xr:uid="{8911DF8C-1D37-479F-B922-D64C762D66EF}"/>
    <cellStyle name="Millares 3 3 3 2 4" xfId="11666" xr:uid="{00000000-0005-0000-0000-00002C230000}"/>
    <cellStyle name="Millares 3 3 3 2 4 2" xfId="11667" xr:uid="{00000000-0005-0000-0000-00002D230000}"/>
    <cellStyle name="Millares 3 3 3 2 4 2 2" xfId="11668" xr:uid="{00000000-0005-0000-0000-00002E230000}"/>
    <cellStyle name="Millares 3 3 3 2 4 2 2 2" xfId="22308" xr:uid="{ED717BAC-66F2-4946-9B88-D840E4343E3D}"/>
    <cellStyle name="Millares 3 3 3 2 4 2 3" xfId="11669" xr:uid="{00000000-0005-0000-0000-00002F230000}"/>
    <cellStyle name="Millares 3 3 3 2 4 2 3 2" xfId="22309" xr:uid="{EF0565E4-FF62-4C41-AE94-B5221BDF4084}"/>
    <cellStyle name="Millares 3 3 3 2 4 2 4" xfId="22307" xr:uid="{A4BEFD97-EB3E-45F8-B2E5-322E347E257B}"/>
    <cellStyle name="Millares 3 3 3 2 4 3" xfId="11670" xr:uid="{00000000-0005-0000-0000-000030230000}"/>
    <cellStyle name="Millares 3 3 3 2 4 3 2" xfId="22310" xr:uid="{60CA9D55-FB04-4176-B155-926A20CA1EA1}"/>
    <cellStyle name="Millares 3 3 3 2 4 4" xfId="11671" xr:uid="{00000000-0005-0000-0000-000031230000}"/>
    <cellStyle name="Millares 3 3 3 2 4 4 2" xfId="22311" xr:uid="{B0F0F807-C0AF-4951-B900-82C63DB5883E}"/>
    <cellStyle name="Millares 3 3 3 2 4 5" xfId="22306" xr:uid="{B3A4777C-F4CF-47A0-956E-5C60EFFD1E96}"/>
    <cellStyle name="Millares 3 3 3 2 5" xfId="11672" xr:uid="{00000000-0005-0000-0000-000032230000}"/>
    <cellStyle name="Millares 3 3 3 2 5 2" xfId="11673" xr:uid="{00000000-0005-0000-0000-000033230000}"/>
    <cellStyle name="Millares 3 3 3 2 5 2 2" xfId="11674" xr:uid="{00000000-0005-0000-0000-000034230000}"/>
    <cellStyle name="Millares 3 3 3 2 5 2 2 2" xfId="22314" xr:uid="{72C8036F-A447-4503-B2BD-C82EA9067E84}"/>
    <cellStyle name="Millares 3 3 3 2 5 2 3" xfId="11675" xr:uid="{00000000-0005-0000-0000-000035230000}"/>
    <cellStyle name="Millares 3 3 3 2 5 2 3 2" xfId="22315" xr:uid="{5A65C90F-4246-4CE2-B25D-CCAA5EE9BF66}"/>
    <cellStyle name="Millares 3 3 3 2 5 2 4" xfId="22313" xr:uid="{57EA5A85-6BF9-4C12-AA8A-1978B79AD5A1}"/>
    <cellStyle name="Millares 3 3 3 2 5 3" xfId="11676" xr:uid="{00000000-0005-0000-0000-000036230000}"/>
    <cellStyle name="Millares 3 3 3 2 5 3 2" xfId="22316" xr:uid="{737C1FDC-A527-4689-853E-D6DB5A85C24C}"/>
    <cellStyle name="Millares 3 3 3 2 5 4" xfId="11677" xr:uid="{00000000-0005-0000-0000-000037230000}"/>
    <cellStyle name="Millares 3 3 3 2 5 4 2" xfId="22317" xr:uid="{88C4B67E-004B-478B-8030-2F12A901723B}"/>
    <cellStyle name="Millares 3 3 3 2 5 5" xfId="22312" xr:uid="{3BDCD66E-2E1D-4B7F-8761-6E7A83750EC6}"/>
    <cellStyle name="Millares 3 3 3 2 6" xfId="11678" xr:uid="{00000000-0005-0000-0000-000038230000}"/>
    <cellStyle name="Millares 3 3 3 2 6 2" xfId="11679" xr:uid="{00000000-0005-0000-0000-000039230000}"/>
    <cellStyle name="Millares 3 3 3 2 6 2 2" xfId="11680" xr:uid="{00000000-0005-0000-0000-00003A230000}"/>
    <cellStyle name="Millares 3 3 3 2 6 2 2 2" xfId="22320" xr:uid="{8D1FE98F-E36E-4648-8DFE-1AE2207E52AA}"/>
    <cellStyle name="Millares 3 3 3 2 6 2 3" xfId="11681" xr:uid="{00000000-0005-0000-0000-00003B230000}"/>
    <cellStyle name="Millares 3 3 3 2 6 2 3 2" xfId="22321" xr:uid="{49E247AB-C19C-4516-B353-3E669C30AC59}"/>
    <cellStyle name="Millares 3 3 3 2 6 2 4" xfId="22319" xr:uid="{F31A9F5F-83C0-4B83-821E-B11358E052AF}"/>
    <cellStyle name="Millares 3 3 3 2 6 3" xfId="11682" xr:uid="{00000000-0005-0000-0000-00003C230000}"/>
    <cellStyle name="Millares 3 3 3 2 6 3 2" xfId="22322" xr:uid="{2FCE838C-85E7-480E-9103-FA469FB80278}"/>
    <cellStyle name="Millares 3 3 3 2 6 4" xfId="11683" xr:uid="{00000000-0005-0000-0000-00003D230000}"/>
    <cellStyle name="Millares 3 3 3 2 6 4 2" xfId="22323" xr:uid="{CBDA091E-DDEC-4113-ADAE-A69F1F024BA1}"/>
    <cellStyle name="Millares 3 3 3 2 6 5" xfId="22318" xr:uid="{0586F30E-EE0C-4693-A17B-9E421990BD36}"/>
    <cellStyle name="Millares 3 3 3 2 7" xfId="11684" xr:uid="{00000000-0005-0000-0000-00003E230000}"/>
    <cellStyle name="Millares 3 3 3 2 7 2" xfId="11685" xr:uid="{00000000-0005-0000-0000-00003F230000}"/>
    <cellStyle name="Millares 3 3 3 2 7 2 2" xfId="22325" xr:uid="{6A03E615-A380-4AB9-B321-6E4860E16DA2}"/>
    <cellStyle name="Millares 3 3 3 2 7 3" xfId="11686" xr:uid="{00000000-0005-0000-0000-000040230000}"/>
    <cellStyle name="Millares 3 3 3 2 7 3 2" xfId="22326" xr:uid="{71555F45-558E-43E2-9BFF-3D2A128BF2AF}"/>
    <cellStyle name="Millares 3 3 3 2 7 4" xfId="22324" xr:uid="{0DFE401F-74C8-4937-92D3-D1E390F8351E}"/>
    <cellStyle name="Millares 3 3 3 2 8" xfId="11687" xr:uid="{00000000-0005-0000-0000-000041230000}"/>
    <cellStyle name="Millares 3 3 3 2 8 2" xfId="22327" xr:uid="{49DBBCE3-39DE-43F2-A48D-95E7CB29E8E9}"/>
    <cellStyle name="Millares 3 3 3 2 9" xfId="11688" xr:uid="{00000000-0005-0000-0000-000042230000}"/>
    <cellStyle name="Millares 3 3 3 2 9 2" xfId="22328" xr:uid="{DF1DBF5E-5D92-40E5-9929-FD74C3385D1C}"/>
    <cellStyle name="Millares 3 3 3 3" xfId="11689" xr:uid="{00000000-0005-0000-0000-000043230000}"/>
    <cellStyle name="Millares 3 3 3 3 2" xfId="11690" xr:uid="{00000000-0005-0000-0000-000044230000}"/>
    <cellStyle name="Millares 3 3 3 3 2 2" xfId="11691" xr:uid="{00000000-0005-0000-0000-000045230000}"/>
    <cellStyle name="Millares 3 3 3 3 2 2 2" xfId="11692" xr:uid="{00000000-0005-0000-0000-000046230000}"/>
    <cellStyle name="Millares 3 3 3 3 2 2 2 2" xfId="11693" xr:uid="{00000000-0005-0000-0000-000047230000}"/>
    <cellStyle name="Millares 3 3 3 3 2 2 2 2 2" xfId="22333" xr:uid="{42F57FE1-7FA7-4A58-B2F3-2F65C4F45230}"/>
    <cellStyle name="Millares 3 3 3 3 2 2 2 3" xfId="11694" xr:uid="{00000000-0005-0000-0000-000048230000}"/>
    <cellStyle name="Millares 3 3 3 3 2 2 2 3 2" xfId="22334" xr:uid="{1CB904AE-A339-494C-A56B-EF648D8E180B}"/>
    <cellStyle name="Millares 3 3 3 3 2 2 2 4" xfId="22332" xr:uid="{BD549AF2-3590-4320-9196-D152D39176BA}"/>
    <cellStyle name="Millares 3 3 3 3 2 2 3" xfId="11695" xr:uid="{00000000-0005-0000-0000-000049230000}"/>
    <cellStyle name="Millares 3 3 3 3 2 2 3 2" xfId="22335" xr:uid="{F6BF676A-099F-4896-BCED-064C5398DA2A}"/>
    <cellStyle name="Millares 3 3 3 3 2 2 4" xfId="11696" xr:uid="{00000000-0005-0000-0000-00004A230000}"/>
    <cellStyle name="Millares 3 3 3 3 2 2 4 2" xfId="22336" xr:uid="{4826FE85-3356-48F8-8BC1-C88A0EA97200}"/>
    <cellStyle name="Millares 3 3 3 3 2 2 5" xfId="22331" xr:uid="{48E85E38-1C35-4C8B-89A0-528AA9E90665}"/>
    <cellStyle name="Millares 3 3 3 3 2 3" xfId="11697" xr:uid="{00000000-0005-0000-0000-00004B230000}"/>
    <cellStyle name="Millares 3 3 3 3 2 3 2" xfId="11698" xr:uid="{00000000-0005-0000-0000-00004C230000}"/>
    <cellStyle name="Millares 3 3 3 3 2 3 2 2" xfId="22338" xr:uid="{B9B2E5DB-F9C1-49F4-9158-B3C471857D35}"/>
    <cellStyle name="Millares 3 3 3 3 2 3 3" xfId="11699" xr:uid="{00000000-0005-0000-0000-00004D230000}"/>
    <cellStyle name="Millares 3 3 3 3 2 3 3 2" xfId="22339" xr:uid="{4B9401D3-C87B-4BB2-8273-609F226B998C}"/>
    <cellStyle name="Millares 3 3 3 3 2 3 4" xfId="22337" xr:uid="{A5F5DFCD-628A-4C07-8C5E-E3864D8BA2BD}"/>
    <cellStyle name="Millares 3 3 3 3 2 4" xfId="11700" xr:uid="{00000000-0005-0000-0000-00004E230000}"/>
    <cellStyle name="Millares 3 3 3 3 2 4 2" xfId="22340" xr:uid="{3825A608-4A95-47EC-ACEE-B5369C6F183D}"/>
    <cellStyle name="Millares 3 3 3 3 2 5" xfId="11701" xr:uid="{00000000-0005-0000-0000-00004F230000}"/>
    <cellStyle name="Millares 3 3 3 3 2 5 2" xfId="22341" xr:uid="{819796AF-063B-42D5-8203-E714E7A557E8}"/>
    <cellStyle name="Millares 3 3 3 3 2 6" xfId="22330" xr:uid="{FE13DE1D-BB5D-4EAC-8C61-C123F8B1F210}"/>
    <cellStyle name="Millares 3 3 3 3 3" xfId="11702" xr:uid="{00000000-0005-0000-0000-000050230000}"/>
    <cellStyle name="Millares 3 3 3 3 3 2" xfId="11703" xr:uid="{00000000-0005-0000-0000-000051230000}"/>
    <cellStyle name="Millares 3 3 3 3 3 2 2" xfId="11704" xr:uid="{00000000-0005-0000-0000-000052230000}"/>
    <cellStyle name="Millares 3 3 3 3 3 2 2 2" xfId="22344" xr:uid="{7E55A68A-5F70-4B1E-928C-6100C7E681FB}"/>
    <cellStyle name="Millares 3 3 3 3 3 2 3" xfId="11705" xr:uid="{00000000-0005-0000-0000-000053230000}"/>
    <cellStyle name="Millares 3 3 3 3 3 2 3 2" xfId="22345" xr:uid="{18D09BCE-8738-49A2-A626-5E92A242EC75}"/>
    <cellStyle name="Millares 3 3 3 3 3 2 4" xfId="22343" xr:uid="{D2060239-B41D-4E50-BB01-50AE7E12B502}"/>
    <cellStyle name="Millares 3 3 3 3 3 3" xfId="11706" xr:uid="{00000000-0005-0000-0000-000054230000}"/>
    <cellStyle name="Millares 3 3 3 3 3 3 2" xfId="22346" xr:uid="{29DEFBF4-165D-4DF6-AAA2-5CCF3848B769}"/>
    <cellStyle name="Millares 3 3 3 3 3 4" xfId="11707" xr:uid="{00000000-0005-0000-0000-000055230000}"/>
    <cellStyle name="Millares 3 3 3 3 3 4 2" xfId="22347" xr:uid="{F5935D00-C468-4DCF-8285-B1088DD94C5C}"/>
    <cellStyle name="Millares 3 3 3 3 3 5" xfId="22342" xr:uid="{6F2B6BFB-40AB-4BC0-B899-39F3C18E20DE}"/>
    <cellStyle name="Millares 3 3 3 3 4" xfId="11708" xr:uid="{00000000-0005-0000-0000-000056230000}"/>
    <cellStyle name="Millares 3 3 3 3 4 2" xfId="11709" xr:uid="{00000000-0005-0000-0000-000057230000}"/>
    <cellStyle name="Millares 3 3 3 3 4 2 2" xfId="11710" xr:uid="{00000000-0005-0000-0000-000058230000}"/>
    <cellStyle name="Millares 3 3 3 3 4 2 2 2" xfId="22350" xr:uid="{C829F6A1-3BE3-4A12-A6C2-E81ECBAD98FA}"/>
    <cellStyle name="Millares 3 3 3 3 4 2 3" xfId="11711" xr:uid="{00000000-0005-0000-0000-000059230000}"/>
    <cellStyle name="Millares 3 3 3 3 4 2 3 2" xfId="22351" xr:uid="{E02AED2E-9200-4AA0-AA91-B2B5C4D9FDAA}"/>
    <cellStyle name="Millares 3 3 3 3 4 2 4" xfId="22349" xr:uid="{67DD3560-E561-499D-9988-9E227F3C072B}"/>
    <cellStyle name="Millares 3 3 3 3 4 3" xfId="11712" xr:uid="{00000000-0005-0000-0000-00005A230000}"/>
    <cellStyle name="Millares 3 3 3 3 4 3 2" xfId="22352" xr:uid="{C2C28146-FD2F-4218-90B7-7A4D77092623}"/>
    <cellStyle name="Millares 3 3 3 3 4 4" xfId="11713" xr:uid="{00000000-0005-0000-0000-00005B230000}"/>
    <cellStyle name="Millares 3 3 3 3 4 4 2" xfId="22353" xr:uid="{5069F125-6633-4BBB-9788-59D4761710E0}"/>
    <cellStyle name="Millares 3 3 3 3 4 5" xfId="22348" xr:uid="{F30B0562-A09A-4103-8B31-A3BD35535130}"/>
    <cellStyle name="Millares 3 3 3 3 5" xfId="11714" xr:uid="{00000000-0005-0000-0000-00005C230000}"/>
    <cellStyle name="Millares 3 3 3 3 5 2" xfId="11715" xr:uid="{00000000-0005-0000-0000-00005D230000}"/>
    <cellStyle name="Millares 3 3 3 3 5 2 2" xfId="11716" xr:uid="{00000000-0005-0000-0000-00005E230000}"/>
    <cellStyle name="Millares 3 3 3 3 5 2 2 2" xfId="22356" xr:uid="{18E1349C-A203-4EFA-9D87-535D4C4669BA}"/>
    <cellStyle name="Millares 3 3 3 3 5 2 3" xfId="11717" xr:uid="{00000000-0005-0000-0000-00005F230000}"/>
    <cellStyle name="Millares 3 3 3 3 5 2 3 2" xfId="22357" xr:uid="{8211BB3E-B75F-4463-8D8E-3AF80B5FBCEF}"/>
    <cellStyle name="Millares 3 3 3 3 5 2 4" xfId="22355" xr:uid="{8196158C-BA6C-43D0-9022-4C4E036530B4}"/>
    <cellStyle name="Millares 3 3 3 3 5 3" xfId="11718" xr:uid="{00000000-0005-0000-0000-000060230000}"/>
    <cellStyle name="Millares 3 3 3 3 5 3 2" xfId="22358" xr:uid="{B951FE9F-EFC3-490A-989A-7A29B455B929}"/>
    <cellStyle name="Millares 3 3 3 3 5 4" xfId="11719" xr:uid="{00000000-0005-0000-0000-000061230000}"/>
    <cellStyle name="Millares 3 3 3 3 5 4 2" xfId="22359" xr:uid="{18F21A04-F127-474C-A65D-D4F72EC7B0C2}"/>
    <cellStyle name="Millares 3 3 3 3 5 5" xfId="22354" xr:uid="{D8E00865-2B62-4CA8-A8E3-B23D588958CD}"/>
    <cellStyle name="Millares 3 3 3 3 6" xfId="11720" xr:uid="{00000000-0005-0000-0000-000062230000}"/>
    <cellStyle name="Millares 3 3 3 3 6 2" xfId="11721" xr:uid="{00000000-0005-0000-0000-000063230000}"/>
    <cellStyle name="Millares 3 3 3 3 6 2 2" xfId="22361" xr:uid="{ACFFF7B7-731A-4E3A-912B-4690BD9B1AC7}"/>
    <cellStyle name="Millares 3 3 3 3 6 3" xfId="11722" xr:uid="{00000000-0005-0000-0000-000064230000}"/>
    <cellStyle name="Millares 3 3 3 3 6 3 2" xfId="22362" xr:uid="{972AB557-C889-4C21-80F4-B713CABD8737}"/>
    <cellStyle name="Millares 3 3 3 3 6 4" xfId="22360" xr:uid="{40FC2316-CCD6-4C2F-A686-269582C11B81}"/>
    <cellStyle name="Millares 3 3 3 3 7" xfId="11723" xr:uid="{00000000-0005-0000-0000-000065230000}"/>
    <cellStyle name="Millares 3 3 3 3 7 2" xfId="22363" xr:uid="{31BD52E4-336E-40F8-8DA5-6CA297CB6644}"/>
    <cellStyle name="Millares 3 3 3 3 8" xfId="11724" xr:uid="{00000000-0005-0000-0000-000066230000}"/>
    <cellStyle name="Millares 3 3 3 3 8 2" xfId="22364" xr:uid="{DFD825A1-57B8-40D8-B11F-E1EC47A29DA0}"/>
    <cellStyle name="Millares 3 3 3 3 9" xfId="22329" xr:uid="{1F9C0A74-F019-4BBB-8D1F-D99F3D2694CE}"/>
    <cellStyle name="Millares 3 3 3 4" xfId="11725" xr:uid="{00000000-0005-0000-0000-000067230000}"/>
    <cellStyle name="Millares 3 3 3 4 2" xfId="11726" xr:uid="{00000000-0005-0000-0000-000068230000}"/>
    <cellStyle name="Millares 3 3 3 4 2 2" xfId="11727" xr:uid="{00000000-0005-0000-0000-000069230000}"/>
    <cellStyle name="Millares 3 3 3 4 2 2 2" xfId="11728" xr:uid="{00000000-0005-0000-0000-00006A230000}"/>
    <cellStyle name="Millares 3 3 3 4 2 2 2 2" xfId="22368" xr:uid="{C705BBF4-64C7-4842-99A9-2D774D95236F}"/>
    <cellStyle name="Millares 3 3 3 4 2 2 3" xfId="11729" xr:uid="{00000000-0005-0000-0000-00006B230000}"/>
    <cellStyle name="Millares 3 3 3 4 2 2 3 2" xfId="22369" xr:uid="{97F75C92-7DAE-4E5D-BC38-1B8A960A5D31}"/>
    <cellStyle name="Millares 3 3 3 4 2 2 4" xfId="22367" xr:uid="{384A8329-3AD6-444C-9E17-720E8F0C4ED4}"/>
    <cellStyle name="Millares 3 3 3 4 2 3" xfId="11730" xr:uid="{00000000-0005-0000-0000-00006C230000}"/>
    <cellStyle name="Millares 3 3 3 4 2 3 2" xfId="22370" xr:uid="{EDE0EC14-9F34-42B8-9BC0-D916B0B57E2B}"/>
    <cellStyle name="Millares 3 3 3 4 2 4" xfId="11731" xr:uid="{00000000-0005-0000-0000-00006D230000}"/>
    <cellStyle name="Millares 3 3 3 4 2 4 2" xfId="22371" xr:uid="{56B93E30-4471-46E6-A9F3-DFA29E6B7D9A}"/>
    <cellStyle name="Millares 3 3 3 4 2 5" xfId="22366" xr:uid="{10328670-7C5A-45A8-AF8B-2864799F06EC}"/>
    <cellStyle name="Millares 3 3 3 4 3" xfId="11732" xr:uid="{00000000-0005-0000-0000-00006E230000}"/>
    <cellStyle name="Millares 3 3 3 4 3 2" xfId="11733" xr:uid="{00000000-0005-0000-0000-00006F230000}"/>
    <cellStyle name="Millares 3 3 3 4 3 2 2" xfId="22373" xr:uid="{22C0417F-97F4-4357-9D0E-C456ACC8D7CE}"/>
    <cellStyle name="Millares 3 3 3 4 3 3" xfId="11734" xr:uid="{00000000-0005-0000-0000-000070230000}"/>
    <cellStyle name="Millares 3 3 3 4 3 3 2" xfId="22374" xr:uid="{89C6C033-F21B-41C9-851A-70BA5A5E346B}"/>
    <cellStyle name="Millares 3 3 3 4 3 4" xfId="22372" xr:uid="{41E46CA3-BDCA-4EDD-A635-FE125E51AF03}"/>
    <cellStyle name="Millares 3 3 3 4 4" xfId="11735" xr:uid="{00000000-0005-0000-0000-000071230000}"/>
    <cellStyle name="Millares 3 3 3 4 4 2" xfId="22375" xr:uid="{BF915397-DC7D-498C-8848-B67FBC64BC69}"/>
    <cellStyle name="Millares 3 3 3 4 5" xfId="11736" xr:uid="{00000000-0005-0000-0000-000072230000}"/>
    <cellStyle name="Millares 3 3 3 4 5 2" xfId="22376" xr:uid="{710599E9-CDAF-4736-9F38-331F1C92D054}"/>
    <cellStyle name="Millares 3 3 3 4 6" xfId="22365" xr:uid="{69F7A8FD-99F8-46E9-A9EF-69CA6F71EE9F}"/>
    <cellStyle name="Millares 3 3 3 5" xfId="11737" xr:uid="{00000000-0005-0000-0000-000073230000}"/>
    <cellStyle name="Millares 3 3 3 5 2" xfId="11738" xr:uid="{00000000-0005-0000-0000-000074230000}"/>
    <cellStyle name="Millares 3 3 3 5 2 2" xfId="11739" xr:uid="{00000000-0005-0000-0000-000075230000}"/>
    <cellStyle name="Millares 3 3 3 5 2 2 2" xfId="22379" xr:uid="{F2219919-23A4-462C-8053-0B4A3FB1D144}"/>
    <cellStyle name="Millares 3 3 3 5 2 3" xfId="11740" xr:uid="{00000000-0005-0000-0000-000076230000}"/>
    <cellStyle name="Millares 3 3 3 5 2 3 2" xfId="22380" xr:uid="{8663FAFA-5F77-4F12-95B0-7B32CC5BBC56}"/>
    <cellStyle name="Millares 3 3 3 5 2 4" xfId="22378" xr:uid="{5A7FC8A8-6F61-4E20-919D-95AC32821341}"/>
    <cellStyle name="Millares 3 3 3 5 3" xfId="11741" xr:uid="{00000000-0005-0000-0000-000077230000}"/>
    <cellStyle name="Millares 3 3 3 5 3 2" xfId="22381" xr:uid="{052CDFAF-40AA-47B7-9461-0C0DEB9CF198}"/>
    <cellStyle name="Millares 3 3 3 5 4" xfId="11742" xr:uid="{00000000-0005-0000-0000-000078230000}"/>
    <cellStyle name="Millares 3 3 3 5 4 2" xfId="22382" xr:uid="{7B4C9788-9D4D-45BD-8C5D-10000036B0C7}"/>
    <cellStyle name="Millares 3 3 3 5 5" xfId="22377" xr:uid="{DFB0DB6E-F033-4844-84BB-5D1FA12AF8F5}"/>
    <cellStyle name="Millares 3 3 3 6" xfId="11743" xr:uid="{00000000-0005-0000-0000-000079230000}"/>
    <cellStyle name="Millares 3 3 3 6 2" xfId="11744" xr:uid="{00000000-0005-0000-0000-00007A230000}"/>
    <cellStyle name="Millares 3 3 3 6 2 2" xfId="11745" xr:uid="{00000000-0005-0000-0000-00007B230000}"/>
    <cellStyle name="Millares 3 3 3 6 2 2 2" xfId="22385" xr:uid="{9760EDDF-85E3-495E-AD5A-05A6068BE709}"/>
    <cellStyle name="Millares 3 3 3 6 2 3" xfId="11746" xr:uid="{00000000-0005-0000-0000-00007C230000}"/>
    <cellStyle name="Millares 3 3 3 6 2 3 2" xfId="22386" xr:uid="{24806E7B-0541-4518-9343-96BAC93F700D}"/>
    <cellStyle name="Millares 3 3 3 6 2 4" xfId="22384" xr:uid="{11DCB96E-3D94-408F-B85A-BD58DF1F4008}"/>
    <cellStyle name="Millares 3 3 3 6 3" xfId="11747" xr:uid="{00000000-0005-0000-0000-00007D230000}"/>
    <cellStyle name="Millares 3 3 3 6 3 2" xfId="22387" xr:uid="{63A361F8-8BD3-4AA1-8E30-4028710E98F3}"/>
    <cellStyle name="Millares 3 3 3 6 4" xfId="11748" xr:uid="{00000000-0005-0000-0000-00007E230000}"/>
    <cellStyle name="Millares 3 3 3 6 4 2" xfId="22388" xr:uid="{F1D1D4B2-49FA-44CD-8228-075EFF3F2C35}"/>
    <cellStyle name="Millares 3 3 3 6 5" xfId="22383" xr:uid="{F7CB41B5-1E13-4B6C-A023-4F9735F2C607}"/>
    <cellStyle name="Millares 3 3 3 7" xfId="11749" xr:uid="{00000000-0005-0000-0000-00007F230000}"/>
    <cellStyle name="Millares 3 3 3 7 2" xfId="11750" xr:uid="{00000000-0005-0000-0000-000080230000}"/>
    <cellStyle name="Millares 3 3 3 7 2 2" xfId="11751" xr:uid="{00000000-0005-0000-0000-000081230000}"/>
    <cellStyle name="Millares 3 3 3 7 2 2 2" xfId="22391" xr:uid="{297DE707-E35F-4B48-95D7-F9BA602D818E}"/>
    <cellStyle name="Millares 3 3 3 7 2 3" xfId="11752" xr:uid="{00000000-0005-0000-0000-000082230000}"/>
    <cellStyle name="Millares 3 3 3 7 2 3 2" xfId="22392" xr:uid="{6F9ADBDF-2E0E-4F3E-8E7D-11AF67DBE5F6}"/>
    <cellStyle name="Millares 3 3 3 7 2 4" xfId="22390" xr:uid="{D34DB350-F7C1-4C74-BF46-308D55B82AB9}"/>
    <cellStyle name="Millares 3 3 3 7 3" xfId="11753" xr:uid="{00000000-0005-0000-0000-000083230000}"/>
    <cellStyle name="Millares 3 3 3 7 3 2" xfId="22393" xr:uid="{EC61B184-D688-4223-9A0D-79CD61F59005}"/>
    <cellStyle name="Millares 3 3 3 7 4" xfId="11754" xr:uid="{00000000-0005-0000-0000-000084230000}"/>
    <cellStyle name="Millares 3 3 3 7 4 2" xfId="22394" xr:uid="{FE5E47B5-5FD9-49E8-BE0C-6F312B1FACBB}"/>
    <cellStyle name="Millares 3 3 3 7 5" xfId="22389" xr:uid="{37EE823E-20F8-432B-8389-8112F6FD3F53}"/>
    <cellStyle name="Millares 3 3 3 8" xfId="11755" xr:uid="{00000000-0005-0000-0000-000085230000}"/>
    <cellStyle name="Millares 3 3 3 8 2" xfId="11756" xr:uid="{00000000-0005-0000-0000-000086230000}"/>
    <cellStyle name="Millares 3 3 3 8 2 2" xfId="22396" xr:uid="{743B887B-57AB-4300-A0A1-B5B038BC4940}"/>
    <cellStyle name="Millares 3 3 3 8 3" xfId="11757" xr:uid="{00000000-0005-0000-0000-000087230000}"/>
    <cellStyle name="Millares 3 3 3 8 3 2" xfId="22397" xr:uid="{6BB35C9C-E250-4F62-8ECE-9279355D9976}"/>
    <cellStyle name="Millares 3 3 3 8 4" xfId="22395" xr:uid="{59932E17-0B81-4749-884D-BF6AEEE05F47}"/>
    <cellStyle name="Millares 3 3 3 9" xfId="11758" xr:uid="{00000000-0005-0000-0000-000088230000}"/>
    <cellStyle name="Millares 3 3 3 9 2" xfId="22398" xr:uid="{FDBEEB60-F63B-4EDB-97DA-BC54A7D2BCE2}"/>
    <cellStyle name="Millares 3 3 4" xfId="11759" xr:uid="{00000000-0005-0000-0000-000089230000}"/>
    <cellStyle name="Millares 3 3 4 10" xfId="22399" xr:uid="{333BF6C8-74B5-4B65-A288-72D01E6B00BE}"/>
    <cellStyle name="Millares 3 3 4 2" xfId="11760" xr:uid="{00000000-0005-0000-0000-00008A230000}"/>
    <cellStyle name="Millares 3 3 4 2 2" xfId="11761" xr:uid="{00000000-0005-0000-0000-00008B230000}"/>
    <cellStyle name="Millares 3 3 4 2 2 2" xfId="11762" xr:uid="{00000000-0005-0000-0000-00008C230000}"/>
    <cellStyle name="Millares 3 3 4 2 2 2 2" xfId="11763" xr:uid="{00000000-0005-0000-0000-00008D230000}"/>
    <cellStyle name="Millares 3 3 4 2 2 2 2 2" xfId="11764" xr:uid="{00000000-0005-0000-0000-00008E230000}"/>
    <cellStyle name="Millares 3 3 4 2 2 2 2 2 2" xfId="22404" xr:uid="{D6ACB475-A621-4026-BF65-00341833D976}"/>
    <cellStyle name="Millares 3 3 4 2 2 2 2 3" xfId="11765" xr:uid="{00000000-0005-0000-0000-00008F230000}"/>
    <cellStyle name="Millares 3 3 4 2 2 2 2 3 2" xfId="22405" xr:uid="{00B274FB-AE91-4519-9601-978C4B0C8327}"/>
    <cellStyle name="Millares 3 3 4 2 2 2 2 4" xfId="22403" xr:uid="{0C0B0B76-0378-4E50-AF50-347E773E5659}"/>
    <cellStyle name="Millares 3 3 4 2 2 2 3" xfId="11766" xr:uid="{00000000-0005-0000-0000-000090230000}"/>
    <cellStyle name="Millares 3 3 4 2 2 2 3 2" xfId="22406" xr:uid="{A16B4EFF-6493-49C6-B206-16D65774D160}"/>
    <cellStyle name="Millares 3 3 4 2 2 2 4" xfId="11767" xr:uid="{00000000-0005-0000-0000-000091230000}"/>
    <cellStyle name="Millares 3 3 4 2 2 2 4 2" xfId="22407" xr:uid="{3A490D6A-3B2A-4B11-8C4F-4219E9FA93B6}"/>
    <cellStyle name="Millares 3 3 4 2 2 2 5" xfId="22402" xr:uid="{05FBF578-DFD0-49EA-92A3-DBC11A2608FE}"/>
    <cellStyle name="Millares 3 3 4 2 2 3" xfId="11768" xr:uid="{00000000-0005-0000-0000-000092230000}"/>
    <cellStyle name="Millares 3 3 4 2 2 3 2" xfId="11769" xr:uid="{00000000-0005-0000-0000-000093230000}"/>
    <cellStyle name="Millares 3 3 4 2 2 3 2 2" xfId="22409" xr:uid="{183A21E2-EE08-41A0-8026-8C6260C43AA7}"/>
    <cellStyle name="Millares 3 3 4 2 2 3 3" xfId="11770" xr:uid="{00000000-0005-0000-0000-000094230000}"/>
    <cellStyle name="Millares 3 3 4 2 2 3 3 2" xfId="22410" xr:uid="{B148300A-0CC2-4349-AD56-76774506048C}"/>
    <cellStyle name="Millares 3 3 4 2 2 3 4" xfId="22408" xr:uid="{526C2A61-34C0-49A2-A1FE-46411588F7D1}"/>
    <cellStyle name="Millares 3 3 4 2 2 4" xfId="11771" xr:uid="{00000000-0005-0000-0000-000095230000}"/>
    <cellStyle name="Millares 3 3 4 2 2 4 2" xfId="22411" xr:uid="{EA407556-E6E9-43F3-A5FA-5565E76024BB}"/>
    <cellStyle name="Millares 3 3 4 2 2 5" xfId="11772" xr:uid="{00000000-0005-0000-0000-000096230000}"/>
    <cellStyle name="Millares 3 3 4 2 2 5 2" xfId="22412" xr:uid="{A8EB3DEE-8793-4FEF-AB4D-9BB5D9C5F705}"/>
    <cellStyle name="Millares 3 3 4 2 2 6" xfId="22401" xr:uid="{CD7D49B9-D2D1-45D4-8373-DC5D27F49364}"/>
    <cellStyle name="Millares 3 3 4 2 3" xfId="11773" xr:uid="{00000000-0005-0000-0000-000097230000}"/>
    <cellStyle name="Millares 3 3 4 2 3 2" xfId="11774" xr:uid="{00000000-0005-0000-0000-000098230000}"/>
    <cellStyle name="Millares 3 3 4 2 3 2 2" xfId="11775" xr:uid="{00000000-0005-0000-0000-000099230000}"/>
    <cellStyle name="Millares 3 3 4 2 3 2 2 2" xfId="22415" xr:uid="{6E43C171-4A78-4088-92E8-0021AA678DF2}"/>
    <cellStyle name="Millares 3 3 4 2 3 2 3" xfId="11776" xr:uid="{00000000-0005-0000-0000-00009A230000}"/>
    <cellStyle name="Millares 3 3 4 2 3 2 3 2" xfId="22416" xr:uid="{DE386D38-8F4F-4429-9C24-7A8CA4CEBBF6}"/>
    <cellStyle name="Millares 3 3 4 2 3 2 4" xfId="22414" xr:uid="{1F1C2F23-56BD-4EEC-96DC-B693BB1D8AA6}"/>
    <cellStyle name="Millares 3 3 4 2 3 3" xfId="11777" xr:uid="{00000000-0005-0000-0000-00009B230000}"/>
    <cellStyle name="Millares 3 3 4 2 3 3 2" xfId="22417" xr:uid="{BF013537-01EC-4FC1-ABF4-662CB413C157}"/>
    <cellStyle name="Millares 3 3 4 2 3 4" xfId="11778" xr:uid="{00000000-0005-0000-0000-00009C230000}"/>
    <cellStyle name="Millares 3 3 4 2 3 4 2" xfId="22418" xr:uid="{F3EF083C-F1B0-4EE1-97D3-75732AD92B9E}"/>
    <cellStyle name="Millares 3 3 4 2 3 5" xfId="22413" xr:uid="{9AF16326-E3C4-4050-BB65-0A69720B438D}"/>
    <cellStyle name="Millares 3 3 4 2 4" xfId="11779" xr:uid="{00000000-0005-0000-0000-00009D230000}"/>
    <cellStyle name="Millares 3 3 4 2 4 2" xfId="11780" xr:uid="{00000000-0005-0000-0000-00009E230000}"/>
    <cellStyle name="Millares 3 3 4 2 4 2 2" xfId="11781" xr:uid="{00000000-0005-0000-0000-00009F230000}"/>
    <cellStyle name="Millares 3 3 4 2 4 2 2 2" xfId="22421" xr:uid="{301D9F7A-F710-4F39-A131-774EC1BEDF9F}"/>
    <cellStyle name="Millares 3 3 4 2 4 2 3" xfId="11782" xr:uid="{00000000-0005-0000-0000-0000A0230000}"/>
    <cellStyle name="Millares 3 3 4 2 4 2 3 2" xfId="22422" xr:uid="{2F4F2A7E-5FCF-4A4B-B9E8-416B1DB25711}"/>
    <cellStyle name="Millares 3 3 4 2 4 2 4" xfId="22420" xr:uid="{ED740AD7-3182-48CF-A610-D62563DD1EB7}"/>
    <cellStyle name="Millares 3 3 4 2 4 3" xfId="11783" xr:uid="{00000000-0005-0000-0000-0000A1230000}"/>
    <cellStyle name="Millares 3 3 4 2 4 3 2" xfId="22423" xr:uid="{03ECD7E0-6D25-4415-9290-9E1B9A44F05C}"/>
    <cellStyle name="Millares 3 3 4 2 4 4" xfId="11784" xr:uid="{00000000-0005-0000-0000-0000A2230000}"/>
    <cellStyle name="Millares 3 3 4 2 4 4 2" xfId="22424" xr:uid="{8109EA64-A945-4217-9F28-7838237B667A}"/>
    <cellStyle name="Millares 3 3 4 2 4 5" xfId="22419" xr:uid="{6B1FFD53-E242-49ED-B914-D0D4BD55E5D3}"/>
    <cellStyle name="Millares 3 3 4 2 5" xfId="11785" xr:uid="{00000000-0005-0000-0000-0000A3230000}"/>
    <cellStyle name="Millares 3 3 4 2 5 2" xfId="11786" xr:uid="{00000000-0005-0000-0000-0000A4230000}"/>
    <cellStyle name="Millares 3 3 4 2 5 2 2" xfId="11787" xr:uid="{00000000-0005-0000-0000-0000A5230000}"/>
    <cellStyle name="Millares 3 3 4 2 5 2 2 2" xfId="22427" xr:uid="{85C66D0F-52F2-46E3-A8B8-888B6AB997F9}"/>
    <cellStyle name="Millares 3 3 4 2 5 2 3" xfId="11788" xr:uid="{00000000-0005-0000-0000-0000A6230000}"/>
    <cellStyle name="Millares 3 3 4 2 5 2 3 2" xfId="22428" xr:uid="{A1384E06-98BC-4FC5-9461-0488C74B5456}"/>
    <cellStyle name="Millares 3 3 4 2 5 2 4" xfId="22426" xr:uid="{6FD551BA-2222-417A-AA00-48C9EBF35EE4}"/>
    <cellStyle name="Millares 3 3 4 2 5 3" xfId="11789" xr:uid="{00000000-0005-0000-0000-0000A7230000}"/>
    <cellStyle name="Millares 3 3 4 2 5 3 2" xfId="22429" xr:uid="{474A3F1E-A7FC-445A-90FC-CC532278E708}"/>
    <cellStyle name="Millares 3 3 4 2 5 4" xfId="11790" xr:uid="{00000000-0005-0000-0000-0000A8230000}"/>
    <cellStyle name="Millares 3 3 4 2 5 4 2" xfId="22430" xr:uid="{88DF8796-2432-451D-AAAA-C3942D1DF343}"/>
    <cellStyle name="Millares 3 3 4 2 5 5" xfId="22425" xr:uid="{356AD0BA-92A9-49D1-9979-FAAD1881EBB3}"/>
    <cellStyle name="Millares 3 3 4 2 6" xfId="11791" xr:uid="{00000000-0005-0000-0000-0000A9230000}"/>
    <cellStyle name="Millares 3 3 4 2 6 2" xfId="11792" xr:uid="{00000000-0005-0000-0000-0000AA230000}"/>
    <cellStyle name="Millares 3 3 4 2 6 2 2" xfId="22432" xr:uid="{2D076F16-5526-4CE5-8B55-10DE9F9315CD}"/>
    <cellStyle name="Millares 3 3 4 2 6 3" xfId="11793" xr:uid="{00000000-0005-0000-0000-0000AB230000}"/>
    <cellStyle name="Millares 3 3 4 2 6 3 2" xfId="22433" xr:uid="{70109216-0690-44F3-9D99-3C2C8DF8CA37}"/>
    <cellStyle name="Millares 3 3 4 2 6 4" xfId="22431" xr:uid="{117C588C-7E3F-4271-8B80-737D24B6C5D6}"/>
    <cellStyle name="Millares 3 3 4 2 7" xfId="11794" xr:uid="{00000000-0005-0000-0000-0000AC230000}"/>
    <cellStyle name="Millares 3 3 4 2 7 2" xfId="22434" xr:uid="{5F951948-D62B-430D-BACA-A51DC1D58F62}"/>
    <cellStyle name="Millares 3 3 4 2 8" xfId="11795" xr:uid="{00000000-0005-0000-0000-0000AD230000}"/>
    <cellStyle name="Millares 3 3 4 2 8 2" xfId="22435" xr:uid="{2374339F-4A84-4440-8CA8-765651866E16}"/>
    <cellStyle name="Millares 3 3 4 2 9" xfId="22400" xr:uid="{AD889BA9-CE0A-4A66-95A5-2B5D879658FE}"/>
    <cellStyle name="Millares 3 3 4 3" xfId="11796" xr:uid="{00000000-0005-0000-0000-0000AE230000}"/>
    <cellStyle name="Millares 3 3 4 3 2" xfId="11797" xr:uid="{00000000-0005-0000-0000-0000AF230000}"/>
    <cellStyle name="Millares 3 3 4 3 2 2" xfId="11798" xr:uid="{00000000-0005-0000-0000-0000B0230000}"/>
    <cellStyle name="Millares 3 3 4 3 2 2 2" xfId="11799" xr:uid="{00000000-0005-0000-0000-0000B1230000}"/>
    <cellStyle name="Millares 3 3 4 3 2 2 2 2" xfId="22439" xr:uid="{000C33D0-8BBE-4317-96BE-4AC8A160073A}"/>
    <cellStyle name="Millares 3 3 4 3 2 2 3" xfId="11800" xr:uid="{00000000-0005-0000-0000-0000B2230000}"/>
    <cellStyle name="Millares 3 3 4 3 2 2 3 2" xfId="22440" xr:uid="{D2474A82-EC69-414E-9516-6585962997B6}"/>
    <cellStyle name="Millares 3 3 4 3 2 2 4" xfId="22438" xr:uid="{C810A0DB-468B-411B-B06F-C9B571B65515}"/>
    <cellStyle name="Millares 3 3 4 3 2 3" xfId="11801" xr:uid="{00000000-0005-0000-0000-0000B3230000}"/>
    <cellStyle name="Millares 3 3 4 3 2 3 2" xfId="22441" xr:uid="{3188CA34-277F-4FC4-BBDD-A7D5405CCE1D}"/>
    <cellStyle name="Millares 3 3 4 3 2 4" xfId="11802" xr:uid="{00000000-0005-0000-0000-0000B4230000}"/>
    <cellStyle name="Millares 3 3 4 3 2 4 2" xfId="22442" xr:uid="{D190F700-3053-4649-84E4-DA9C871878A2}"/>
    <cellStyle name="Millares 3 3 4 3 2 5" xfId="22437" xr:uid="{733EF6E7-0098-4179-9C25-000153AF743F}"/>
    <cellStyle name="Millares 3 3 4 3 3" xfId="11803" xr:uid="{00000000-0005-0000-0000-0000B5230000}"/>
    <cellStyle name="Millares 3 3 4 3 3 2" xfId="11804" xr:uid="{00000000-0005-0000-0000-0000B6230000}"/>
    <cellStyle name="Millares 3 3 4 3 3 2 2" xfId="22444" xr:uid="{65FBCD16-2C46-4C48-8EF3-0D4A305B8876}"/>
    <cellStyle name="Millares 3 3 4 3 3 3" xfId="11805" xr:uid="{00000000-0005-0000-0000-0000B7230000}"/>
    <cellStyle name="Millares 3 3 4 3 3 3 2" xfId="22445" xr:uid="{AFF17D0B-ED43-44D1-A192-A379A006690C}"/>
    <cellStyle name="Millares 3 3 4 3 3 4" xfId="22443" xr:uid="{99FBAB47-F194-4BE7-AB3E-63DC9FC896CC}"/>
    <cellStyle name="Millares 3 3 4 3 4" xfId="11806" xr:uid="{00000000-0005-0000-0000-0000B8230000}"/>
    <cellStyle name="Millares 3 3 4 3 4 2" xfId="22446" xr:uid="{FC6C5F4D-F7B5-477A-8E25-76014A8412F9}"/>
    <cellStyle name="Millares 3 3 4 3 5" xfId="11807" xr:uid="{00000000-0005-0000-0000-0000B9230000}"/>
    <cellStyle name="Millares 3 3 4 3 5 2" xfId="22447" xr:uid="{7D980C64-4029-47B6-89CE-1253A2C71AE3}"/>
    <cellStyle name="Millares 3 3 4 3 6" xfId="22436" xr:uid="{776306A5-386E-4B4C-BF7A-B2E28D287DAE}"/>
    <cellStyle name="Millares 3 3 4 4" xfId="11808" xr:uid="{00000000-0005-0000-0000-0000BA230000}"/>
    <cellStyle name="Millares 3 3 4 4 2" xfId="11809" xr:uid="{00000000-0005-0000-0000-0000BB230000}"/>
    <cellStyle name="Millares 3 3 4 4 2 2" xfId="11810" xr:uid="{00000000-0005-0000-0000-0000BC230000}"/>
    <cellStyle name="Millares 3 3 4 4 2 2 2" xfId="22450" xr:uid="{D783276B-82F6-47CC-A1CC-C2E8341505C0}"/>
    <cellStyle name="Millares 3 3 4 4 2 3" xfId="11811" xr:uid="{00000000-0005-0000-0000-0000BD230000}"/>
    <cellStyle name="Millares 3 3 4 4 2 3 2" xfId="22451" xr:uid="{2250DF83-BE97-4A1C-A413-E0B1C61C50F4}"/>
    <cellStyle name="Millares 3 3 4 4 2 4" xfId="22449" xr:uid="{C2FEB15D-77BE-42E7-8E40-F88103E987D6}"/>
    <cellStyle name="Millares 3 3 4 4 3" xfId="11812" xr:uid="{00000000-0005-0000-0000-0000BE230000}"/>
    <cellStyle name="Millares 3 3 4 4 3 2" xfId="22452" xr:uid="{7B5D40DF-8149-467D-B0AF-43EEA5B14E0E}"/>
    <cellStyle name="Millares 3 3 4 4 4" xfId="11813" xr:uid="{00000000-0005-0000-0000-0000BF230000}"/>
    <cellStyle name="Millares 3 3 4 4 4 2" xfId="22453" xr:uid="{A5446D49-3CDF-446A-8CC0-E58DED29A6C3}"/>
    <cellStyle name="Millares 3 3 4 4 5" xfId="22448" xr:uid="{FA8AF4E6-91C5-45E4-ADC6-3CAD6240FC32}"/>
    <cellStyle name="Millares 3 3 4 5" xfId="11814" xr:uid="{00000000-0005-0000-0000-0000C0230000}"/>
    <cellStyle name="Millares 3 3 4 5 2" xfId="11815" xr:uid="{00000000-0005-0000-0000-0000C1230000}"/>
    <cellStyle name="Millares 3 3 4 5 2 2" xfId="11816" xr:uid="{00000000-0005-0000-0000-0000C2230000}"/>
    <cellStyle name="Millares 3 3 4 5 2 2 2" xfId="22456" xr:uid="{C535EA6E-1502-4CD1-A55D-17A8302F2C12}"/>
    <cellStyle name="Millares 3 3 4 5 2 3" xfId="11817" xr:uid="{00000000-0005-0000-0000-0000C3230000}"/>
    <cellStyle name="Millares 3 3 4 5 2 3 2" xfId="22457" xr:uid="{CF66FE88-F23D-4196-8B2E-3F2AE5931D5B}"/>
    <cellStyle name="Millares 3 3 4 5 2 4" xfId="22455" xr:uid="{0434DAC1-7F39-4EDC-B709-9D5533B41DE6}"/>
    <cellStyle name="Millares 3 3 4 5 3" xfId="11818" xr:uid="{00000000-0005-0000-0000-0000C4230000}"/>
    <cellStyle name="Millares 3 3 4 5 3 2" xfId="22458" xr:uid="{49B231AE-8070-4A97-888A-8AC9C082D873}"/>
    <cellStyle name="Millares 3 3 4 5 4" xfId="11819" xr:uid="{00000000-0005-0000-0000-0000C5230000}"/>
    <cellStyle name="Millares 3 3 4 5 4 2" xfId="22459" xr:uid="{2B97C065-3CBA-47EB-B4F8-E13AB8AA6499}"/>
    <cellStyle name="Millares 3 3 4 5 5" xfId="22454" xr:uid="{C74AF8AC-AE99-42F3-AA79-D70B1DA4CE8E}"/>
    <cellStyle name="Millares 3 3 4 6" xfId="11820" xr:uid="{00000000-0005-0000-0000-0000C6230000}"/>
    <cellStyle name="Millares 3 3 4 6 2" xfId="11821" xr:uid="{00000000-0005-0000-0000-0000C7230000}"/>
    <cellStyle name="Millares 3 3 4 6 2 2" xfId="11822" xr:uid="{00000000-0005-0000-0000-0000C8230000}"/>
    <cellStyle name="Millares 3 3 4 6 2 2 2" xfId="22462" xr:uid="{B60E47E6-D173-4145-8D1C-4C8909E01296}"/>
    <cellStyle name="Millares 3 3 4 6 2 3" xfId="11823" xr:uid="{00000000-0005-0000-0000-0000C9230000}"/>
    <cellStyle name="Millares 3 3 4 6 2 3 2" xfId="22463" xr:uid="{487E19C5-1CF3-4679-8A05-CEDCE2614E36}"/>
    <cellStyle name="Millares 3 3 4 6 2 4" xfId="22461" xr:uid="{3CEDD29F-F95E-4982-9A9E-2976858E737B}"/>
    <cellStyle name="Millares 3 3 4 6 3" xfId="11824" xr:uid="{00000000-0005-0000-0000-0000CA230000}"/>
    <cellStyle name="Millares 3 3 4 6 3 2" xfId="22464" xr:uid="{CDD8A9C2-E81C-44C3-90F7-A4528918016A}"/>
    <cellStyle name="Millares 3 3 4 6 4" xfId="11825" xr:uid="{00000000-0005-0000-0000-0000CB230000}"/>
    <cellStyle name="Millares 3 3 4 6 4 2" xfId="22465" xr:uid="{20112ED0-8BDC-4F01-92D6-6E0F26D5990B}"/>
    <cellStyle name="Millares 3 3 4 6 5" xfId="22460" xr:uid="{D874E37E-0030-40C7-9270-C957D4050024}"/>
    <cellStyle name="Millares 3 3 4 7" xfId="11826" xr:uid="{00000000-0005-0000-0000-0000CC230000}"/>
    <cellStyle name="Millares 3 3 4 7 2" xfId="11827" xr:uid="{00000000-0005-0000-0000-0000CD230000}"/>
    <cellStyle name="Millares 3 3 4 7 2 2" xfId="22467" xr:uid="{56AC4783-60C5-4FA0-8B75-C5FF45E9CBFB}"/>
    <cellStyle name="Millares 3 3 4 7 3" xfId="11828" xr:uid="{00000000-0005-0000-0000-0000CE230000}"/>
    <cellStyle name="Millares 3 3 4 7 3 2" xfId="22468" xr:uid="{8253D238-C5EA-424D-B981-D65EEAACCE3B}"/>
    <cellStyle name="Millares 3 3 4 7 4" xfId="22466" xr:uid="{4F68F1E7-A512-4AAB-80C1-3D44C7D280C4}"/>
    <cellStyle name="Millares 3 3 4 8" xfId="11829" xr:uid="{00000000-0005-0000-0000-0000CF230000}"/>
    <cellStyle name="Millares 3 3 4 8 2" xfId="22469" xr:uid="{BA1384C1-F70D-4E96-9F66-F85C41A79A22}"/>
    <cellStyle name="Millares 3 3 4 9" xfId="11830" xr:uid="{00000000-0005-0000-0000-0000D0230000}"/>
    <cellStyle name="Millares 3 3 4 9 2" xfId="22470" xr:uid="{1AF48A42-864A-4A46-AEBA-8DFF7F9DE64A}"/>
    <cellStyle name="Millares 3 3 5" xfId="11831" xr:uid="{00000000-0005-0000-0000-0000D1230000}"/>
    <cellStyle name="Millares 3 3 5 10" xfId="22471" xr:uid="{39D80135-6C2A-4DB4-BAF0-334C15EE87AB}"/>
    <cellStyle name="Millares 3 3 5 2" xfId="11832" xr:uid="{00000000-0005-0000-0000-0000D2230000}"/>
    <cellStyle name="Millares 3 3 5 2 2" xfId="11833" xr:uid="{00000000-0005-0000-0000-0000D3230000}"/>
    <cellStyle name="Millares 3 3 5 2 2 2" xfId="11834" xr:uid="{00000000-0005-0000-0000-0000D4230000}"/>
    <cellStyle name="Millares 3 3 5 2 2 2 2" xfId="11835" xr:uid="{00000000-0005-0000-0000-0000D5230000}"/>
    <cellStyle name="Millares 3 3 5 2 2 2 2 2" xfId="11836" xr:uid="{00000000-0005-0000-0000-0000D6230000}"/>
    <cellStyle name="Millares 3 3 5 2 2 2 2 2 2" xfId="22476" xr:uid="{DF01A163-8E5A-428A-9C25-5F870448C19A}"/>
    <cellStyle name="Millares 3 3 5 2 2 2 2 3" xfId="11837" xr:uid="{00000000-0005-0000-0000-0000D7230000}"/>
    <cellStyle name="Millares 3 3 5 2 2 2 2 3 2" xfId="22477" xr:uid="{CDA0C0F2-A122-4A12-AB92-721309D17EF4}"/>
    <cellStyle name="Millares 3 3 5 2 2 2 2 4" xfId="22475" xr:uid="{6BF099C7-AE82-4D8B-8DFC-0667D2FDAA3B}"/>
    <cellStyle name="Millares 3 3 5 2 2 2 3" xfId="11838" xr:uid="{00000000-0005-0000-0000-0000D8230000}"/>
    <cellStyle name="Millares 3 3 5 2 2 2 3 2" xfId="22478" xr:uid="{2FD6ECAA-7D51-4DC2-9F7F-23DB63DD6F04}"/>
    <cellStyle name="Millares 3 3 5 2 2 2 4" xfId="11839" xr:uid="{00000000-0005-0000-0000-0000D9230000}"/>
    <cellStyle name="Millares 3 3 5 2 2 2 4 2" xfId="22479" xr:uid="{7CF46F4B-3388-440E-A635-CD4B8F91815E}"/>
    <cellStyle name="Millares 3 3 5 2 2 2 5" xfId="22474" xr:uid="{31CB2B80-855C-4A66-AAF0-B0FD58155906}"/>
    <cellStyle name="Millares 3 3 5 2 2 3" xfId="11840" xr:uid="{00000000-0005-0000-0000-0000DA230000}"/>
    <cellStyle name="Millares 3 3 5 2 2 3 2" xfId="11841" xr:uid="{00000000-0005-0000-0000-0000DB230000}"/>
    <cellStyle name="Millares 3 3 5 2 2 3 2 2" xfId="22481" xr:uid="{E9BBBE59-F632-4A70-BF21-FCAF9D06A8C8}"/>
    <cellStyle name="Millares 3 3 5 2 2 3 3" xfId="11842" xr:uid="{00000000-0005-0000-0000-0000DC230000}"/>
    <cellStyle name="Millares 3 3 5 2 2 3 3 2" xfId="22482" xr:uid="{24E48DF1-A719-4101-A91A-48C27F9261AD}"/>
    <cellStyle name="Millares 3 3 5 2 2 3 4" xfId="22480" xr:uid="{13217F36-FBE0-4FF4-B9C4-6F1961A2062A}"/>
    <cellStyle name="Millares 3 3 5 2 2 4" xfId="11843" xr:uid="{00000000-0005-0000-0000-0000DD230000}"/>
    <cellStyle name="Millares 3 3 5 2 2 4 2" xfId="22483" xr:uid="{2BC7E9F3-503E-406F-A59A-3563A0AC6D28}"/>
    <cellStyle name="Millares 3 3 5 2 2 5" xfId="11844" xr:uid="{00000000-0005-0000-0000-0000DE230000}"/>
    <cellStyle name="Millares 3 3 5 2 2 5 2" xfId="22484" xr:uid="{933A6A33-AD3E-4D5E-B623-49F32D096C3D}"/>
    <cellStyle name="Millares 3 3 5 2 2 6" xfId="22473" xr:uid="{EB1FEB8E-8E0C-41CD-93E8-74C1EC737A4C}"/>
    <cellStyle name="Millares 3 3 5 2 3" xfId="11845" xr:uid="{00000000-0005-0000-0000-0000DF230000}"/>
    <cellStyle name="Millares 3 3 5 2 3 2" xfId="11846" xr:uid="{00000000-0005-0000-0000-0000E0230000}"/>
    <cellStyle name="Millares 3 3 5 2 3 2 2" xfId="11847" xr:uid="{00000000-0005-0000-0000-0000E1230000}"/>
    <cellStyle name="Millares 3 3 5 2 3 2 2 2" xfId="22487" xr:uid="{32711FC1-6D69-4D84-8D58-4FD9AA4B60F0}"/>
    <cellStyle name="Millares 3 3 5 2 3 2 3" xfId="11848" xr:uid="{00000000-0005-0000-0000-0000E2230000}"/>
    <cellStyle name="Millares 3 3 5 2 3 2 3 2" xfId="22488" xr:uid="{344474E7-14DC-45F7-B026-4B770A71A575}"/>
    <cellStyle name="Millares 3 3 5 2 3 2 4" xfId="22486" xr:uid="{30AC6737-0986-4A03-8C33-0023D01C8078}"/>
    <cellStyle name="Millares 3 3 5 2 3 3" xfId="11849" xr:uid="{00000000-0005-0000-0000-0000E3230000}"/>
    <cellStyle name="Millares 3 3 5 2 3 3 2" xfId="22489" xr:uid="{C7FD692A-6077-4DDF-B25D-7447BA6B7F5D}"/>
    <cellStyle name="Millares 3 3 5 2 3 4" xfId="11850" xr:uid="{00000000-0005-0000-0000-0000E4230000}"/>
    <cellStyle name="Millares 3 3 5 2 3 4 2" xfId="22490" xr:uid="{FF867CCA-287A-4398-B3DB-63F138A91D2B}"/>
    <cellStyle name="Millares 3 3 5 2 3 5" xfId="22485" xr:uid="{A1A0CE26-BDF9-4856-A34F-D7363D8411C8}"/>
    <cellStyle name="Millares 3 3 5 2 4" xfId="11851" xr:uid="{00000000-0005-0000-0000-0000E5230000}"/>
    <cellStyle name="Millares 3 3 5 2 4 2" xfId="11852" xr:uid="{00000000-0005-0000-0000-0000E6230000}"/>
    <cellStyle name="Millares 3 3 5 2 4 2 2" xfId="11853" xr:uid="{00000000-0005-0000-0000-0000E7230000}"/>
    <cellStyle name="Millares 3 3 5 2 4 2 2 2" xfId="22493" xr:uid="{8FC26ECE-E1A0-4FEE-B7E7-52D5F4D0DFD2}"/>
    <cellStyle name="Millares 3 3 5 2 4 2 3" xfId="11854" xr:uid="{00000000-0005-0000-0000-0000E8230000}"/>
    <cellStyle name="Millares 3 3 5 2 4 2 3 2" xfId="22494" xr:uid="{9A2B804F-76B4-48CE-9F5A-49417552FFDA}"/>
    <cellStyle name="Millares 3 3 5 2 4 2 4" xfId="22492" xr:uid="{B0EE08A3-EE82-4E0E-94E0-228A7E3DA251}"/>
    <cellStyle name="Millares 3 3 5 2 4 3" xfId="11855" xr:uid="{00000000-0005-0000-0000-0000E9230000}"/>
    <cellStyle name="Millares 3 3 5 2 4 3 2" xfId="22495" xr:uid="{EF3ADD5B-A960-4913-9AC5-D85578E1B62F}"/>
    <cellStyle name="Millares 3 3 5 2 4 4" xfId="11856" xr:uid="{00000000-0005-0000-0000-0000EA230000}"/>
    <cellStyle name="Millares 3 3 5 2 4 4 2" xfId="22496" xr:uid="{A37CE219-FC2E-4CC3-AB69-FF81E85413FF}"/>
    <cellStyle name="Millares 3 3 5 2 4 5" xfId="22491" xr:uid="{8AB1586E-9938-4060-B6B7-FE925002CE3D}"/>
    <cellStyle name="Millares 3 3 5 2 5" xfId="11857" xr:uid="{00000000-0005-0000-0000-0000EB230000}"/>
    <cellStyle name="Millares 3 3 5 2 5 2" xfId="11858" xr:uid="{00000000-0005-0000-0000-0000EC230000}"/>
    <cellStyle name="Millares 3 3 5 2 5 2 2" xfId="11859" xr:uid="{00000000-0005-0000-0000-0000ED230000}"/>
    <cellStyle name="Millares 3 3 5 2 5 2 2 2" xfId="22499" xr:uid="{D8E458E3-5DEB-4226-A5B3-1AF9CF112EB6}"/>
    <cellStyle name="Millares 3 3 5 2 5 2 3" xfId="11860" xr:uid="{00000000-0005-0000-0000-0000EE230000}"/>
    <cellStyle name="Millares 3 3 5 2 5 2 3 2" xfId="22500" xr:uid="{D6D2AC54-50D2-4E51-81F5-F3FF6E312990}"/>
    <cellStyle name="Millares 3 3 5 2 5 2 4" xfId="22498" xr:uid="{83B77972-7833-4D71-80CE-BD50B2C0CB6F}"/>
    <cellStyle name="Millares 3 3 5 2 5 3" xfId="11861" xr:uid="{00000000-0005-0000-0000-0000EF230000}"/>
    <cellStyle name="Millares 3 3 5 2 5 3 2" xfId="22501" xr:uid="{FEB1E028-C594-48A0-AD2F-DF3E868909AA}"/>
    <cellStyle name="Millares 3 3 5 2 5 4" xfId="11862" xr:uid="{00000000-0005-0000-0000-0000F0230000}"/>
    <cellStyle name="Millares 3 3 5 2 5 4 2" xfId="22502" xr:uid="{DBD54B2A-2858-406F-A861-E0126F31BFF9}"/>
    <cellStyle name="Millares 3 3 5 2 5 5" xfId="22497" xr:uid="{2C496E58-D951-4000-ACF8-C87F244AFFB5}"/>
    <cellStyle name="Millares 3 3 5 2 6" xfId="11863" xr:uid="{00000000-0005-0000-0000-0000F1230000}"/>
    <cellStyle name="Millares 3 3 5 2 6 2" xfId="11864" xr:uid="{00000000-0005-0000-0000-0000F2230000}"/>
    <cellStyle name="Millares 3 3 5 2 6 2 2" xfId="22504" xr:uid="{8D213E51-5199-4E46-B2F5-229024209FDB}"/>
    <cellStyle name="Millares 3 3 5 2 6 3" xfId="11865" xr:uid="{00000000-0005-0000-0000-0000F3230000}"/>
    <cellStyle name="Millares 3 3 5 2 6 3 2" xfId="22505" xr:uid="{B6230563-7204-4D16-9B06-72A7280705F6}"/>
    <cellStyle name="Millares 3 3 5 2 6 4" xfId="22503" xr:uid="{2B215D74-A6AC-41E3-A9D6-36DE43E35B64}"/>
    <cellStyle name="Millares 3 3 5 2 7" xfId="11866" xr:uid="{00000000-0005-0000-0000-0000F4230000}"/>
    <cellStyle name="Millares 3 3 5 2 7 2" xfId="22506" xr:uid="{D744BC1E-8EA0-453A-B030-8AFC877E3396}"/>
    <cellStyle name="Millares 3 3 5 2 8" xfId="11867" xr:uid="{00000000-0005-0000-0000-0000F5230000}"/>
    <cellStyle name="Millares 3 3 5 2 8 2" xfId="22507" xr:uid="{4C5B412F-869A-40F3-9A5E-C6A66CE00CBE}"/>
    <cellStyle name="Millares 3 3 5 2 9" xfId="22472" xr:uid="{858EA393-5DC6-488A-982E-5FE8EE6D6951}"/>
    <cellStyle name="Millares 3 3 5 3" xfId="11868" xr:uid="{00000000-0005-0000-0000-0000F6230000}"/>
    <cellStyle name="Millares 3 3 5 3 2" xfId="11869" xr:uid="{00000000-0005-0000-0000-0000F7230000}"/>
    <cellStyle name="Millares 3 3 5 3 2 2" xfId="11870" xr:uid="{00000000-0005-0000-0000-0000F8230000}"/>
    <cellStyle name="Millares 3 3 5 3 2 2 2" xfId="11871" xr:uid="{00000000-0005-0000-0000-0000F9230000}"/>
    <cellStyle name="Millares 3 3 5 3 2 2 2 2" xfId="22511" xr:uid="{F469CB6D-78A0-413D-B59F-36A0FAA0D10F}"/>
    <cellStyle name="Millares 3 3 5 3 2 2 3" xfId="11872" xr:uid="{00000000-0005-0000-0000-0000FA230000}"/>
    <cellStyle name="Millares 3 3 5 3 2 2 3 2" xfId="22512" xr:uid="{659F72DA-151A-4826-AA46-951F6AF7FA08}"/>
    <cellStyle name="Millares 3 3 5 3 2 2 4" xfId="22510" xr:uid="{E04105BB-7B4B-4016-B0ED-DA34358BFC31}"/>
    <cellStyle name="Millares 3 3 5 3 2 3" xfId="11873" xr:uid="{00000000-0005-0000-0000-0000FB230000}"/>
    <cellStyle name="Millares 3 3 5 3 2 3 2" xfId="22513" xr:uid="{C9E2ADD5-E85F-4618-95FC-49C64873ABCD}"/>
    <cellStyle name="Millares 3 3 5 3 2 4" xfId="11874" xr:uid="{00000000-0005-0000-0000-0000FC230000}"/>
    <cellStyle name="Millares 3 3 5 3 2 4 2" xfId="22514" xr:uid="{66036AAD-5EDA-4916-A975-390FE33C62A2}"/>
    <cellStyle name="Millares 3 3 5 3 2 5" xfId="22509" xr:uid="{56C20756-D4F9-4FAF-BAC8-1A370BF427BB}"/>
    <cellStyle name="Millares 3 3 5 3 3" xfId="11875" xr:uid="{00000000-0005-0000-0000-0000FD230000}"/>
    <cellStyle name="Millares 3 3 5 3 3 2" xfId="11876" xr:uid="{00000000-0005-0000-0000-0000FE230000}"/>
    <cellStyle name="Millares 3 3 5 3 3 2 2" xfId="22516" xr:uid="{F3D59B99-AB66-4987-A4BF-DB57E6D0FBA8}"/>
    <cellStyle name="Millares 3 3 5 3 3 3" xfId="11877" xr:uid="{00000000-0005-0000-0000-0000FF230000}"/>
    <cellStyle name="Millares 3 3 5 3 3 3 2" xfId="22517" xr:uid="{E8858D39-C44E-42E9-B5B4-E353940F27E4}"/>
    <cellStyle name="Millares 3 3 5 3 3 4" xfId="22515" xr:uid="{B4B081CA-DEBD-4477-9CC0-E896E7702F0F}"/>
    <cellStyle name="Millares 3 3 5 3 4" xfId="11878" xr:uid="{00000000-0005-0000-0000-000000240000}"/>
    <cellStyle name="Millares 3 3 5 3 4 2" xfId="22518" xr:uid="{83C75DD1-2513-454F-B2E5-189094E10E75}"/>
    <cellStyle name="Millares 3 3 5 3 5" xfId="11879" xr:uid="{00000000-0005-0000-0000-000001240000}"/>
    <cellStyle name="Millares 3 3 5 3 5 2" xfId="22519" xr:uid="{53146BF6-4BE3-4851-A6BC-001C4ACEF0D9}"/>
    <cellStyle name="Millares 3 3 5 3 6" xfId="22508" xr:uid="{F0D56879-90EE-452D-BBFA-9D5F72AF6319}"/>
    <cellStyle name="Millares 3 3 5 4" xfId="11880" xr:uid="{00000000-0005-0000-0000-000002240000}"/>
    <cellStyle name="Millares 3 3 5 4 2" xfId="11881" xr:uid="{00000000-0005-0000-0000-000003240000}"/>
    <cellStyle name="Millares 3 3 5 4 2 2" xfId="11882" xr:uid="{00000000-0005-0000-0000-000004240000}"/>
    <cellStyle name="Millares 3 3 5 4 2 2 2" xfId="22522" xr:uid="{02D39F6C-B630-4E76-A0BA-8386C8421144}"/>
    <cellStyle name="Millares 3 3 5 4 2 3" xfId="11883" xr:uid="{00000000-0005-0000-0000-000005240000}"/>
    <cellStyle name="Millares 3 3 5 4 2 3 2" xfId="22523" xr:uid="{21F34723-B08A-4825-9B6D-E724EADF351A}"/>
    <cellStyle name="Millares 3 3 5 4 2 4" xfId="22521" xr:uid="{E021776F-D525-478A-B492-577ED7572D6B}"/>
    <cellStyle name="Millares 3 3 5 4 3" xfId="11884" xr:uid="{00000000-0005-0000-0000-000006240000}"/>
    <cellStyle name="Millares 3 3 5 4 3 2" xfId="22524" xr:uid="{47CD2758-9B30-4C5F-8E49-83683712B9C7}"/>
    <cellStyle name="Millares 3 3 5 4 4" xfId="11885" xr:uid="{00000000-0005-0000-0000-000007240000}"/>
    <cellStyle name="Millares 3 3 5 4 4 2" xfId="22525" xr:uid="{D75C4DE1-7B73-49B3-9199-8F50E9D3984D}"/>
    <cellStyle name="Millares 3 3 5 4 5" xfId="22520" xr:uid="{68FF9276-CB9E-4F87-BD04-4341A13945AC}"/>
    <cellStyle name="Millares 3 3 5 5" xfId="11886" xr:uid="{00000000-0005-0000-0000-000008240000}"/>
    <cellStyle name="Millares 3 3 5 5 2" xfId="11887" xr:uid="{00000000-0005-0000-0000-000009240000}"/>
    <cellStyle name="Millares 3 3 5 5 2 2" xfId="11888" xr:uid="{00000000-0005-0000-0000-00000A240000}"/>
    <cellStyle name="Millares 3 3 5 5 2 2 2" xfId="22528" xr:uid="{0E0D6174-B23F-4127-ADD7-495C96BB8610}"/>
    <cellStyle name="Millares 3 3 5 5 2 3" xfId="11889" xr:uid="{00000000-0005-0000-0000-00000B240000}"/>
    <cellStyle name="Millares 3 3 5 5 2 3 2" xfId="22529" xr:uid="{6F91FFCC-8CEA-4992-864F-313FEFD30291}"/>
    <cellStyle name="Millares 3 3 5 5 2 4" xfId="22527" xr:uid="{3DB1CD5F-EB17-4C86-B9AF-7E177FF1AE7E}"/>
    <cellStyle name="Millares 3 3 5 5 3" xfId="11890" xr:uid="{00000000-0005-0000-0000-00000C240000}"/>
    <cellStyle name="Millares 3 3 5 5 3 2" xfId="22530" xr:uid="{988F7895-6232-4358-9D07-DD7BF24C5749}"/>
    <cellStyle name="Millares 3 3 5 5 4" xfId="11891" xr:uid="{00000000-0005-0000-0000-00000D240000}"/>
    <cellStyle name="Millares 3 3 5 5 4 2" xfId="22531" xr:uid="{85C90758-BA19-40DA-8185-4A6FE0A9DE1C}"/>
    <cellStyle name="Millares 3 3 5 5 5" xfId="22526" xr:uid="{94E5713F-6B23-4EDF-A56E-4CA739C569F8}"/>
    <cellStyle name="Millares 3 3 5 6" xfId="11892" xr:uid="{00000000-0005-0000-0000-00000E240000}"/>
    <cellStyle name="Millares 3 3 5 6 2" xfId="11893" xr:uid="{00000000-0005-0000-0000-00000F240000}"/>
    <cellStyle name="Millares 3 3 5 6 2 2" xfId="11894" xr:uid="{00000000-0005-0000-0000-000010240000}"/>
    <cellStyle name="Millares 3 3 5 6 2 2 2" xfId="22534" xr:uid="{5DF15024-0759-499A-94D1-6AE68E5F5EFC}"/>
    <cellStyle name="Millares 3 3 5 6 2 3" xfId="11895" xr:uid="{00000000-0005-0000-0000-000011240000}"/>
    <cellStyle name="Millares 3 3 5 6 2 3 2" xfId="22535" xr:uid="{9FAC19BA-8A47-4A6E-97A5-186FE76AA8D0}"/>
    <cellStyle name="Millares 3 3 5 6 2 4" xfId="22533" xr:uid="{88435840-1249-4DAA-A9AC-1A7E0C6ED1DB}"/>
    <cellStyle name="Millares 3 3 5 6 3" xfId="11896" xr:uid="{00000000-0005-0000-0000-000012240000}"/>
    <cellStyle name="Millares 3 3 5 6 3 2" xfId="22536" xr:uid="{487866CB-45B8-4592-A066-3CBC90EA98DB}"/>
    <cellStyle name="Millares 3 3 5 6 4" xfId="11897" xr:uid="{00000000-0005-0000-0000-000013240000}"/>
    <cellStyle name="Millares 3 3 5 6 4 2" xfId="22537" xr:uid="{87B4A8EE-945C-42FC-97D7-EF5385EB050F}"/>
    <cellStyle name="Millares 3 3 5 6 5" xfId="22532" xr:uid="{501CB62B-868B-4948-BA23-789E713C7DF0}"/>
    <cellStyle name="Millares 3 3 5 7" xfId="11898" xr:uid="{00000000-0005-0000-0000-000014240000}"/>
    <cellStyle name="Millares 3 3 5 7 2" xfId="11899" xr:uid="{00000000-0005-0000-0000-000015240000}"/>
    <cellStyle name="Millares 3 3 5 7 2 2" xfId="22539" xr:uid="{75D44410-79FB-4A97-B10A-AA0287E2CF37}"/>
    <cellStyle name="Millares 3 3 5 7 3" xfId="11900" xr:uid="{00000000-0005-0000-0000-000016240000}"/>
    <cellStyle name="Millares 3 3 5 7 3 2" xfId="22540" xr:uid="{740F9FFB-E986-4D98-9B7D-2D3054802901}"/>
    <cellStyle name="Millares 3 3 5 7 4" xfId="22538" xr:uid="{6EF41D7D-62DD-47BB-A659-E05B7FF897FC}"/>
    <cellStyle name="Millares 3 3 5 8" xfId="11901" xr:uid="{00000000-0005-0000-0000-000017240000}"/>
    <cellStyle name="Millares 3 3 5 8 2" xfId="22541" xr:uid="{1893D43D-ACA5-4C38-9B13-C6E909716B42}"/>
    <cellStyle name="Millares 3 3 5 9" xfId="11902" xr:uid="{00000000-0005-0000-0000-000018240000}"/>
    <cellStyle name="Millares 3 3 5 9 2" xfId="22542" xr:uid="{00B4429F-2CEE-466C-B39B-0915265396D8}"/>
    <cellStyle name="Millares 3 3 6" xfId="11903" xr:uid="{00000000-0005-0000-0000-000019240000}"/>
    <cellStyle name="Millares 3 3 6 2" xfId="11904" xr:uid="{00000000-0005-0000-0000-00001A240000}"/>
    <cellStyle name="Millares 3 3 6 2 2" xfId="11905" xr:uid="{00000000-0005-0000-0000-00001B240000}"/>
    <cellStyle name="Millares 3 3 6 2 2 2" xfId="11906" xr:uid="{00000000-0005-0000-0000-00001C240000}"/>
    <cellStyle name="Millares 3 3 6 2 2 2 2" xfId="11907" xr:uid="{00000000-0005-0000-0000-00001D240000}"/>
    <cellStyle name="Millares 3 3 6 2 2 2 2 2" xfId="22547" xr:uid="{BC58A5B0-D93A-425E-B1E1-B5ADFCA8C423}"/>
    <cellStyle name="Millares 3 3 6 2 2 2 3" xfId="11908" xr:uid="{00000000-0005-0000-0000-00001E240000}"/>
    <cellStyle name="Millares 3 3 6 2 2 2 3 2" xfId="22548" xr:uid="{B4AD0ED4-FAA7-4B95-8D35-7C34C376BD1D}"/>
    <cellStyle name="Millares 3 3 6 2 2 2 4" xfId="22546" xr:uid="{CD979FCC-F50A-40CE-8D46-F11C0695A44F}"/>
    <cellStyle name="Millares 3 3 6 2 2 3" xfId="11909" xr:uid="{00000000-0005-0000-0000-00001F240000}"/>
    <cellStyle name="Millares 3 3 6 2 2 3 2" xfId="22549" xr:uid="{D246F102-9894-43FF-AF37-B1166C240876}"/>
    <cellStyle name="Millares 3 3 6 2 2 4" xfId="11910" xr:uid="{00000000-0005-0000-0000-000020240000}"/>
    <cellStyle name="Millares 3 3 6 2 2 4 2" xfId="22550" xr:uid="{98A9534F-9B1B-46E6-9D1A-66F59EB89465}"/>
    <cellStyle name="Millares 3 3 6 2 2 5" xfId="22545" xr:uid="{A7FA4F58-CE69-46C0-854E-8DC315C16260}"/>
    <cellStyle name="Millares 3 3 6 2 3" xfId="11911" xr:uid="{00000000-0005-0000-0000-000021240000}"/>
    <cellStyle name="Millares 3 3 6 2 3 2" xfId="11912" xr:uid="{00000000-0005-0000-0000-000022240000}"/>
    <cellStyle name="Millares 3 3 6 2 3 2 2" xfId="22552" xr:uid="{381E0A63-9D28-434F-BEE7-FF0273E7EAC0}"/>
    <cellStyle name="Millares 3 3 6 2 3 3" xfId="11913" xr:uid="{00000000-0005-0000-0000-000023240000}"/>
    <cellStyle name="Millares 3 3 6 2 3 3 2" xfId="22553" xr:uid="{2CDCB3F8-4FE9-41B9-A713-1BDAE736168D}"/>
    <cellStyle name="Millares 3 3 6 2 3 4" xfId="22551" xr:uid="{E948259B-C78C-491B-AEAA-201E8EB71787}"/>
    <cellStyle name="Millares 3 3 6 2 4" xfId="11914" xr:uid="{00000000-0005-0000-0000-000024240000}"/>
    <cellStyle name="Millares 3 3 6 2 4 2" xfId="22554" xr:uid="{DAC57235-9E0E-4B82-A138-BA544A603BEE}"/>
    <cellStyle name="Millares 3 3 6 2 5" xfId="11915" xr:uid="{00000000-0005-0000-0000-000025240000}"/>
    <cellStyle name="Millares 3 3 6 2 5 2" xfId="22555" xr:uid="{288F997D-ABCA-4A16-9164-5D1652932B77}"/>
    <cellStyle name="Millares 3 3 6 2 6" xfId="22544" xr:uid="{E91DB533-89B2-48EB-9CCE-5890C32665E5}"/>
    <cellStyle name="Millares 3 3 6 3" xfId="11916" xr:uid="{00000000-0005-0000-0000-000026240000}"/>
    <cellStyle name="Millares 3 3 6 3 2" xfId="11917" xr:uid="{00000000-0005-0000-0000-000027240000}"/>
    <cellStyle name="Millares 3 3 6 3 2 2" xfId="11918" xr:uid="{00000000-0005-0000-0000-000028240000}"/>
    <cellStyle name="Millares 3 3 6 3 2 2 2" xfId="22558" xr:uid="{D728EAF8-E894-4D57-A48A-2F1F0A366843}"/>
    <cellStyle name="Millares 3 3 6 3 2 3" xfId="11919" xr:uid="{00000000-0005-0000-0000-000029240000}"/>
    <cellStyle name="Millares 3 3 6 3 2 3 2" xfId="22559" xr:uid="{DBA56566-33E0-4DD2-9C0C-AD232CF44D80}"/>
    <cellStyle name="Millares 3 3 6 3 2 4" xfId="22557" xr:uid="{E6DCA44D-723B-47F0-AB11-2022EFC2577E}"/>
    <cellStyle name="Millares 3 3 6 3 3" xfId="11920" xr:uid="{00000000-0005-0000-0000-00002A240000}"/>
    <cellStyle name="Millares 3 3 6 3 3 2" xfId="22560" xr:uid="{8624FB9B-0538-425F-A6B7-4B1F4C6AA505}"/>
    <cellStyle name="Millares 3 3 6 3 4" xfId="11921" xr:uid="{00000000-0005-0000-0000-00002B240000}"/>
    <cellStyle name="Millares 3 3 6 3 4 2" xfId="22561" xr:uid="{830A7023-1ED8-4F65-83B9-0CE77BF26F37}"/>
    <cellStyle name="Millares 3 3 6 3 5" xfId="22556" xr:uid="{724DFA0B-122E-4C4B-94AA-B74029EB36B2}"/>
    <cellStyle name="Millares 3 3 6 4" xfId="11922" xr:uid="{00000000-0005-0000-0000-00002C240000}"/>
    <cellStyle name="Millares 3 3 6 4 2" xfId="11923" xr:uid="{00000000-0005-0000-0000-00002D240000}"/>
    <cellStyle name="Millares 3 3 6 4 2 2" xfId="11924" xr:uid="{00000000-0005-0000-0000-00002E240000}"/>
    <cellStyle name="Millares 3 3 6 4 2 2 2" xfId="22564" xr:uid="{4E363D0D-77D1-44B6-B19B-C6EFDBE5E864}"/>
    <cellStyle name="Millares 3 3 6 4 2 3" xfId="11925" xr:uid="{00000000-0005-0000-0000-00002F240000}"/>
    <cellStyle name="Millares 3 3 6 4 2 3 2" xfId="22565" xr:uid="{67400E25-B7BA-4981-B622-8D1ED01EE2F1}"/>
    <cellStyle name="Millares 3 3 6 4 2 4" xfId="22563" xr:uid="{DC089D2E-9B67-4943-958E-2D7AFB3B78B3}"/>
    <cellStyle name="Millares 3 3 6 4 3" xfId="11926" xr:uid="{00000000-0005-0000-0000-000030240000}"/>
    <cellStyle name="Millares 3 3 6 4 3 2" xfId="22566" xr:uid="{19F0A656-D2BC-43A6-AA1F-55FAF2B9E272}"/>
    <cellStyle name="Millares 3 3 6 4 4" xfId="11927" xr:uid="{00000000-0005-0000-0000-000031240000}"/>
    <cellStyle name="Millares 3 3 6 4 4 2" xfId="22567" xr:uid="{2A0A9D41-1C1B-4DD7-B3D7-6598BC4D6950}"/>
    <cellStyle name="Millares 3 3 6 4 5" xfId="22562" xr:uid="{87A4C116-9EB2-444A-AA5F-786320163559}"/>
    <cellStyle name="Millares 3 3 6 5" xfId="11928" xr:uid="{00000000-0005-0000-0000-000032240000}"/>
    <cellStyle name="Millares 3 3 6 5 2" xfId="11929" xr:uid="{00000000-0005-0000-0000-000033240000}"/>
    <cellStyle name="Millares 3 3 6 5 2 2" xfId="11930" xr:uid="{00000000-0005-0000-0000-000034240000}"/>
    <cellStyle name="Millares 3 3 6 5 2 2 2" xfId="22570" xr:uid="{59DE6B48-0F58-4D7F-871A-BA0733B5B209}"/>
    <cellStyle name="Millares 3 3 6 5 2 3" xfId="11931" xr:uid="{00000000-0005-0000-0000-000035240000}"/>
    <cellStyle name="Millares 3 3 6 5 2 3 2" xfId="22571" xr:uid="{C0BF43C6-BAD0-48B3-80EA-EE8681EA45EF}"/>
    <cellStyle name="Millares 3 3 6 5 2 4" xfId="22569" xr:uid="{6314440C-F33B-491E-8AA5-DD9A42D3ECE5}"/>
    <cellStyle name="Millares 3 3 6 5 3" xfId="11932" xr:uid="{00000000-0005-0000-0000-000036240000}"/>
    <cellStyle name="Millares 3 3 6 5 3 2" xfId="22572" xr:uid="{AF612204-4AE1-4DCE-BF22-730EC6E48001}"/>
    <cellStyle name="Millares 3 3 6 5 4" xfId="11933" xr:uid="{00000000-0005-0000-0000-000037240000}"/>
    <cellStyle name="Millares 3 3 6 5 4 2" xfId="22573" xr:uid="{645DEBEB-99BD-4995-AC94-BFAFBC549E06}"/>
    <cellStyle name="Millares 3 3 6 5 5" xfId="22568" xr:uid="{B1D70000-0801-4C89-9B86-B30B1D875460}"/>
    <cellStyle name="Millares 3 3 6 6" xfId="11934" xr:uid="{00000000-0005-0000-0000-000038240000}"/>
    <cellStyle name="Millares 3 3 6 6 2" xfId="11935" xr:uid="{00000000-0005-0000-0000-000039240000}"/>
    <cellStyle name="Millares 3 3 6 6 2 2" xfId="22575" xr:uid="{87A13FE2-950C-4346-8CC4-1FEECFA4BF8A}"/>
    <cellStyle name="Millares 3 3 6 6 3" xfId="11936" xr:uid="{00000000-0005-0000-0000-00003A240000}"/>
    <cellStyle name="Millares 3 3 6 6 3 2" xfId="22576" xr:uid="{CB8B72C7-CEBC-4144-BEBC-D0A9AEC21FC4}"/>
    <cellStyle name="Millares 3 3 6 6 4" xfId="22574" xr:uid="{99FE95F4-FF4A-4D0E-98ED-026B77C555E2}"/>
    <cellStyle name="Millares 3 3 6 7" xfId="11937" xr:uid="{00000000-0005-0000-0000-00003B240000}"/>
    <cellStyle name="Millares 3 3 6 7 2" xfId="22577" xr:uid="{73258E0A-9FDE-4EC4-BF39-67CDDC41F7EA}"/>
    <cellStyle name="Millares 3 3 6 8" xfId="11938" xr:uid="{00000000-0005-0000-0000-00003C240000}"/>
    <cellStyle name="Millares 3 3 6 8 2" xfId="22578" xr:uid="{F5F0784A-46FD-43F1-9243-75DC8B778968}"/>
    <cellStyle name="Millares 3 3 6 9" xfId="22543" xr:uid="{23026CA8-AB63-4A0A-9E1D-7E7CECBC3186}"/>
    <cellStyle name="Millares 3 3 7" xfId="11939" xr:uid="{00000000-0005-0000-0000-00003D240000}"/>
    <cellStyle name="Millares 3 3 7 2" xfId="11940" xr:uid="{00000000-0005-0000-0000-00003E240000}"/>
    <cellStyle name="Millares 3 3 7 2 2" xfId="11941" xr:uid="{00000000-0005-0000-0000-00003F240000}"/>
    <cellStyle name="Millares 3 3 7 2 2 2" xfId="11942" xr:uid="{00000000-0005-0000-0000-000040240000}"/>
    <cellStyle name="Millares 3 3 7 2 2 2 2" xfId="22582" xr:uid="{247FFE58-A2FD-46B3-B69C-0F72027E0263}"/>
    <cellStyle name="Millares 3 3 7 2 2 3" xfId="11943" xr:uid="{00000000-0005-0000-0000-000041240000}"/>
    <cellStyle name="Millares 3 3 7 2 2 3 2" xfId="22583" xr:uid="{C2E07523-BF6B-4012-AFAE-5008574E561D}"/>
    <cellStyle name="Millares 3 3 7 2 2 4" xfId="22581" xr:uid="{E2023D3B-B89B-4AE0-A8ED-574628C5F4B5}"/>
    <cellStyle name="Millares 3 3 7 2 3" xfId="11944" xr:uid="{00000000-0005-0000-0000-000042240000}"/>
    <cellStyle name="Millares 3 3 7 2 3 2" xfId="22584" xr:uid="{4AAD87DD-5DC9-49C1-99A6-DEE3D6F00270}"/>
    <cellStyle name="Millares 3 3 7 2 4" xfId="11945" xr:uid="{00000000-0005-0000-0000-000043240000}"/>
    <cellStyle name="Millares 3 3 7 2 4 2" xfId="22585" xr:uid="{D5037584-4611-4356-869C-89C66FC4C085}"/>
    <cellStyle name="Millares 3 3 7 2 5" xfId="22580" xr:uid="{A3E07E5A-9BBB-4771-9420-5828835E32C0}"/>
    <cellStyle name="Millares 3 3 7 3" xfId="11946" xr:uid="{00000000-0005-0000-0000-000044240000}"/>
    <cellStyle name="Millares 3 3 7 3 2" xfId="11947" xr:uid="{00000000-0005-0000-0000-000045240000}"/>
    <cellStyle name="Millares 3 3 7 3 2 2" xfId="11948" xr:uid="{00000000-0005-0000-0000-000046240000}"/>
    <cellStyle name="Millares 3 3 7 3 2 2 2" xfId="22588" xr:uid="{C691439A-F27D-4BFB-940B-E352C50AB68C}"/>
    <cellStyle name="Millares 3 3 7 3 2 3" xfId="11949" xr:uid="{00000000-0005-0000-0000-000047240000}"/>
    <cellStyle name="Millares 3 3 7 3 2 3 2" xfId="22589" xr:uid="{531EE661-0B06-47F3-BC98-4CBB69D8E91F}"/>
    <cellStyle name="Millares 3 3 7 3 2 4" xfId="22587" xr:uid="{14C41217-3057-43D8-A42B-92383FBD3AEB}"/>
    <cellStyle name="Millares 3 3 7 3 3" xfId="11950" xr:uid="{00000000-0005-0000-0000-000048240000}"/>
    <cellStyle name="Millares 3 3 7 3 3 2" xfId="22590" xr:uid="{BC00898E-1B27-4637-8A05-73C0B803F653}"/>
    <cellStyle name="Millares 3 3 7 3 4" xfId="11951" xr:uid="{00000000-0005-0000-0000-000049240000}"/>
    <cellStyle name="Millares 3 3 7 3 4 2" xfId="22591" xr:uid="{2CED7095-ED88-4BEF-9BA4-EC13C187B0D8}"/>
    <cellStyle name="Millares 3 3 7 3 5" xfId="22586" xr:uid="{2366D384-2BA7-4603-A895-DE14A10B04E7}"/>
    <cellStyle name="Millares 3 3 7 4" xfId="11952" xr:uid="{00000000-0005-0000-0000-00004A240000}"/>
    <cellStyle name="Millares 3 3 7 4 2" xfId="11953" xr:uid="{00000000-0005-0000-0000-00004B240000}"/>
    <cellStyle name="Millares 3 3 7 4 2 2" xfId="22593" xr:uid="{44A805ED-91F1-47F8-8AC7-EBB4488059B4}"/>
    <cellStyle name="Millares 3 3 7 4 3" xfId="11954" xr:uid="{00000000-0005-0000-0000-00004C240000}"/>
    <cellStyle name="Millares 3 3 7 4 3 2" xfId="22594" xr:uid="{0C8C078D-4B6B-4E27-BB2B-11EF961C6A5E}"/>
    <cellStyle name="Millares 3 3 7 4 4" xfId="22592" xr:uid="{BB8FD3BF-151D-43D3-8EA3-460FBEA78096}"/>
    <cellStyle name="Millares 3 3 7 5" xfId="11955" xr:uid="{00000000-0005-0000-0000-00004D240000}"/>
    <cellStyle name="Millares 3 3 7 5 2" xfId="22595" xr:uid="{6B498A6C-7786-414A-BB1A-48BECAA58AE8}"/>
    <cellStyle name="Millares 3 3 7 6" xfId="11956" xr:uid="{00000000-0005-0000-0000-00004E240000}"/>
    <cellStyle name="Millares 3 3 7 6 2" xfId="22596" xr:uid="{12ABAA49-9FEA-47B2-8C00-48F6900B80F4}"/>
    <cellStyle name="Millares 3 3 7 7" xfId="22579" xr:uid="{3EF1B337-F8F4-4683-B7EE-0462C4D963F0}"/>
    <cellStyle name="Millares 3 3 8" xfId="11957" xr:uid="{00000000-0005-0000-0000-00004F240000}"/>
    <cellStyle name="Millares 3 3 8 2" xfId="11958" xr:uid="{00000000-0005-0000-0000-000050240000}"/>
    <cellStyle name="Millares 3 3 8 2 2" xfId="11959" xr:uid="{00000000-0005-0000-0000-000051240000}"/>
    <cellStyle name="Millares 3 3 8 2 2 2" xfId="22599" xr:uid="{0B2ECBF5-BFBE-45D4-B609-41F541582734}"/>
    <cellStyle name="Millares 3 3 8 2 3" xfId="11960" xr:uid="{00000000-0005-0000-0000-000052240000}"/>
    <cellStyle name="Millares 3 3 8 2 3 2" xfId="22600" xr:uid="{D182E3FD-CFE1-4DB2-A225-2B8D3B398B87}"/>
    <cellStyle name="Millares 3 3 8 2 4" xfId="22598" xr:uid="{F7B67AB3-E753-440E-B13C-8461F94B10B1}"/>
    <cellStyle name="Millares 3 3 8 3" xfId="11961" xr:uid="{00000000-0005-0000-0000-000053240000}"/>
    <cellStyle name="Millares 3 3 8 3 2" xfId="22601" xr:uid="{81098812-8F9C-49EC-B987-14ACFCFBE9B0}"/>
    <cellStyle name="Millares 3 3 8 4" xfId="11962" xr:uid="{00000000-0005-0000-0000-000054240000}"/>
    <cellStyle name="Millares 3 3 8 4 2" xfId="22602" xr:uid="{FA11294C-07C2-447B-AF89-FCFA430D2E25}"/>
    <cellStyle name="Millares 3 3 8 5" xfId="22597" xr:uid="{D508D507-D8F9-412B-A483-CE7B665343A4}"/>
    <cellStyle name="Millares 3 3 9" xfId="11963" xr:uid="{00000000-0005-0000-0000-000055240000}"/>
    <cellStyle name="Millares 3 3 9 2" xfId="11964" xr:uid="{00000000-0005-0000-0000-000056240000}"/>
    <cellStyle name="Millares 3 3 9 2 2" xfId="11965" xr:uid="{00000000-0005-0000-0000-000057240000}"/>
    <cellStyle name="Millares 3 3 9 2 2 2" xfId="22605" xr:uid="{A8008FA0-59BE-4B46-8AA0-C4C4CBDA108E}"/>
    <cellStyle name="Millares 3 3 9 2 3" xfId="11966" xr:uid="{00000000-0005-0000-0000-000058240000}"/>
    <cellStyle name="Millares 3 3 9 2 3 2" xfId="22606" xr:uid="{E6768CB2-6DC3-4870-82C1-121F5217978A}"/>
    <cellStyle name="Millares 3 3 9 2 4" xfId="22604" xr:uid="{421495F1-37CA-478E-9524-274187DE8925}"/>
    <cellStyle name="Millares 3 3 9 3" xfId="11967" xr:uid="{00000000-0005-0000-0000-000059240000}"/>
    <cellStyle name="Millares 3 3 9 3 2" xfId="22607" xr:uid="{03C3ACA8-FBE1-4522-85FA-4FBAE4E3EE25}"/>
    <cellStyle name="Millares 3 3 9 4" xfId="11968" xr:uid="{00000000-0005-0000-0000-00005A240000}"/>
    <cellStyle name="Millares 3 3 9 4 2" xfId="22608" xr:uid="{4F7414CC-3C3F-4B10-A14B-0372A10976BC}"/>
    <cellStyle name="Millares 3 3 9 5" xfId="22603" xr:uid="{2B9CA9F2-5D0E-4C55-A864-6EB0A0C26EEB}"/>
    <cellStyle name="Millares 3 4" xfId="227" xr:uid="{00000000-0005-0000-0000-00005B240000}"/>
    <cellStyle name="Millares 3 4 2" xfId="11969" xr:uid="{00000000-0005-0000-0000-00005C240000}"/>
    <cellStyle name="Millares 3 4 2 10" xfId="11970" xr:uid="{00000000-0005-0000-0000-00005D240000}"/>
    <cellStyle name="Millares 3 4 2 10 2" xfId="11971" xr:uid="{00000000-0005-0000-0000-00005E240000}"/>
    <cellStyle name="Millares 3 4 2 10 2 2" xfId="11972" xr:uid="{00000000-0005-0000-0000-00005F240000}"/>
    <cellStyle name="Millares 3 4 2 10 2 2 2" xfId="22612" xr:uid="{A483803E-62BA-4AAE-BDE0-E08E18615EF5}"/>
    <cellStyle name="Millares 3 4 2 10 2 3" xfId="11973" xr:uid="{00000000-0005-0000-0000-000060240000}"/>
    <cellStyle name="Millares 3 4 2 10 2 3 2" xfId="22613" xr:uid="{9E9CE7B3-3C04-4CDE-8E5F-1FBD902C42C5}"/>
    <cellStyle name="Millares 3 4 2 10 2 4" xfId="22611" xr:uid="{5DE3A6C5-B464-40C0-9991-94D09380B631}"/>
    <cellStyle name="Millares 3 4 2 10 3" xfId="11974" xr:uid="{00000000-0005-0000-0000-000061240000}"/>
    <cellStyle name="Millares 3 4 2 10 3 2" xfId="22614" xr:uid="{D63032D9-B8FB-462E-9034-42F2DC2F651F}"/>
    <cellStyle name="Millares 3 4 2 10 4" xfId="11975" xr:uid="{00000000-0005-0000-0000-000062240000}"/>
    <cellStyle name="Millares 3 4 2 10 4 2" xfId="22615" xr:uid="{6D9EC47D-3D12-4302-8F24-C6E5522998A0}"/>
    <cellStyle name="Millares 3 4 2 10 5" xfId="22610" xr:uid="{6D0E2A27-07A5-4F76-99A2-2DA29EBBE35E}"/>
    <cellStyle name="Millares 3 4 2 11" xfId="11976" xr:uid="{00000000-0005-0000-0000-000063240000}"/>
    <cellStyle name="Millares 3 4 2 11 2" xfId="11977" xr:uid="{00000000-0005-0000-0000-000064240000}"/>
    <cellStyle name="Millares 3 4 2 11 2 2" xfId="22617" xr:uid="{0BB7107E-1A08-46B6-8AEA-793E557E141D}"/>
    <cellStyle name="Millares 3 4 2 11 3" xfId="11978" xr:uid="{00000000-0005-0000-0000-000065240000}"/>
    <cellStyle name="Millares 3 4 2 11 3 2" xfId="22618" xr:uid="{A8C825EA-6DB1-44F4-BE9B-B850F5E0B1CF}"/>
    <cellStyle name="Millares 3 4 2 11 4" xfId="22616" xr:uid="{C7975D5A-FF94-472E-94A2-E4C503F0DBFB}"/>
    <cellStyle name="Millares 3 4 2 12" xfId="11979" xr:uid="{00000000-0005-0000-0000-000066240000}"/>
    <cellStyle name="Millares 3 4 2 12 2" xfId="22619" xr:uid="{00F802F9-5D88-4A92-AA62-1F3E6147E90E}"/>
    <cellStyle name="Millares 3 4 2 13" xfId="11980" xr:uid="{00000000-0005-0000-0000-000067240000}"/>
    <cellStyle name="Millares 3 4 2 13 2" xfId="22620" xr:uid="{668A614D-B2F8-4656-A932-24FCAA3B1C75}"/>
    <cellStyle name="Millares 3 4 2 14" xfId="22609" xr:uid="{F705CAF6-9FD2-4C7B-B316-7B19C2F44562}"/>
    <cellStyle name="Millares 3 4 2 2" xfId="11981" xr:uid="{00000000-0005-0000-0000-000068240000}"/>
    <cellStyle name="Millares 3 4 2 2 10" xfId="11982" xr:uid="{00000000-0005-0000-0000-000069240000}"/>
    <cellStyle name="Millares 3 4 2 2 10 2" xfId="22622" xr:uid="{D8D54392-8565-47AF-8DE5-8CAB37F9F48A}"/>
    <cellStyle name="Millares 3 4 2 2 11" xfId="22621" xr:uid="{78ACCD62-6BEC-4E3F-86E5-AC3ADE84BF32}"/>
    <cellStyle name="Millares 3 4 2 2 2" xfId="11983" xr:uid="{00000000-0005-0000-0000-00006A240000}"/>
    <cellStyle name="Millares 3 4 2 2 2 10" xfId="22623" xr:uid="{8334F46D-FFEF-4611-B92A-9B7F230A6E0F}"/>
    <cellStyle name="Millares 3 4 2 2 2 2" xfId="11984" xr:uid="{00000000-0005-0000-0000-00006B240000}"/>
    <cellStyle name="Millares 3 4 2 2 2 2 2" xfId="11985" xr:uid="{00000000-0005-0000-0000-00006C240000}"/>
    <cellStyle name="Millares 3 4 2 2 2 2 2 2" xfId="11986" xr:uid="{00000000-0005-0000-0000-00006D240000}"/>
    <cellStyle name="Millares 3 4 2 2 2 2 2 2 2" xfId="11987" xr:uid="{00000000-0005-0000-0000-00006E240000}"/>
    <cellStyle name="Millares 3 4 2 2 2 2 2 2 2 2" xfId="11988" xr:uid="{00000000-0005-0000-0000-00006F240000}"/>
    <cellStyle name="Millares 3 4 2 2 2 2 2 2 2 2 2" xfId="22628" xr:uid="{514DF9B9-1D5F-4294-81EE-381592B4ADBC}"/>
    <cellStyle name="Millares 3 4 2 2 2 2 2 2 2 3" xfId="11989" xr:uid="{00000000-0005-0000-0000-000070240000}"/>
    <cellStyle name="Millares 3 4 2 2 2 2 2 2 2 3 2" xfId="22629" xr:uid="{B9A01617-AE10-4288-89AB-EF20ED5A494B}"/>
    <cellStyle name="Millares 3 4 2 2 2 2 2 2 2 4" xfId="22627" xr:uid="{BCABA729-93B5-4630-ABEF-D6F0852F0E84}"/>
    <cellStyle name="Millares 3 4 2 2 2 2 2 2 3" xfId="11990" xr:uid="{00000000-0005-0000-0000-000071240000}"/>
    <cellStyle name="Millares 3 4 2 2 2 2 2 2 3 2" xfId="22630" xr:uid="{6EC00412-798E-4511-9DB7-2C9B0B2E34AF}"/>
    <cellStyle name="Millares 3 4 2 2 2 2 2 2 4" xfId="11991" xr:uid="{00000000-0005-0000-0000-000072240000}"/>
    <cellStyle name="Millares 3 4 2 2 2 2 2 2 4 2" xfId="22631" xr:uid="{013BDA67-BB86-4F31-8873-0B806D7343D1}"/>
    <cellStyle name="Millares 3 4 2 2 2 2 2 2 5" xfId="22626" xr:uid="{310B1301-0AF0-400E-9001-8A245B27DE06}"/>
    <cellStyle name="Millares 3 4 2 2 2 2 2 3" xfId="11992" xr:uid="{00000000-0005-0000-0000-000073240000}"/>
    <cellStyle name="Millares 3 4 2 2 2 2 2 3 2" xfId="11993" xr:uid="{00000000-0005-0000-0000-000074240000}"/>
    <cellStyle name="Millares 3 4 2 2 2 2 2 3 2 2" xfId="22633" xr:uid="{132EC928-465B-422F-8575-75F3F9BFDF62}"/>
    <cellStyle name="Millares 3 4 2 2 2 2 2 3 3" xfId="11994" xr:uid="{00000000-0005-0000-0000-000075240000}"/>
    <cellStyle name="Millares 3 4 2 2 2 2 2 3 3 2" xfId="22634" xr:uid="{DA86FA5A-1441-4E93-8530-B9A6FB01513E}"/>
    <cellStyle name="Millares 3 4 2 2 2 2 2 3 4" xfId="22632" xr:uid="{B536FF9C-4D88-48EE-81D5-B2A51B43E572}"/>
    <cellStyle name="Millares 3 4 2 2 2 2 2 4" xfId="11995" xr:uid="{00000000-0005-0000-0000-000076240000}"/>
    <cellStyle name="Millares 3 4 2 2 2 2 2 4 2" xfId="22635" xr:uid="{EFCBB77B-8F79-420C-9A71-7B7857FD7BC8}"/>
    <cellStyle name="Millares 3 4 2 2 2 2 2 5" xfId="11996" xr:uid="{00000000-0005-0000-0000-000077240000}"/>
    <cellStyle name="Millares 3 4 2 2 2 2 2 5 2" xfId="22636" xr:uid="{673C9582-42CF-4ED2-8C58-B3A6BAE2A1B7}"/>
    <cellStyle name="Millares 3 4 2 2 2 2 2 6" xfId="22625" xr:uid="{DA17B05E-F96D-4DFC-8860-7359F32DBFDD}"/>
    <cellStyle name="Millares 3 4 2 2 2 2 3" xfId="11997" xr:uid="{00000000-0005-0000-0000-000078240000}"/>
    <cellStyle name="Millares 3 4 2 2 2 2 3 2" xfId="11998" xr:uid="{00000000-0005-0000-0000-000079240000}"/>
    <cellStyle name="Millares 3 4 2 2 2 2 3 2 2" xfId="11999" xr:uid="{00000000-0005-0000-0000-00007A240000}"/>
    <cellStyle name="Millares 3 4 2 2 2 2 3 2 2 2" xfId="22639" xr:uid="{D85C8B05-7B9A-4EC7-A2DA-399754FF5EB1}"/>
    <cellStyle name="Millares 3 4 2 2 2 2 3 2 3" xfId="12000" xr:uid="{00000000-0005-0000-0000-00007B240000}"/>
    <cellStyle name="Millares 3 4 2 2 2 2 3 2 3 2" xfId="22640" xr:uid="{6323ADC0-2D13-48CE-86FB-7E7E68B8D1C3}"/>
    <cellStyle name="Millares 3 4 2 2 2 2 3 2 4" xfId="22638" xr:uid="{E45B243D-813B-4CF6-8E54-7D9B96AAEA32}"/>
    <cellStyle name="Millares 3 4 2 2 2 2 3 3" xfId="12001" xr:uid="{00000000-0005-0000-0000-00007C240000}"/>
    <cellStyle name="Millares 3 4 2 2 2 2 3 3 2" xfId="22641" xr:uid="{46861FE0-0BA0-46D5-B2D2-04778F8BCCD8}"/>
    <cellStyle name="Millares 3 4 2 2 2 2 3 4" xfId="12002" xr:uid="{00000000-0005-0000-0000-00007D240000}"/>
    <cellStyle name="Millares 3 4 2 2 2 2 3 4 2" xfId="22642" xr:uid="{FF9ED731-63CD-4568-86CA-E11EC1A02EC6}"/>
    <cellStyle name="Millares 3 4 2 2 2 2 3 5" xfId="22637" xr:uid="{F8663A70-30B0-4DC8-9E16-209354D184EB}"/>
    <cellStyle name="Millares 3 4 2 2 2 2 4" xfId="12003" xr:uid="{00000000-0005-0000-0000-00007E240000}"/>
    <cellStyle name="Millares 3 4 2 2 2 2 4 2" xfId="12004" xr:uid="{00000000-0005-0000-0000-00007F240000}"/>
    <cellStyle name="Millares 3 4 2 2 2 2 4 2 2" xfId="12005" xr:uid="{00000000-0005-0000-0000-000080240000}"/>
    <cellStyle name="Millares 3 4 2 2 2 2 4 2 2 2" xfId="22645" xr:uid="{35FECF0D-EE17-4BBA-9C3E-EBF9697A1832}"/>
    <cellStyle name="Millares 3 4 2 2 2 2 4 2 3" xfId="12006" xr:uid="{00000000-0005-0000-0000-000081240000}"/>
    <cellStyle name="Millares 3 4 2 2 2 2 4 2 3 2" xfId="22646" xr:uid="{8DFF9E5F-D59A-418A-A235-D6FDA58CB8C0}"/>
    <cellStyle name="Millares 3 4 2 2 2 2 4 2 4" xfId="22644" xr:uid="{747A5DC0-414B-486D-A677-94F1C05F1FE6}"/>
    <cellStyle name="Millares 3 4 2 2 2 2 4 3" xfId="12007" xr:uid="{00000000-0005-0000-0000-000082240000}"/>
    <cellStyle name="Millares 3 4 2 2 2 2 4 3 2" xfId="22647" xr:uid="{AAAF9A22-B7C5-4AE7-AE10-AEE965EC4E9E}"/>
    <cellStyle name="Millares 3 4 2 2 2 2 4 4" xfId="12008" xr:uid="{00000000-0005-0000-0000-000083240000}"/>
    <cellStyle name="Millares 3 4 2 2 2 2 4 4 2" xfId="22648" xr:uid="{582234E3-B935-42D4-AF70-CE82F66438B6}"/>
    <cellStyle name="Millares 3 4 2 2 2 2 4 5" xfId="22643" xr:uid="{F25DEA3D-E48E-417D-A0DC-C7B941B6F6E2}"/>
    <cellStyle name="Millares 3 4 2 2 2 2 5" xfId="12009" xr:uid="{00000000-0005-0000-0000-000084240000}"/>
    <cellStyle name="Millares 3 4 2 2 2 2 5 2" xfId="12010" xr:uid="{00000000-0005-0000-0000-000085240000}"/>
    <cellStyle name="Millares 3 4 2 2 2 2 5 2 2" xfId="12011" xr:uid="{00000000-0005-0000-0000-000086240000}"/>
    <cellStyle name="Millares 3 4 2 2 2 2 5 2 2 2" xfId="22651" xr:uid="{FCC8975A-BDD8-40D9-8970-698CB76FE60F}"/>
    <cellStyle name="Millares 3 4 2 2 2 2 5 2 3" xfId="12012" xr:uid="{00000000-0005-0000-0000-000087240000}"/>
    <cellStyle name="Millares 3 4 2 2 2 2 5 2 3 2" xfId="22652" xr:uid="{089C9872-524C-4AE6-8D31-D23311D7E17B}"/>
    <cellStyle name="Millares 3 4 2 2 2 2 5 2 4" xfId="22650" xr:uid="{6C167676-57A8-4233-A6BE-7083CF8E56C9}"/>
    <cellStyle name="Millares 3 4 2 2 2 2 5 3" xfId="12013" xr:uid="{00000000-0005-0000-0000-000088240000}"/>
    <cellStyle name="Millares 3 4 2 2 2 2 5 3 2" xfId="22653" xr:uid="{CA3BC0DB-0562-42FF-9D6A-1E6259E5BC5C}"/>
    <cellStyle name="Millares 3 4 2 2 2 2 5 4" xfId="12014" xr:uid="{00000000-0005-0000-0000-000089240000}"/>
    <cellStyle name="Millares 3 4 2 2 2 2 5 4 2" xfId="22654" xr:uid="{B8C35603-D4F0-401B-B70A-9FDDA1733998}"/>
    <cellStyle name="Millares 3 4 2 2 2 2 5 5" xfId="22649" xr:uid="{0DA2BC8C-B4C7-481D-AB28-EF7B2615D948}"/>
    <cellStyle name="Millares 3 4 2 2 2 2 6" xfId="12015" xr:uid="{00000000-0005-0000-0000-00008A240000}"/>
    <cellStyle name="Millares 3 4 2 2 2 2 6 2" xfId="12016" xr:uid="{00000000-0005-0000-0000-00008B240000}"/>
    <cellStyle name="Millares 3 4 2 2 2 2 6 2 2" xfId="22656" xr:uid="{91D1716D-9C27-4C32-B4C9-C9BC377A6FEF}"/>
    <cellStyle name="Millares 3 4 2 2 2 2 6 3" xfId="12017" xr:uid="{00000000-0005-0000-0000-00008C240000}"/>
    <cellStyle name="Millares 3 4 2 2 2 2 6 3 2" xfId="22657" xr:uid="{803BD8FE-DAE0-43FF-993F-FA669E3E7C81}"/>
    <cellStyle name="Millares 3 4 2 2 2 2 6 4" xfId="22655" xr:uid="{101E8D62-D66A-4593-94C3-9AEB04495662}"/>
    <cellStyle name="Millares 3 4 2 2 2 2 7" xfId="12018" xr:uid="{00000000-0005-0000-0000-00008D240000}"/>
    <cellStyle name="Millares 3 4 2 2 2 2 7 2" xfId="22658" xr:uid="{4CD70A3F-0D4D-4E8E-A637-E01B1FA22A04}"/>
    <cellStyle name="Millares 3 4 2 2 2 2 8" xfId="12019" xr:uid="{00000000-0005-0000-0000-00008E240000}"/>
    <cellStyle name="Millares 3 4 2 2 2 2 8 2" xfId="22659" xr:uid="{033EFE4A-06D7-4ED4-94BF-5C9EFC5DBD31}"/>
    <cellStyle name="Millares 3 4 2 2 2 2 9" xfId="22624" xr:uid="{206A6414-A153-435F-9143-D09FF9088D75}"/>
    <cellStyle name="Millares 3 4 2 2 2 3" xfId="12020" xr:uid="{00000000-0005-0000-0000-00008F240000}"/>
    <cellStyle name="Millares 3 4 2 2 2 3 2" xfId="12021" xr:uid="{00000000-0005-0000-0000-000090240000}"/>
    <cellStyle name="Millares 3 4 2 2 2 3 2 2" xfId="12022" xr:uid="{00000000-0005-0000-0000-000091240000}"/>
    <cellStyle name="Millares 3 4 2 2 2 3 2 2 2" xfId="12023" xr:uid="{00000000-0005-0000-0000-000092240000}"/>
    <cellStyle name="Millares 3 4 2 2 2 3 2 2 2 2" xfId="22663" xr:uid="{8BAF1273-C551-4618-AE16-CAEE58E3B0AE}"/>
    <cellStyle name="Millares 3 4 2 2 2 3 2 2 3" xfId="12024" xr:uid="{00000000-0005-0000-0000-000093240000}"/>
    <cellStyle name="Millares 3 4 2 2 2 3 2 2 3 2" xfId="22664" xr:uid="{D676D220-AD37-4208-B50D-4459C926FB07}"/>
    <cellStyle name="Millares 3 4 2 2 2 3 2 2 4" xfId="22662" xr:uid="{E85EE9AE-6A81-4978-AAFD-D162F7FB14B3}"/>
    <cellStyle name="Millares 3 4 2 2 2 3 2 3" xfId="12025" xr:uid="{00000000-0005-0000-0000-000094240000}"/>
    <cellStyle name="Millares 3 4 2 2 2 3 2 3 2" xfId="22665" xr:uid="{AAC84E77-433A-48D3-9CE2-F4E0A94BCB32}"/>
    <cellStyle name="Millares 3 4 2 2 2 3 2 4" xfId="12026" xr:uid="{00000000-0005-0000-0000-000095240000}"/>
    <cellStyle name="Millares 3 4 2 2 2 3 2 4 2" xfId="22666" xr:uid="{743C59AF-096F-4A1E-B14E-5208496BE82D}"/>
    <cellStyle name="Millares 3 4 2 2 2 3 2 5" xfId="22661" xr:uid="{597C66C5-A239-4FF4-A5B4-03B005C89304}"/>
    <cellStyle name="Millares 3 4 2 2 2 3 3" xfId="12027" xr:uid="{00000000-0005-0000-0000-000096240000}"/>
    <cellStyle name="Millares 3 4 2 2 2 3 3 2" xfId="12028" xr:uid="{00000000-0005-0000-0000-000097240000}"/>
    <cellStyle name="Millares 3 4 2 2 2 3 3 2 2" xfId="22668" xr:uid="{012DE8CA-91E1-4B20-9C99-338B78E2E270}"/>
    <cellStyle name="Millares 3 4 2 2 2 3 3 3" xfId="12029" xr:uid="{00000000-0005-0000-0000-000098240000}"/>
    <cellStyle name="Millares 3 4 2 2 2 3 3 3 2" xfId="22669" xr:uid="{ED19257E-0AC2-4893-A4BF-7B2E27F80119}"/>
    <cellStyle name="Millares 3 4 2 2 2 3 3 4" xfId="22667" xr:uid="{9E0CC2E7-7B3E-4DE6-9789-8E8D078D9B6A}"/>
    <cellStyle name="Millares 3 4 2 2 2 3 4" xfId="12030" xr:uid="{00000000-0005-0000-0000-000099240000}"/>
    <cellStyle name="Millares 3 4 2 2 2 3 4 2" xfId="22670" xr:uid="{D9C052F2-810C-427B-B6D2-40C1D6B1780B}"/>
    <cellStyle name="Millares 3 4 2 2 2 3 5" xfId="12031" xr:uid="{00000000-0005-0000-0000-00009A240000}"/>
    <cellStyle name="Millares 3 4 2 2 2 3 5 2" xfId="22671" xr:uid="{DE310805-422F-4B53-88F8-A60AD5770801}"/>
    <cellStyle name="Millares 3 4 2 2 2 3 6" xfId="22660" xr:uid="{9A78AFD3-6743-4FFB-AFD6-5E75FD2BB696}"/>
    <cellStyle name="Millares 3 4 2 2 2 4" xfId="12032" xr:uid="{00000000-0005-0000-0000-00009B240000}"/>
    <cellStyle name="Millares 3 4 2 2 2 4 2" xfId="12033" xr:uid="{00000000-0005-0000-0000-00009C240000}"/>
    <cellStyle name="Millares 3 4 2 2 2 4 2 2" xfId="12034" xr:uid="{00000000-0005-0000-0000-00009D240000}"/>
    <cellStyle name="Millares 3 4 2 2 2 4 2 2 2" xfId="22674" xr:uid="{D5364133-159D-4901-A8C0-E91789858BA8}"/>
    <cellStyle name="Millares 3 4 2 2 2 4 2 3" xfId="12035" xr:uid="{00000000-0005-0000-0000-00009E240000}"/>
    <cellStyle name="Millares 3 4 2 2 2 4 2 3 2" xfId="22675" xr:uid="{9051F3EE-717F-4B2F-A53E-7CD7DB76D8EE}"/>
    <cellStyle name="Millares 3 4 2 2 2 4 2 4" xfId="22673" xr:uid="{E127957E-F202-4A80-9253-A266F4301AA9}"/>
    <cellStyle name="Millares 3 4 2 2 2 4 3" xfId="12036" xr:uid="{00000000-0005-0000-0000-00009F240000}"/>
    <cellStyle name="Millares 3 4 2 2 2 4 3 2" xfId="22676" xr:uid="{FF87A607-771D-4A72-B9C7-80DE7F651E80}"/>
    <cellStyle name="Millares 3 4 2 2 2 4 4" xfId="12037" xr:uid="{00000000-0005-0000-0000-0000A0240000}"/>
    <cellStyle name="Millares 3 4 2 2 2 4 4 2" xfId="22677" xr:uid="{B283FE27-766C-4624-95E4-E1D7EC98224D}"/>
    <cellStyle name="Millares 3 4 2 2 2 4 5" xfId="22672" xr:uid="{74D7526F-229E-41EA-8C04-FF25790057C0}"/>
    <cellStyle name="Millares 3 4 2 2 2 5" xfId="12038" xr:uid="{00000000-0005-0000-0000-0000A1240000}"/>
    <cellStyle name="Millares 3 4 2 2 2 5 2" xfId="12039" xr:uid="{00000000-0005-0000-0000-0000A2240000}"/>
    <cellStyle name="Millares 3 4 2 2 2 5 2 2" xfId="12040" xr:uid="{00000000-0005-0000-0000-0000A3240000}"/>
    <cellStyle name="Millares 3 4 2 2 2 5 2 2 2" xfId="22680" xr:uid="{5C267FE5-A54D-4606-81E8-615DF36B304E}"/>
    <cellStyle name="Millares 3 4 2 2 2 5 2 3" xfId="12041" xr:uid="{00000000-0005-0000-0000-0000A4240000}"/>
    <cellStyle name="Millares 3 4 2 2 2 5 2 3 2" xfId="22681" xr:uid="{5639C1E2-5205-4931-A79D-F6BC862CC53C}"/>
    <cellStyle name="Millares 3 4 2 2 2 5 2 4" xfId="22679" xr:uid="{60F73C97-0FA7-4FD9-83C6-F53EEB63ED98}"/>
    <cellStyle name="Millares 3 4 2 2 2 5 3" xfId="12042" xr:uid="{00000000-0005-0000-0000-0000A5240000}"/>
    <cellStyle name="Millares 3 4 2 2 2 5 3 2" xfId="22682" xr:uid="{29FF48FB-E0AE-4A97-AD36-F786BA2DDB96}"/>
    <cellStyle name="Millares 3 4 2 2 2 5 4" xfId="12043" xr:uid="{00000000-0005-0000-0000-0000A6240000}"/>
    <cellStyle name="Millares 3 4 2 2 2 5 4 2" xfId="22683" xr:uid="{BBA9A0E0-D9F1-48DF-BDD0-63DF97B7FF6D}"/>
    <cellStyle name="Millares 3 4 2 2 2 5 5" xfId="22678" xr:uid="{77BE6C2F-8669-4B11-BD50-0CD16EAF513B}"/>
    <cellStyle name="Millares 3 4 2 2 2 6" xfId="12044" xr:uid="{00000000-0005-0000-0000-0000A7240000}"/>
    <cellStyle name="Millares 3 4 2 2 2 6 2" xfId="12045" xr:uid="{00000000-0005-0000-0000-0000A8240000}"/>
    <cellStyle name="Millares 3 4 2 2 2 6 2 2" xfId="12046" xr:uid="{00000000-0005-0000-0000-0000A9240000}"/>
    <cellStyle name="Millares 3 4 2 2 2 6 2 2 2" xfId="22686" xr:uid="{06D39761-3F1B-441B-AE36-6F9699CABD4B}"/>
    <cellStyle name="Millares 3 4 2 2 2 6 2 3" xfId="12047" xr:uid="{00000000-0005-0000-0000-0000AA240000}"/>
    <cellStyle name="Millares 3 4 2 2 2 6 2 3 2" xfId="22687" xr:uid="{39064BC5-EFC8-476C-A368-4E4DC2649916}"/>
    <cellStyle name="Millares 3 4 2 2 2 6 2 4" xfId="22685" xr:uid="{FC994F51-10C5-4B11-A839-AFA448902688}"/>
    <cellStyle name="Millares 3 4 2 2 2 6 3" xfId="12048" xr:uid="{00000000-0005-0000-0000-0000AB240000}"/>
    <cellStyle name="Millares 3 4 2 2 2 6 3 2" xfId="22688" xr:uid="{D52C008D-DC20-48B5-B49A-F9D43A18D2A0}"/>
    <cellStyle name="Millares 3 4 2 2 2 6 4" xfId="12049" xr:uid="{00000000-0005-0000-0000-0000AC240000}"/>
    <cellStyle name="Millares 3 4 2 2 2 6 4 2" xfId="22689" xr:uid="{8676BD45-E54D-4867-AD4F-0C421F0F5A13}"/>
    <cellStyle name="Millares 3 4 2 2 2 6 5" xfId="22684" xr:uid="{7E3DDC98-BA11-4F52-8C48-C8EF21640242}"/>
    <cellStyle name="Millares 3 4 2 2 2 7" xfId="12050" xr:uid="{00000000-0005-0000-0000-0000AD240000}"/>
    <cellStyle name="Millares 3 4 2 2 2 7 2" xfId="12051" xr:uid="{00000000-0005-0000-0000-0000AE240000}"/>
    <cellStyle name="Millares 3 4 2 2 2 7 2 2" xfId="22691" xr:uid="{E10DCED2-25ED-4D4D-BD33-37A27303E6D6}"/>
    <cellStyle name="Millares 3 4 2 2 2 7 3" xfId="12052" xr:uid="{00000000-0005-0000-0000-0000AF240000}"/>
    <cellStyle name="Millares 3 4 2 2 2 7 3 2" xfId="22692" xr:uid="{5FBDF54A-1B55-4AAF-9B71-4344161480DD}"/>
    <cellStyle name="Millares 3 4 2 2 2 7 4" xfId="22690" xr:uid="{A3197419-2508-4794-A29B-781FF7E330FC}"/>
    <cellStyle name="Millares 3 4 2 2 2 8" xfId="12053" xr:uid="{00000000-0005-0000-0000-0000B0240000}"/>
    <cellStyle name="Millares 3 4 2 2 2 8 2" xfId="22693" xr:uid="{6842540A-B3A5-4F61-AE0E-E1BFF821D432}"/>
    <cellStyle name="Millares 3 4 2 2 2 9" xfId="12054" xr:uid="{00000000-0005-0000-0000-0000B1240000}"/>
    <cellStyle name="Millares 3 4 2 2 2 9 2" xfId="22694" xr:uid="{51115A2A-B156-4BDD-8E5E-8A5AA699A424}"/>
    <cellStyle name="Millares 3 4 2 2 3" xfId="12055" xr:uid="{00000000-0005-0000-0000-0000B2240000}"/>
    <cellStyle name="Millares 3 4 2 2 3 2" xfId="12056" xr:uid="{00000000-0005-0000-0000-0000B3240000}"/>
    <cellStyle name="Millares 3 4 2 2 3 2 2" xfId="12057" xr:uid="{00000000-0005-0000-0000-0000B4240000}"/>
    <cellStyle name="Millares 3 4 2 2 3 2 2 2" xfId="12058" xr:uid="{00000000-0005-0000-0000-0000B5240000}"/>
    <cellStyle name="Millares 3 4 2 2 3 2 2 2 2" xfId="12059" xr:uid="{00000000-0005-0000-0000-0000B6240000}"/>
    <cellStyle name="Millares 3 4 2 2 3 2 2 2 2 2" xfId="22699" xr:uid="{6BF4985C-707A-4E65-B921-372D5EFEB265}"/>
    <cellStyle name="Millares 3 4 2 2 3 2 2 2 3" xfId="12060" xr:uid="{00000000-0005-0000-0000-0000B7240000}"/>
    <cellStyle name="Millares 3 4 2 2 3 2 2 2 3 2" xfId="22700" xr:uid="{59AEECE6-751B-4F24-AA38-82A0E0C0F8F3}"/>
    <cellStyle name="Millares 3 4 2 2 3 2 2 2 4" xfId="22698" xr:uid="{C41381D4-8140-4EB1-B75F-D69E873F7702}"/>
    <cellStyle name="Millares 3 4 2 2 3 2 2 3" xfId="12061" xr:uid="{00000000-0005-0000-0000-0000B8240000}"/>
    <cellStyle name="Millares 3 4 2 2 3 2 2 3 2" xfId="22701" xr:uid="{07E5CA46-83E0-4304-A5EC-33D67EC31BB0}"/>
    <cellStyle name="Millares 3 4 2 2 3 2 2 4" xfId="12062" xr:uid="{00000000-0005-0000-0000-0000B9240000}"/>
    <cellStyle name="Millares 3 4 2 2 3 2 2 4 2" xfId="22702" xr:uid="{AE9E18E3-FEF3-495E-A83A-B712FA45BF33}"/>
    <cellStyle name="Millares 3 4 2 2 3 2 2 5" xfId="22697" xr:uid="{1EDDCFFF-3F5D-4EC0-A150-3B0455E29861}"/>
    <cellStyle name="Millares 3 4 2 2 3 2 3" xfId="12063" xr:uid="{00000000-0005-0000-0000-0000BA240000}"/>
    <cellStyle name="Millares 3 4 2 2 3 2 3 2" xfId="12064" xr:uid="{00000000-0005-0000-0000-0000BB240000}"/>
    <cellStyle name="Millares 3 4 2 2 3 2 3 2 2" xfId="22704" xr:uid="{45D60956-C822-4B74-8255-276226584809}"/>
    <cellStyle name="Millares 3 4 2 2 3 2 3 3" xfId="12065" xr:uid="{00000000-0005-0000-0000-0000BC240000}"/>
    <cellStyle name="Millares 3 4 2 2 3 2 3 3 2" xfId="22705" xr:uid="{7B827C7A-D6ED-4319-A54F-C2B65C8C46B5}"/>
    <cellStyle name="Millares 3 4 2 2 3 2 3 4" xfId="22703" xr:uid="{796699C1-69EA-45E2-81A2-73A7CBAC4926}"/>
    <cellStyle name="Millares 3 4 2 2 3 2 4" xfId="12066" xr:uid="{00000000-0005-0000-0000-0000BD240000}"/>
    <cellStyle name="Millares 3 4 2 2 3 2 4 2" xfId="22706" xr:uid="{A1A6CB12-7ACA-4AF8-B5FF-92708C07FAB7}"/>
    <cellStyle name="Millares 3 4 2 2 3 2 5" xfId="12067" xr:uid="{00000000-0005-0000-0000-0000BE240000}"/>
    <cellStyle name="Millares 3 4 2 2 3 2 5 2" xfId="22707" xr:uid="{7A51CBD8-599D-4496-93C3-A7E1DBC76305}"/>
    <cellStyle name="Millares 3 4 2 2 3 2 6" xfId="22696" xr:uid="{D7934DA1-6186-4CBD-BDBE-8B4A9C803C24}"/>
    <cellStyle name="Millares 3 4 2 2 3 3" xfId="12068" xr:uid="{00000000-0005-0000-0000-0000BF240000}"/>
    <cellStyle name="Millares 3 4 2 2 3 3 2" xfId="12069" xr:uid="{00000000-0005-0000-0000-0000C0240000}"/>
    <cellStyle name="Millares 3 4 2 2 3 3 2 2" xfId="12070" xr:uid="{00000000-0005-0000-0000-0000C1240000}"/>
    <cellStyle name="Millares 3 4 2 2 3 3 2 2 2" xfId="22710" xr:uid="{36620222-CB02-4D6E-BE6B-728221E568BA}"/>
    <cellStyle name="Millares 3 4 2 2 3 3 2 3" xfId="12071" xr:uid="{00000000-0005-0000-0000-0000C2240000}"/>
    <cellStyle name="Millares 3 4 2 2 3 3 2 3 2" xfId="22711" xr:uid="{2C267EDF-01DB-4910-8E92-C89D91FE6CA6}"/>
    <cellStyle name="Millares 3 4 2 2 3 3 2 4" xfId="22709" xr:uid="{76021DC0-6EED-4F0A-8515-9EEA6A776FE8}"/>
    <cellStyle name="Millares 3 4 2 2 3 3 3" xfId="12072" xr:uid="{00000000-0005-0000-0000-0000C3240000}"/>
    <cellStyle name="Millares 3 4 2 2 3 3 3 2" xfId="22712" xr:uid="{342BA6AE-A444-4BE2-B4CA-FB83545AB25F}"/>
    <cellStyle name="Millares 3 4 2 2 3 3 4" xfId="12073" xr:uid="{00000000-0005-0000-0000-0000C4240000}"/>
    <cellStyle name="Millares 3 4 2 2 3 3 4 2" xfId="22713" xr:uid="{ABA19CDB-B9F6-420F-9002-2115D3D73A48}"/>
    <cellStyle name="Millares 3 4 2 2 3 3 5" xfId="22708" xr:uid="{FF3669BB-90FB-4818-8FA2-C4577843DDC6}"/>
    <cellStyle name="Millares 3 4 2 2 3 4" xfId="12074" xr:uid="{00000000-0005-0000-0000-0000C5240000}"/>
    <cellStyle name="Millares 3 4 2 2 3 4 2" xfId="12075" xr:uid="{00000000-0005-0000-0000-0000C6240000}"/>
    <cellStyle name="Millares 3 4 2 2 3 4 2 2" xfId="12076" xr:uid="{00000000-0005-0000-0000-0000C7240000}"/>
    <cellStyle name="Millares 3 4 2 2 3 4 2 2 2" xfId="22716" xr:uid="{7A81F172-CFBA-4835-9CF6-243D0537BA41}"/>
    <cellStyle name="Millares 3 4 2 2 3 4 2 3" xfId="12077" xr:uid="{00000000-0005-0000-0000-0000C8240000}"/>
    <cellStyle name="Millares 3 4 2 2 3 4 2 3 2" xfId="22717" xr:uid="{5303971E-0941-4504-8BF8-AEAFCEC4787F}"/>
    <cellStyle name="Millares 3 4 2 2 3 4 2 4" xfId="22715" xr:uid="{3ABFCC9C-E2DE-4C0E-893E-04AFEB2C3A52}"/>
    <cellStyle name="Millares 3 4 2 2 3 4 3" xfId="12078" xr:uid="{00000000-0005-0000-0000-0000C9240000}"/>
    <cellStyle name="Millares 3 4 2 2 3 4 3 2" xfId="22718" xr:uid="{CABFD961-0F7C-453C-B858-F1CBA985DA22}"/>
    <cellStyle name="Millares 3 4 2 2 3 4 4" xfId="12079" xr:uid="{00000000-0005-0000-0000-0000CA240000}"/>
    <cellStyle name="Millares 3 4 2 2 3 4 4 2" xfId="22719" xr:uid="{C2621816-F5A9-47B4-8C82-CD94D3A42E47}"/>
    <cellStyle name="Millares 3 4 2 2 3 4 5" xfId="22714" xr:uid="{E474E281-BEE3-4246-9BBF-68DF04EB6250}"/>
    <cellStyle name="Millares 3 4 2 2 3 5" xfId="12080" xr:uid="{00000000-0005-0000-0000-0000CB240000}"/>
    <cellStyle name="Millares 3 4 2 2 3 5 2" xfId="12081" xr:uid="{00000000-0005-0000-0000-0000CC240000}"/>
    <cellStyle name="Millares 3 4 2 2 3 5 2 2" xfId="12082" xr:uid="{00000000-0005-0000-0000-0000CD240000}"/>
    <cellStyle name="Millares 3 4 2 2 3 5 2 2 2" xfId="22722" xr:uid="{497123A4-ECDB-4BE0-8437-1C3B32678BC4}"/>
    <cellStyle name="Millares 3 4 2 2 3 5 2 3" xfId="12083" xr:uid="{00000000-0005-0000-0000-0000CE240000}"/>
    <cellStyle name="Millares 3 4 2 2 3 5 2 3 2" xfId="22723" xr:uid="{51B0D461-EE70-403C-AC78-4156E7A22DE7}"/>
    <cellStyle name="Millares 3 4 2 2 3 5 2 4" xfId="22721" xr:uid="{7E83C4E5-10EC-4796-8A4C-FC0CB6247844}"/>
    <cellStyle name="Millares 3 4 2 2 3 5 3" xfId="12084" xr:uid="{00000000-0005-0000-0000-0000CF240000}"/>
    <cellStyle name="Millares 3 4 2 2 3 5 3 2" xfId="22724" xr:uid="{DACDFEC9-2B38-4D95-877F-0D795097C6BE}"/>
    <cellStyle name="Millares 3 4 2 2 3 5 4" xfId="12085" xr:uid="{00000000-0005-0000-0000-0000D0240000}"/>
    <cellStyle name="Millares 3 4 2 2 3 5 4 2" xfId="22725" xr:uid="{3BC55841-4EE1-48F9-ABC8-4CE627C101AE}"/>
    <cellStyle name="Millares 3 4 2 2 3 5 5" xfId="22720" xr:uid="{5F3B908B-4C64-4D80-B10C-BD8588925223}"/>
    <cellStyle name="Millares 3 4 2 2 3 6" xfId="12086" xr:uid="{00000000-0005-0000-0000-0000D1240000}"/>
    <cellStyle name="Millares 3 4 2 2 3 6 2" xfId="12087" xr:uid="{00000000-0005-0000-0000-0000D2240000}"/>
    <cellStyle name="Millares 3 4 2 2 3 6 2 2" xfId="22727" xr:uid="{0FF5D2AD-F778-417D-ACB3-A4E2A9C10BEF}"/>
    <cellStyle name="Millares 3 4 2 2 3 6 3" xfId="12088" xr:uid="{00000000-0005-0000-0000-0000D3240000}"/>
    <cellStyle name="Millares 3 4 2 2 3 6 3 2" xfId="22728" xr:uid="{41B6D413-A15B-4965-A4D4-CD13B24A21F9}"/>
    <cellStyle name="Millares 3 4 2 2 3 6 4" xfId="22726" xr:uid="{523AE3CE-DC46-4734-99FC-A5F8E2F83260}"/>
    <cellStyle name="Millares 3 4 2 2 3 7" xfId="12089" xr:uid="{00000000-0005-0000-0000-0000D4240000}"/>
    <cellStyle name="Millares 3 4 2 2 3 7 2" xfId="22729" xr:uid="{E919E7CC-67F8-4826-8CE2-DE774ED99750}"/>
    <cellStyle name="Millares 3 4 2 2 3 8" xfId="12090" xr:uid="{00000000-0005-0000-0000-0000D5240000}"/>
    <cellStyle name="Millares 3 4 2 2 3 8 2" xfId="22730" xr:uid="{A86602AD-A66E-4BF8-8F8D-A48C905FAF95}"/>
    <cellStyle name="Millares 3 4 2 2 3 9" xfId="22695" xr:uid="{F31C4808-F1CC-49F6-9834-5BA4CB35199D}"/>
    <cellStyle name="Millares 3 4 2 2 4" xfId="12091" xr:uid="{00000000-0005-0000-0000-0000D6240000}"/>
    <cellStyle name="Millares 3 4 2 2 4 2" xfId="12092" xr:uid="{00000000-0005-0000-0000-0000D7240000}"/>
    <cellStyle name="Millares 3 4 2 2 4 2 2" xfId="12093" xr:uid="{00000000-0005-0000-0000-0000D8240000}"/>
    <cellStyle name="Millares 3 4 2 2 4 2 2 2" xfId="12094" xr:uid="{00000000-0005-0000-0000-0000D9240000}"/>
    <cellStyle name="Millares 3 4 2 2 4 2 2 2 2" xfId="22734" xr:uid="{C4FF296F-BA5F-482E-BC4D-21DAD3C8BFDE}"/>
    <cellStyle name="Millares 3 4 2 2 4 2 2 3" xfId="12095" xr:uid="{00000000-0005-0000-0000-0000DA240000}"/>
    <cellStyle name="Millares 3 4 2 2 4 2 2 3 2" xfId="22735" xr:uid="{9B6EDEB6-EDF2-4678-AF89-36C7FD71BA77}"/>
    <cellStyle name="Millares 3 4 2 2 4 2 2 4" xfId="22733" xr:uid="{40A51459-47AD-41EC-A308-9DF7BA5C5CD1}"/>
    <cellStyle name="Millares 3 4 2 2 4 2 3" xfId="12096" xr:uid="{00000000-0005-0000-0000-0000DB240000}"/>
    <cellStyle name="Millares 3 4 2 2 4 2 3 2" xfId="22736" xr:uid="{BA7EBA89-F4D2-4474-B18D-9A307595B892}"/>
    <cellStyle name="Millares 3 4 2 2 4 2 4" xfId="12097" xr:uid="{00000000-0005-0000-0000-0000DC240000}"/>
    <cellStyle name="Millares 3 4 2 2 4 2 4 2" xfId="22737" xr:uid="{1A840E82-1FEF-4C3D-8F26-FF304293A0CF}"/>
    <cellStyle name="Millares 3 4 2 2 4 2 5" xfId="22732" xr:uid="{2DD9DC40-119E-4E1A-9A74-BD55A3190219}"/>
    <cellStyle name="Millares 3 4 2 2 4 3" xfId="12098" xr:uid="{00000000-0005-0000-0000-0000DD240000}"/>
    <cellStyle name="Millares 3 4 2 2 4 3 2" xfId="12099" xr:uid="{00000000-0005-0000-0000-0000DE240000}"/>
    <cellStyle name="Millares 3 4 2 2 4 3 2 2" xfId="22739" xr:uid="{F96B5B19-BF6A-44AC-8FDA-C1C758374871}"/>
    <cellStyle name="Millares 3 4 2 2 4 3 3" xfId="12100" xr:uid="{00000000-0005-0000-0000-0000DF240000}"/>
    <cellStyle name="Millares 3 4 2 2 4 3 3 2" xfId="22740" xr:uid="{8DA1199C-EC09-4803-91E8-EA70D69B4A5E}"/>
    <cellStyle name="Millares 3 4 2 2 4 3 4" xfId="22738" xr:uid="{932D9472-7FF4-4710-8EA6-E5FE2933064B}"/>
    <cellStyle name="Millares 3 4 2 2 4 4" xfId="12101" xr:uid="{00000000-0005-0000-0000-0000E0240000}"/>
    <cellStyle name="Millares 3 4 2 2 4 4 2" xfId="22741" xr:uid="{C112442F-25B2-4BEC-AF85-968BEAADEFB2}"/>
    <cellStyle name="Millares 3 4 2 2 4 5" xfId="12102" xr:uid="{00000000-0005-0000-0000-0000E1240000}"/>
    <cellStyle name="Millares 3 4 2 2 4 5 2" xfId="22742" xr:uid="{DD82DB63-B884-44B3-8197-7C499A4D2EDA}"/>
    <cellStyle name="Millares 3 4 2 2 4 6" xfId="22731" xr:uid="{B3118537-0E75-4A60-869C-FA6E1FE14E53}"/>
    <cellStyle name="Millares 3 4 2 2 5" xfId="12103" xr:uid="{00000000-0005-0000-0000-0000E2240000}"/>
    <cellStyle name="Millares 3 4 2 2 5 2" xfId="12104" xr:uid="{00000000-0005-0000-0000-0000E3240000}"/>
    <cellStyle name="Millares 3 4 2 2 5 2 2" xfId="12105" xr:uid="{00000000-0005-0000-0000-0000E4240000}"/>
    <cellStyle name="Millares 3 4 2 2 5 2 2 2" xfId="22745" xr:uid="{F6675DED-ECD8-41B7-A587-FC27BFF33E07}"/>
    <cellStyle name="Millares 3 4 2 2 5 2 3" xfId="12106" xr:uid="{00000000-0005-0000-0000-0000E5240000}"/>
    <cellStyle name="Millares 3 4 2 2 5 2 3 2" xfId="22746" xr:uid="{F6A408BE-E979-488D-8664-E09635DF055E}"/>
    <cellStyle name="Millares 3 4 2 2 5 2 4" xfId="22744" xr:uid="{65844423-C123-41B0-967B-52C3D56E13D5}"/>
    <cellStyle name="Millares 3 4 2 2 5 3" xfId="12107" xr:uid="{00000000-0005-0000-0000-0000E6240000}"/>
    <cellStyle name="Millares 3 4 2 2 5 3 2" xfId="22747" xr:uid="{B0430D57-DD05-4FE9-8D18-19C4ABF6AD65}"/>
    <cellStyle name="Millares 3 4 2 2 5 4" xfId="12108" xr:uid="{00000000-0005-0000-0000-0000E7240000}"/>
    <cellStyle name="Millares 3 4 2 2 5 4 2" xfId="22748" xr:uid="{88E9C7F8-5EAB-40EB-86F4-F77B8E691308}"/>
    <cellStyle name="Millares 3 4 2 2 5 5" xfId="22743" xr:uid="{AAA0198A-325F-4568-BB82-3D1C732E1C0D}"/>
    <cellStyle name="Millares 3 4 2 2 6" xfId="12109" xr:uid="{00000000-0005-0000-0000-0000E8240000}"/>
    <cellStyle name="Millares 3 4 2 2 6 2" xfId="12110" xr:uid="{00000000-0005-0000-0000-0000E9240000}"/>
    <cellStyle name="Millares 3 4 2 2 6 2 2" xfId="12111" xr:uid="{00000000-0005-0000-0000-0000EA240000}"/>
    <cellStyle name="Millares 3 4 2 2 6 2 2 2" xfId="22751" xr:uid="{167009DF-1A1E-4811-9019-EAF7E7CFD380}"/>
    <cellStyle name="Millares 3 4 2 2 6 2 3" xfId="12112" xr:uid="{00000000-0005-0000-0000-0000EB240000}"/>
    <cellStyle name="Millares 3 4 2 2 6 2 3 2" xfId="22752" xr:uid="{A768D656-418C-4832-9312-F7CB44CA1150}"/>
    <cellStyle name="Millares 3 4 2 2 6 2 4" xfId="22750" xr:uid="{FB3AD12F-F031-4B01-BDE5-CB0AEA28A843}"/>
    <cellStyle name="Millares 3 4 2 2 6 3" xfId="12113" xr:uid="{00000000-0005-0000-0000-0000EC240000}"/>
    <cellStyle name="Millares 3 4 2 2 6 3 2" xfId="22753" xr:uid="{6BBF9CDE-F1EE-4BFB-9DE4-2D12A2AFDB67}"/>
    <cellStyle name="Millares 3 4 2 2 6 4" xfId="12114" xr:uid="{00000000-0005-0000-0000-0000ED240000}"/>
    <cellStyle name="Millares 3 4 2 2 6 4 2" xfId="22754" xr:uid="{2AACF0C2-C99B-47F8-9B1E-DF3D4B8DA65D}"/>
    <cellStyle name="Millares 3 4 2 2 6 5" xfId="22749" xr:uid="{F79A11D8-320F-43D4-BE24-6F9B6F902143}"/>
    <cellStyle name="Millares 3 4 2 2 7" xfId="12115" xr:uid="{00000000-0005-0000-0000-0000EE240000}"/>
    <cellStyle name="Millares 3 4 2 2 7 2" xfId="12116" xr:uid="{00000000-0005-0000-0000-0000EF240000}"/>
    <cellStyle name="Millares 3 4 2 2 7 2 2" xfId="12117" xr:uid="{00000000-0005-0000-0000-0000F0240000}"/>
    <cellStyle name="Millares 3 4 2 2 7 2 2 2" xfId="22757" xr:uid="{0173FDDA-4241-433E-B4E7-F516221A8F91}"/>
    <cellStyle name="Millares 3 4 2 2 7 2 3" xfId="12118" xr:uid="{00000000-0005-0000-0000-0000F1240000}"/>
    <cellStyle name="Millares 3 4 2 2 7 2 3 2" xfId="22758" xr:uid="{24EB53FD-8D9B-42DB-A221-C89E32F05468}"/>
    <cellStyle name="Millares 3 4 2 2 7 2 4" xfId="22756" xr:uid="{50405E43-5B0F-46EA-B422-795B6B108534}"/>
    <cellStyle name="Millares 3 4 2 2 7 3" xfId="12119" xr:uid="{00000000-0005-0000-0000-0000F2240000}"/>
    <cellStyle name="Millares 3 4 2 2 7 3 2" xfId="22759" xr:uid="{6B6FC3F7-46E2-40ED-ACAF-2BF7289A35AF}"/>
    <cellStyle name="Millares 3 4 2 2 7 4" xfId="12120" xr:uid="{00000000-0005-0000-0000-0000F3240000}"/>
    <cellStyle name="Millares 3 4 2 2 7 4 2" xfId="22760" xr:uid="{7D29CE5F-1D32-4C57-BD63-C069D98D2F2A}"/>
    <cellStyle name="Millares 3 4 2 2 7 5" xfId="22755" xr:uid="{29459D7B-AC1B-4ABF-A918-7A1F578CD4E3}"/>
    <cellStyle name="Millares 3 4 2 2 8" xfId="12121" xr:uid="{00000000-0005-0000-0000-0000F4240000}"/>
    <cellStyle name="Millares 3 4 2 2 8 2" xfId="12122" xr:uid="{00000000-0005-0000-0000-0000F5240000}"/>
    <cellStyle name="Millares 3 4 2 2 8 2 2" xfId="22762" xr:uid="{D5FC5C00-B782-4533-BFAB-041BBCE6BD8A}"/>
    <cellStyle name="Millares 3 4 2 2 8 3" xfId="12123" xr:uid="{00000000-0005-0000-0000-0000F6240000}"/>
    <cellStyle name="Millares 3 4 2 2 8 3 2" xfId="22763" xr:uid="{EB6B3A53-858A-437D-8D35-0EEE0C6F55BB}"/>
    <cellStyle name="Millares 3 4 2 2 8 4" xfId="22761" xr:uid="{B41EF3BB-523D-45D5-9927-E697B367FDF1}"/>
    <cellStyle name="Millares 3 4 2 2 9" xfId="12124" xr:uid="{00000000-0005-0000-0000-0000F7240000}"/>
    <cellStyle name="Millares 3 4 2 2 9 2" xfId="22764" xr:uid="{64323588-2D7E-44F7-B070-689CE8520B0B}"/>
    <cellStyle name="Millares 3 4 2 3" xfId="12125" xr:uid="{00000000-0005-0000-0000-0000F8240000}"/>
    <cellStyle name="Millares 3 4 2 3 10" xfId="22765" xr:uid="{715ED8FB-4AEB-4789-90B0-60C6234A5BB2}"/>
    <cellStyle name="Millares 3 4 2 3 2" xfId="12126" xr:uid="{00000000-0005-0000-0000-0000F9240000}"/>
    <cellStyle name="Millares 3 4 2 3 2 2" xfId="12127" xr:uid="{00000000-0005-0000-0000-0000FA240000}"/>
    <cellStyle name="Millares 3 4 2 3 2 2 2" xfId="12128" xr:uid="{00000000-0005-0000-0000-0000FB240000}"/>
    <cellStyle name="Millares 3 4 2 3 2 2 2 2" xfId="12129" xr:uid="{00000000-0005-0000-0000-0000FC240000}"/>
    <cellStyle name="Millares 3 4 2 3 2 2 2 2 2" xfId="12130" xr:uid="{00000000-0005-0000-0000-0000FD240000}"/>
    <cellStyle name="Millares 3 4 2 3 2 2 2 2 2 2" xfId="22770" xr:uid="{603FEB86-E010-4D8C-9B13-153AFC6CF402}"/>
    <cellStyle name="Millares 3 4 2 3 2 2 2 2 3" xfId="12131" xr:uid="{00000000-0005-0000-0000-0000FE240000}"/>
    <cellStyle name="Millares 3 4 2 3 2 2 2 2 3 2" xfId="22771" xr:uid="{65D5BBB3-665D-4064-A19F-E1768AE9597C}"/>
    <cellStyle name="Millares 3 4 2 3 2 2 2 2 4" xfId="22769" xr:uid="{236BD62D-D771-4B75-9867-33FCD7ECD5B1}"/>
    <cellStyle name="Millares 3 4 2 3 2 2 2 3" xfId="12132" xr:uid="{00000000-0005-0000-0000-0000FF240000}"/>
    <cellStyle name="Millares 3 4 2 3 2 2 2 3 2" xfId="22772" xr:uid="{19431E40-8CC2-4B5E-8D6E-E109F2329D5F}"/>
    <cellStyle name="Millares 3 4 2 3 2 2 2 4" xfId="12133" xr:uid="{00000000-0005-0000-0000-000000250000}"/>
    <cellStyle name="Millares 3 4 2 3 2 2 2 4 2" xfId="22773" xr:uid="{628274DE-23AC-4FBE-8208-06356F0DCD70}"/>
    <cellStyle name="Millares 3 4 2 3 2 2 2 5" xfId="22768" xr:uid="{BCFE95E3-CCA1-4CBB-84FD-860D3C71DECA}"/>
    <cellStyle name="Millares 3 4 2 3 2 2 3" xfId="12134" xr:uid="{00000000-0005-0000-0000-000001250000}"/>
    <cellStyle name="Millares 3 4 2 3 2 2 3 2" xfId="12135" xr:uid="{00000000-0005-0000-0000-000002250000}"/>
    <cellStyle name="Millares 3 4 2 3 2 2 3 2 2" xfId="22775" xr:uid="{A4BD162F-B744-4596-BBBD-D212DCA97846}"/>
    <cellStyle name="Millares 3 4 2 3 2 2 3 3" xfId="12136" xr:uid="{00000000-0005-0000-0000-000003250000}"/>
    <cellStyle name="Millares 3 4 2 3 2 2 3 3 2" xfId="22776" xr:uid="{DA038F0F-B760-409B-8CDA-DC78D778FE5D}"/>
    <cellStyle name="Millares 3 4 2 3 2 2 3 4" xfId="22774" xr:uid="{0194E628-50FC-4574-9656-DFEFBFA8A494}"/>
    <cellStyle name="Millares 3 4 2 3 2 2 4" xfId="12137" xr:uid="{00000000-0005-0000-0000-000004250000}"/>
    <cellStyle name="Millares 3 4 2 3 2 2 4 2" xfId="22777" xr:uid="{8D62B0E6-476E-4D11-B526-3196B6421F1A}"/>
    <cellStyle name="Millares 3 4 2 3 2 2 5" xfId="12138" xr:uid="{00000000-0005-0000-0000-000005250000}"/>
    <cellStyle name="Millares 3 4 2 3 2 2 5 2" xfId="22778" xr:uid="{6AF31185-7284-467C-A756-1C1C9481FF2D}"/>
    <cellStyle name="Millares 3 4 2 3 2 2 6" xfId="22767" xr:uid="{CB002A00-36F0-4B8C-8FD0-BBEBE30A74E0}"/>
    <cellStyle name="Millares 3 4 2 3 2 3" xfId="12139" xr:uid="{00000000-0005-0000-0000-000006250000}"/>
    <cellStyle name="Millares 3 4 2 3 2 3 2" xfId="12140" xr:uid="{00000000-0005-0000-0000-000007250000}"/>
    <cellStyle name="Millares 3 4 2 3 2 3 2 2" xfId="12141" xr:uid="{00000000-0005-0000-0000-000008250000}"/>
    <cellStyle name="Millares 3 4 2 3 2 3 2 2 2" xfId="22781" xr:uid="{82F176A6-3DBD-47AE-AE16-7ED4D821E7CF}"/>
    <cellStyle name="Millares 3 4 2 3 2 3 2 3" xfId="12142" xr:uid="{00000000-0005-0000-0000-000009250000}"/>
    <cellStyle name="Millares 3 4 2 3 2 3 2 3 2" xfId="22782" xr:uid="{C00E5ED2-2CBB-4CEF-8CE2-D1C4440EAB84}"/>
    <cellStyle name="Millares 3 4 2 3 2 3 2 4" xfId="22780" xr:uid="{E1AB5E36-3729-4659-927F-D2290A81D85C}"/>
    <cellStyle name="Millares 3 4 2 3 2 3 3" xfId="12143" xr:uid="{00000000-0005-0000-0000-00000A250000}"/>
    <cellStyle name="Millares 3 4 2 3 2 3 3 2" xfId="22783" xr:uid="{8E1F99D6-3F64-405A-85C9-E32ACD971F7E}"/>
    <cellStyle name="Millares 3 4 2 3 2 3 4" xfId="12144" xr:uid="{00000000-0005-0000-0000-00000B250000}"/>
    <cellStyle name="Millares 3 4 2 3 2 3 4 2" xfId="22784" xr:uid="{9EF57F15-31D4-4C08-90E5-D3CE90E4235A}"/>
    <cellStyle name="Millares 3 4 2 3 2 3 5" xfId="22779" xr:uid="{532A397A-575F-4C89-BCF8-8F36A39EBFD2}"/>
    <cellStyle name="Millares 3 4 2 3 2 4" xfId="12145" xr:uid="{00000000-0005-0000-0000-00000C250000}"/>
    <cellStyle name="Millares 3 4 2 3 2 4 2" xfId="12146" xr:uid="{00000000-0005-0000-0000-00000D250000}"/>
    <cellStyle name="Millares 3 4 2 3 2 4 2 2" xfId="12147" xr:uid="{00000000-0005-0000-0000-00000E250000}"/>
    <cellStyle name="Millares 3 4 2 3 2 4 2 2 2" xfId="22787" xr:uid="{94DDFA14-45DD-475D-AFF2-D7BE302C69A6}"/>
    <cellStyle name="Millares 3 4 2 3 2 4 2 3" xfId="12148" xr:uid="{00000000-0005-0000-0000-00000F250000}"/>
    <cellStyle name="Millares 3 4 2 3 2 4 2 3 2" xfId="22788" xr:uid="{8B7D5D50-36F7-4B12-812F-5ABB84647924}"/>
    <cellStyle name="Millares 3 4 2 3 2 4 2 4" xfId="22786" xr:uid="{2A0C5702-A0D5-4251-BEA6-5ECA137EDEB1}"/>
    <cellStyle name="Millares 3 4 2 3 2 4 3" xfId="12149" xr:uid="{00000000-0005-0000-0000-000010250000}"/>
    <cellStyle name="Millares 3 4 2 3 2 4 3 2" xfId="22789" xr:uid="{E59C190C-BDBF-4D95-A09B-447C45953B96}"/>
    <cellStyle name="Millares 3 4 2 3 2 4 4" xfId="12150" xr:uid="{00000000-0005-0000-0000-000011250000}"/>
    <cellStyle name="Millares 3 4 2 3 2 4 4 2" xfId="22790" xr:uid="{8D09A957-4A0E-43C1-937E-10FED1ECE02E}"/>
    <cellStyle name="Millares 3 4 2 3 2 4 5" xfId="22785" xr:uid="{60F9E31D-399A-4A3D-81E5-19372428A24B}"/>
    <cellStyle name="Millares 3 4 2 3 2 5" xfId="12151" xr:uid="{00000000-0005-0000-0000-000012250000}"/>
    <cellStyle name="Millares 3 4 2 3 2 5 2" xfId="12152" xr:uid="{00000000-0005-0000-0000-000013250000}"/>
    <cellStyle name="Millares 3 4 2 3 2 5 2 2" xfId="12153" xr:uid="{00000000-0005-0000-0000-000014250000}"/>
    <cellStyle name="Millares 3 4 2 3 2 5 2 2 2" xfId="22793" xr:uid="{122ED2D8-B4A0-4D65-B9D9-5D084AB86E22}"/>
    <cellStyle name="Millares 3 4 2 3 2 5 2 3" xfId="12154" xr:uid="{00000000-0005-0000-0000-000015250000}"/>
    <cellStyle name="Millares 3 4 2 3 2 5 2 3 2" xfId="22794" xr:uid="{FDCBF0BA-AFF4-49B7-B178-E6B8C1FFDB70}"/>
    <cellStyle name="Millares 3 4 2 3 2 5 2 4" xfId="22792" xr:uid="{B3357857-DEF8-40E4-8B81-5EE2E1E8F199}"/>
    <cellStyle name="Millares 3 4 2 3 2 5 3" xfId="12155" xr:uid="{00000000-0005-0000-0000-000016250000}"/>
    <cellStyle name="Millares 3 4 2 3 2 5 3 2" xfId="22795" xr:uid="{904F42C0-A920-4F76-A67E-289C3A8E702A}"/>
    <cellStyle name="Millares 3 4 2 3 2 5 4" xfId="12156" xr:uid="{00000000-0005-0000-0000-000017250000}"/>
    <cellStyle name="Millares 3 4 2 3 2 5 4 2" xfId="22796" xr:uid="{4ECC375C-D06F-49B5-850B-64E14823EBF3}"/>
    <cellStyle name="Millares 3 4 2 3 2 5 5" xfId="22791" xr:uid="{627CD049-CAE0-4087-A140-21D31EDA6F7F}"/>
    <cellStyle name="Millares 3 4 2 3 2 6" xfId="12157" xr:uid="{00000000-0005-0000-0000-000018250000}"/>
    <cellStyle name="Millares 3 4 2 3 2 6 2" xfId="12158" xr:uid="{00000000-0005-0000-0000-000019250000}"/>
    <cellStyle name="Millares 3 4 2 3 2 6 2 2" xfId="22798" xr:uid="{FA49C6CD-01C5-40CE-A45C-17AF719684A5}"/>
    <cellStyle name="Millares 3 4 2 3 2 6 3" xfId="12159" xr:uid="{00000000-0005-0000-0000-00001A250000}"/>
    <cellStyle name="Millares 3 4 2 3 2 6 3 2" xfId="22799" xr:uid="{9DD24214-14ED-4568-B3C7-9CBD88542673}"/>
    <cellStyle name="Millares 3 4 2 3 2 6 4" xfId="22797" xr:uid="{97DEC709-62D0-4C09-A5FA-067681DD2F29}"/>
    <cellStyle name="Millares 3 4 2 3 2 7" xfId="12160" xr:uid="{00000000-0005-0000-0000-00001B250000}"/>
    <cellStyle name="Millares 3 4 2 3 2 7 2" xfId="22800" xr:uid="{412C74A6-7B23-47E3-97F2-54CD6CBB5DEF}"/>
    <cellStyle name="Millares 3 4 2 3 2 8" xfId="12161" xr:uid="{00000000-0005-0000-0000-00001C250000}"/>
    <cellStyle name="Millares 3 4 2 3 2 8 2" xfId="22801" xr:uid="{E09B8E1D-43FB-418A-AD0B-604C69EF00D2}"/>
    <cellStyle name="Millares 3 4 2 3 2 9" xfId="22766" xr:uid="{64EE3AEB-D245-4897-A5BA-E82B09411072}"/>
    <cellStyle name="Millares 3 4 2 3 3" xfId="12162" xr:uid="{00000000-0005-0000-0000-00001D250000}"/>
    <cellStyle name="Millares 3 4 2 3 3 2" xfId="12163" xr:uid="{00000000-0005-0000-0000-00001E250000}"/>
    <cellStyle name="Millares 3 4 2 3 3 2 2" xfId="12164" xr:uid="{00000000-0005-0000-0000-00001F250000}"/>
    <cellStyle name="Millares 3 4 2 3 3 2 2 2" xfId="12165" xr:uid="{00000000-0005-0000-0000-000020250000}"/>
    <cellStyle name="Millares 3 4 2 3 3 2 2 2 2" xfId="22805" xr:uid="{54153126-0789-47A1-AEB7-103517BCA21A}"/>
    <cellStyle name="Millares 3 4 2 3 3 2 2 3" xfId="12166" xr:uid="{00000000-0005-0000-0000-000021250000}"/>
    <cellStyle name="Millares 3 4 2 3 3 2 2 3 2" xfId="22806" xr:uid="{C2791DE6-3A97-4CE2-95A6-285D18E0C57D}"/>
    <cellStyle name="Millares 3 4 2 3 3 2 2 4" xfId="22804" xr:uid="{A4ECC245-8551-4702-B3C4-5EC8668663F9}"/>
    <cellStyle name="Millares 3 4 2 3 3 2 3" xfId="12167" xr:uid="{00000000-0005-0000-0000-000022250000}"/>
    <cellStyle name="Millares 3 4 2 3 3 2 3 2" xfId="22807" xr:uid="{A1C13AEE-6942-416D-A7FB-855B31122856}"/>
    <cellStyle name="Millares 3 4 2 3 3 2 4" xfId="12168" xr:uid="{00000000-0005-0000-0000-000023250000}"/>
    <cellStyle name="Millares 3 4 2 3 3 2 4 2" xfId="22808" xr:uid="{FB66D0B7-31EF-4695-A7E1-E39908738386}"/>
    <cellStyle name="Millares 3 4 2 3 3 2 5" xfId="22803" xr:uid="{8ECE0CA3-F0DF-45D2-A1FD-6D06808E25F8}"/>
    <cellStyle name="Millares 3 4 2 3 3 3" xfId="12169" xr:uid="{00000000-0005-0000-0000-000024250000}"/>
    <cellStyle name="Millares 3 4 2 3 3 3 2" xfId="12170" xr:uid="{00000000-0005-0000-0000-000025250000}"/>
    <cellStyle name="Millares 3 4 2 3 3 3 2 2" xfId="22810" xr:uid="{5BB09FF3-6986-435A-BCAA-9B9522C5AECB}"/>
    <cellStyle name="Millares 3 4 2 3 3 3 3" xfId="12171" xr:uid="{00000000-0005-0000-0000-000026250000}"/>
    <cellStyle name="Millares 3 4 2 3 3 3 3 2" xfId="22811" xr:uid="{533B1E12-A3E9-4B80-8416-FCE30756172A}"/>
    <cellStyle name="Millares 3 4 2 3 3 3 4" xfId="22809" xr:uid="{7B2432B7-9181-48C8-A202-C24633A8C28A}"/>
    <cellStyle name="Millares 3 4 2 3 3 4" xfId="12172" xr:uid="{00000000-0005-0000-0000-000027250000}"/>
    <cellStyle name="Millares 3 4 2 3 3 4 2" xfId="22812" xr:uid="{40F5E511-EA24-4B3D-9992-C1489516C03D}"/>
    <cellStyle name="Millares 3 4 2 3 3 5" xfId="12173" xr:uid="{00000000-0005-0000-0000-000028250000}"/>
    <cellStyle name="Millares 3 4 2 3 3 5 2" xfId="22813" xr:uid="{E80F70D9-5FDB-45C8-B976-D5C30D3D4E8D}"/>
    <cellStyle name="Millares 3 4 2 3 3 6" xfId="22802" xr:uid="{9A6473BD-5814-4B00-A011-B0C3B3BC6AC4}"/>
    <cellStyle name="Millares 3 4 2 3 4" xfId="12174" xr:uid="{00000000-0005-0000-0000-000029250000}"/>
    <cellStyle name="Millares 3 4 2 3 4 2" xfId="12175" xr:uid="{00000000-0005-0000-0000-00002A250000}"/>
    <cellStyle name="Millares 3 4 2 3 4 2 2" xfId="12176" xr:uid="{00000000-0005-0000-0000-00002B250000}"/>
    <cellStyle name="Millares 3 4 2 3 4 2 2 2" xfId="22816" xr:uid="{97D62C7E-5999-4822-BEA4-0F2D560D6ADD}"/>
    <cellStyle name="Millares 3 4 2 3 4 2 3" xfId="12177" xr:uid="{00000000-0005-0000-0000-00002C250000}"/>
    <cellStyle name="Millares 3 4 2 3 4 2 3 2" xfId="22817" xr:uid="{0A3DCD4D-38DD-4363-88FD-4A851502A399}"/>
    <cellStyle name="Millares 3 4 2 3 4 2 4" xfId="22815" xr:uid="{5429E79D-283B-49A1-8949-9147D4DBFBC6}"/>
    <cellStyle name="Millares 3 4 2 3 4 3" xfId="12178" xr:uid="{00000000-0005-0000-0000-00002D250000}"/>
    <cellStyle name="Millares 3 4 2 3 4 3 2" xfId="22818" xr:uid="{C1908CA3-DC6C-46B1-BB20-9482953B2207}"/>
    <cellStyle name="Millares 3 4 2 3 4 4" xfId="12179" xr:uid="{00000000-0005-0000-0000-00002E250000}"/>
    <cellStyle name="Millares 3 4 2 3 4 4 2" xfId="22819" xr:uid="{435C6CB3-8792-4BBA-97A1-03AFD1AC712C}"/>
    <cellStyle name="Millares 3 4 2 3 4 5" xfId="22814" xr:uid="{DA1BED72-5C5B-4DCD-81DE-0F36C8B0670E}"/>
    <cellStyle name="Millares 3 4 2 3 5" xfId="12180" xr:uid="{00000000-0005-0000-0000-00002F250000}"/>
    <cellStyle name="Millares 3 4 2 3 5 2" xfId="12181" xr:uid="{00000000-0005-0000-0000-000030250000}"/>
    <cellStyle name="Millares 3 4 2 3 5 2 2" xfId="12182" xr:uid="{00000000-0005-0000-0000-000031250000}"/>
    <cellStyle name="Millares 3 4 2 3 5 2 2 2" xfId="22822" xr:uid="{B410A612-7476-4D95-9FB0-E539FE873F89}"/>
    <cellStyle name="Millares 3 4 2 3 5 2 3" xfId="12183" xr:uid="{00000000-0005-0000-0000-000032250000}"/>
    <cellStyle name="Millares 3 4 2 3 5 2 3 2" xfId="22823" xr:uid="{CA0A76AB-63D6-468A-8555-1B5ED4C9CBDD}"/>
    <cellStyle name="Millares 3 4 2 3 5 2 4" xfId="22821" xr:uid="{FBEF6405-4690-4A13-8490-7CF715F6474A}"/>
    <cellStyle name="Millares 3 4 2 3 5 3" xfId="12184" xr:uid="{00000000-0005-0000-0000-000033250000}"/>
    <cellStyle name="Millares 3 4 2 3 5 3 2" xfId="22824" xr:uid="{D9469721-A62E-45FC-AEEE-47C76A850AD4}"/>
    <cellStyle name="Millares 3 4 2 3 5 4" xfId="12185" xr:uid="{00000000-0005-0000-0000-000034250000}"/>
    <cellStyle name="Millares 3 4 2 3 5 4 2" xfId="22825" xr:uid="{19C88CBE-6488-472A-9069-376573E07A29}"/>
    <cellStyle name="Millares 3 4 2 3 5 5" xfId="22820" xr:uid="{21923251-9A77-4448-AFD2-21D31D3FBE4E}"/>
    <cellStyle name="Millares 3 4 2 3 6" xfId="12186" xr:uid="{00000000-0005-0000-0000-000035250000}"/>
    <cellStyle name="Millares 3 4 2 3 6 2" xfId="12187" xr:uid="{00000000-0005-0000-0000-000036250000}"/>
    <cellStyle name="Millares 3 4 2 3 6 2 2" xfId="12188" xr:uid="{00000000-0005-0000-0000-000037250000}"/>
    <cellStyle name="Millares 3 4 2 3 6 2 2 2" xfId="22828" xr:uid="{489D252D-1689-4838-8C0A-83F613211353}"/>
    <cellStyle name="Millares 3 4 2 3 6 2 3" xfId="12189" xr:uid="{00000000-0005-0000-0000-000038250000}"/>
    <cellStyle name="Millares 3 4 2 3 6 2 3 2" xfId="22829" xr:uid="{45AFD462-28E3-43F2-B4F9-3BB3142CA7CE}"/>
    <cellStyle name="Millares 3 4 2 3 6 2 4" xfId="22827" xr:uid="{7DE5A52E-BB25-4C33-A459-AB3A137D7F3A}"/>
    <cellStyle name="Millares 3 4 2 3 6 3" xfId="12190" xr:uid="{00000000-0005-0000-0000-000039250000}"/>
    <cellStyle name="Millares 3 4 2 3 6 3 2" xfId="22830" xr:uid="{34C5B8BA-8EAF-46E6-85A4-6F85FE1B9740}"/>
    <cellStyle name="Millares 3 4 2 3 6 4" xfId="12191" xr:uid="{00000000-0005-0000-0000-00003A250000}"/>
    <cellStyle name="Millares 3 4 2 3 6 4 2" xfId="22831" xr:uid="{C7B2587E-65AE-4115-80CB-08B965720A4B}"/>
    <cellStyle name="Millares 3 4 2 3 6 5" xfId="22826" xr:uid="{B43A506E-B3A5-426D-8693-67DD351DCF08}"/>
    <cellStyle name="Millares 3 4 2 3 7" xfId="12192" xr:uid="{00000000-0005-0000-0000-00003B250000}"/>
    <cellStyle name="Millares 3 4 2 3 7 2" xfId="12193" xr:uid="{00000000-0005-0000-0000-00003C250000}"/>
    <cellStyle name="Millares 3 4 2 3 7 2 2" xfId="22833" xr:uid="{D4CA7790-5113-4930-A361-36B685C34B21}"/>
    <cellStyle name="Millares 3 4 2 3 7 3" xfId="12194" xr:uid="{00000000-0005-0000-0000-00003D250000}"/>
    <cellStyle name="Millares 3 4 2 3 7 3 2" xfId="22834" xr:uid="{0C03D99F-0B61-411E-A6AC-8969861F06EC}"/>
    <cellStyle name="Millares 3 4 2 3 7 4" xfId="22832" xr:uid="{B0407221-8FA8-47F2-B5A8-18E177F68036}"/>
    <cellStyle name="Millares 3 4 2 3 8" xfId="12195" xr:uid="{00000000-0005-0000-0000-00003E250000}"/>
    <cellStyle name="Millares 3 4 2 3 8 2" xfId="22835" xr:uid="{A5E2B172-3032-442D-8B01-F05339F0E859}"/>
    <cellStyle name="Millares 3 4 2 3 9" xfId="12196" xr:uid="{00000000-0005-0000-0000-00003F250000}"/>
    <cellStyle name="Millares 3 4 2 3 9 2" xfId="22836" xr:uid="{71E673AA-C89A-4FA6-9C29-F1931164E823}"/>
    <cellStyle name="Millares 3 4 2 4" xfId="12197" xr:uid="{00000000-0005-0000-0000-000040250000}"/>
    <cellStyle name="Millares 3 4 2 4 10" xfId="22837" xr:uid="{E7C1E828-CE55-4D64-9790-C83C0588C0B3}"/>
    <cellStyle name="Millares 3 4 2 4 2" xfId="12198" xr:uid="{00000000-0005-0000-0000-000041250000}"/>
    <cellStyle name="Millares 3 4 2 4 2 2" xfId="12199" xr:uid="{00000000-0005-0000-0000-000042250000}"/>
    <cellStyle name="Millares 3 4 2 4 2 2 2" xfId="12200" xr:uid="{00000000-0005-0000-0000-000043250000}"/>
    <cellStyle name="Millares 3 4 2 4 2 2 2 2" xfId="12201" xr:uid="{00000000-0005-0000-0000-000044250000}"/>
    <cellStyle name="Millares 3 4 2 4 2 2 2 2 2" xfId="12202" xr:uid="{00000000-0005-0000-0000-000045250000}"/>
    <cellStyle name="Millares 3 4 2 4 2 2 2 2 2 2" xfId="22842" xr:uid="{EBBA87A1-2F17-4233-B9EE-50F545BBCC94}"/>
    <cellStyle name="Millares 3 4 2 4 2 2 2 2 3" xfId="12203" xr:uid="{00000000-0005-0000-0000-000046250000}"/>
    <cellStyle name="Millares 3 4 2 4 2 2 2 2 3 2" xfId="22843" xr:uid="{D87FE3D1-1560-4150-8015-BDCDC0CF5D89}"/>
    <cellStyle name="Millares 3 4 2 4 2 2 2 2 4" xfId="22841" xr:uid="{E1621051-F9C7-4160-B12F-89842C4BCFF4}"/>
    <cellStyle name="Millares 3 4 2 4 2 2 2 3" xfId="12204" xr:uid="{00000000-0005-0000-0000-000047250000}"/>
    <cellStyle name="Millares 3 4 2 4 2 2 2 3 2" xfId="22844" xr:uid="{7A8FAB56-C3B5-4CB6-A701-D1FD35314730}"/>
    <cellStyle name="Millares 3 4 2 4 2 2 2 4" xfId="12205" xr:uid="{00000000-0005-0000-0000-000048250000}"/>
    <cellStyle name="Millares 3 4 2 4 2 2 2 4 2" xfId="22845" xr:uid="{3DDA54E4-DBDE-4B91-B4BC-4F0A9ACDC2BD}"/>
    <cellStyle name="Millares 3 4 2 4 2 2 2 5" xfId="22840" xr:uid="{C52EF77B-1091-4151-A7B5-35D8E140F1B3}"/>
    <cellStyle name="Millares 3 4 2 4 2 2 3" xfId="12206" xr:uid="{00000000-0005-0000-0000-000049250000}"/>
    <cellStyle name="Millares 3 4 2 4 2 2 3 2" xfId="12207" xr:uid="{00000000-0005-0000-0000-00004A250000}"/>
    <cellStyle name="Millares 3 4 2 4 2 2 3 2 2" xfId="22847" xr:uid="{0ABED68D-BAB7-40BD-BDC6-5FF7B3AB581A}"/>
    <cellStyle name="Millares 3 4 2 4 2 2 3 3" xfId="12208" xr:uid="{00000000-0005-0000-0000-00004B250000}"/>
    <cellStyle name="Millares 3 4 2 4 2 2 3 3 2" xfId="22848" xr:uid="{F78FBA01-0769-411D-978D-355483E2BF94}"/>
    <cellStyle name="Millares 3 4 2 4 2 2 3 4" xfId="22846" xr:uid="{6FCAF9B0-F7A1-4841-BE83-42564534DC27}"/>
    <cellStyle name="Millares 3 4 2 4 2 2 4" xfId="12209" xr:uid="{00000000-0005-0000-0000-00004C250000}"/>
    <cellStyle name="Millares 3 4 2 4 2 2 4 2" xfId="22849" xr:uid="{5980134C-085B-4E57-BDB7-13E981F37750}"/>
    <cellStyle name="Millares 3 4 2 4 2 2 5" xfId="12210" xr:uid="{00000000-0005-0000-0000-00004D250000}"/>
    <cellStyle name="Millares 3 4 2 4 2 2 5 2" xfId="22850" xr:uid="{F34F7DE6-3AB1-4103-BE1D-5A77263C107F}"/>
    <cellStyle name="Millares 3 4 2 4 2 2 6" xfId="22839" xr:uid="{63983436-3E3A-4647-B1DF-7269E76684D5}"/>
    <cellStyle name="Millares 3 4 2 4 2 3" xfId="12211" xr:uid="{00000000-0005-0000-0000-00004E250000}"/>
    <cellStyle name="Millares 3 4 2 4 2 3 2" xfId="12212" xr:uid="{00000000-0005-0000-0000-00004F250000}"/>
    <cellStyle name="Millares 3 4 2 4 2 3 2 2" xfId="12213" xr:uid="{00000000-0005-0000-0000-000050250000}"/>
    <cellStyle name="Millares 3 4 2 4 2 3 2 2 2" xfId="22853" xr:uid="{EE401453-2CA2-4282-929A-A354B1C7DDD2}"/>
    <cellStyle name="Millares 3 4 2 4 2 3 2 3" xfId="12214" xr:uid="{00000000-0005-0000-0000-000051250000}"/>
    <cellStyle name="Millares 3 4 2 4 2 3 2 3 2" xfId="22854" xr:uid="{8E7E6FD7-0D2B-4741-A8CD-61660102C9D7}"/>
    <cellStyle name="Millares 3 4 2 4 2 3 2 4" xfId="22852" xr:uid="{BD523FC8-116D-40C8-A502-18C48653C587}"/>
    <cellStyle name="Millares 3 4 2 4 2 3 3" xfId="12215" xr:uid="{00000000-0005-0000-0000-000052250000}"/>
    <cellStyle name="Millares 3 4 2 4 2 3 3 2" xfId="22855" xr:uid="{0A217DF8-D6E6-455C-8FA6-3CAF7C28DD10}"/>
    <cellStyle name="Millares 3 4 2 4 2 3 4" xfId="12216" xr:uid="{00000000-0005-0000-0000-000053250000}"/>
    <cellStyle name="Millares 3 4 2 4 2 3 4 2" xfId="22856" xr:uid="{64CEB034-BE7C-48EF-A2FB-B518A49D1031}"/>
    <cellStyle name="Millares 3 4 2 4 2 3 5" xfId="22851" xr:uid="{931B38AB-888E-4CD8-A95D-775DADB2E21C}"/>
    <cellStyle name="Millares 3 4 2 4 2 4" xfId="12217" xr:uid="{00000000-0005-0000-0000-000054250000}"/>
    <cellStyle name="Millares 3 4 2 4 2 4 2" xfId="12218" xr:uid="{00000000-0005-0000-0000-000055250000}"/>
    <cellStyle name="Millares 3 4 2 4 2 4 2 2" xfId="12219" xr:uid="{00000000-0005-0000-0000-000056250000}"/>
    <cellStyle name="Millares 3 4 2 4 2 4 2 2 2" xfId="22859" xr:uid="{A0F55544-2B52-4C12-8965-60DE9C395190}"/>
    <cellStyle name="Millares 3 4 2 4 2 4 2 3" xfId="12220" xr:uid="{00000000-0005-0000-0000-000057250000}"/>
    <cellStyle name="Millares 3 4 2 4 2 4 2 3 2" xfId="22860" xr:uid="{D0AD9921-8580-4C6A-B378-E6E5FA2B7513}"/>
    <cellStyle name="Millares 3 4 2 4 2 4 2 4" xfId="22858" xr:uid="{799C597C-FFFD-4530-AB99-1B5DC5A9E543}"/>
    <cellStyle name="Millares 3 4 2 4 2 4 3" xfId="12221" xr:uid="{00000000-0005-0000-0000-000058250000}"/>
    <cellStyle name="Millares 3 4 2 4 2 4 3 2" xfId="22861" xr:uid="{D4E16CF3-6FE7-4380-90A5-6E388D19D400}"/>
    <cellStyle name="Millares 3 4 2 4 2 4 4" xfId="12222" xr:uid="{00000000-0005-0000-0000-000059250000}"/>
    <cellStyle name="Millares 3 4 2 4 2 4 4 2" xfId="22862" xr:uid="{4F0F7798-05AE-4B4F-8CAF-4D0919D8A93C}"/>
    <cellStyle name="Millares 3 4 2 4 2 4 5" xfId="22857" xr:uid="{6D679FBB-0F7C-4F8A-AA95-409539B39649}"/>
    <cellStyle name="Millares 3 4 2 4 2 5" xfId="12223" xr:uid="{00000000-0005-0000-0000-00005A250000}"/>
    <cellStyle name="Millares 3 4 2 4 2 5 2" xfId="12224" xr:uid="{00000000-0005-0000-0000-00005B250000}"/>
    <cellStyle name="Millares 3 4 2 4 2 5 2 2" xfId="12225" xr:uid="{00000000-0005-0000-0000-00005C250000}"/>
    <cellStyle name="Millares 3 4 2 4 2 5 2 2 2" xfId="22865" xr:uid="{32872F2B-B2A4-4CFA-9FAB-8F5974C182F9}"/>
    <cellStyle name="Millares 3 4 2 4 2 5 2 3" xfId="12226" xr:uid="{00000000-0005-0000-0000-00005D250000}"/>
    <cellStyle name="Millares 3 4 2 4 2 5 2 3 2" xfId="22866" xr:uid="{86BB1EE8-F18C-499A-AA2F-1F40361A8709}"/>
    <cellStyle name="Millares 3 4 2 4 2 5 2 4" xfId="22864" xr:uid="{B0D4BB19-3573-41BD-BEA1-2923844AF6FC}"/>
    <cellStyle name="Millares 3 4 2 4 2 5 3" xfId="12227" xr:uid="{00000000-0005-0000-0000-00005E250000}"/>
    <cellStyle name="Millares 3 4 2 4 2 5 3 2" xfId="22867" xr:uid="{3F4AAC10-2D96-4832-9534-1278EB689CBE}"/>
    <cellStyle name="Millares 3 4 2 4 2 5 4" xfId="12228" xr:uid="{00000000-0005-0000-0000-00005F250000}"/>
    <cellStyle name="Millares 3 4 2 4 2 5 4 2" xfId="22868" xr:uid="{019D3DE5-0754-4A7A-AA6B-E1E419FF2712}"/>
    <cellStyle name="Millares 3 4 2 4 2 5 5" xfId="22863" xr:uid="{5707F9F0-3A48-4220-AF06-6157BAA83D43}"/>
    <cellStyle name="Millares 3 4 2 4 2 6" xfId="12229" xr:uid="{00000000-0005-0000-0000-000060250000}"/>
    <cellStyle name="Millares 3 4 2 4 2 6 2" xfId="12230" xr:uid="{00000000-0005-0000-0000-000061250000}"/>
    <cellStyle name="Millares 3 4 2 4 2 6 2 2" xfId="22870" xr:uid="{DAECB4DB-3A26-44A4-8927-479F31BDFB55}"/>
    <cellStyle name="Millares 3 4 2 4 2 6 3" xfId="12231" xr:uid="{00000000-0005-0000-0000-000062250000}"/>
    <cellStyle name="Millares 3 4 2 4 2 6 3 2" xfId="22871" xr:uid="{E075C0B0-2528-4AC1-9557-FC9A2CC778D7}"/>
    <cellStyle name="Millares 3 4 2 4 2 6 4" xfId="22869" xr:uid="{63084474-72AB-4357-B4A2-30AA2E2680D7}"/>
    <cellStyle name="Millares 3 4 2 4 2 7" xfId="12232" xr:uid="{00000000-0005-0000-0000-000063250000}"/>
    <cellStyle name="Millares 3 4 2 4 2 7 2" xfId="22872" xr:uid="{C7352BCB-FB7E-474C-9962-29836F8706F7}"/>
    <cellStyle name="Millares 3 4 2 4 2 8" xfId="12233" xr:uid="{00000000-0005-0000-0000-000064250000}"/>
    <cellStyle name="Millares 3 4 2 4 2 8 2" xfId="22873" xr:uid="{9B862D96-23B8-47C9-B663-963209B6893A}"/>
    <cellStyle name="Millares 3 4 2 4 2 9" xfId="22838" xr:uid="{0BD38C94-59AD-46D8-BA4E-4DEA504ACD1B}"/>
    <cellStyle name="Millares 3 4 2 4 3" xfId="12234" xr:uid="{00000000-0005-0000-0000-000065250000}"/>
    <cellStyle name="Millares 3 4 2 4 3 2" xfId="12235" xr:uid="{00000000-0005-0000-0000-000066250000}"/>
    <cellStyle name="Millares 3 4 2 4 3 2 2" xfId="12236" xr:uid="{00000000-0005-0000-0000-000067250000}"/>
    <cellStyle name="Millares 3 4 2 4 3 2 2 2" xfId="12237" xr:uid="{00000000-0005-0000-0000-000068250000}"/>
    <cellStyle name="Millares 3 4 2 4 3 2 2 2 2" xfId="22877" xr:uid="{B0056F5F-867D-48EC-95EB-B9F254CDD86E}"/>
    <cellStyle name="Millares 3 4 2 4 3 2 2 3" xfId="12238" xr:uid="{00000000-0005-0000-0000-000069250000}"/>
    <cellStyle name="Millares 3 4 2 4 3 2 2 3 2" xfId="22878" xr:uid="{DD96ABE3-A016-496A-B8A6-42F72A40733F}"/>
    <cellStyle name="Millares 3 4 2 4 3 2 2 4" xfId="22876" xr:uid="{02B2AE96-D2AB-4021-A97C-75079D3CCE7C}"/>
    <cellStyle name="Millares 3 4 2 4 3 2 3" xfId="12239" xr:uid="{00000000-0005-0000-0000-00006A250000}"/>
    <cellStyle name="Millares 3 4 2 4 3 2 3 2" xfId="22879" xr:uid="{4CD4F3E6-3500-4999-A02D-DFD4283D4CE7}"/>
    <cellStyle name="Millares 3 4 2 4 3 2 4" xfId="12240" xr:uid="{00000000-0005-0000-0000-00006B250000}"/>
    <cellStyle name="Millares 3 4 2 4 3 2 4 2" xfId="22880" xr:uid="{0439DF28-A466-46C1-9FE2-06F6831E6AF9}"/>
    <cellStyle name="Millares 3 4 2 4 3 2 5" xfId="22875" xr:uid="{8673907A-89BD-4993-89FB-F7A9BF29CD93}"/>
    <cellStyle name="Millares 3 4 2 4 3 3" xfId="12241" xr:uid="{00000000-0005-0000-0000-00006C250000}"/>
    <cellStyle name="Millares 3 4 2 4 3 3 2" xfId="12242" xr:uid="{00000000-0005-0000-0000-00006D250000}"/>
    <cellStyle name="Millares 3 4 2 4 3 3 2 2" xfId="22882" xr:uid="{C163F65C-CAAD-421C-8171-0E43BC1F46A1}"/>
    <cellStyle name="Millares 3 4 2 4 3 3 3" xfId="12243" xr:uid="{00000000-0005-0000-0000-00006E250000}"/>
    <cellStyle name="Millares 3 4 2 4 3 3 3 2" xfId="22883" xr:uid="{80FA2001-DBA0-4640-B374-4F018089D207}"/>
    <cellStyle name="Millares 3 4 2 4 3 3 4" xfId="22881" xr:uid="{2F40BA22-A641-449F-9009-AB53BAE9FD22}"/>
    <cellStyle name="Millares 3 4 2 4 3 4" xfId="12244" xr:uid="{00000000-0005-0000-0000-00006F250000}"/>
    <cellStyle name="Millares 3 4 2 4 3 4 2" xfId="22884" xr:uid="{2EECFAB3-D633-4B66-B202-B6F43E6E24C4}"/>
    <cellStyle name="Millares 3 4 2 4 3 5" xfId="12245" xr:uid="{00000000-0005-0000-0000-000070250000}"/>
    <cellStyle name="Millares 3 4 2 4 3 5 2" xfId="22885" xr:uid="{82C74D23-2BC7-4E99-846E-8A89F039AD09}"/>
    <cellStyle name="Millares 3 4 2 4 3 6" xfId="22874" xr:uid="{1BBA551E-C16D-4F56-A3D2-24105A21B05F}"/>
    <cellStyle name="Millares 3 4 2 4 4" xfId="12246" xr:uid="{00000000-0005-0000-0000-000071250000}"/>
    <cellStyle name="Millares 3 4 2 4 4 2" xfId="12247" xr:uid="{00000000-0005-0000-0000-000072250000}"/>
    <cellStyle name="Millares 3 4 2 4 4 2 2" xfId="12248" xr:uid="{00000000-0005-0000-0000-000073250000}"/>
    <cellStyle name="Millares 3 4 2 4 4 2 2 2" xfId="22888" xr:uid="{3AEB51B5-7C68-4717-92E4-131436F027BC}"/>
    <cellStyle name="Millares 3 4 2 4 4 2 3" xfId="12249" xr:uid="{00000000-0005-0000-0000-000074250000}"/>
    <cellStyle name="Millares 3 4 2 4 4 2 3 2" xfId="22889" xr:uid="{D3716FDF-388B-4C12-8FB3-BEF4D24A0C58}"/>
    <cellStyle name="Millares 3 4 2 4 4 2 4" xfId="22887" xr:uid="{85129A56-7AA1-42EF-B90E-2DE85405F66D}"/>
    <cellStyle name="Millares 3 4 2 4 4 3" xfId="12250" xr:uid="{00000000-0005-0000-0000-000075250000}"/>
    <cellStyle name="Millares 3 4 2 4 4 3 2" xfId="22890" xr:uid="{6BC82334-7763-4F93-8619-05207D64D3B2}"/>
    <cellStyle name="Millares 3 4 2 4 4 4" xfId="12251" xr:uid="{00000000-0005-0000-0000-000076250000}"/>
    <cellStyle name="Millares 3 4 2 4 4 4 2" xfId="22891" xr:uid="{B7C3B544-784D-4175-A15F-B8AFE2D4F6E1}"/>
    <cellStyle name="Millares 3 4 2 4 4 5" xfId="22886" xr:uid="{FDF81142-2E6E-4B14-8F77-9636605EC3D7}"/>
    <cellStyle name="Millares 3 4 2 4 5" xfId="12252" xr:uid="{00000000-0005-0000-0000-000077250000}"/>
    <cellStyle name="Millares 3 4 2 4 5 2" xfId="12253" xr:uid="{00000000-0005-0000-0000-000078250000}"/>
    <cellStyle name="Millares 3 4 2 4 5 2 2" xfId="12254" xr:uid="{00000000-0005-0000-0000-000079250000}"/>
    <cellStyle name="Millares 3 4 2 4 5 2 2 2" xfId="22894" xr:uid="{BBB2EC2E-810A-4A05-9A98-F11B586D67E3}"/>
    <cellStyle name="Millares 3 4 2 4 5 2 3" xfId="12255" xr:uid="{00000000-0005-0000-0000-00007A250000}"/>
    <cellStyle name="Millares 3 4 2 4 5 2 3 2" xfId="22895" xr:uid="{522559A5-F93E-4504-887E-0AD38B78AE81}"/>
    <cellStyle name="Millares 3 4 2 4 5 2 4" xfId="22893" xr:uid="{FC9677FC-BECC-4328-9660-158E01A3C0F2}"/>
    <cellStyle name="Millares 3 4 2 4 5 3" xfId="12256" xr:uid="{00000000-0005-0000-0000-00007B250000}"/>
    <cellStyle name="Millares 3 4 2 4 5 3 2" xfId="22896" xr:uid="{6FA17633-0322-43D6-9B5A-EBBE5BC8B53E}"/>
    <cellStyle name="Millares 3 4 2 4 5 4" xfId="12257" xr:uid="{00000000-0005-0000-0000-00007C250000}"/>
    <cellStyle name="Millares 3 4 2 4 5 4 2" xfId="22897" xr:uid="{49AFE2F0-A436-4A0C-816A-5A4C0BA89ED4}"/>
    <cellStyle name="Millares 3 4 2 4 5 5" xfId="22892" xr:uid="{A52E3B5A-0BCD-4105-B915-95B8346634C2}"/>
    <cellStyle name="Millares 3 4 2 4 6" xfId="12258" xr:uid="{00000000-0005-0000-0000-00007D250000}"/>
    <cellStyle name="Millares 3 4 2 4 6 2" xfId="12259" xr:uid="{00000000-0005-0000-0000-00007E250000}"/>
    <cellStyle name="Millares 3 4 2 4 6 2 2" xfId="12260" xr:uid="{00000000-0005-0000-0000-00007F250000}"/>
    <cellStyle name="Millares 3 4 2 4 6 2 2 2" xfId="22900" xr:uid="{8BC7EDBC-0290-49CC-AD84-3E1621A029E1}"/>
    <cellStyle name="Millares 3 4 2 4 6 2 3" xfId="12261" xr:uid="{00000000-0005-0000-0000-000080250000}"/>
    <cellStyle name="Millares 3 4 2 4 6 2 3 2" xfId="22901" xr:uid="{6437B04B-8141-46EB-B489-ADBDFB413506}"/>
    <cellStyle name="Millares 3 4 2 4 6 2 4" xfId="22899" xr:uid="{031340AC-061D-404C-911E-40108491562D}"/>
    <cellStyle name="Millares 3 4 2 4 6 3" xfId="12262" xr:uid="{00000000-0005-0000-0000-000081250000}"/>
    <cellStyle name="Millares 3 4 2 4 6 3 2" xfId="22902" xr:uid="{8BFFB48C-2C65-4978-8258-9B631D6BD85F}"/>
    <cellStyle name="Millares 3 4 2 4 6 4" xfId="12263" xr:uid="{00000000-0005-0000-0000-000082250000}"/>
    <cellStyle name="Millares 3 4 2 4 6 4 2" xfId="22903" xr:uid="{6BF219A2-EE36-4374-B7B4-B04EC06E28B0}"/>
    <cellStyle name="Millares 3 4 2 4 6 5" xfId="22898" xr:uid="{2B8D8344-0903-4636-AC2C-BDB9542FEB42}"/>
    <cellStyle name="Millares 3 4 2 4 7" xfId="12264" xr:uid="{00000000-0005-0000-0000-000083250000}"/>
    <cellStyle name="Millares 3 4 2 4 7 2" xfId="12265" xr:uid="{00000000-0005-0000-0000-000084250000}"/>
    <cellStyle name="Millares 3 4 2 4 7 2 2" xfId="22905" xr:uid="{6AE9DBA4-B12C-4030-8896-5BACC01A6D79}"/>
    <cellStyle name="Millares 3 4 2 4 7 3" xfId="12266" xr:uid="{00000000-0005-0000-0000-000085250000}"/>
    <cellStyle name="Millares 3 4 2 4 7 3 2" xfId="22906" xr:uid="{C9680C12-8F79-465B-A310-E35AA3BF57A3}"/>
    <cellStyle name="Millares 3 4 2 4 7 4" xfId="22904" xr:uid="{05A601CF-EE4C-4441-B2B5-275BEA022CAF}"/>
    <cellStyle name="Millares 3 4 2 4 8" xfId="12267" xr:uid="{00000000-0005-0000-0000-000086250000}"/>
    <cellStyle name="Millares 3 4 2 4 8 2" xfId="22907" xr:uid="{EFC7B1FC-8EF6-4E93-BECB-081A3A691EA6}"/>
    <cellStyle name="Millares 3 4 2 4 9" xfId="12268" xr:uid="{00000000-0005-0000-0000-000087250000}"/>
    <cellStyle name="Millares 3 4 2 4 9 2" xfId="22908" xr:uid="{41FAD3F1-88D6-4853-82FC-C085239BAAF8}"/>
    <cellStyle name="Millares 3 4 2 5" xfId="12269" xr:uid="{00000000-0005-0000-0000-000088250000}"/>
    <cellStyle name="Millares 3 4 2 5 2" xfId="12270" xr:uid="{00000000-0005-0000-0000-000089250000}"/>
    <cellStyle name="Millares 3 4 2 5 2 2" xfId="12271" xr:uid="{00000000-0005-0000-0000-00008A250000}"/>
    <cellStyle name="Millares 3 4 2 5 2 2 2" xfId="12272" xr:uid="{00000000-0005-0000-0000-00008B250000}"/>
    <cellStyle name="Millares 3 4 2 5 2 2 2 2" xfId="12273" xr:uid="{00000000-0005-0000-0000-00008C250000}"/>
    <cellStyle name="Millares 3 4 2 5 2 2 2 2 2" xfId="22913" xr:uid="{BB7B6C09-4001-42FA-A2E0-1EA280699759}"/>
    <cellStyle name="Millares 3 4 2 5 2 2 2 3" xfId="12274" xr:uid="{00000000-0005-0000-0000-00008D250000}"/>
    <cellStyle name="Millares 3 4 2 5 2 2 2 3 2" xfId="22914" xr:uid="{35AD906A-62A2-4C49-B052-9814A8E8807E}"/>
    <cellStyle name="Millares 3 4 2 5 2 2 2 4" xfId="22912" xr:uid="{6D80C408-E011-4C3B-A1B4-BDB5DFC572B8}"/>
    <cellStyle name="Millares 3 4 2 5 2 2 3" xfId="12275" xr:uid="{00000000-0005-0000-0000-00008E250000}"/>
    <cellStyle name="Millares 3 4 2 5 2 2 3 2" xfId="22915" xr:uid="{4A5C7E2C-9582-415A-A1AC-3BD402454E0A}"/>
    <cellStyle name="Millares 3 4 2 5 2 2 4" xfId="12276" xr:uid="{00000000-0005-0000-0000-00008F250000}"/>
    <cellStyle name="Millares 3 4 2 5 2 2 4 2" xfId="22916" xr:uid="{D15594B9-07D4-4411-9D2D-BD8E3578436D}"/>
    <cellStyle name="Millares 3 4 2 5 2 2 5" xfId="22911" xr:uid="{5D2187B5-46FA-420A-A1A2-ADB82C7634B3}"/>
    <cellStyle name="Millares 3 4 2 5 2 3" xfId="12277" xr:uid="{00000000-0005-0000-0000-000090250000}"/>
    <cellStyle name="Millares 3 4 2 5 2 3 2" xfId="12278" xr:uid="{00000000-0005-0000-0000-000091250000}"/>
    <cellStyle name="Millares 3 4 2 5 2 3 2 2" xfId="22918" xr:uid="{E1719605-9140-4DFC-9305-FA211A4E6FB3}"/>
    <cellStyle name="Millares 3 4 2 5 2 3 3" xfId="12279" xr:uid="{00000000-0005-0000-0000-000092250000}"/>
    <cellStyle name="Millares 3 4 2 5 2 3 3 2" xfId="22919" xr:uid="{BFF912B5-DF8A-4C10-A36D-FD1A3DE708D5}"/>
    <cellStyle name="Millares 3 4 2 5 2 3 4" xfId="22917" xr:uid="{FFDCDCD9-8019-4423-85DB-103CC2EE30BF}"/>
    <cellStyle name="Millares 3 4 2 5 2 4" xfId="12280" xr:uid="{00000000-0005-0000-0000-000093250000}"/>
    <cellStyle name="Millares 3 4 2 5 2 4 2" xfId="22920" xr:uid="{8F7FAA7F-4692-4796-A1D6-21406F036652}"/>
    <cellStyle name="Millares 3 4 2 5 2 5" xfId="12281" xr:uid="{00000000-0005-0000-0000-000094250000}"/>
    <cellStyle name="Millares 3 4 2 5 2 5 2" xfId="22921" xr:uid="{F9358838-DB71-4F31-ACD2-8E400B2BA7E7}"/>
    <cellStyle name="Millares 3 4 2 5 2 6" xfId="22910" xr:uid="{C4D28298-850D-43B1-9C4A-DA780D51AEA0}"/>
    <cellStyle name="Millares 3 4 2 5 3" xfId="12282" xr:uid="{00000000-0005-0000-0000-000095250000}"/>
    <cellStyle name="Millares 3 4 2 5 3 2" xfId="12283" xr:uid="{00000000-0005-0000-0000-000096250000}"/>
    <cellStyle name="Millares 3 4 2 5 3 2 2" xfId="12284" xr:uid="{00000000-0005-0000-0000-000097250000}"/>
    <cellStyle name="Millares 3 4 2 5 3 2 2 2" xfId="22924" xr:uid="{F89419CF-9027-4DDE-9ED9-9C546B33DC25}"/>
    <cellStyle name="Millares 3 4 2 5 3 2 3" xfId="12285" xr:uid="{00000000-0005-0000-0000-000098250000}"/>
    <cellStyle name="Millares 3 4 2 5 3 2 3 2" xfId="22925" xr:uid="{CD0D82FF-C135-417E-85E4-FB3B7F46140B}"/>
    <cellStyle name="Millares 3 4 2 5 3 2 4" xfId="22923" xr:uid="{133C88DD-3719-44ED-9210-F3ABCB73F4A5}"/>
    <cellStyle name="Millares 3 4 2 5 3 3" xfId="12286" xr:uid="{00000000-0005-0000-0000-000099250000}"/>
    <cellStyle name="Millares 3 4 2 5 3 3 2" xfId="22926" xr:uid="{E17C8496-7370-475C-AFE4-CBF2C043AE95}"/>
    <cellStyle name="Millares 3 4 2 5 3 4" xfId="12287" xr:uid="{00000000-0005-0000-0000-00009A250000}"/>
    <cellStyle name="Millares 3 4 2 5 3 4 2" xfId="22927" xr:uid="{97BC29FF-1076-47FD-9837-684C40863E7C}"/>
    <cellStyle name="Millares 3 4 2 5 3 5" xfId="22922" xr:uid="{C644BC42-CD64-4BEF-804F-14D194A3BFCD}"/>
    <cellStyle name="Millares 3 4 2 5 4" xfId="12288" xr:uid="{00000000-0005-0000-0000-00009B250000}"/>
    <cellStyle name="Millares 3 4 2 5 4 2" xfId="12289" xr:uid="{00000000-0005-0000-0000-00009C250000}"/>
    <cellStyle name="Millares 3 4 2 5 4 2 2" xfId="12290" xr:uid="{00000000-0005-0000-0000-00009D250000}"/>
    <cellStyle name="Millares 3 4 2 5 4 2 2 2" xfId="22930" xr:uid="{97112C0F-523B-42BC-B9AE-D19586F66A59}"/>
    <cellStyle name="Millares 3 4 2 5 4 2 3" xfId="12291" xr:uid="{00000000-0005-0000-0000-00009E250000}"/>
    <cellStyle name="Millares 3 4 2 5 4 2 3 2" xfId="22931" xr:uid="{FCC48D79-90CD-42A3-B0B8-E5A5AA7D4AFA}"/>
    <cellStyle name="Millares 3 4 2 5 4 2 4" xfId="22929" xr:uid="{BF7CC01F-01B9-42E2-8621-D0813D7F1F22}"/>
    <cellStyle name="Millares 3 4 2 5 4 3" xfId="12292" xr:uid="{00000000-0005-0000-0000-00009F250000}"/>
    <cellStyle name="Millares 3 4 2 5 4 3 2" xfId="22932" xr:uid="{4C060826-268B-4DD5-B3F0-9AB848046C5A}"/>
    <cellStyle name="Millares 3 4 2 5 4 4" xfId="12293" xr:uid="{00000000-0005-0000-0000-0000A0250000}"/>
    <cellStyle name="Millares 3 4 2 5 4 4 2" xfId="22933" xr:uid="{DDC4B2D4-5C40-4123-87FF-2E0AD72F1604}"/>
    <cellStyle name="Millares 3 4 2 5 4 5" xfId="22928" xr:uid="{0809C09A-C12F-4D42-ABFE-7E4E8CA888C4}"/>
    <cellStyle name="Millares 3 4 2 5 5" xfId="12294" xr:uid="{00000000-0005-0000-0000-0000A1250000}"/>
    <cellStyle name="Millares 3 4 2 5 5 2" xfId="12295" xr:uid="{00000000-0005-0000-0000-0000A2250000}"/>
    <cellStyle name="Millares 3 4 2 5 5 2 2" xfId="12296" xr:uid="{00000000-0005-0000-0000-0000A3250000}"/>
    <cellStyle name="Millares 3 4 2 5 5 2 2 2" xfId="22936" xr:uid="{8EA67CB0-6012-4DFC-9380-212F999A2BB5}"/>
    <cellStyle name="Millares 3 4 2 5 5 2 3" xfId="12297" xr:uid="{00000000-0005-0000-0000-0000A4250000}"/>
    <cellStyle name="Millares 3 4 2 5 5 2 3 2" xfId="22937" xr:uid="{B5DE4EAE-8458-4F6B-9F4D-980C8DDC265F}"/>
    <cellStyle name="Millares 3 4 2 5 5 2 4" xfId="22935" xr:uid="{C5A231D7-FDE4-4A72-9927-812D6DFB6A58}"/>
    <cellStyle name="Millares 3 4 2 5 5 3" xfId="12298" xr:uid="{00000000-0005-0000-0000-0000A5250000}"/>
    <cellStyle name="Millares 3 4 2 5 5 3 2" xfId="22938" xr:uid="{80729B29-93F0-4054-A2CB-F9021DB77DAD}"/>
    <cellStyle name="Millares 3 4 2 5 5 4" xfId="12299" xr:uid="{00000000-0005-0000-0000-0000A6250000}"/>
    <cellStyle name="Millares 3 4 2 5 5 4 2" xfId="22939" xr:uid="{DC7EB1B0-1E1B-4888-90A2-FFEA6FEC7B47}"/>
    <cellStyle name="Millares 3 4 2 5 5 5" xfId="22934" xr:uid="{695D650A-DEB3-47FB-9A28-480957377DF8}"/>
    <cellStyle name="Millares 3 4 2 5 6" xfId="12300" xr:uid="{00000000-0005-0000-0000-0000A7250000}"/>
    <cellStyle name="Millares 3 4 2 5 6 2" xfId="12301" xr:uid="{00000000-0005-0000-0000-0000A8250000}"/>
    <cellStyle name="Millares 3 4 2 5 6 2 2" xfId="22941" xr:uid="{A562CA01-45E8-445E-A5A7-63ED62769E7C}"/>
    <cellStyle name="Millares 3 4 2 5 6 3" xfId="12302" xr:uid="{00000000-0005-0000-0000-0000A9250000}"/>
    <cellStyle name="Millares 3 4 2 5 6 3 2" xfId="22942" xr:uid="{258A61D5-E682-456F-A6F6-76058A1F834B}"/>
    <cellStyle name="Millares 3 4 2 5 6 4" xfId="22940" xr:uid="{4A8C5D49-1B1F-4048-894B-0855FB7A17B3}"/>
    <cellStyle name="Millares 3 4 2 5 7" xfId="12303" xr:uid="{00000000-0005-0000-0000-0000AA250000}"/>
    <cellStyle name="Millares 3 4 2 5 7 2" xfId="22943" xr:uid="{0913FEFA-DF5D-4802-9011-1862E259157C}"/>
    <cellStyle name="Millares 3 4 2 5 8" xfId="12304" xr:uid="{00000000-0005-0000-0000-0000AB250000}"/>
    <cellStyle name="Millares 3 4 2 5 8 2" xfId="22944" xr:uid="{6674826B-D876-45EE-8BC8-B8E3F32F4B50}"/>
    <cellStyle name="Millares 3 4 2 5 9" xfId="22909" xr:uid="{D7CF10DD-2B9E-4D39-A709-A45D4411257D}"/>
    <cellStyle name="Millares 3 4 2 6" xfId="12305" xr:uid="{00000000-0005-0000-0000-0000AC250000}"/>
    <cellStyle name="Millares 3 4 2 6 2" xfId="12306" xr:uid="{00000000-0005-0000-0000-0000AD250000}"/>
    <cellStyle name="Millares 3 4 2 6 2 2" xfId="12307" xr:uid="{00000000-0005-0000-0000-0000AE250000}"/>
    <cellStyle name="Millares 3 4 2 6 2 2 2" xfId="12308" xr:uid="{00000000-0005-0000-0000-0000AF250000}"/>
    <cellStyle name="Millares 3 4 2 6 2 2 2 2" xfId="22948" xr:uid="{AADBDEEE-82D3-49A2-A04A-8F6AF596536C}"/>
    <cellStyle name="Millares 3 4 2 6 2 2 3" xfId="12309" xr:uid="{00000000-0005-0000-0000-0000B0250000}"/>
    <cellStyle name="Millares 3 4 2 6 2 2 3 2" xfId="22949" xr:uid="{DF98148F-30AB-4EF6-A2EE-CB4DA4D0FCCE}"/>
    <cellStyle name="Millares 3 4 2 6 2 2 4" xfId="22947" xr:uid="{C65FD34F-8E55-44D8-B8AF-773370F9A723}"/>
    <cellStyle name="Millares 3 4 2 6 2 3" xfId="12310" xr:uid="{00000000-0005-0000-0000-0000B1250000}"/>
    <cellStyle name="Millares 3 4 2 6 2 3 2" xfId="22950" xr:uid="{8A0689DB-836D-4BB7-AF41-94E7AB63C960}"/>
    <cellStyle name="Millares 3 4 2 6 2 4" xfId="12311" xr:uid="{00000000-0005-0000-0000-0000B2250000}"/>
    <cellStyle name="Millares 3 4 2 6 2 4 2" xfId="22951" xr:uid="{CE8DFD29-C4D7-4DDF-A231-F25537C002D1}"/>
    <cellStyle name="Millares 3 4 2 6 2 5" xfId="22946" xr:uid="{0074316A-AA99-41DD-BEF4-10912AC92ED7}"/>
    <cellStyle name="Millares 3 4 2 6 3" xfId="12312" xr:uid="{00000000-0005-0000-0000-0000B3250000}"/>
    <cellStyle name="Millares 3 4 2 6 3 2" xfId="12313" xr:uid="{00000000-0005-0000-0000-0000B4250000}"/>
    <cellStyle name="Millares 3 4 2 6 3 2 2" xfId="12314" xr:uid="{00000000-0005-0000-0000-0000B5250000}"/>
    <cellStyle name="Millares 3 4 2 6 3 2 2 2" xfId="22954" xr:uid="{8E2D3B7B-F115-4D8D-97AD-135CEFF3CA41}"/>
    <cellStyle name="Millares 3 4 2 6 3 2 3" xfId="12315" xr:uid="{00000000-0005-0000-0000-0000B6250000}"/>
    <cellStyle name="Millares 3 4 2 6 3 2 3 2" xfId="22955" xr:uid="{54F6FBA8-E2B8-4C85-B681-959956B9BE3A}"/>
    <cellStyle name="Millares 3 4 2 6 3 2 4" xfId="22953" xr:uid="{EE4CDCB0-3FBF-41C2-A8BE-2DC3C4EFEF2C}"/>
    <cellStyle name="Millares 3 4 2 6 3 3" xfId="12316" xr:uid="{00000000-0005-0000-0000-0000B7250000}"/>
    <cellStyle name="Millares 3 4 2 6 3 3 2" xfId="22956" xr:uid="{47D5366C-B827-4B6C-9209-8484BC084961}"/>
    <cellStyle name="Millares 3 4 2 6 3 4" xfId="12317" xr:uid="{00000000-0005-0000-0000-0000B8250000}"/>
    <cellStyle name="Millares 3 4 2 6 3 4 2" xfId="22957" xr:uid="{2890BE4C-1B76-4E66-A417-18FE10F6B3FB}"/>
    <cellStyle name="Millares 3 4 2 6 3 5" xfId="22952" xr:uid="{13E5B1B6-BBEF-4327-BD21-D89960B71BB9}"/>
    <cellStyle name="Millares 3 4 2 6 4" xfId="12318" xr:uid="{00000000-0005-0000-0000-0000B9250000}"/>
    <cellStyle name="Millares 3 4 2 6 4 2" xfId="12319" xr:uid="{00000000-0005-0000-0000-0000BA250000}"/>
    <cellStyle name="Millares 3 4 2 6 4 2 2" xfId="22959" xr:uid="{7C011CDC-9AEF-4596-A54A-6C2D17CFD009}"/>
    <cellStyle name="Millares 3 4 2 6 4 3" xfId="12320" xr:uid="{00000000-0005-0000-0000-0000BB250000}"/>
    <cellStyle name="Millares 3 4 2 6 4 3 2" xfId="22960" xr:uid="{00F37374-4614-4BCA-8328-8ECE2FB5D654}"/>
    <cellStyle name="Millares 3 4 2 6 4 4" xfId="22958" xr:uid="{A444F592-10D0-4AFB-8F7A-ECC5FE97DC17}"/>
    <cellStyle name="Millares 3 4 2 6 5" xfId="12321" xr:uid="{00000000-0005-0000-0000-0000BC250000}"/>
    <cellStyle name="Millares 3 4 2 6 5 2" xfId="22961" xr:uid="{FE991201-9E46-4E20-BCB2-CFDCCC926811}"/>
    <cellStyle name="Millares 3 4 2 6 6" xfId="12322" xr:uid="{00000000-0005-0000-0000-0000BD250000}"/>
    <cellStyle name="Millares 3 4 2 6 6 2" xfId="22962" xr:uid="{63383D6E-BE30-4C13-850C-C21381C83098}"/>
    <cellStyle name="Millares 3 4 2 6 7" xfId="22945" xr:uid="{28ED41A9-E63E-463E-9997-99A93B655929}"/>
    <cellStyle name="Millares 3 4 2 7" xfId="12323" xr:uid="{00000000-0005-0000-0000-0000BE250000}"/>
    <cellStyle name="Millares 3 4 2 7 2" xfId="12324" xr:uid="{00000000-0005-0000-0000-0000BF250000}"/>
    <cellStyle name="Millares 3 4 2 7 2 2" xfId="12325" xr:uid="{00000000-0005-0000-0000-0000C0250000}"/>
    <cellStyle name="Millares 3 4 2 7 2 2 2" xfId="22965" xr:uid="{9457260C-BCAB-4F3B-AB51-7E9BD61635EE}"/>
    <cellStyle name="Millares 3 4 2 7 2 3" xfId="12326" xr:uid="{00000000-0005-0000-0000-0000C1250000}"/>
    <cellStyle name="Millares 3 4 2 7 2 3 2" xfId="22966" xr:uid="{6A0857E4-E6FF-4B19-8111-9DCE4287932A}"/>
    <cellStyle name="Millares 3 4 2 7 2 4" xfId="22964" xr:uid="{98738C3A-24D6-4602-BFE4-4F8ED814167E}"/>
    <cellStyle name="Millares 3 4 2 7 3" xfId="12327" xr:uid="{00000000-0005-0000-0000-0000C2250000}"/>
    <cellStyle name="Millares 3 4 2 7 3 2" xfId="22967" xr:uid="{E1321019-706A-48AA-9F68-DB4093C668D5}"/>
    <cellStyle name="Millares 3 4 2 7 4" xfId="12328" xr:uid="{00000000-0005-0000-0000-0000C3250000}"/>
    <cellStyle name="Millares 3 4 2 7 4 2" xfId="22968" xr:uid="{4C584861-0850-45C7-8436-021EFCBBA7B1}"/>
    <cellStyle name="Millares 3 4 2 7 5" xfId="22963" xr:uid="{A051F28E-F437-4991-A92F-B923E88D405E}"/>
    <cellStyle name="Millares 3 4 2 8" xfId="12329" xr:uid="{00000000-0005-0000-0000-0000C4250000}"/>
    <cellStyle name="Millares 3 4 2 8 2" xfId="12330" xr:uid="{00000000-0005-0000-0000-0000C5250000}"/>
    <cellStyle name="Millares 3 4 2 8 2 2" xfId="12331" xr:uid="{00000000-0005-0000-0000-0000C6250000}"/>
    <cellStyle name="Millares 3 4 2 8 2 2 2" xfId="22971" xr:uid="{313F4B59-9926-4B6F-98EC-A5A71D705F0E}"/>
    <cellStyle name="Millares 3 4 2 8 2 3" xfId="12332" xr:uid="{00000000-0005-0000-0000-0000C7250000}"/>
    <cellStyle name="Millares 3 4 2 8 2 3 2" xfId="22972" xr:uid="{7037BA34-9F0C-4C62-AFE3-D10665F5A6AE}"/>
    <cellStyle name="Millares 3 4 2 8 2 4" xfId="22970" xr:uid="{8E6FCC6E-20C0-48B3-B981-FF54798C665C}"/>
    <cellStyle name="Millares 3 4 2 8 3" xfId="12333" xr:uid="{00000000-0005-0000-0000-0000C8250000}"/>
    <cellStyle name="Millares 3 4 2 8 3 2" xfId="22973" xr:uid="{15918BE3-31D3-402E-8453-FD25AA1C56BC}"/>
    <cellStyle name="Millares 3 4 2 8 4" xfId="12334" xr:uid="{00000000-0005-0000-0000-0000C9250000}"/>
    <cellStyle name="Millares 3 4 2 8 4 2" xfId="22974" xr:uid="{8F98E48D-9743-4CF9-AEB3-53985518357C}"/>
    <cellStyle name="Millares 3 4 2 8 5" xfId="22969" xr:uid="{08873BE0-5F14-4B7C-8485-66791EB26395}"/>
    <cellStyle name="Millares 3 4 2 9" xfId="12335" xr:uid="{00000000-0005-0000-0000-0000CA250000}"/>
    <cellStyle name="Millares 3 4 2 9 2" xfId="12336" xr:uid="{00000000-0005-0000-0000-0000CB250000}"/>
    <cellStyle name="Millares 3 4 2 9 2 2" xfId="12337" xr:uid="{00000000-0005-0000-0000-0000CC250000}"/>
    <cellStyle name="Millares 3 4 2 9 2 2 2" xfId="22977" xr:uid="{9048C5EE-BA11-4198-B3B7-04F204298752}"/>
    <cellStyle name="Millares 3 4 2 9 2 3" xfId="12338" xr:uid="{00000000-0005-0000-0000-0000CD250000}"/>
    <cellStyle name="Millares 3 4 2 9 2 3 2" xfId="22978" xr:uid="{9F0FDD9A-C878-4395-8C2D-0543B7B596A8}"/>
    <cellStyle name="Millares 3 4 2 9 2 4" xfId="22976" xr:uid="{CC481165-9799-4CDB-B038-951A42C36398}"/>
    <cellStyle name="Millares 3 4 2 9 3" xfId="12339" xr:uid="{00000000-0005-0000-0000-0000CE250000}"/>
    <cellStyle name="Millares 3 4 2 9 3 2" xfId="22979" xr:uid="{D8CFC964-10D7-41F8-AE7E-A163F83B9616}"/>
    <cellStyle name="Millares 3 4 2 9 4" xfId="12340" xr:uid="{00000000-0005-0000-0000-0000CF250000}"/>
    <cellStyle name="Millares 3 4 2 9 4 2" xfId="22980" xr:uid="{05FEB4E8-627E-474B-8897-40F8E9F85C45}"/>
    <cellStyle name="Millares 3 4 2 9 5" xfId="22975" xr:uid="{EC7D991F-E866-4698-865C-DC9CD70281B9}"/>
    <cellStyle name="Millares 3 4 3" xfId="12341" xr:uid="{00000000-0005-0000-0000-0000D0250000}"/>
    <cellStyle name="Millares 3 4 3 2" xfId="22981" xr:uid="{B1BDE8F8-EDC5-47A9-BEA3-01437B428EFD}"/>
    <cellStyle name="Millares 3 4 4" xfId="12342" xr:uid="{00000000-0005-0000-0000-0000D1250000}"/>
    <cellStyle name="Millares 3 4 4 2" xfId="22982" xr:uid="{33BC1BD8-96C4-4149-A96A-4B808C70CD5A}"/>
    <cellStyle name="Millares 3 4 5" xfId="13539" xr:uid="{05C660F2-24D6-4548-AD0A-7BEA0E7ADEEF}"/>
    <cellStyle name="Millares 3 4 6" xfId="13628" xr:uid="{D3141557-ECE2-436C-97FC-E8118951719A}"/>
    <cellStyle name="Millares 3 5" xfId="12343" xr:uid="{00000000-0005-0000-0000-0000D2250000}"/>
    <cellStyle name="Millares 3 5 10" xfId="12344" xr:uid="{00000000-0005-0000-0000-0000D3250000}"/>
    <cellStyle name="Millares 3 5 10 2" xfId="12345" xr:uid="{00000000-0005-0000-0000-0000D4250000}"/>
    <cellStyle name="Millares 3 5 10 2 2" xfId="12346" xr:uid="{00000000-0005-0000-0000-0000D5250000}"/>
    <cellStyle name="Millares 3 5 10 2 2 2" xfId="22986" xr:uid="{346C4440-B0FD-4829-971B-50CDDB9FE84F}"/>
    <cellStyle name="Millares 3 5 10 2 3" xfId="12347" xr:uid="{00000000-0005-0000-0000-0000D6250000}"/>
    <cellStyle name="Millares 3 5 10 2 3 2" xfId="22987" xr:uid="{61CB66E1-970B-458E-AB83-C66C4BAB1D5A}"/>
    <cellStyle name="Millares 3 5 10 2 4" xfId="22985" xr:uid="{3CEAEE67-7D07-4497-B80F-1A382BB71EBE}"/>
    <cellStyle name="Millares 3 5 10 3" xfId="12348" xr:uid="{00000000-0005-0000-0000-0000D7250000}"/>
    <cellStyle name="Millares 3 5 10 3 2" xfId="22988" xr:uid="{2B182F22-ACBC-46E2-99A1-D335F18C6ECB}"/>
    <cellStyle name="Millares 3 5 10 4" xfId="12349" xr:uid="{00000000-0005-0000-0000-0000D8250000}"/>
    <cellStyle name="Millares 3 5 10 4 2" xfId="22989" xr:uid="{B5D45EF6-2AFD-4631-BF85-FF4EB1EE3B06}"/>
    <cellStyle name="Millares 3 5 10 5" xfId="22984" xr:uid="{2D98E625-11CC-4F81-9C65-E7BB54FE0025}"/>
    <cellStyle name="Millares 3 5 11" xfId="12350" xr:uid="{00000000-0005-0000-0000-0000D9250000}"/>
    <cellStyle name="Millares 3 5 11 2" xfId="12351" xr:uid="{00000000-0005-0000-0000-0000DA250000}"/>
    <cellStyle name="Millares 3 5 11 2 2" xfId="22991" xr:uid="{47C4D4A0-EBC0-4BE3-B6C8-037268EA03FD}"/>
    <cellStyle name="Millares 3 5 11 3" xfId="12352" xr:uid="{00000000-0005-0000-0000-0000DB250000}"/>
    <cellStyle name="Millares 3 5 11 3 2" xfId="22992" xr:uid="{B9A7B4BD-F399-467F-9ECF-462E119DDD14}"/>
    <cellStyle name="Millares 3 5 11 4" xfId="22990" xr:uid="{AD8F0B98-402F-4A37-BBAB-1DA2F1AD8168}"/>
    <cellStyle name="Millares 3 5 12" xfId="12353" xr:uid="{00000000-0005-0000-0000-0000DC250000}"/>
    <cellStyle name="Millares 3 5 12 2" xfId="22993" xr:uid="{A5A6EE04-5599-4916-BDF6-28FE060B05CA}"/>
    <cellStyle name="Millares 3 5 13" xfId="12354" xr:uid="{00000000-0005-0000-0000-0000DD250000}"/>
    <cellStyle name="Millares 3 5 13 2" xfId="22994" xr:uid="{70AC1336-FDCA-4684-B69B-00752A67257C}"/>
    <cellStyle name="Millares 3 5 14" xfId="22983" xr:uid="{FA4043E4-2512-4DC6-94E3-6B076BCDDB5F}"/>
    <cellStyle name="Millares 3 5 2" xfId="12355" xr:uid="{00000000-0005-0000-0000-0000DE250000}"/>
    <cellStyle name="Millares 3 5 2 10" xfId="12356" xr:uid="{00000000-0005-0000-0000-0000DF250000}"/>
    <cellStyle name="Millares 3 5 2 10 2" xfId="12357" xr:uid="{00000000-0005-0000-0000-0000E0250000}"/>
    <cellStyle name="Millares 3 5 2 10 2 2" xfId="22997" xr:uid="{FDFAF19D-4772-46DD-A4AC-B7B14395DB30}"/>
    <cellStyle name="Millares 3 5 2 10 3" xfId="12358" xr:uid="{00000000-0005-0000-0000-0000E1250000}"/>
    <cellStyle name="Millares 3 5 2 10 3 2" xfId="22998" xr:uid="{7581E197-E2BA-4BAC-A7E6-D7FB503C7F09}"/>
    <cellStyle name="Millares 3 5 2 10 4" xfId="22996" xr:uid="{8C8D8527-ABD1-400F-B1A7-D56FFC816ECF}"/>
    <cellStyle name="Millares 3 5 2 11" xfId="12359" xr:uid="{00000000-0005-0000-0000-0000E2250000}"/>
    <cellStyle name="Millares 3 5 2 11 2" xfId="22999" xr:uid="{8CD04BAB-3903-43A4-84EC-8B69AA1F3229}"/>
    <cellStyle name="Millares 3 5 2 12" xfId="12360" xr:uid="{00000000-0005-0000-0000-0000E3250000}"/>
    <cellStyle name="Millares 3 5 2 12 2" xfId="23000" xr:uid="{511DCB4D-3B83-4302-A8C7-D8AA815F5E38}"/>
    <cellStyle name="Millares 3 5 2 13" xfId="22995" xr:uid="{D7008F77-04BA-4779-AA97-98655D12ADE5}"/>
    <cellStyle name="Millares 3 5 2 2" xfId="12361" xr:uid="{00000000-0005-0000-0000-0000E4250000}"/>
    <cellStyle name="Millares 3 5 2 2 10" xfId="23001" xr:uid="{7AB7DD83-00B8-4464-B237-D9F7C6578B1E}"/>
    <cellStyle name="Millares 3 5 2 2 2" xfId="12362" xr:uid="{00000000-0005-0000-0000-0000E5250000}"/>
    <cellStyle name="Millares 3 5 2 2 2 2" xfId="12363" xr:uid="{00000000-0005-0000-0000-0000E6250000}"/>
    <cellStyle name="Millares 3 5 2 2 2 2 2" xfId="12364" xr:uid="{00000000-0005-0000-0000-0000E7250000}"/>
    <cellStyle name="Millares 3 5 2 2 2 2 2 2" xfId="12365" xr:uid="{00000000-0005-0000-0000-0000E8250000}"/>
    <cellStyle name="Millares 3 5 2 2 2 2 2 2 2" xfId="12366" xr:uid="{00000000-0005-0000-0000-0000E9250000}"/>
    <cellStyle name="Millares 3 5 2 2 2 2 2 2 2 2" xfId="23006" xr:uid="{EC753660-8EF9-422D-ABEB-B581943C21B2}"/>
    <cellStyle name="Millares 3 5 2 2 2 2 2 2 3" xfId="12367" xr:uid="{00000000-0005-0000-0000-0000EA250000}"/>
    <cellStyle name="Millares 3 5 2 2 2 2 2 2 3 2" xfId="23007" xr:uid="{C924C3CD-1F97-47F3-A87C-06225871B648}"/>
    <cellStyle name="Millares 3 5 2 2 2 2 2 2 4" xfId="23005" xr:uid="{F7674381-04B1-4BFD-861D-E70142FBC473}"/>
    <cellStyle name="Millares 3 5 2 2 2 2 2 3" xfId="12368" xr:uid="{00000000-0005-0000-0000-0000EB250000}"/>
    <cellStyle name="Millares 3 5 2 2 2 2 2 3 2" xfId="23008" xr:uid="{212C8EDF-20E3-4847-A6D3-66F8B31A08A8}"/>
    <cellStyle name="Millares 3 5 2 2 2 2 2 4" xfId="12369" xr:uid="{00000000-0005-0000-0000-0000EC250000}"/>
    <cellStyle name="Millares 3 5 2 2 2 2 2 4 2" xfId="23009" xr:uid="{A24EEC88-BCB2-47BA-9CBA-3D0DF1B3FEE7}"/>
    <cellStyle name="Millares 3 5 2 2 2 2 2 5" xfId="23004" xr:uid="{83CD1666-1F0F-4B61-AE28-5E5206CE566A}"/>
    <cellStyle name="Millares 3 5 2 2 2 2 3" xfId="12370" xr:uid="{00000000-0005-0000-0000-0000ED250000}"/>
    <cellStyle name="Millares 3 5 2 2 2 2 3 2" xfId="12371" xr:uid="{00000000-0005-0000-0000-0000EE250000}"/>
    <cellStyle name="Millares 3 5 2 2 2 2 3 2 2" xfId="23011" xr:uid="{1266EF66-C25F-43C6-A0BD-3181CDFDCC7D}"/>
    <cellStyle name="Millares 3 5 2 2 2 2 3 3" xfId="12372" xr:uid="{00000000-0005-0000-0000-0000EF250000}"/>
    <cellStyle name="Millares 3 5 2 2 2 2 3 3 2" xfId="23012" xr:uid="{1E7F0C80-27CB-4C05-BABC-3D5A5FD19D1A}"/>
    <cellStyle name="Millares 3 5 2 2 2 2 3 4" xfId="23010" xr:uid="{82F9BC21-D63C-4F12-8899-AEFCF8E7725B}"/>
    <cellStyle name="Millares 3 5 2 2 2 2 4" xfId="12373" xr:uid="{00000000-0005-0000-0000-0000F0250000}"/>
    <cellStyle name="Millares 3 5 2 2 2 2 4 2" xfId="23013" xr:uid="{6375DCB3-2249-4E80-9943-F17C0995FEA2}"/>
    <cellStyle name="Millares 3 5 2 2 2 2 5" xfId="12374" xr:uid="{00000000-0005-0000-0000-0000F1250000}"/>
    <cellStyle name="Millares 3 5 2 2 2 2 5 2" xfId="23014" xr:uid="{7E90A797-9093-45B5-8E7A-E1B9D07CAD90}"/>
    <cellStyle name="Millares 3 5 2 2 2 2 6" xfId="23003" xr:uid="{E89D576B-C7B4-4F76-A877-ABDC9A84D667}"/>
    <cellStyle name="Millares 3 5 2 2 2 3" xfId="12375" xr:uid="{00000000-0005-0000-0000-0000F2250000}"/>
    <cellStyle name="Millares 3 5 2 2 2 3 2" xfId="12376" xr:uid="{00000000-0005-0000-0000-0000F3250000}"/>
    <cellStyle name="Millares 3 5 2 2 2 3 2 2" xfId="12377" xr:uid="{00000000-0005-0000-0000-0000F4250000}"/>
    <cellStyle name="Millares 3 5 2 2 2 3 2 2 2" xfId="23017" xr:uid="{32114193-6AB1-4084-B733-55EF9E78DFD0}"/>
    <cellStyle name="Millares 3 5 2 2 2 3 2 3" xfId="12378" xr:uid="{00000000-0005-0000-0000-0000F5250000}"/>
    <cellStyle name="Millares 3 5 2 2 2 3 2 3 2" xfId="23018" xr:uid="{E138D4EB-CDAA-4F70-B992-1CD35BB0AF2D}"/>
    <cellStyle name="Millares 3 5 2 2 2 3 2 4" xfId="23016" xr:uid="{D954D6BB-841D-44FC-B241-A6D30F857478}"/>
    <cellStyle name="Millares 3 5 2 2 2 3 3" xfId="12379" xr:uid="{00000000-0005-0000-0000-0000F6250000}"/>
    <cellStyle name="Millares 3 5 2 2 2 3 3 2" xfId="23019" xr:uid="{8E9EDE30-270E-4262-9DE8-34D9FAC9BBC7}"/>
    <cellStyle name="Millares 3 5 2 2 2 3 4" xfId="12380" xr:uid="{00000000-0005-0000-0000-0000F7250000}"/>
    <cellStyle name="Millares 3 5 2 2 2 3 4 2" xfId="23020" xr:uid="{A3E1558D-C103-49C7-A31C-6981AF60B607}"/>
    <cellStyle name="Millares 3 5 2 2 2 3 5" xfId="23015" xr:uid="{9BCF23D6-51E9-47D1-A55A-A5127964007D}"/>
    <cellStyle name="Millares 3 5 2 2 2 4" xfId="12381" xr:uid="{00000000-0005-0000-0000-0000F8250000}"/>
    <cellStyle name="Millares 3 5 2 2 2 4 2" xfId="12382" xr:uid="{00000000-0005-0000-0000-0000F9250000}"/>
    <cellStyle name="Millares 3 5 2 2 2 4 2 2" xfId="12383" xr:uid="{00000000-0005-0000-0000-0000FA250000}"/>
    <cellStyle name="Millares 3 5 2 2 2 4 2 2 2" xfId="23023" xr:uid="{D70FE348-0E4D-477F-868E-147800CB1F14}"/>
    <cellStyle name="Millares 3 5 2 2 2 4 2 3" xfId="12384" xr:uid="{00000000-0005-0000-0000-0000FB250000}"/>
    <cellStyle name="Millares 3 5 2 2 2 4 2 3 2" xfId="23024" xr:uid="{F9F0BC32-E02B-4204-B522-C7BE0C0F278C}"/>
    <cellStyle name="Millares 3 5 2 2 2 4 2 4" xfId="23022" xr:uid="{D4F044C2-7727-4931-99AA-8AB096DE33FD}"/>
    <cellStyle name="Millares 3 5 2 2 2 4 3" xfId="12385" xr:uid="{00000000-0005-0000-0000-0000FC250000}"/>
    <cellStyle name="Millares 3 5 2 2 2 4 3 2" xfId="23025" xr:uid="{35912297-A717-4C78-A09C-C34FA5FF7A13}"/>
    <cellStyle name="Millares 3 5 2 2 2 4 4" xfId="12386" xr:uid="{00000000-0005-0000-0000-0000FD250000}"/>
    <cellStyle name="Millares 3 5 2 2 2 4 4 2" xfId="23026" xr:uid="{AA5709D8-BCD6-4944-83E1-9A4D6BCC5EF8}"/>
    <cellStyle name="Millares 3 5 2 2 2 4 5" xfId="23021" xr:uid="{D5F6883E-B89A-499C-A76E-2C8D8F3939B2}"/>
    <cellStyle name="Millares 3 5 2 2 2 5" xfId="12387" xr:uid="{00000000-0005-0000-0000-0000FE250000}"/>
    <cellStyle name="Millares 3 5 2 2 2 5 2" xfId="12388" xr:uid="{00000000-0005-0000-0000-0000FF250000}"/>
    <cellStyle name="Millares 3 5 2 2 2 5 2 2" xfId="12389" xr:uid="{00000000-0005-0000-0000-000000260000}"/>
    <cellStyle name="Millares 3 5 2 2 2 5 2 2 2" xfId="23029" xr:uid="{4CCFA7E3-D56E-4754-A161-A9D5B074AD40}"/>
    <cellStyle name="Millares 3 5 2 2 2 5 2 3" xfId="12390" xr:uid="{00000000-0005-0000-0000-000001260000}"/>
    <cellStyle name="Millares 3 5 2 2 2 5 2 3 2" xfId="23030" xr:uid="{A87181AE-AD8A-403B-A4E7-26BCD42FE6DB}"/>
    <cellStyle name="Millares 3 5 2 2 2 5 2 4" xfId="23028" xr:uid="{12500EEE-0AF4-46C9-BA42-F0786A12AA10}"/>
    <cellStyle name="Millares 3 5 2 2 2 5 3" xfId="12391" xr:uid="{00000000-0005-0000-0000-000002260000}"/>
    <cellStyle name="Millares 3 5 2 2 2 5 3 2" xfId="23031" xr:uid="{6A7FA055-A89B-4813-B09C-5CCDDA6D8230}"/>
    <cellStyle name="Millares 3 5 2 2 2 5 4" xfId="12392" xr:uid="{00000000-0005-0000-0000-000003260000}"/>
    <cellStyle name="Millares 3 5 2 2 2 5 4 2" xfId="23032" xr:uid="{54A54A4B-16FA-45B4-9C5E-A13A8B95C9B1}"/>
    <cellStyle name="Millares 3 5 2 2 2 5 5" xfId="23027" xr:uid="{E39F27B2-10D2-4688-AEFD-88E873C24D80}"/>
    <cellStyle name="Millares 3 5 2 2 2 6" xfId="12393" xr:uid="{00000000-0005-0000-0000-000004260000}"/>
    <cellStyle name="Millares 3 5 2 2 2 6 2" xfId="12394" xr:uid="{00000000-0005-0000-0000-000005260000}"/>
    <cellStyle name="Millares 3 5 2 2 2 6 2 2" xfId="23034" xr:uid="{79342C50-D0EB-4CA0-9E98-E216777BB641}"/>
    <cellStyle name="Millares 3 5 2 2 2 6 3" xfId="12395" xr:uid="{00000000-0005-0000-0000-000006260000}"/>
    <cellStyle name="Millares 3 5 2 2 2 6 3 2" xfId="23035" xr:uid="{68CF1462-1BA1-4B01-9D08-38F8917A1250}"/>
    <cellStyle name="Millares 3 5 2 2 2 6 4" xfId="23033" xr:uid="{B0EFC69F-0B22-455D-93E2-6FDF2E23305A}"/>
    <cellStyle name="Millares 3 5 2 2 2 7" xfId="12396" xr:uid="{00000000-0005-0000-0000-000007260000}"/>
    <cellStyle name="Millares 3 5 2 2 2 7 2" xfId="23036" xr:uid="{72EF0E04-7439-428B-BDA3-0FCF56AFF4F5}"/>
    <cellStyle name="Millares 3 5 2 2 2 8" xfId="12397" xr:uid="{00000000-0005-0000-0000-000008260000}"/>
    <cellStyle name="Millares 3 5 2 2 2 8 2" xfId="23037" xr:uid="{DA8CC366-DDAD-407F-B16B-18DF91A65A53}"/>
    <cellStyle name="Millares 3 5 2 2 2 9" xfId="23002" xr:uid="{6B434619-A876-411E-BB56-8A6E31B8CD29}"/>
    <cellStyle name="Millares 3 5 2 2 3" xfId="12398" xr:uid="{00000000-0005-0000-0000-000009260000}"/>
    <cellStyle name="Millares 3 5 2 2 3 2" xfId="12399" xr:uid="{00000000-0005-0000-0000-00000A260000}"/>
    <cellStyle name="Millares 3 5 2 2 3 2 2" xfId="12400" xr:uid="{00000000-0005-0000-0000-00000B260000}"/>
    <cellStyle name="Millares 3 5 2 2 3 2 2 2" xfId="12401" xr:uid="{00000000-0005-0000-0000-00000C260000}"/>
    <cellStyle name="Millares 3 5 2 2 3 2 2 2 2" xfId="23041" xr:uid="{A3ABF08A-3E93-4061-81FA-DFC6A5D5F41E}"/>
    <cellStyle name="Millares 3 5 2 2 3 2 2 3" xfId="12402" xr:uid="{00000000-0005-0000-0000-00000D260000}"/>
    <cellStyle name="Millares 3 5 2 2 3 2 2 3 2" xfId="23042" xr:uid="{ACF4E326-7226-48F4-98C1-1FB32DEFCE10}"/>
    <cellStyle name="Millares 3 5 2 2 3 2 2 4" xfId="23040" xr:uid="{33A52014-811F-4F2C-ABEE-F8FEE509BF5E}"/>
    <cellStyle name="Millares 3 5 2 2 3 2 3" xfId="12403" xr:uid="{00000000-0005-0000-0000-00000E260000}"/>
    <cellStyle name="Millares 3 5 2 2 3 2 3 2" xfId="23043" xr:uid="{08D58662-5EFE-479B-BC3D-4B15F93B865E}"/>
    <cellStyle name="Millares 3 5 2 2 3 2 4" xfId="12404" xr:uid="{00000000-0005-0000-0000-00000F260000}"/>
    <cellStyle name="Millares 3 5 2 2 3 2 4 2" xfId="23044" xr:uid="{488361E4-7E4B-4635-8038-E556651364A4}"/>
    <cellStyle name="Millares 3 5 2 2 3 2 5" xfId="23039" xr:uid="{42E5B788-CD76-42B7-B5C5-E5D029C61CC4}"/>
    <cellStyle name="Millares 3 5 2 2 3 3" xfId="12405" xr:uid="{00000000-0005-0000-0000-000010260000}"/>
    <cellStyle name="Millares 3 5 2 2 3 3 2" xfId="12406" xr:uid="{00000000-0005-0000-0000-000011260000}"/>
    <cellStyle name="Millares 3 5 2 2 3 3 2 2" xfId="23046" xr:uid="{61E0DA23-0714-4219-84FE-9D343015F82C}"/>
    <cellStyle name="Millares 3 5 2 2 3 3 3" xfId="12407" xr:uid="{00000000-0005-0000-0000-000012260000}"/>
    <cellStyle name="Millares 3 5 2 2 3 3 3 2" xfId="23047" xr:uid="{CF6E9109-B547-421F-9CD1-7B00814E8D22}"/>
    <cellStyle name="Millares 3 5 2 2 3 3 4" xfId="23045" xr:uid="{E2BE43B0-CD6F-4593-97E2-8F6E06E5581F}"/>
    <cellStyle name="Millares 3 5 2 2 3 4" xfId="12408" xr:uid="{00000000-0005-0000-0000-000013260000}"/>
    <cellStyle name="Millares 3 5 2 2 3 4 2" xfId="23048" xr:uid="{FC951808-00E5-4FAD-B45D-72F63C27144A}"/>
    <cellStyle name="Millares 3 5 2 2 3 5" xfId="12409" xr:uid="{00000000-0005-0000-0000-000014260000}"/>
    <cellStyle name="Millares 3 5 2 2 3 5 2" xfId="23049" xr:uid="{297F4F78-C3F5-4F6E-96E7-465F27D88575}"/>
    <cellStyle name="Millares 3 5 2 2 3 6" xfId="23038" xr:uid="{2D311184-DF2F-4D30-8EEE-A47171FFCE18}"/>
    <cellStyle name="Millares 3 5 2 2 4" xfId="12410" xr:uid="{00000000-0005-0000-0000-000015260000}"/>
    <cellStyle name="Millares 3 5 2 2 4 2" xfId="12411" xr:uid="{00000000-0005-0000-0000-000016260000}"/>
    <cellStyle name="Millares 3 5 2 2 4 2 2" xfId="12412" xr:uid="{00000000-0005-0000-0000-000017260000}"/>
    <cellStyle name="Millares 3 5 2 2 4 2 2 2" xfId="23052" xr:uid="{1345A996-121C-42D2-87C5-08CDE0A7DB0D}"/>
    <cellStyle name="Millares 3 5 2 2 4 2 3" xfId="12413" xr:uid="{00000000-0005-0000-0000-000018260000}"/>
    <cellStyle name="Millares 3 5 2 2 4 2 3 2" xfId="23053" xr:uid="{169E9E90-7701-442E-82F6-86CCA0A8D0D6}"/>
    <cellStyle name="Millares 3 5 2 2 4 2 4" xfId="23051" xr:uid="{EADB0C0E-2163-4197-BF92-5625D5370FB8}"/>
    <cellStyle name="Millares 3 5 2 2 4 3" xfId="12414" xr:uid="{00000000-0005-0000-0000-000019260000}"/>
    <cellStyle name="Millares 3 5 2 2 4 3 2" xfId="23054" xr:uid="{E92E58EE-6C31-4D9B-8789-CA6F6A0872A0}"/>
    <cellStyle name="Millares 3 5 2 2 4 4" xfId="12415" xr:uid="{00000000-0005-0000-0000-00001A260000}"/>
    <cellStyle name="Millares 3 5 2 2 4 4 2" xfId="23055" xr:uid="{2AF72051-2F35-42C6-B41D-B489B4C3CAD6}"/>
    <cellStyle name="Millares 3 5 2 2 4 5" xfId="23050" xr:uid="{4DD97F87-1C57-4C4D-B4A9-779F64E1B431}"/>
    <cellStyle name="Millares 3 5 2 2 5" xfId="12416" xr:uid="{00000000-0005-0000-0000-00001B260000}"/>
    <cellStyle name="Millares 3 5 2 2 5 2" xfId="12417" xr:uid="{00000000-0005-0000-0000-00001C260000}"/>
    <cellStyle name="Millares 3 5 2 2 5 2 2" xfId="12418" xr:uid="{00000000-0005-0000-0000-00001D260000}"/>
    <cellStyle name="Millares 3 5 2 2 5 2 2 2" xfId="23058" xr:uid="{8B267BAD-2704-4889-A799-272748870932}"/>
    <cellStyle name="Millares 3 5 2 2 5 2 3" xfId="12419" xr:uid="{00000000-0005-0000-0000-00001E260000}"/>
    <cellStyle name="Millares 3 5 2 2 5 2 3 2" xfId="23059" xr:uid="{5B0FF802-81EC-4E11-8A8C-CBFA3C7143B7}"/>
    <cellStyle name="Millares 3 5 2 2 5 2 4" xfId="23057" xr:uid="{D02A7B9B-0580-498C-8A95-9531760C3615}"/>
    <cellStyle name="Millares 3 5 2 2 5 3" xfId="12420" xr:uid="{00000000-0005-0000-0000-00001F260000}"/>
    <cellStyle name="Millares 3 5 2 2 5 3 2" xfId="23060" xr:uid="{D6E50AB2-3D9B-4CF4-92CC-D53AE663E016}"/>
    <cellStyle name="Millares 3 5 2 2 5 4" xfId="12421" xr:uid="{00000000-0005-0000-0000-000020260000}"/>
    <cellStyle name="Millares 3 5 2 2 5 4 2" xfId="23061" xr:uid="{4C4C7C65-D78D-49D4-934F-4972A5EED0E1}"/>
    <cellStyle name="Millares 3 5 2 2 5 5" xfId="23056" xr:uid="{A95BF40E-9E09-420E-91A0-F96F58E0AF51}"/>
    <cellStyle name="Millares 3 5 2 2 6" xfId="12422" xr:uid="{00000000-0005-0000-0000-000021260000}"/>
    <cellStyle name="Millares 3 5 2 2 6 2" xfId="12423" xr:uid="{00000000-0005-0000-0000-000022260000}"/>
    <cellStyle name="Millares 3 5 2 2 6 2 2" xfId="12424" xr:uid="{00000000-0005-0000-0000-000023260000}"/>
    <cellStyle name="Millares 3 5 2 2 6 2 2 2" xfId="23064" xr:uid="{A693D1F0-7FF8-47B8-A5D6-6C8EDCC2F535}"/>
    <cellStyle name="Millares 3 5 2 2 6 2 3" xfId="12425" xr:uid="{00000000-0005-0000-0000-000024260000}"/>
    <cellStyle name="Millares 3 5 2 2 6 2 3 2" xfId="23065" xr:uid="{A92C0857-F81F-4DDE-A54F-05D9CAFBF8A7}"/>
    <cellStyle name="Millares 3 5 2 2 6 2 4" xfId="23063" xr:uid="{CD1C4ED7-A973-44AD-AE44-1E417D8BC8E6}"/>
    <cellStyle name="Millares 3 5 2 2 6 3" xfId="12426" xr:uid="{00000000-0005-0000-0000-000025260000}"/>
    <cellStyle name="Millares 3 5 2 2 6 3 2" xfId="23066" xr:uid="{BB2E9F1E-5369-4C78-B148-FA1A89C91EB6}"/>
    <cellStyle name="Millares 3 5 2 2 6 4" xfId="12427" xr:uid="{00000000-0005-0000-0000-000026260000}"/>
    <cellStyle name="Millares 3 5 2 2 6 4 2" xfId="23067" xr:uid="{54B82A2F-E37E-4D55-BE93-1DDB5E8AAE77}"/>
    <cellStyle name="Millares 3 5 2 2 6 5" xfId="23062" xr:uid="{7652D408-ABC3-4BB9-924B-C014C2721659}"/>
    <cellStyle name="Millares 3 5 2 2 7" xfId="12428" xr:uid="{00000000-0005-0000-0000-000027260000}"/>
    <cellStyle name="Millares 3 5 2 2 7 2" xfId="12429" xr:uid="{00000000-0005-0000-0000-000028260000}"/>
    <cellStyle name="Millares 3 5 2 2 7 2 2" xfId="23069" xr:uid="{FAB78112-5966-4B31-9D44-D7D868872F13}"/>
    <cellStyle name="Millares 3 5 2 2 7 3" xfId="12430" xr:uid="{00000000-0005-0000-0000-000029260000}"/>
    <cellStyle name="Millares 3 5 2 2 7 3 2" xfId="23070" xr:uid="{872BB199-DB05-4A64-A03C-496B73AFEC6A}"/>
    <cellStyle name="Millares 3 5 2 2 7 4" xfId="23068" xr:uid="{198245CE-6046-46F0-B587-AA3205859B13}"/>
    <cellStyle name="Millares 3 5 2 2 8" xfId="12431" xr:uid="{00000000-0005-0000-0000-00002A260000}"/>
    <cellStyle name="Millares 3 5 2 2 8 2" xfId="23071" xr:uid="{34050446-8887-420A-B468-534BF8F0EB75}"/>
    <cellStyle name="Millares 3 5 2 2 9" xfId="12432" xr:uid="{00000000-0005-0000-0000-00002B260000}"/>
    <cellStyle name="Millares 3 5 2 2 9 2" xfId="23072" xr:uid="{D54313B0-F795-46B0-9472-91BF0BABA1E4}"/>
    <cellStyle name="Millares 3 5 2 3" xfId="12433" xr:uid="{00000000-0005-0000-0000-00002C260000}"/>
    <cellStyle name="Millares 3 5 2 3 2" xfId="12434" xr:uid="{00000000-0005-0000-0000-00002D260000}"/>
    <cellStyle name="Millares 3 5 2 3 2 2" xfId="12435" xr:uid="{00000000-0005-0000-0000-00002E260000}"/>
    <cellStyle name="Millares 3 5 2 3 2 2 2" xfId="12436" xr:uid="{00000000-0005-0000-0000-00002F260000}"/>
    <cellStyle name="Millares 3 5 2 3 2 2 2 2" xfId="12437" xr:uid="{00000000-0005-0000-0000-000030260000}"/>
    <cellStyle name="Millares 3 5 2 3 2 2 2 2 2" xfId="23077" xr:uid="{63E66B7C-3429-4A93-8D48-4D43D553331B}"/>
    <cellStyle name="Millares 3 5 2 3 2 2 2 3" xfId="12438" xr:uid="{00000000-0005-0000-0000-000031260000}"/>
    <cellStyle name="Millares 3 5 2 3 2 2 2 3 2" xfId="23078" xr:uid="{17638364-6DD3-4FD1-B39F-08870598F252}"/>
    <cellStyle name="Millares 3 5 2 3 2 2 2 4" xfId="23076" xr:uid="{63C61989-EAA2-4C7E-A59B-62162A0F55B9}"/>
    <cellStyle name="Millares 3 5 2 3 2 2 3" xfId="12439" xr:uid="{00000000-0005-0000-0000-000032260000}"/>
    <cellStyle name="Millares 3 5 2 3 2 2 3 2" xfId="23079" xr:uid="{A16C3090-1D3E-4D21-9842-41BA76EB4E2D}"/>
    <cellStyle name="Millares 3 5 2 3 2 2 4" xfId="12440" xr:uid="{00000000-0005-0000-0000-000033260000}"/>
    <cellStyle name="Millares 3 5 2 3 2 2 4 2" xfId="23080" xr:uid="{2ECBA2F2-3462-4441-92C5-E20722459D92}"/>
    <cellStyle name="Millares 3 5 2 3 2 2 5" xfId="23075" xr:uid="{1163C9C9-98B8-4148-A928-98986893AC23}"/>
    <cellStyle name="Millares 3 5 2 3 2 3" xfId="12441" xr:uid="{00000000-0005-0000-0000-000034260000}"/>
    <cellStyle name="Millares 3 5 2 3 2 3 2" xfId="12442" xr:uid="{00000000-0005-0000-0000-000035260000}"/>
    <cellStyle name="Millares 3 5 2 3 2 3 2 2" xfId="23082" xr:uid="{ADE2B582-2A55-4E74-A3EF-00EEC33CCE95}"/>
    <cellStyle name="Millares 3 5 2 3 2 3 3" xfId="12443" xr:uid="{00000000-0005-0000-0000-000036260000}"/>
    <cellStyle name="Millares 3 5 2 3 2 3 3 2" xfId="23083" xr:uid="{A2CC6D01-AD5A-4A44-8E18-96C1724097F6}"/>
    <cellStyle name="Millares 3 5 2 3 2 3 4" xfId="23081" xr:uid="{9EBAC5D7-4F09-47FF-911B-8CD08BD247D0}"/>
    <cellStyle name="Millares 3 5 2 3 2 4" xfId="12444" xr:uid="{00000000-0005-0000-0000-000037260000}"/>
    <cellStyle name="Millares 3 5 2 3 2 4 2" xfId="23084" xr:uid="{CC6B1571-B015-42C9-99EA-0392F26B12CA}"/>
    <cellStyle name="Millares 3 5 2 3 2 5" xfId="12445" xr:uid="{00000000-0005-0000-0000-000038260000}"/>
    <cellStyle name="Millares 3 5 2 3 2 5 2" xfId="23085" xr:uid="{5FD9A9D3-D7A1-4432-A526-4BCD0FF7FEE6}"/>
    <cellStyle name="Millares 3 5 2 3 2 6" xfId="23074" xr:uid="{474214F5-9325-4ECA-BBBA-AD0389D7230D}"/>
    <cellStyle name="Millares 3 5 2 3 3" xfId="12446" xr:uid="{00000000-0005-0000-0000-000039260000}"/>
    <cellStyle name="Millares 3 5 2 3 3 2" xfId="12447" xr:uid="{00000000-0005-0000-0000-00003A260000}"/>
    <cellStyle name="Millares 3 5 2 3 3 2 2" xfId="12448" xr:uid="{00000000-0005-0000-0000-00003B260000}"/>
    <cellStyle name="Millares 3 5 2 3 3 2 2 2" xfId="23088" xr:uid="{037EC8B0-EA1B-487A-B229-6991F3B7CA3E}"/>
    <cellStyle name="Millares 3 5 2 3 3 2 3" xfId="12449" xr:uid="{00000000-0005-0000-0000-00003C260000}"/>
    <cellStyle name="Millares 3 5 2 3 3 2 3 2" xfId="23089" xr:uid="{38E52447-64FD-49A2-91E7-1E4A1C93F3B8}"/>
    <cellStyle name="Millares 3 5 2 3 3 2 4" xfId="23087" xr:uid="{5C5B3505-DFAE-4FB6-B44E-B0B88BA7B960}"/>
    <cellStyle name="Millares 3 5 2 3 3 3" xfId="12450" xr:uid="{00000000-0005-0000-0000-00003D260000}"/>
    <cellStyle name="Millares 3 5 2 3 3 3 2" xfId="23090" xr:uid="{97D0696C-65FD-4909-BD77-EE7BC010EC6C}"/>
    <cellStyle name="Millares 3 5 2 3 3 4" xfId="12451" xr:uid="{00000000-0005-0000-0000-00003E260000}"/>
    <cellStyle name="Millares 3 5 2 3 3 4 2" xfId="23091" xr:uid="{9E613394-63F3-446F-A80E-340DFA20D7E2}"/>
    <cellStyle name="Millares 3 5 2 3 3 5" xfId="23086" xr:uid="{5FDE03F5-5876-422E-B376-46A97E0EBDF1}"/>
    <cellStyle name="Millares 3 5 2 3 4" xfId="12452" xr:uid="{00000000-0005-0000-0000-00003F260000}"/>
    <cellStyle name="Millares 3 5 2 3 4 2" xfId="12453" xr:uid="{00000000-0005-0000-0000-000040260000}"/>
    <cellStyle name="Millares 3 5 2 3 4 2 2" xfId="12454" xr:uid="{00000000-0005-0000-0000-000041260000}"/>
    <cellStyle name="Millares 3 5 2 3 4 2 2 2" xfId="23094" xr:uid="{4763DDFC-770A-4919-8F5B-C02D34B4CF05}"/>
    <cellStyle name="Millares 3 5 2 3 4 2 3" xfId="12455" xr:uid="{00000000-0005-0000-0000-000042260000}"/>
    <cellStyle name="Millares 3 5 2 3 4 2 3 2" xfId="23095" xr:uid="{642D64BF-6DFE-4D71-B897-80EC1C383929}"/>
    <cellStyle name="Millares 3 5 2 3 4 2 4" xfId="23093" xr:uid="{84FC4945-D121-4A31-A349-CD32B16A068D}"/>
    <cellStyle name="Millares 3 5 2 3 4 3" xfId="12456" xr:uid="{00000000-0005-0000-0000-000043260000}"/>
    <cellStyle name="Millares 3 5 2 3 4 3 2" xfId="23096" xr:uid="{96701B11-62E1-4A75-ADAB-5C5771F1CCCE}"/>
    <cellStyle name="Millares 3 5 2 3 4 4" xfId="12457" xr:uid="{00000000-0005-0000-0000-000044260000}"/>
    <cellStyle name="Millares 3 5 2 3 4 4 2" xfId="23097" xr:uid="{E92EB054-575F-4105-A102-CB8880F94846}"/>
    <cellStyle name="Millares 3 5 2 3 4 5" xfId="23092" xr:uid="{67625485-638C-48B0-9D5A-FD85B8CA9295}"/>
    <cellStyle name="Millares 3 5 2 3 5" xfId="12458" xr:uid="{00000000-0005-0000-0000-000045260000}"/>
    <cellStyle name="Millares 3 5 2 3 5 2" xfId="12459" xr:uid="{00000000-0005-0000-0000-000046260000}"/>
    <cellStyle name="Millares 3 5 2 3 5 2 2" xfId="12460" xr:uid="{00000000-0005-0000-0000-000047260000}"/>
    <cellStyle name="Millares 3 5 2 3 5 2 2 2" xfId="23100" xr:uid="{3B00E696-7198-4A7C-A4A2-D8C21FBB4E66}"/>
    <cellStyle name="Millares 3 5 2 3 5 2 3" xfId="12461" xr:uid="{00000000-0005-0000-0000-000048260000}"/>
    <cellStyle name="Millares 3 5 2 3 5 2 3 2" xfId="23101" xr:uid="{31CA8610-38C6-4AF9-BE4F-1620C0C44506}"/>
    <cellStyle name="Millares 3 5 2 3 5 2 4" xfId="23099" xr:uid="{815374C6-A2E0-4BE4-ADCE-DB3833346B87}"/>
    <cellStyle name="Millares 3 5 2 3 5 3" xfId="12462" xr:uid="{00000000-0005-0000-0000-000049260000}"/>
    <cellStyle name="Millares 3 5 2 3 5 3 2" xfId="23102" xr:uid="{9B5F21DC-CFDC-48EC-8BC9-CB4A82B3966A}"/>
    <cellStyle name="Millares 3 5 2 3 5 4" xfId="12463" xr:uid="{00000000-0005-0000-0000-00004A260000}"/>
    <cellStyle name="Millares 3 5 2 3 5 4 2" xfId="23103" xr:uid="{4E72076C-C8DD-4696-8238-F2F5FE76A3D7}"/>
    <cellStyle name="Millares 3 5 2 3 5 5" xfId="23098" xr:uid="{CA40CB06-37B8-4D99-A301-A4187A9CA475}"/>
    <cellStyle name="Millares 3 5 2 3 6" xfId="12464" xr:uid="{00000000-0005-0000-0000-00004B260000}"/>
    <cellStyle name="Millares 3 5 2 3 6 2" xfId="12465" xr:uid="{00000000-0005-0000-0000-00004C260000}"/>
    <cellStyle name="Millares 3 5 2 3 6 2 2" xfId="23105" xr:uid="{B001BCBA-0010-4811-9987-A3EBA30B4C43}"/>
    <cellStyle name="Millares 3 5 2 3 6 3" xfId="12466" xr:uid="{00000000-0005-0000-0000-00004D260000}"/>
    <cellStyle name="Millares 3 5 2 3 6 3 2" xfId="23106" xr:uid="{9BF67040-6A3D-4197-B2E6-BB450817CFC1}"/>
    <cellStyle name="Millares 3 5 2 3 6 4" xfId="23104" xr:uid="{08DEC538-5682-41CB-992B-4609468AB3BF}"/>
    <cellStyle name="Millares 3 5 2 3 7" xfId="12467" xr:uid="{00000000-0005-0000-0000-00004E260000}"/>
    <cellStyle name="Millares 3 5 2 3 7 2" xfId="23107" xr:uid="{C8D4A572-CE66-4FF3-B995-F1F80D3FDC47}"/>
    <cellStyle name="Millares 3 5 2 3 8" xfId="12468" xr:uid="{00000000-0005-0000-0000-00004F260000}"/>
    <cellStyle name="Millares 3 5 2 3 8 2" xfId="23108" xr:uid="{7F67A871-075E-46CB-86B3-ADA561EBA333}"/>
    <cellStyle name="Millares 3 5 2 3 9" xfId="23073" xr:uid="{E531C17A-61BB-4566-9914-F91423A721C6}"/>
    <cellStyle name="Millares 3 5 2 4" xfId="12469" xr:uid="{00000000-0005-0000-0000-000050260000}"/>
    <cellStyle name="Millares 3 5 2 4 2" xfId="12470" xr:uid="{00000000-0005-0000-0000-000051260000}"/>
    <cellStyle name="Millares 3 5 2 4 2 2" xfId="12471" xr:uid="{00000000-0005-0000-0000-000052260000}"/>
    <cellStyle name="Millares 3 5 2 4 2 2 2" xfId="12472" xr:uid="{00000000-0005-0000-0000-000053260000}"/>
    <cellStyle name="Millares 3 5 2 4 2 2 2 2" xfId="23112" xr:uid="{209563B2-0061-46A8-B3F4-9A18161DD24E}"/>
    <cellStyle name="Millares 3 5 2 4 2 2 3" xfId="12473" xr:uid="{00000000-0005-0000-0000-000054260000}"/>
    <cellStyle name="Millares 3 5 2 4 2 2 3 2" xfId="23113" xr:uid="{AE15CC98-6CD5-451E-A3A9-435FABF6EFFD}"/>
    <cellStyle name="Millares 3 5 2 4 2 2 4" xfId="23111" xr:uid="{9657802B-1B6A-4750-BDFA-2FAD738C73D5}"/>
    <cellStyle name="Millares 3 5 2 4 2 3" xfId="12474" xr:uid="{00000000-0005-0000-0000-000055260000}"/>
    <cellStyle name="Millares 3 5 2 4 2 3 2" xfId="23114" xr:uid="{48A0155D-E4EB-4D1D-9C00-158F30BF0EFB}"/>
    <cellStyle name="Millares 3 5 2 4 2 4" xfId="12475" xr:uid="{00000000-0005-0000-0000-000056260000}"/>
    <cellStyle name="Millares 3 5 2 4 2 4 2" xfId="23115" xr:uid="{BB55FB70-1747-4AC6-A17C-EC68940D9ED3}"/>
    <cellStyle name="Millares 3 5 2 4 2 5" xfId="23110" xr:uid="{35B8EC4E-87CF-4629-BCEA-E31E252A2331}"/>
    <cellStyle name="Millares 3 5 2 4 3" xfId="12476" xr:uid="{00000000-0005-0000-0000-000057260000}"/>
    <cellStyle name="Millares 3 5 2 4 3 2" xfId="12477" xr:uid="{00000000-0005-0000-0000-000058260000}"/>
    <cellStyle name="Millares 3 5 2 4 3 2 2" xfId="12478" xr:uid="{00000000-0005-0000-0000-000059260000}"/>
    <cellStyle name="Millares 3 5 2 4 3 2 2 2" xfId="23118" xr:uid="{6CC72E30-AFF9-40C8-9449-820CC7848E1D}"/>
    <cellStyle name="Millares 3 5 2 4 3 2 3" xfId="12479" xr:uid="{00000000-0005-0000-0000-00005A260000}"/>
    <cellStyle name="Millares 3 5 2 4 3 2 3 2" xfId="23119" xr:uid="{B63682CF-265B-4AFE-B60F-B5431938672F}"/>
    <cellStyle name="Millares 3 5 2 4 3 2 4" xfId="23117" xr:uid="{F8E26E68-7370-45B4-9047-AA247236891C}"/>
    <cellStyle name="Millares 3 5 2 4 3 3" xfId="12480" xr:uid="{00000000-0005-0000-0000-00005B260000}"/>
    <cellStyle name="Millares 3 5 2 4 3 3 2" xfId="23120" xr:uid="{EC33BE3B-5C78-46F5-8780-785EBB1CAE17}"/>
    <cellStyle name="Millares 3 5 2 4 3 4" xfId="12481" xr:uid="{00000000-0005-0000-0000-00005C260000}"/>
    <cellStyle name="Millares 3 5 2 4 3 4 2" xfId="23121" xr:uid="{30D52735-0482-4EEE-B23C-F4E7D2E3B6A0}"/>
    <cellStyle name="Millares 3 5 2 4 3 5" xfId="23116" xr:uid="{9CD64DD7-630E-4789-8964-B4A43B77D0A0}"/>
    <cellStyle name="Millares 3 5 2 4 4" xfId="12482" xr:uid="{00000000-0005-0000-0000-00005D260000}"/>
    <cellStyle name="Millares 3 5 2 4 4 2" xfId="12483" xr:uid="{00000000-0005-0000-0000-00005E260000}"/>
    <cellStyle name="Millares 3 5 2 4 4 2 2" xfId="23123" xr:uid="{0569A049-B910-447B-B4F3-D7AE61D325C6}"/>
    <cellStyle name="Millares 3 5 2 4 4 3" xfId="12484" xr:uid="{00000000-0005-0000-0000-00005F260000}"/>
    <cellStyle name="Millares 3 5 2 4 4 3 2" xfId="23124" xr:uid="{1A257C0D-1B35-4DA8-A640-E3386FEBDA68}"/>
    <cellStyle name="Millares 3 5 2 4 4 4" xfId="23122" xr:uid="{EAFBA021-D3FC-473C-9B10-B79F2A83FCD0}"/>
    <cellStyle name="Millares 3 5 2 4 5" xfId="12485" xr:uid="{00000000-0005-0000-0000-000060260000}"/>
    <cellStyle name="Millares 3 5 2 4 5 2" xfId="23125" xr:uid="{EB620BBD-AFF3-461D-A814-5E692759D4C6}"/>
    <cellStyle name="Millares 3 5 2 4 6" xfId="12486" xr:uid="{00000000-0005-0000-0000-000061260000}"/>
    <cellStyle name="Millares 3 5 2 4 6 2" xfId="23126" xr:uid="{ED5E6B22-CF35-4306-B038-52B66AFBA04C}"/>
    <cellStyle name="Millares 3 5 2 4 7" xfId="23109" xr:uid="{5FCEB9C3-1202-410A-8296-37FB8CFF7435}"/>
    <cellStyle name="Millares 3 5 2 5" xfId="12487" xr:uid="{00000000-0005-0000-0000-000062260000}"/>
    <cellStyle name="Millares 3 5 2 5 2" xfId="12488" xr:uid="{00000000-0005-0000-0000-000063260000}"/>
    <cellStyle name="Millares 3 5 2 5 2 2" xfId="12489" xr:uid="{00000000-0005-0000-0000-000064260000}"/>
    <cellStyle name="Millares 3 5 2 5 2 2 2" xfId="23129" xr:uid="{37DB6F9D-31E6-4EFB-A663-49E19DAD217B}"/>
    <cellStyle name="Millares 3 5 2 5 2 3" xfId="12490" xr:uid="{00000000-0005-0000-0000-000065260000}"/>
    <cellStyle name="Millares 3 5 2 5 2 3 2" xfId="23130" xr:uid="{11D8FECD-23D5-4E16-A3A5-547ED8CC93B6}"/>
    <cellStyle name="Millares 3 5 2 5 2 4" xfId="23128" xr:uid="{96CFBBC4-46B5-4BC8-AB9B-1C4C5D951C21}"/>
    <cellStyle name="Millares 3 5 2 5 3" xfId="12491" xr:uid="{00000000-0005-0000-0000-000066260000}"/>
    <cellStyle name="Millares 3 5 2 5 3 2" xfId="23131" xr:uid="{0EB19D0D-E608-4050-A0FA-83CF7A343F0A}"/>
    <cellStyle name="Millares 3 5 2 5 4" xfId="12492" xr:uid="{00000000-0005-0000-0000-000067260000}"/>
    <cellStyle name="Millares 3 5 2 5 4 2" xfId="23132" xr:uid="{DDEE91C7-4D6E-404E-A793-74242D65E4F0}"/>
    <cellStyle name="Millares 3 5 2 5 5" xfId="23127" xr:uid="{50EC1ECD-80B6-4C7D-BB73-D235684019A5}"/>
    <cellStyle name="Millares 3 5 2 6" xfId="12493" xr:uid="{00000000-0005-0000-0000-000068260000}"/>
    <cellStyle name="Millares 3 5 2 6 2" xfId="12494" xr:uid="{00000000-0005-0000-0000-000069260000}"/>
    <cellStyle name="Millares 3 5 2 6 2 2" xfId="12495" xr:uid="{00000000-0005-0000-0000-00006A260000}"/>
    <cellStyle name="Millares 3 5 2 6 2 2 2" xfId="23135" xr:uid="{D6A04884-61CE-413B-AFA3-4C173586F846}"/>
    <cellStyle name="Millares 3 5 2 6 2 3" xfId="12496" xr:uid="{00000000-0005-0000-0000-00006B260000}"/>
    <cellStyle name="Millares 3 5 2 6 2 3 2" xfId="23136" xr:uid="{724418C9-A5F0-45BE-82ED-B8848228F143}"/>
    <cellStyle name="Millares 3 5 2 6 2 4" xfId="23134" xr:uid="{CEDDBF67-53E9-4B71-B958-D84E26BE0953}"/>
    <cellStyle name="Millares 3 5 2 6 3" xfId="12497" xr:uid="{00000000-0005-0000-0000-00006C260000}"/>
    <cellStyle name="Millares 3 5 2 6 3 2" xfId="23137" xr:uid="{FC5E6C5A-AA5C-469E-B1B9-86A9402601EE}"/>
    <cellStyle name="Millares 3 5 2 6 4" xfId="12498" xr:uid="{00000000-0005-0000-0000-00006D260000}"/>
    <cellStyle name="Millares 3 5 2 6 4 2" xfId="23138" xr:uid="{8F856500-0A66-42A2-A8C6-C6CB74A69B54}"/>
    <cellStyle name="Millares 3 5 2 6 5" xfId="23133" xr:uid="{FA6DABD4-7BE8-4167-8DF1-25A3BA0CBDD1}"/>
    <cellStyle name="Millares 3 5 2 7" xfId="12499" xr:uid="{00000000-0005-0000-0000-00006E260000}"/>
    <cellStyle name="Millares 3 5 2 7 2" xfId="12500" xr:uid="{00000000-0005-0000-0000-00006F260000}"/>
    <cellStyle name="Millares 3 5 2 7 2 2" xfId="12501" xr:uid="{00000000-0005-0000-0000-000070260000}"/>
    <cellStyle name="Millares 3 5 2 7 2 2 2" xfId="23141" xr:uid="{22BDB913-398C-4C2A-8D67-B6299AFBDAAB}"/>
    <cellStyle name="Millares 3 5 2 7 2 3" xfId="12502" xr:uid="{00000000-0005-0000-0000-000071260000}"/>
    <cellStyle name="Millares 3 5 2 7 2 3 2" xfId="23142" xr:uid="{88F9448C-2F13-4A71-AB18-2CBF01ADBF80}"/>
    <cellStyle name="Millares 3 5 2 7 2 4" xfId="23140" xr:uid="{1E902975-1B82-4C08-9236-E01CECB65E7E}"/>
    <cellStyle name="Millares 3 5 2 7 3" xfId="12503" xr:uid="{00000000-0005-0000-0000-000072260000}"/>
    <cellStyle name="Millares 3 5 2 7 3 2" xfId="23143" xr:uid="{F1F55C88-C3EA-4418-8B67-132D6EA68D97}"/>
    <cellStyle name="Millares 3 5 2 7 4" xfId="12504" xr:uid="{00000000-0005-0000-0000-000073260000}"/>
    <cellStyle name="Millares 3 5 2 7 4 2" xfId="23144" xr:uid="{AAA9BADE-B87A-498D-89E4-8520122BAC45}"/>
    <cellStyle name="Millares 3 5 2 7 5" xfId="23139" xr:uid="{0B619FE2-B7B7-4721-983A-5367975BC890}"/>
    <cellStyle name="Millares 3 5 2 8" xfId="12505" xr:uid="{00000000-0005-0000-0000-000074260000}"/>
    <cellStyle name="Millares 3 5 2 8 2" xfId="12506" xr:uid="{00000000-0005-0000-0000-000075260000}"/>
    <cellStyle name="Millares 3 5 2 8 2 2" xfId="12507" xr:uid="{00000000-0005-0000-0000-000076260000}"/>
    <cellStyle name="Millares 3 5 2 8 2 2 2" xfId="23147" xr:uid="{C2A09AA1-C06F-40A5-A247-73348916DC81}"/>
    <cellStyle name="Millares 3 5 2 8 2 3" xfId="12508" xr:uid="{00000000-0005-0000-0000-000077260000}"/>
    <cellStyle name="Millares 3 5 2 8 2 3 2" xfId="23148" xr:uid="{2348C1D8-EFE1-47F6-8AF3-D4930F597110}"/>
    <cellStyle name="Millares 3 5 2 8 2 4" xfId="23146" xr:uid="{C84267E2-2DED-46CE-9484-BFF8FA327C1F}"/>
    <cellStyle name="Millares 3 5 2 8 3" xfId="12509" xr:uid="{00000000-0005-0000-0000-000078260000}"/>
    <cellStyle name="Millares 3 5 2 8 3 2" xfId="23149" xr:uid="{4D5B58CD-561D-478B-84A4-D4437598D5CB}"/>
    <cellStyle name="Millares 3 5 2 8 4" xfId="12510" xr:uid="{00000000-0005-0000-0000-000079260000}"/>
    <cellStyle name="Millares 3 5 2 8 4 2" xfId="23150" xr:uid="{2DF61375-C78A-4C27-8E6D-00EE778D807D}"/>
    <cellStyle name="Millares 3 5 2 8 5" xfId="23145" xr:uid="{25F58B08-DB00-41DB-80EE-3C2CF8DF11F1}"/>
    <cellStyle name="Millares 3 5 2 9" xfId="12511" xr:uid="{00000000-0005-0000-0000-00007A260000}"/>
    <cellStyle name="Millares 3 5 2 9 2" xfId="12512" xr:uid="{00000000-0005-0000-0000-00007B260000}"/>
    <cellStyle name="Millares 3 5 2 9 2 2" xfId="12513" xr:uid="{00000000-0005-0000-0000-00007C260000}"/>
    <cellStyle name="Millares 3 5 2 9 2 2 2" xfId="23153" xr:uid="{197EEE71-1125-4CF9-9761-1F5039652CC0}"/>
    <cellStyle name="Millares 3 5 2 9 2 3" xfId="12514" xr:uid="{00000000-0005-0000-0000-00007D260000}"/>
    <cellStyle name="Millares 3 5 2 9 2 3 2" xfId="23154" xr:uid="{29C06D49-0B2B-4B56-A606-D7B6D7D819E1}"/>
    <cellStyle name="Millares 3 5 2 9 2 4" xfId="23152" xr:uid="{AD77E99D-4A2B-41FD-9A69-C0A0B30C1490}"/>
    <cellStyle name="Millares 3 5 2 9 3" xfId="12515" xr:uid="{00000000-0005-0000-0000-00007E260000}"/>
    <cellStyle name="Millares 3 5 2 9 3 2" xfId="23155" xr:uid="{EBE1F490-47B9-4FD0-BA78-29192AD96015}"/>
    <cellStyle name="Millares 3 5 2 9 4" xfId="12516" xr:uid="{00000000-0005-0000-0000-00007F260000}"/>
    <cellStyle name="Millares 3 5 2 9 4 2" xfId="23156" xr:uid="{9801C5A1-2110-41BE-941B-1A1BB8CF1718}"/>
    <cellStyle name="Millares 3 5 2 9 5" xfId="23151" xr:uid="{DEEF2C98-35A0-44DA-8319-E449224AC3C0}"/>
    <cellStyle name="Millares 3 5 3" xfId="12517" xr:uid="{00000000-0005-0000-0000-000080260000}"/>
    <cellStyle name="Millares 3 5 3 10" xfId="23157" xr:uid="{4C3E4C63-0386-4C5D-AEEA-F95509AC4D6F}"/>
    <cellStyle name="Millares 3 5 3 2" xfId="12518" xr:uid="{00000000-0005-0000-0000-000081260000}"/>
    <cellStyle name="Millares 3 5 3 2 2" xfId="12519" xr:uid="{00000000-0005-0000-0000-000082260000}"/>
    <cellStyle name="Millares 3 5 3 2 2 2" xfId="12520" xr:uid="{00000000-0005-0000-0000-000083260000}"/>
    <cellStyle name="Millares 3 5 3 2 2 2 2" xfId="12521" xr:uid="{00000000-0005-0000-0000-000084260000}"/>
    <cellStyle name="Millares 3 5 3 2 2 2 2 2" xfId="12522" xr:uid="{00000000-0005-0000-0000-000085260000}"/>
    <cellStyle name="Millares 3 5 3 2 2 2 2 2 2" xfId="23162" xr:uid="{C2ADADAD-1840-45E7-9990-6ED954FF4E63}"/>
    <cellStyle name="Millares 3 5 3 2 2 2 2 3" xfId="12523" xr:uid="{00000000-0005-0000-0000-000086260000}"/>
    <cellStyle name="Millares 3 5 3 2 2 2 2 3 2" xfId="23163" xr:uid="{2EFD35AE-4B8C-412E-A745-ADF89A03FAF3}"/>
    <cellStyle name="Millares 3 5 3 2 2 2 2 4" xfId="23161" xr:uid="{5D25FFFF-DD01-432E-B7BA-3DB0B2498EA7}"/>
    <cellStyle name="Millares 3 5 3 2 2 2 3" xfId="12524" xr:uid="{00000000-0005-0000-0000-000087260000}"/>
    <cellStyle name="Millares 3 5 3 2 2 2 3 2" xfId="23164" xr:uid="{A36C4332-143F-416C-B6CC-3FE521174CCE}"/>
    <cellStyle name="Millares 3 5 3 2 2 2 4" xfId="12525" xr:uid="{00000000-0005-0000-0000-000088260000}"/>
    <cellStyle name="Millares 3 5 3 2 2 2 4 2" xfId="23165" xr:uid="{965AE8A7-0C37-4D86-A0DF-CC3B998D7F0A}"/>
    <cellStyle name="Millares 3 5 3 2 2 2 5" xfId="23160" xr:uid="{F0788CCC-5A79-4F6E-BE8D-3FE4EEC6EBEC}"/>
    <cellStyle name="Millares 3 5 3 2 2 3" xfId="12526" xr:uid="{00000000-0005-0000-0000-000089260000}"/>
    <cellStyle name="Millares 3 5 3 2 2 3 2" xfId="12527" xr:uid="{00000000-0005-0000-0000-00008A260000}"/>
    <cellStyle name="Millares 3 5 3 2 2 3 2 2" xfId="23167" xr:uid="{B24D698C-5D12-444D-8356-C283DD3509FD}"/>
    <cellStyle name="Millares 3 5 3 2 2 3 3" xfId="12528" xr:uid="{00000000-0005-0000-0000-00008B260000}"/>
    <cellStyle name="Millares 3 5 3 2 2 3 3 2" xfId="23168" xr:uid="{40CED098-0F39-4D41-A36A-2C48FBFBCCC6}"/>
    <cellStyle name="Millares 3 5 3 2 2 3 4" xfId="23166" xr:uid="{DC41C696-B185-442E-BADF-3163F771900E}"/>
    <cellStyle name="Millares 3 5 3 2 2 4" xfId="12529" xr:uid="{00000000-0005-0000-0000-00008C260000}"/>
    <cellStyle name="Millares 3 5 3 2 2 4 2" xfId="23169" xr:uid="{8EC57A88-2CE2-428E-81E6-84DC2B4F8E5F}"/>
    <cellStyle name="Millares 3 5 3 2 2 5" xfId="12530" xr:uid="{00000000-0005-0000-0000-00008D260000}"/>
    <cellStyle name="Millares 3 5 3 2 2 5 2" xfId="23170" xr:uid="{AD63A14D-8523-4EA4-ADD5-AF4F5DCA80CD}"/>
    <cellStyle name="Millares 3 5 3 2 2 6" xfId="23159" xr:uid="{CCCEF8AF-BF7D-4833-93E1-E5B6AFC8137A}"/>
    <cellStyle name="Millares 3 5 3 2 3" xfId="12531" xr:uid="{00000000-0005-0000-0000-00008E260000}"/>
    <cellStyle name="Millares 3 5 3 2 3 2" xfId="12532" xr:uid="{00000000-0005-0000-0000-00008F260000}"/>
    <cellStyle name="Millares 3 5 3 2 3 2 2" xfId="12533" xr:uid="{00000000-0005-0000-0000-000090260000}"/>
    <cellStyle name="Millares 3 5 3 2 3 2 2 2" xfId="23173" xr:uid="{17F2159F-8783-4B4C-BDC6-9AD308C1594D}"/>
    <cellStyle name="Millares 3 5 3 2 3 2 3" xfId="12534" xr:uid="{00000000-0005-0000-0000-000091260000}"/>
    <cellStyle name="Millares 3 5 3 2 3 2 3 2" xfId="23174" xr:uid="{EA2DF2E8-1E92-4F24-964F-3BA52A49BE72}"/>
    <cellStyle name="Millares 3 5 3 2 3 2 4" xfId="23172" xr:uid="{18C07C27-9C5C-4F86-81E9-363E9C99FC7D}"/>
    <cellStyle name="Millares 3 5 3 2 3 3" xfId="12535" xr:uid="{00000000-0005-0000-0000-000092260000}"/>
    <cellStyle name="Millares 3 5 3 2 3 3 2" xfId="23175" xr:uid="{C745BBC4-CAA1-41A0-BC6A-8A1379F430D8}"/>
    <cellStyle name="Millares 3 5 3 2 3 4" xfId="12536" xr:uid="{00000000-0005-0000-0000-000093260000}"/>
    <cellStyle name="Millares 3 5 3 2 3 4 2" xfId="23176" xr:uid="{4080D169-75B8-4611-9BE7-63C9C1FB117C}"/>
    <cellStyle name="Millares 3 5 3 2 3 5" xfId="23171" xr:uid="{2436B4F0-EFAC-4446-B641-5CC39C6F70B6}"/>
    <cellStyle name="Millares 3 5 3 2 4" xfId="12537" xr:uid="{00000000-0005-0000-0000-000094260000}"/>
    <cellStyle name="Millares 3 5 3 2 4 2" xfId="12538" xr:uid="{00000000-0005-0000-0000-000095260000}"/>
    <cellStyle name="Millares 3 5 3 2 4 2 2" xfId="12539" xr:uid="{00000000-0005-0000-0000-000096260000}"/>
    <cellStyle name="Millares 3 5 3 2 4 2 2 2" xfId="23179" xr:uid="{BF328266-B1BF-4745-8216-4DD4E4E2EBF5}"/>
    <cellStyle name="Millares 3 5 3 2 4 2 3" xfId="12540" xr:uid="{00000000-0005-0000-0000-000097260000}"/>
    <cellStyle name="Millares 3 5 3 2 4 2 3 2" xfId="23180" xr:uid="{B16C8630-8C94-4BDB-BD97-FC04FFA6395C}"/>
    <cellStyle name="Millares 3 5 3 2 4 2 4" xfId="23178" xr:uid="{18448CDC-C960-473C-A493-D5F29C7854BC}"/>
    <cellStyle name="Millares 3 5 3 2 4 3" xfId="12541" xr:uid="{00000000-0005-0000-0000-000098260000}"/>
    <cellStyle name="Millares 3 5 3 2 4 3 2" xfId="23181" xr:uid="{BE3029F7-F71D-48C7-8DC5-6E1837C88335}"/>
    <cellStyle name="Millares 3 5 3 2 4 4" xfId="12542" xr:uid="{00000000-0005-0000-0000-000099260000}"/>
    <cellStyle name="Millares 3 5 3 2 4 4 2" xfId="23182" xr:uid="{E8FEDDD2-58EB-4DB6-81AB-E9F29D2913C7}"/>
    <cellStyle name="Millares 3 5 3 2 4 5" xfId="23177" xr:uid="{125CFAF8-D48C-4C90-8AAB-4037D9918FB9}"/>
    <cellStyle name="Millares 3 5 3 2 5" xfId="12543" xr:uid="{00000000-0005-0000-0000-00009A260000}"/>
    <cellStyle name="Millares 3 5 3 2 5 2" xfId="12544" xr:uid="{00000000-0005-0000-0000-00009B260000}"/>
    <cellStyle name="Millares 3 5 3 2 5 2 2" xfId="12545" xr:uid="{00000000-0005-0000-0000-00009C260000}"/>
    <cellStyle name="Millares 3 5 3 2 5 2 2 2" xfId="23185" xr:uid="{40B6B6FE-C1A9-4670-AF0A-4854550ADDB4}"/>
    <cellStyle name="Millares 3 5 3 2 5 2 3" xfId="12546" xr:uid="{00000000-0005-0000-0000-00009D260000}"/>
    <cellStyle name="Millares 3 5 3 2 5 2 3 2" xfId="23186" xr:uid="{5DFF83D5-8198-408E-A074-FCFBDE39B73C}"/>
    <cellStyle name="Millares 3 5 3 2 5 2 4" xfId="23184" xr:uid="{5993D752-3819-48F4-B4D6-7633D1765D43}"/>
    <cellStyle name="Millares 3 5 3 2 5 3" xfId="12547" xr:uid="{00000000-0005-0000-0000-00009E260000}"/>
    <cellStyle name="Millares 3 5 3 2 5 3 2" xfId="23187" xr:uid="{12FD2EBE-422E-4680-93B0-2944B36E07F4}"/>
    <cellStyle name="Millares 3 5 3 2 5 4" xfId="12548" xr:uid="{00000000-0005-0000-0000-00009F260000}"/>
    <cellStyle name="Millares 3 5 3 2 5 4 2" xfId="23188" xr:uid="{909C7B53-7FE9-435A-A11A-F9BB642FFD69}"/>
    <cellStyle name="Millares 3 5 3 2 5 5" xfId="23183" xr:uid="{0A76A2A7-90D0-4E80-9ED8-B776B912D6F6}"/>
    <cellStyle name="Millares 3 5 3 2 6" xfId="12549" xr:uid="{00000000-0005-0000-0000-0000A0260000}"/>
    <cellStyle name="Millares 3 5 3 2 6 2" xfId="12550" xr:uid="{00000000-0005-0000-0000-0000A1260000}"/>
    <cellStyle name="Millares 3 5 3 2 6 2 2" xfId="23190" xr:uid="{1F7E1367-62BC-44DF-8D28-C91E13FD474D}"/>
    <cellStyle name="Millares 3 5 3 2 6 3" xfId="12551" xr:uid="{00000000-0005-0000-0000-0000A2260000}"/>
    <cellStyle name="Millares 3 5 3 2 6 3 2" xfId="23191" xr:uid="{2C9FC57A-D791-4C98-AAB0-E4BAD0C16449}"/>
    <cellStyle name="Millares 3 5 3 2 6 4" xfId="23189" xr:uid="{8E42C69F-3B7D-4B92-94D6-1B3FDD0CFA39}"/>
    <cellStyle name="Millares 3 5 3 2 7" xfId="12552" xr:uid="{00000000-0005-0000-0000-0000A3260000}"/>
    <cellStyle name="Millares 3 5 3 2 7 2" xfId="23192" xr:uid="{4621252A-7201-4A80-AE18-6D001712ACCA}"/>
    <cellStyle name="Millares 3 5 3 2 8" xfId="12553" xr:uid="{00000000-0005-0000-0000-0000A4260000}"/>
    <cellStyle name="Millares 3 5 3 2 8 2" xfId="23193" xr:uid="{8BD068FE-85C2-4CD3-B365-4A95BEA2DCF2}"/>
    <cellStyle name="Millares 3 5 3 2 9" xfId="23158" xr:uid="{D970CA25-E4E5-4C21-A776-0369B8ED4217}"/>
    <cellStyle name="Millares 3 5 3 3" xfId="12554" xr:uid="{00000000-0005-0000-0000-0000A5260000}"/>
    <cellStyle name="Millares 3 5 3 3 2" xfId="12555" xr:uid="{00000000-0005-0000-0000-0000A6260000}"/>
    <cellStyle name="Millares 3 5 3 3 2 2" xfId="12556" xr:uid="{00000000-0005-0000-0000-0000A7260000}"/>
    <cellStyle name="Millares 3 5 3 3 2 2 2" xfId="12557" xr:uid="{00000000-0005-0000-0000-0000A8260000}"/>
    <cellStyle name="Millares 3 5 3 3 2 2 2 2" xfId="23197" xr:uid="{29E5A8D0-BC26-4D2A-9E08-EC452C202C99}"/>
    <cellStyle name="Millares 3 5 3 3 2 2 3" xfId="12558" xr:uid="{00000000-0005-0000-0000-0000A9260000}"/>
    <cellStyle name="Millares 3 5 3 3 2 2 3 2" xfId="23198" xr:uid="{BC95238F-C632-4D90-ACE5-AC54604C6213}"/>
    <cellStyle name="Millares 3 5 3 3 2 2 4" xfId="23196" xr:uid="{8678419D-C925-4267-9520-18AAE3AFFD7E}"/>
    <cellStyle name="Millares 3 5 3 3 2 3" xfId="12559" xr:uid="{00000000-0005-0000-0000-0000AA260000}"/>
    <cellStyle name="Millares 3 5 3 3 2 3 2" xfId="23199" xr:uid="{2001DAA9-445D-4901-9566-315CBD584195}"/>
    <cellStyle name="Millares 3 5 3 3 2 4" xfId="12560" xr:uid="{00000000-0005-0000-0000-0000AB260000}"/>
    <cellStyle name="Millares 3 5 3 3 2 4 2" xfId="23200" xr:uid="{EDDD3F94-1CBC-4524-8100-2CC27AFEAA45}"/>
    <cellStyle name="Millares 3 5 3 3 2 5" xfId="23195" xr:uid="{BDB4115B-566A-4DDC-9C1B-739127BABC81}"/>
    <cellStyle name="Millares 3 5 3 3 3" xfId="12561" xr:uid="{00000000-0005-0000-0000-0000AC260000}"/>
    <cellStyle name="Millares 3 5 3 3 3 2" xfId="12562" xr:uid="{00000000-0005-0000-0000-0000AD260000}"/>
    <cellStyle name="Millares 3 5 3 3 3 2 2" xfId="23202" xr:uid="{76FBF51D-5787-4B52-BE67-7A9443145657}"/>
    <cellStyle name="Millares 3 5 3 3 3 3" xfId="12563" xr:uid="{00000000-0005-0000-0000-0000AE260000}"/>
    <cellStyle name="Millares 3 5 3 3 3 3 2" xfId="23203" xr:uid="{BD991161-B12A-4964-BC5F-FFB0101507A1}"/>
    <cellStyle name="Millares 3 5 3 3 3 4" xfId="23201" xr:uid="{1D7FB1E0-0B0C-476F-AD66-F863A123A295}"/>
    <cellStyle name="Millares 3 5 3 3 4" xfId="12564" xr:uid="{00000000-0005-0000-0000-0000AF260000}"/>
    <cellStyle name="Millares 3 5 3 3 4 2" xfId="23204" xr:uid="{0B094166-74EE-4662-A335-F25EF9D1AD92}"/>
    <cellStyle name="Millares 3 5 3 3 5" xfId="12565" xr:uid="{00000000-0005-0000-0000-0000B0260000}"/>
    <cellStyle name="Millares 3 5 3 3 5 2" xfId="23205" xr:uid="{F9285E44-9B3D-48CB-9B76-8F5A9FA97A91}"/>
    <cellStyle name="Millares 3 5 3 3 6" xfId="23194" xr:uid="{1CC95452-37A1-4891-8AA6-3BA24A7C0054}"/>
    <cellStyle name="Millares 3 5 3 4" xfId="12566" xr:uid="{00000000-0005-0000-0000-0000B1260000}"/>
    <cellStyle name="Millares 3 5 3 4 2" xfId="12567" xr:uid="{00000000-0005-0000-0000-0000B2260000}"/>
    <cellStyle name="Millares 3 5 3 4 2 2" xfId="12568" xr:uid="{00000000-0005-0000-0000-0000B3260000}"/>
    <cellStyle name="Millares 3 5 3 4 2 2 2" xfId="23208" xr:uid="{17EC02A0-9062-4AF8-BAAC-4E3B6BCAD1F5}"/>
    <cellStyle name="Millares 3 5 3 4 2 3" xfId="12569" xr:uid="{00000000-0005-0000-0000-0000B4260000}"/>
    <cellStyle name="Millares 3 5 3 4 2 3 2" xfId="23209" xr:uid="{91AD45C1-23E4-4B03-AFF2-0FB423D01AFA}"/>
    <cellStyle name="Millares 3 5 3 4 2 4" xfId="23207" xr:uid="{42E5DA8C-AF5D-4EB2-B565-B9C465136B01}"/>
    <cellStyle name="Millares 3 5 3 4 3" xfId="12570" xr:uid="{00000000-0005-0000-0000-0000B5260000}"/>
    <cellStyle name="Millares 3 5 3 4 3 2" xfId="23210" xr:uid="{B71DFC79-12C4-46AC-A4A3-E6F3AA268E4F}"/>
    <cellStyle name="Millares 3 5 3 4 4" xfId="12571" xr:uid="{00000000-0005-0000-0000-0000B6260000}"/>
    <cellStyle name="Millares 3 5 3 4 4 2" xfId="23211" xr:uid="{D71B72A1-E8E8-4162-BDC2-952BCAA62899}"/>
    <cellStyle name="Millares 3 5 3 4 5" xfId="23206" xr:uid="{FE6B78C7-FA69-47B4-9BEE-FA21C680B071}"/>
    <cellStyle name="Millares 3 5 3 5" xfId="12572" xr:uid="{00000000-0005-0000-0000-0000B7260000}"/>
    <cellStyle name="Millares 3 5 3 5 2" xfId="12573" xr:uid="{00000000-0005-0000-0000-0000B8260000}"/>
    <cellStyle name="Millares 3 5 3 5 2 2" xfId="12574" xr:uid="{00000000-0005-0000-0000-0000B9260000}"/>
    <cellStyle name="Millares 3 5 3 5 2 2 2" xfId="23214" xr:uid="{2328F84E-EF4C-4D02-821B-0240C89F2E1B}"/>
    <cellStyle name="Millares 3 5 3 5 2 3" xfId="12575" xr:uid="{00000000-0005-0000-0000-0000BA260000}"/>
    <cellStyle name="Millares 3 5 3 5 2 3 2" xfId="23215" xr:uid="{9D0A8482-7C1A-4D70-AB0C-57B9115D0739}"/>
    <cellStyle name="Millares 3 5 3 5 2 4" xfId="23213" xr:uid="{3AF81FFD-8DD8-482D-BF7D-A2861C5887F6}"/>
    <cellStyle name="Millares 3 5 3 5 3" xfId="12576" xr:uid="{00000000-0005-0000-0000-0000BB260000}"/>
    <cellStyle name="Millares 3 5 3 5 3 2" xfId="23216" xr:uid="{8DAF620D-17C4-4C98-A06F-9979BA7E2790}"/>
    <cellStyle name="Millares 3 5 3 5 4" xfId="12577" xr:uid="{00000000-0005-0000-0000-0000BC260000}"/>
    <cellStyle name="Millares 3 5 3 5 4 2" xfId="23217" xr:uid="{BB09B35E-E5E2-4B43-A0AB-F6717329CFE6}"/>
    <cellStyle name="Millares 3 5 3 5 5" xfId="23212" xr:uid="{E785AD7D-6169-4317-996D-F35B41098F03}"/>
    <cellStyle name="Millares 3 5 3 6" xfId="12578" xr:uid="{00000000-0005-0000-0000-0000BD260000}"/>
    <cellStyle name="Millares 3 5 3 6 2" xfId="12579" xr:uid="{00000000-0005-0000-0000-0000BE260000}"/>
    <cellStyle name="Millares 3 5 3 6 2 2" xfId="12580" xr:uid="{00000000-0005-0000-0000-0000BF260000}"/>
    <cellStyle name="Millares 3 5 3 6 2 2 2" xfId="23220" xr:uid="{F2329CA9-7782-425A-9DBF-508A7E50A21C}"/>
    <cellStyle name="Millares 3 5 3 6 2 3" xfId="12581" xr:uid="{00000000-0005-0000-0000-0000C0260000}"/>
    <cellStyle name="Millares 3 5 3 6 2 3 2" xfId="23221" xr:uid="{BD80EB76-0BE8-41CA-B9C2-1F1A3FD895D8}"/>
    <cellStyle name="Millares 3 5 3 6 2 4" xfId="23219" xr:uid="{2F23EF26-D90E-4763-87D8-99B363EC8F4B}"/>
    <cellStyle name="Millares 3 5 3 6 3" xfId="12582" xr:uid="{00000000-0005-0000-0000-0000C1260000}"/>
    <cellStyle name="Millares 3 5 3 6 3 2" xfId="23222" xr:uid="{D1DCB14A-49C5-4FA4-9ECC-42BEC6DF251A}"/>
    <cellStyle name="Millares 3 5 3 6 4" xfId="12583" xr:uid="{00000000-0005-0000-0000-0000C2260000}"/>
    <cellStyle name="Millares 3 5 3 6 4 2" xfId="23223" xr:uid="{58849826-4798-48AD-A365-867A39BCD9B8}"/>
    <cellStyle name="Millares 3 5 3 6 5" xfId="23218" xr:uid="{FF92A6A8-C9AA-4402-9D53-5B402B2B916B}"/>
    <cellStyle name="Millares 3 5 3 7" xfId="12584" xr:uid="{00000000-0005-0000-0000-0000C3260000}"/>
    <cellStyle name="Millares 3 5 3 7 2" xfId="12585" xr:uid="{00000000-0005-0000-0000-0000C4260000}"/>
    <cellStyle name="Millares 3 5 3 7 2 2" xfId="23225" xr:uid="{1014DA3E-DB21-424F-AFAF-2EBD278A299C}"/>
    <cellStyle name="Millares 3 5 3 7 3" xfId="12586" xr:uid="{00000000-0005-0000-0000-0000C5260000}"/>
    <cellStyle name="Millares 3 5 3 7 3 2" xfId="23226" xr:uid="{C167EE91-FC21-493C-A48F-8BCD5D850555}"/>
    <cellStyle name="Millares 3 5 3 7 4" xfId="23224" xr:uid="{A1D50E1B-9FCF-41A9-8091-53F17CF85CA2}"/>
    <cellStyle name="Millares 3 5 3 8" xfId="12587" xr:uid="{00000000-0005-0000-0000-0000C6260000}"/>
    <cellStyle name="Millares 3 5 3 8 2" xfId="23227" xr:uid="{85357617-281D-490B-9DAE-C28735AA1719}"/>
    <cellStyle name="Millares 3 5 3 9" xfId="12588" xr:uid="{00000000-0005-0000-0000-0000C7260000}"/>
    <cellStyle name="Millares 3 5 3 9 2" xfId="23228" xr:uid="{81D7169C-0390-46B9-BFCA-F7E95B21882F}"/>
    <cellStyle name="Millares 3 5 4" xfId="12589" xr:uid="{00000000-0005-0000-0000-0000C8260000}"/>
    <cellStyle name="Millares 3 5 4 2" xfId="12590" xr:uid="{00000000-0005-0000-0000-0000C9260000}"/>
    <cellStyle name="Millares 3 5 4 2 2" xfId="12591" xr:uid="{00000000-0005-0000-0000-0000CA260000}"/>
    <cellStyle name="Millares 3 5 4 2 2 2" xfId="12592" xr:uid="{00000000-0005-0000-0000-0000CB260000}"/>
    <cellStyle name="Millares 3 5 4 2 2 2 2" xfId="12593" xr:uid="{00000000-0005-0000-0000-0000CC260000}"/>
    <cellStyle name="Millares 3 5 4 2 2 2 2 2" xfId="23233" xr:uid="{92F41836-8063-4E27-8780-8EAAF86D6FE6}"/>
    <cellStyle name="Millares 3 5 4 2 2 2 3" xfId="12594" xr:uid="{00000000-0005-0000-0000-0000CD260000}"/>
    <cellStyle name="Millares 3 5 4 2 2 2 3 2" xfId="23234" xr:uid="{761612E3-313B-46B0-A47D-88C95D54126D}"/>
    <cellStyle name="Millares 3 5 4 2 2 2 4" xfId="23232" xr:uid="{24CCDB45-9B52-48BA-BAC0-AE57F37843EB}"/>
    <cellStyle name="Millares 3 5 4 2 2 3" xfId="12595" xr:uid="{00000000-0005-0000-0000-0000CE260000}"/>
    <cellStyle name="Millares 3 5 4 2 2 3 2" xfId="23235" xr:uid="{4EB8144A-FA4E-4E9C-89D7-12FB8DE47E8B}"/>
    <cellStyle name="Millares 3 5 4 2 2 4" xfId="12596" xr:uid="{00000000-0005-0000-0000-0000CF260000}"/>
    <cellStyle name="Millares 3 5 4 2 2 4 2" xfId="23236" xr:uid="{66F263AD-9FF3-4DDE-8793-29F11BB8593C}"/>
    <cellStyle name="Millares 3 5 4 2 2 5" xfId="23231" xr:uid="{A62C373A-0770-4AE2-A897-9BF6EC21E08D}"/>
    <cellStyle name="Millares 3 5 4 2 3" xfId="12597" xr:uid="{00000000-0005-0000-0000-0000D0260000}"/>
    <cellStyle name="Millares 3 5 4 2 3 2" xfId="12598" xr:uid="{00000000-0005-0000-0000-0000D1260000}"/>
    <cellStyle name="Millares 3 5 4 2 3 2 2" xfId="23238" xr:uid="{8BEF6CFD-BA11-4502-BD71-FE5F1D5E917B}"/>
    <cellStyle name="Millares 3 5 4 2 3 3" xfId="12599" xr:uid="{00000000-0005-0000-0000-0000D2260000}"/>
    <cellStyle name="Millares 3 5 4 2 3 3 2" xfId="23239" xr:uid="{3FAF8F71-7201-4453-B73E-17DEEBE4B3F2}"/>
    <cellStyle name="Millares 3 5 4 2 3 4" xfId="23237" xr:uid="{FACAF104-608D-4221-8EF1-0C9EC3D99C82}"/>
    <cellStyle name="Millares 3 5 4 2 4" xfId="12600" xr:uid="{00000000-0005-0000-0000-0000D3260000}"/>
    <cellStyle name="Millares 3 5 4 2 4 2" xfId="23240" xr:uid="{D25C38DA-71E7-458C-AEAC-CACEB908226F}"/>
    <cellStyle name="Millares 3 5 4 2 5" xfId="12601" xr:uid="{00000000-0005-0000-0000-0000D4260000}"/>
    <cellStyle name="Millares 3 5 4 2 5 2" xfId="23241" xr:uid="{CB89D517-178B-4D48-B326-822D5D7FC629}"/>
    <cellStyle name="Millares 3 5 4 2 6" xfId="23230" xr:uid="{EDDF2E25-20FE-43D2-BC4C-ABAD67AE0647}"/>
    <cellStyle name="Millares 3 5 4 3" xfId="12602" xr:uid="{00000000-0005-0000-0000-0000D5260000}"/>
    <cellStyle name="Millares 3 5 4 3 2" xfId="12603" xr:uid="{00000000-0005-0000-0000-0000D6260000}"/>
    <cellStyle name="Millares 3 5 4 3 2 2" xfId="12604" xr:uid="{00000000-0005-0000-0000-0000D7260000}"/>
    <cellStyle name="Millares 3 5 4 3 2 2 2" xfId="23244" xr:uid="{D91776B6-FABB-4CCF-9AA6-C059D35DDC8E}"/>
    <cellStyle name="Millares 3 5 4 3 2 3" xfId="12605" xr:uid="{00000000-0005-0000-0000-0000D8260000}"/>
    <cellStyle name="Millares 3 5 4 3 2 3 2" xfId="23245" xr:uid="{5A0B4FED-AACC-4AED-91D9-5E84BF8754C3}"/>
    <cellStyle name="Millares 3 5 4 3 2 4" xfId="23243" xr:uid="{659302E2-D679-4EBC-9C21-66F102C4AC36}"/>
    <cellStyle name="Millares 3 5 4 3 3" xfId="12606" xr:uid="{00000000-0005-0000-0000-0000D9260000}"/>
    <cellStyle name="Millares 3 5 4 3 3 2" xfId="23246" xr:uid="{A3C42BDD-AF6A-4BC1-A7A8-C5526E3E7D9F}"/>
    <cellStyle name="Millares 3 5 4 3 4" xfId="12607" xr:uid="{00000000-0005-0000-0000-0000DA260000}"/>
    <cellStyle name="Millares 3 5 4 3 4 2" xfId="23247" xr:uid="{D5159CCA-44F6-4679-B993-6218A9CB8A93}"/>
    <cellStyle name="Millares 3 5 4 3 5" xfId="23242" xr:uid="{CF811815-6890-4580-A127-E6DB55DEA1B2}"/>
    <cellStyle name="Millares 3 5 4 4" xfId="12608" xr:uid="{00000000-0005-0000-0000-0000DB260000}"/>
    <cellStyle name="Millares 3 5 4 4 2" xfId="12609" xr:uid="{00000000-0005-0000-0000-0000DC260000}"/>
    <cellStyle name="Millares 3 5 4 4 2 2" xfId="12610" xr:uid="{00000000-0005-0000-0000-0000DD260000}"/>
    <cellStyle name="Millares 3 5 4 4 2 2 2" xfId="23250" xr:uid="{D9E2FD9D-15FF-4423-8E3D-5B5A161F8594}"/>
    <cellStyle name="Millares 3 5 4 4 2 3" xfId="12611" xr:uid="{00000000-0005-0000-0000-0000DE260000}"/>
    <cellStyle name="Millares 3 5 4 4 2 3 2" xfId="23251" xr:uid="{BDAE0276-A671-42D2-89EF-5ECAE19C0FAD}"/>
    <cellStyle name="Millares 3 5 4 4 2 4" xfId="23249" xr:uid="{2D40020E-6237-46A8-935F-1DE0AC6A8201}"/>
    <cellStyle name="Millares 3 5 4 4 3" xfId="12612" xr:uid="{00000000-0005-0000-0000-0000DF260000}"/>
    <cellStyle name="Millares 3 5 4 4 3 2" xfId="23252" xr:uid="{00E0BBFC-8194-4963-8854-EBBAB25F708F}"/>
    <cellStyle name="Millares 3 5 4 4 4" xfId="12613" xr:uid="{00000000-0005-0000-0000-0000E0260000}"/>
    <cellStyle name="Millares 3 5 4 4 4 2" xfId="23253" xr:uid="{BDC3C408-AFA1-4501-8B78-B9FF9BB49807}"/>
    <cellStyle name="Millares 3 5 4 4 5" xfId="23248" xr:uid="{98650E1B-E9A9-4B37-A32E-67347780C1EA}"/>
    <cellStyle name="Millares 3 5 4 5" xfId="12614" xr:uid="{00000000-0005-0000-0000-0000E1260000}"/>
    <cellStyle name="Millares 3 5 4 5 2" xfId="12615" xr:uid="{00000000-0005-0000-0000-0000E2260000}"/>
    <cellStyle name="Millares 3 5 4 5 2 2" xfId="12616" xr:uid="{00000000-0005-0000-0000-0000E3260000}"/>
    <cellStyle name="Millares 3 5 4 5 2 2 2" xfId="23256" xr:uid="{6AB854D4-24A4-4BBF-A8B0-D838CB645A63}"/>
    <cellStyle name="Millares 3 5 4 5 2 3" xfId="12617" xr:uid="{00000000-0005-0000-0000-0000E4260000}"/>
    <cellStyle name="Millares 3 5 4 5 2 3 2" xfId="23257" xr:uid="{59E7A87D-4A13-42E6-A780-09DC1A9A5709}"/>
    <cellStyle name="Millares 3 5 4 5 2 4" xfId="23255" xr:uid="{D503581F-E460-4076-9F0F-54FC002DF260}"/>
    <cellStyle name="Millares 3 5 4 5 3" xfId="12618" xr:uid="{00000000-0005-0000-0000-0000E5260000}"/>
    <cellStyle name="Millares 3 5 4 5 3 2" xfId="23258" xr:uid="{23ACF58D-F48C-40BD-906D-941B0DC23B10}"/>
    <cellStyle name="Millares 3 5 4 5 4" xfId="12619" xr:uid="{00000000-0005-0000-0000-0000E6260000}"/>
    <cellStyle name="Millares 3 5 4 5 4 2" xfId="23259" xr:uid="{5004A679-3152-4051-A136-9A97FFC0AF43}"/>
    <cellStyle name="Millares 3 5 4 5 5" xfId="23254" xr:uid="{83F5A92C-C2C7-473F-A226-854658E9584B}"/>
    <cellStyle name="Millares 3 5 4 6" xfId="12620" xr:uid="{00000000-0005-0000-0000-0000E7260000}"/>
    <cellStyle name="Millares 3 5 4 6 2" xfId="12621" xr:uid="{00000000-0005-0000-0000-0000E8260000}"/>
    <cellStyle name="Millares 3 5 4 6 2 2" xfId="23261" xr:uid="{B4448BB4-DD4D-4984-BB3B-3DCE2E99BBA1}"/>
    <cellStyle name="Millares 3 5 4 6 3" xfId="12622" xr:uid="{00000000-0005-0000-0000-0000E9260000}"/>
    <cellStyle name="Millares 3 5 4 6 3 2" xfId="23262" xr:uid="{4C037D07-5B07-4429-8654-335770D7B129}"/>
    <cellStyle name="Millares 3 5 4 6 4" xfId="23260" xr:uid="{E09261E6-D6AC-4F7F-9F96-94596F261519}"/>
    <cellStyle name="Millares 3 5 4 7" xfId="12623" xr:uid="{00000000-0005-0000-0000-0000EA260000}"/>
    <cellStyle name="Millares 3 5 4 7 2" xfId="23263" xr:uid="{850D0B6F-2333-4C98-860C-D45196D9337C}"/>
    <cellStyle name="Millares 3 5 4 8" xfId="12624" xr:uid="{00000000-0005-0000-0000-0000EB260000}"/>
    <cellStyle name="Millares 3 5 4 8 2" xfId="23264" xr:uid="{CB907394-C1F0-4ADC-A60E-2F2E9DC7CF34}"/>
    <cellStyle name="Millares 3 5 4 9" xfId="23229" xr:uid="{2CBF5125-7228-4FB2-96D6-11F806766451}"/>
    <cellStyle name="Millares 3 5 5" xfId="12625" xr:uid="{00000000-0005-0000-0000-0000EC260000}"/>
    <cellStyle name="Millares 3 5 5 2" xfId="12626" xr:uid="{00000000-0005-0000-0000-0000ED260000}"/>
    <cellStyle name="Millares 3 5 5 2 2" xfId="12627" xr:uid="{00000000-0005-0000-0000-0000EE260000}"/>
    <cellStyle name="Millares 3 5 5 2 2 2" xfId="12628" xr:uid="{00000000-0005-0000-0000-0000EF260000}"/>
    <cellStyle name="Millares 3 5 5 2 2 2 2" xfId="23268" xr:uid="{EA880685-1219-4519-93E5-EDA3C7D2C214}"/>
    <cellStyle name="Millares 3 5 5 2 2 3" xfId="12629" xr:uid="{00000000-0005-0000-0000-0000F0260000}"/>
    <cellStyle name="Millares 3 5 5 2 2 3 2" xfId="23269" xr:uid="{9E2FD088-93BF-4416-BC0C-91DEF876299C}"/>
    <cellStyle name="Millares 3 5 5 2 2 4" xfId="23267" xr:uid="{2BBCE735-D74A-43D5-9CBD-210A0659B5E7}"/>
    <cellStyle name="Millares 3 5 5 2 3" xfId="12630" xr:uid="{00000000-0005-0000-0000-0000F1260000}"/>
    <cellStyle name="Millares 3 5 5 2 3 2" xfId="23270" xr:uid="{1096BE7C-6295-423B-A7DE-7A0F85904BBB}"/>
    <cellStyle name="Millares 3 5 5 2 4" xfId="12631" xr:uid="{00000000-0005-0000-0000-0000F2260000}"/>
    <cellStyle name="Millares 3 5 5 2 4 2" xfId="23271" xr:uid="{B248956E-4CCC-43A8-8996-087DA959987E}"/>
    <cellStyle name="Millares 3 5 5 2 5" xfId="23266" xr:uid="{8849FED5-568D-4019-85DA-881878197373}"/>
    <cellStyle name="Millares 3 5 5 3" xfId="12632" xr:uid="{00000000-0005-0000-0000-0000F3260000}"/>
    <cellStyle name="Millares 3 5 5 3 2" xfId="12633" xr:uid="{00000000-0005-0000-0000-0000F4260000}"/>
    <cellStyle name="Millares 3 5 5 3 2 2" xfId="12634" xr:uid="{00000000-0005-0000-0000-0000F5260000}"/>
    <cellStyle name="Millares 3 5 5 3 2 2 2" xfId="23274" xr:uid="{32E77203-9D56-4DB9-A68E-0754E5AB8C87}"/>
    <cellStyle name="Millares 3 5 5 3 2 3" xfId="12635" xr:uid="{00000000-0005-0000-0000-0000F6260000}"/>
    <cellStyle name="Millares 3 5 5 3 2 3 2" xfId="23275" xr:uid="{56AB70AE-67C5-49F6-8B71-E2137AC66D88}"/>
    <cellStyle name="Millares 3 5 5 3 2 4" xfId="23273" xr:uid="{1845F4FE-9169-436A-B130-4504F1C509A3}"/>
    <cellStyle name="Millares 3 5 5 3 3" xfId="12636" xr:uid="{00000000-0005-0000-0000-0000F7260000}"/>
    <cellStyle name="Millares 3 5 5 3 3 2" xfId="23276" xr:uid="{28E886D2-3EA4-4CD8-A487-C836F00F926A}"/>
    <cellStyle name="Millares 3 5 5 3 4" xfId="12637" xr:uid="{00000000-0005-0000-0000-0000F8260000}"/>
    <cellStyle name="Millares 3 5 5 3 4 2" xfId="23277" xr:uid="{1AF92BF2-7CA3-428B-BB89-FDA7F3A21A7D}"/>
    <cellStyle name="Millares 3 5 5 3 5" xfId="23272" xr:uid="{34DAE811-B6E9-42B9-8240-109FAE09EA24}"/>
    <cellStyle name="Millares 3 5 5 4" xfId="12638" xr:uid="{00000000-0005-0000-0000-0000F9260000}"/>
    <cellStyle name="Millares 3 5 5 4 2" xfId="12639" xr:uid="{00000000-0005-0000-0000-0000FA260000}"/>
    <cellStyle name="Millares 3 5 5 4 2 2" xfId="23279" xr:uid="{B5C0FA7E-E959-4A36-8A49-6BE2DAEB3F96}"/>
    <cellStyle name="Millares 3 5 5 4 3" xfId="12640" xr:uid="{00000000-0005-0000-0000-0000FB260000}"/>
    <cellStyle name="Millares 3 5 5 4 3 2" xfId="23280" xr:uid="{0A9B2574-111C-47CE-8459-71C1CC40E6C2}"/>
    <cellStyle name="Millares 3 5 5 4 4" xfId="23278" xr:uid="{091DFE9B-3DB8-4170-B97D-C2CC64B1776A}"/>
    <cellStyle name="Millares 3 5 5 5" xfId="12641" xr:uid="{00000000-0005-0000-0000-0000FC260000}"/>
    <cellStyle name="Millares 3 5 5 5 2" xfId="23281" xr:uid="{55C7C5C3-FF42-4483-9B4C-7974895A8D3B}"/>
    <cellStyle name="Millares 3 5 5 6" xfId="12642" xr:uid="{00000000-0005-0000-0000-0000FD260000}"/>
    <cellStyle name="Millares 3 5 5 6 2" xfId="23282" xr:uid="{D3091921-70B6-4E52-8779-23F6AE2899E1}"/>
    <cellStyle name="Millares 3 5 5 7" xfId="23265" xr:uid="{AE14E126-15CB-4C2D-8F69-3348E946A33B}"/>
    <cellStyle name="Millares 3 5 6" xfId="12643" xr:uid="{00000000-0005-0000-0000-0000FE260000}"/>
    <cellStyle name="Millares 3 5 6 2" xfId="12644" xr:uid="{00000000-0005-0000-0000-0000FF260000}"/>
    <cellStyle name="Millares 3 5 6 2 2" xfId="12645" xr:uid="{00000000-0005-0000-0000-000000270000}"/>
    <cellStyle name="Millares 3 5 6 2 2 2" xfId="23285" xr:uid="{A6EE141B-7EF1-4BD8-8FB3-3AE3EA284D90}"/>
    <cellStyle name="Millares 3 5 6 2 3" xfId="12646" xr:uid="{00000000-0005-0000-0000-000001270000}"/>
    <cellStyle name="Millares 3 5 6 2 3 2" xfId="23286" xr:uid="{FE910B81-9DC7-4983-9601-406629B2BD25}"/>
    <cellStyle name="Millares 3 5 6 2 4" xfId="23284" xr:uid="{D9F326DF-553B-4BE2-B81F-BE350D24B16E}"/>
    <cellStyle name="Millares 3 5 6 3" xfId="12647" xr:uid="{00000000-0005-0000-0000-000002270000}"/>
    <cellStyle name="Millares 3 5 6 3 2" xfId="23287" xr:uid="{2FF50128-2B9F-4F3D-AB86-4C7741AA0AD8}"/>
    <cellStyle name="Millares 3 5 6 4" xfId="12648" xr:uid="{00000000-0005-0000-0000-000003270000}"/>
    <cellStyle name="Millares 3 5 6 4 2" xfId="23288" xr:uid="{1F8013A5-B014-41E8-A06D-EB92C3F06E86}"/>
    <cellStyle name="Millares 3 5 6 5" xfId="23283" xr:uid="{A84E771D-2C6B-4868-A535-DA2940677778}"/>
    <cellStyle name="Millares 3 5 7" xfId="12649" xr:uid="{00000000-0005-0000-0000-000004270000}"/>
    <cellStyle name="Millares 3 5 7 2" xfId="12650" xr:uid="{00000000-0005-0000-0000-000005270000}"/>
    <cellStyle name="Millares 3 5 7 2 2" xfId="12651" xr:uid="{00000000-0005-0000-0000-000006270000}"/>
    <cellStyle name="Millares 3 5 7 2 2 2" xfId="23291" xr:uid="{6933D8AD-88E7-4B06-BA81-CA235C7D6200}"/>
    <cellStyle name="Millares 3 5 7 2 3" xfId="12652" xr:uid="{00000000-0005-0000-0000-000007270000}"/>
    <cellStyle name="Millares 3 5 7 2 3 2" xfId="23292" xr:uid="{C03E1601-B069-4F77-B655-58074940A716}"/>
    <cellStyle name="Millares 3 5 7 2 4" xfId="23290" xr:uid="{7CC5BC94-5C38-4562-BB94-4E75F3FE5154}"/>
    <cellStyle name="Millares 3 5 7 3" xfId="12653" xr:uid="{00000000-0005-0000-0000-000008270000}"/>
    <cellStyle name="Millares 3 5 7 3 2" xfId="23293" xr:uid="{6382EFFF-5969-4198-A3AC-32500F81B8C2}"/>
    <cellStyle name="Millares 3 5 7 4" xfId="12654" xr:uid="{00000000-0005-0000-0000-000009270000}"/>
    <cellStyle name="Millares 3 5 7 4 2" xfId="23294" xr:uid="{14D88094-D83C-4685-BCF8-A35A2E5A9AD9}"/>
    <cellStyle name="Millares 3 5 7 5" xfId="23289" xr:uid="{A49FB26E-E6E1-4820-BD74-665607264466}"/>
    <cellStyle name="Millares 3 5 8" xfId="12655" xr:uid="{00000000-0005-0000-0000-00000A270000}"/>
    <cellStyle name="Millares 3 5 8 2" xfId="12656" xr:uid="{00000000-0005-0000-0000-00000B270000}"/>
    <cellStyle name="Millares 3 5 8 2 2" xfId="12657" xr:uid="{00000000-0005-0000-0000-00000C270000}"/>
    <cellStyle name="Millares 3 5 8 2 2 2" xfId="23297" xr:uid="{09CA2E92-9A4A-40A1-BDB4-02859516C82A}"/>
    <cellStyle name="Millares 3 5 8 2 3" xfId="12658" xr:uid="{00000000-0005-0000-0000-00000D270000}"/>
    <cellStyle name="Millares 3 5 8 2 3 2" xfId="23298" xr:uid="{FBA2F706-FF05-4816-8697-494863ACE801}"/>
    <cellStyle name="Millares 3 5 8 2 4" xfId="23296" xr:uid="{96BDB517-80C6-4049-8A92-765C8B515F12}"/>
    <cellStyle name="Millares 3 5 8 3" xfId="12659" xr:uid="{00000000-0005-0000-0000-00000E270000}"/>
    <cellStyle name="Millares 3 5 8 3 2" xfId="23299" xr:uid="{F000693E-3175-4B71-A179-C13EE9738AB5}"/>
    <cellStyle name="Millares 3 5 8 4" xfId="12660" xr:uid="{00000000-0005-0000-0000-00000F270000}"/>
    <cellStyle name="Millares 3 5 8 4 2" xfId="23300" xr:uid="{7BB33068-CC75-4C41-9CC8-F1B76FF080E2}"/>
    <cellStyle name="Millares 3 5 8 5" xfId="23295" xr:uid="{FAFA8605-202F-4876-9B90-C82286EE1E19}"/>
    <cellStyle name="Millares 3 5 9" xfId="12661" xr:uid="{00000000-0005-0000-0000-000010270000}"/>
    <cellStyle name="Millares 3 5 9 2" xfId="12662" xr:uid="{00000000-0005-0000-0000-000011270000}"/>
    <cellStyle name="Millares 3 5 9 2 2" xfId="12663" xr:uid="{00000000-0005-0000-0000-000012270000}"/>
    <cellStyle name="Millares 3 5 9 2 2 2" xfId="23303" xr:uid="{DC6ECF12-9D6C-4CB5-8E59-13C35C635931}"/>
    <cellStyle name="Millares 3 5 9 2 3" xfId="12664" xr:uid="{00000000-0005-0000-0000-000013270000}"/>
    <cellStyle name="Millares 3 5 9 2 3 2" xfId="23304" xr:uid="{2F2B2E06-9F58-4AEC-B8C3-81184DAC2E3E}"/>
    <cellStyle name="Millares 3 5 9 2 4" xfId="23302" xr:uid="{DB1F8237-9AE3-448C-AB3F-9023348E52F2}"/>
    <cellStyle name="Millares 3 5 9 3" xfId="12665" xr:uid="{00000000-0005-0000-0000-000014270000}"/>
    <cellStyle name="Millares 3 5 9 3 2" xfId="23305" xr:uid="{81D627AA-1A47-41FE-8591-3E48AD9AD581}"/>
    <cellStyle name="Millares 3 5 9 4" xfId="12666" xr:uid="{00000000-0005-0000-0000-000015270000}"/>
    <cellStyle name="Millares 3 5 9 4 2" xfId="23306" xr:uid="{6256776A-8E60-4C78-A291-E887E400A472}"/>
    <cellStyle name="Millares 3 5 9 5" xfId="23301" xr:uid="{E147029D-3A1F-46BA-93D1-9A8114F0A74D}"/>
    <cellStyle name="Millares 3 6" xfId="12667" xr:uid="{00000000-0005-0000-0000-000016270000}"/>
    <cellStyle name="Millares 3 6 10" xfId="12668" xr:uid="{00000000-0005-0000-0000-000017270000}"/>
    <cellStyle name="Millares 3 6 10 2" xfId="23308" xr:uid="{19E927AD-19BD-48E4-A213-2C46C63B40D4}"/>
    <cellStyle name="Millares 3 6 11" xfId="12669" xr:uid="{00000000-0005-0000-0000-000018270000}"/>
    <cellStyle name="Millares 3 6 11 2" xfId="23309" xr:uid="{2586E282-FCF4-4365-A2EC-3A7E18AE7807}"/>
    <cellStyle name="Millares 3 6 12" xfId="23307" xr:uid="{EE73F9B6-858B-4D9E-A637-43C9D9406F74}"/>
    <cellStyle name="Millares 3 6 2" xfId="12670" xr:uid="{00000000-0005-0000-0000-000019270000}"/>
    <cellStyle name="Millares 3 6 2 10" xfId="23310" xr:uid="{1A44D12B-E9C4-495A-84A9-EF2F21464553}"/>
    <cellStyle name="Millares 3 6 2 2" xfId="12671" xr:uid="{00000000-0005-0000-0000-00001A270000}"/>
    <cellStyle name="Millares 3 6 2 2 2" xfId="12672" xr:uid="{00000000-0005-0000-0000-00001B270000}"/>
    <cellStyle name="Millares 3 6 2 2 2 2" xfId="12673" xr:uid="{00000000-0005-0000-0000-00001C270000}"/>
    <cellStyle name="Millares 3 6 2 2 2 2 2" xfId="12674" xr:uid="{00000000-0005-0000-0000-00001D270000}"/>
    <cellStyle name="Millares 3 6 2 2 2 2 2 2" xfId="12675" xr:uid="{00000000-0005-0000-0000-00001E270000}"/>
    <cellStyle name="Millares 3 6 2 2 2 2 2 2 2" xfId="23315" xr:uid="{5E0D126B-89A9-42A6-8DC6-BC2EAEADB643}"/>
    <cellStyle name="Millares 3 6 2 2 2 2 2 3" xfId="12676" xr:uid="{00000000-0005-0000-0000-00001F270000}"/>
    <cellStyle name="Millares 3 6 2 2 2 2 2 3 2" xfId="23316" xr:uid="{D7FA5079-3ECE-4490-80E9-759024212E26}"/>
    <cellStyle name="Millares 3 6 2 2 2 2 2 4" xfId="23314" xr:uid="{61418B8A-A134-4B78-9450-D674106BCB53}"/>
    <cellStyle name="Millares 3 6 2 2 2 2 3" xfId="12677" xr:uid="{00000000-0005-0000-0000-000020270000}"/>
    <cellStyle name="Millares 3 6 2 2 2 2 3 2" xfId="23317" xr:uid="{F73D50F2-6100-4923-B003-85D2AE5A8CEF}"/>
    <cellStyle name="Millares 3 6 2 2 2 2 4" xfId="12678" xr:uid="{00000000-0005-0000-0000-000021270000}"/>
    <cellStyle name="Millares 3 6 2 2 2 2 4 2" xfId="23318" xr:uid="{069023F8-F097-4FE4-AD9F-C0B5324EEF2E}"/>
    <cellStyle name="Millares 3 6 2 2 2 2 5" xfId="23313" xr:uid="{08856ED9-D8F7-49A6-A3FD-31F7C518A408}"/>
    <cellStyle name="Millares 3 6 2 2 2 3" xfId="12679" xr:uid="{00000000-0005-0000-0000-000022270000}"/>
    <cellStyle name="Millares 3 6 2 2 2 3 2" xfId="12680" xr:uid="{00000000-0005-0000-0000-000023270000}"/>
    <cellStyle name="Millares 3 6 2 2 2 3 2 2" xfId="23320" xr:uid="{A568E57E-C0E9-4EDC-94C6-9663F61D657E}"/>
    <cellStyle name="Millares 3 6 2 2 2 3 3" xfId="12681" xr:uid="{00000000-0005-0000-0000-000024270000}"/>
    <cellStyle name="Millares 3 6 2 2 2 3 3 2" xfId="23321" xr:uid="{6E1E4A5D-152D-4563-97C8-57AB30EFD19D}"/>
    <cellStyle name="Millares 3 6 2 2 2 3 4" xfId="23319" xr:uid="{92687F31-F2A1-406F-A4DF-24B6D574CC4D}"/>
    <cellStyle name="Millares 3 6 2 2 2 4" xfId="12682" xr:uid="{00000000-0005-0000-0000-000025270000}"/>
    <cellStyle name="Millares 3 6 2 2 2 4 2" xfId="23322" xr:uid="{BA45C3A7-353B-47FF-BC91-308B31946F9C}"/>
    <cellStyle name="Millares 3 6 2 2 2 5" xfId="12683" xr:uid="{00000000-0005-0000-0000-000026270000}"/>
    <cellStyle name="Millares 3 6 2 2 2 5 2" xfId="23323" xr:uid="{83C27592-5C35-4070-9C14-F760DCF763F0}"/>
    <cellStyle name="Millares 3 6 2 2 2 6" xfId="23312" xr:uid="{A046EA87-7CC1-444C-B31B-5576D4593987}"/>
    <cellStyle name="Millares 3 6 2 2 3" xfId="12684" xr:uid="{00000000-0005-0000-0000-000027270000}"/>
    <cellStyle name="Millares 3 6 2 2 3 2" xfId="12685" xr:uid="{00000000-0005-0000-0000-000028270000}"/>
    <cellStyle name="Millares 3 6 2 2 3 2 2" xfId="12686" xr:uid="{00000000-0005-0000-0000-000029270000}"/>
    <cellStyle name="Millares 3 6 2 2 3 2 2 2" xfId="23326" xr:uid="{33C788CF-CB2F-413D-B952-B28F69A1D197}"/>
    <cellStyle name="Millares 3 6 2 2 3 2 3" xfId="12687" xr:uid="{00000000-0005-0000-0000-00002A270000}"/>
    <cellStyle name="Millares 3 6 2 2 3 2 3 2" xfId="23327" xr:uid="{F77D1ACE-C75D-4C8C-88C6-E8BFD8E77A3F}"/>
    <cellStyle name="Millares 3 6 2 2 3 2 4" xfId="23325" xr:uid="{5AE82635-F23D-468E-89CD-5A074E671E1A}"/>
    <cellStyle name="Millares 3 6 2 2 3 3" xfId="12688" xr:uid="{00000000-0005-0000-0000-00002B270000}"/>
    <cellStyle name="Millares 3 6 2 2 3 3 2" xfId="23328" xr:uid="{5116CC8D-AAF7-426B-8625-C182634E4B79}"/>
    <cellStyle name="Millares 3 6 2 2 3 4" xfId="12689" xr:uid="{00000000-0005-0000-0000-00002C270000}"/>
    <cellStyle name="Millares 3 6 2 2 3 4 2" xfId="23329" xr:uid="{19F47906-3FAD-4D7C-9474-CFAE90E34003}"/>
    <cellStyle name="Millares 3 6 2 2 3 5" xfId="23324" xr:uid="{524D653F-D366-4FDF-900E-C31390767B09}"/>
    <cellStyle name="Millares 3 6 2 2 4" xfId="12690" xr:uid="{00000000-0005-0000-0000-00002D270000}"/>
    <cellStyle name="Millares 3 6 2 2 4 2" xfId="12691" xr:uid="{00000000-0005-0000-0000-00002E270000}"/>
    <cellStyle name="Millares 3 6 2 2 4 2 2" xfId="12692" xr:uid="{00000000-0005-0000-0000-00002F270000}"/>
    <cellStyle name="Millares 3 6 2 2 4 2 2 2" xfId="23332" xr:uid="{21611306-5DDF-44D1-93EB-FEA1002E30FF}"/>
    <cellStyle name="Millares 3 6 2 2 4 2 3" xfId="12693" xr:uid="{00000000-0005-0000-0000-000030270000}"/>
    <cellStyle name="Millares 3 6 2 2 4 2 3 2" xfId="23333" xr:uid="{B765D5F9-08A9-44DD-BF49-67F6AB33F3D9}"/>
    <cellStyle name="Millares 3 6 2 2 4 2 4" xfId="23331" xr:uid="{65015118-74D3-4659-997E-B40D37A6BF4D}"/>
    <cellStyle name="Millares 3 6 2 2 4 3" xfId="12694" xr:uid="{00000000-0005-0000-0000-000031270000}"/>
    <cellStyle name="Millares 3 6 2 2 4 3 2" xfId="23334" xr:uid="{A5291999-FB93-4692-A40B-18553B336CB8}"/>
    <cellStyle name="Millares 3 6 2 2 4 4" xfId="12695" xr:uid="{00000000-0005-0000-0000-000032270000}"/>
    <cellStyle name="Millares 3 6 2 2 4 4 2" xfId="23335" xr:uid="{79B7AF42-E73F-4B18-827A-46DA2BF70601}"/>
    <cellStyle name="Millares 3 6 2 2 4 5" xfId="23330" xr:uid="{1299ADE1-3FD2-46FE-A019-AA32A9FD189F}"/>
    <cellStyle name="Millares 3 6 2 2 5" xfId="12696" xr:uid="{00000000-0005-0000-0000-000033270000}"/>
    <cellStyle name="Millares 3 6 2 2 5 2" xfId="12697" xr:uid="{00000000-0005-0000-0000-000034270000}"/>
    <cellStyle name="Millares 3 6 2 2 5 2 2" xfId="12698" xr:uid="{00000000-0005-0000-0000-000035270000}"/>
    <cellStyle name="Millares 3 6 2 2 5 2 2 2" xfId="23338" xr:uid="{496E395E-C00A-4971-83D8-475E8FC4A8A9}"/>
    <cellStyle name="Millares 3 6 2 2 5 2 3" xfId="12699" xr:uid="{00000000-0005-0000-0000-000036270000}"/>
    <cellStyle name="Millares 3 6 2 2 5 2 3 2" xfId="23339" xr:uid="{4DD542D8-CD93-44FD-A011-86DCB0A83781}"/>
    <cellStyle name="Millares 3 6 2 2 5 2 4" xfId="23337" xr:uid="{2B3A81DD-8583-45DC-8FFC-9F1966BAC20D}"/>
    <cellStyle name="Millares 3 6 2 2 5 3" xfId="12700" xr:uid="{00000000-0005-0000-0000-000037270000}"/>
    <cellStyle name="Millares 3 6 2 2 5 3 2" xfId="23340" xr:uid="{D4FE27AA-96A2-4E59-B750-35CD1AEA7EBA}"/>
    <cellStyle name="Millares 3 6 2 2 5 4" xfId="12701" xr:uid="{00000000-0005-0000-0000-000038270000}"/>
    <cellStyle name="Millares 3 6 2 2 5 4 2" xfId="23341" xr:uid="{21B0E097-C1AC-4BEC-959F-D7C1CBAD37C8}"/>
    <cellStyle name="Millares 3 6 2 2 5 5" xfId="23336" xr:uid="{7C60E03E-5C7C-4565-8C00-4AFC30D9B595}"/>
    <cellStyle name="Millares 3 6 2 2 6" xfId="12702" xr:uid="{00000000-0005-0000-0000-000039270000}"/>
    <cellStyle name="Millares 3 6 2 2 6 2" xfId="12703" xr:uid="{00000000-0005-0000-0000-00003A270000}"/>
    <cellStyle name="Millares 3 6 2 2 6 2 2" xfId="23343" xr:uid="{E85ED033-FEC0-4830-ABDD-DAF8EFAE0991}"/>
    <cellStyle name="Millares 3 6 2 2 6 3" xfId="12704" xr:uid="{00000000-0005-0000-0000-00003B270000}"/>
    <cellStyle name="Millares 3 6 2 2 6 3 2" xfId="23344" xr:uid="{27B22A79-DBC1-4DD8-8501-C515262D8AF7}"/>
    <cellStyle name="Millares 3 6 2 2 6 4" xfId="23342" xr:uid="{B5AA690C-ED29-441C-AACB-8C9D5CB34EB8}"/>
    <cellStyle name="Millares 3 6 2 2 7" xfId="12705" xr:uid="{00000000-0005-0000-0000-00003C270000}"/>
    <cellStyle name="Millares 3 6 2 2 7 2" xfId="23345" xr:uid="{F040791B-3CD7-4EFA-80D9-371AA8B8981B}"/>
    <cellStyle name="Millares 3 6 2 2 8" xfId="12706" xr:uid="{00000000-0005-0000-0000-00003D270000}"/>
    <cellStyle name="Millares 3 6 2 2 8 2" xfId="23346" xr:uid="{664D0908-14EE-4849-B4AC-56A329DDB3ED}"/>
    <cellStyle name="Millares 3 6 2 2 9" xfId="23311" xr:uid="{AA0DA07F-0666-40DF-B2F0-C92F1ABC9209}"/>
    <cellStyle name="Millares 3 6 2 3" xfId="12707" xr:uid="{00000000-0005-0000-0000-00003E270000}"/>
    <cellStyle name="Millares 3 6 2 3 2" xfId="12708" xr:uid="{00000000-0005-0000-0000-00003F270000}"/>
    <cellStyle name="Millares 3 6 2 3 2 2" xfId="12709" xr:uid="{00000000-0005-0000-0000-000040270000}"/>
    <cellStyle name="Millares 3 6 2 3 2 2 2" xfId="12710" xr:uid="{00000000-0005-0000-0000-000041270000}"/>
    <cellStyle name="Millares 3 6 2 3 2 2 2 2" xfId="23350" xr:uid="{C3C93CDD-3513-41C7-82B7-CE6FCA47D27C}"/>
    <cellStyle name="Millares 3 6 2 3 2 2 3" xfId="12711" xr:uid="{00000000-0005-0000-0000-000042270000}"/>
    <cellStyle name="Millares 3 6 2 3 2 2 3 2" xfId="23351" xr:uid="{26EA0CDA-6237-4B40-8FC1-BFB7C42B6D72}"/>
    <cellStyle name="Millares 3 6 2 3 2 2 4" xfId="23349" xr:uid="{7B6C26DB-22C7-42B4-A8D8-40DCC160D433}"/>
    <cellStyle name="Millares 3 6 2 3 2 3" xfId="12712" xr:uid="{00000000-0005-0000-0000-000043270000}"/>
    <cellStyle name="Millares 3 6 2 3 2 3 2" xfId="23352" xr:uid="{6F67E177-805C-44BD-85D5-76D16F933624}"/>
    <cellStyle name="Millares 3 6 2 3 2 4" xfId="12713" xr:uid="{00000000-0005-0000-0000-000044270000}"/>
    <cellStyle name="Millares 3 6 2 3 2 4 2" xfId="23353" xr:uid="{1596F312-2DB9-4827-B098-76D31E6AD644}"/>
    <cellStyle name="Millares 3 6 2 3 2 5" xfId="23348" xr:uid="{D581236F-1387-4209-8EED-B73794B8BF40}"/>
    <cellStyle name="Millares 3 6 2 3 3" xfId="12714" xr:uid="{00000000-0005-0000-0000-000045270000}"/>
    <cellStyle name="Millares 3 6 2 3 3 2" xfId="12715" xr:uid="{00000000-0005-0000-0000-000046270000}"/>
    <cellStyle name="Millares 3 6 2 3 3 2 2" xfId="23355" xr:uid="{8823B98F-A746-42D6-8D40-D3F5857E59E4}"/>
    <cellStyle name="Millares 3 6 2 3 3 3" xfId="12716" xr:uid="{00000000-0005-0000-0000-000047270000}"/>
    <cellStyle name="Millares 3 6 2 3 3 3 2" xfId="23356" xr:uid="{22118456-B928-4C94-9A0A-2E5B1DB1A4DB}"/>
    <cellStyle name="Millares 3 6 2 3 3 4" xfId="23354" xr:uid="{F8A2A45B-B667-49B4-990B-F9CD9CB5D2E0}"/>
    <cellStyle name="Millares 3 6 2 3 4" xfId="12717" xr:uid="{00000000-0005-0000-0000-000048270000}"/>
    <cellStyle name="Millares 3 6 2 3 4 2" xfId="23357" xr:uid="{704F000B-117B-4E28-A9C7-9F3588342963}"/>
    <cellStyle name="Millares 3 6 2 3 5" xfId="12718" xr:uid="{00000000-0005-0000-0000-000049270000}"/>
    <cellStyle name="Millares 3 6 2 3 5 2" xfId="23358" xr:uid="{DFB10DAC-B477-429F-968D-3CDFE984670E}"/>
    <cellStyle name="Millares 3 6 2 3 6" xfId="23347" xr:uid="{A3B8B3FD-7BA3-4C4E-B2B4-95B1FADCFE80}"/>
    <cellStyle name="Millares 3 6 2 4" xfId="12719" xr:uid="{00000000-0005-0000-0000-00004A270000}"/>
    <cellStyle name="Millares 3 6 2 4 2" xfId="12720" xr:uid="{00000000-0005-0000-0000-00004B270000}"/>
    <cellStyle name="Millares 3 6 2 4 2 2" xfId="12721" xr:uid="{00000000-0005-0000-0000-00004C270000}"/>
    <cellStyle name="Millares 3 6 2 4 2 2 2" xfId="23361" xr:uid="{755AFFA0-EFF3-4312-B8A5-2430194B8EEE}"/>
    <cellStyle name="Millares 3 6 2 4 2 3" xfId="12722" xr:uid="{00000000-0005-0000-0000-00004D270000}"/>
    <cellStyle name="Millares 3 6 2 4 2 3 2" xfId="23362" xr:uid="{C2F8AF37-3221-40FE-9B0D-631E6B2A7496}"/>
    <cellStyle name="Millares 3 6 2 4 2 4" xfId="23360" xr:uid="{544B0C34-C185-4C46-9764-F0D80DB103B3}"/>
    <cellStyle name="Millares 3 6 2 4 3" xfId="12723" xr:uid="{00000000-0005-0000-0000-00004E270000}"/>
    <cellStyle name="Millares 3 6 2 4 3 2" xfId="23363" xr:uid="{7E355320-FC49-4F38-BE2C-D7A00D24E914}"/>
    <cellStyle name="Millares 3 6 2 4 4" xfId="12724" xr:uid="{00000000-0005-0000-0000-00004F270000}"/>
    <cellStyle name="Millares 3 6 2 4 4 2" xfId="23364" xr:uid="{E7FEB3E8-E0E5-45D5-A132-58F7B1AA86E3}"/>
    <cellStyle name="Millares 3 6 2 4 5" xfId="23359" xr:uid="{B5C1964B-5B1D-43EF-A8BD-7183E63B2872}"/>
    <cellStyle name="Millares 3 6 2 5" xfId="12725" xr:uid="{00000000-0005-0000-0000-000050270000}"/>
    <cellStyle name="Millares 3 6 2 5 2" xfId="12726" xr:uid="{00000000-0005-0000-0000-000051270000}"/>
    <cellStyle name="Millares 3 6 2 5 2 2" xfId="12727" xr:uid="{00000000-0005-0000-0000-000052270000}"/>
    <cellStyle name="Millares 3 6 2 5 2 2 2" xfId="23367" xr:uid="{7BA66AED-476D-4112-B55B-2F50BD3D8333}"/>
    <cellStyle name="Millares 3 6 2 5 2 3" xfId="12728" xr:uid="{00000000-0005-0000-0000-000053270000}"/>
    <cellStyle name="Millares 3 6 2 5 2 3 2" xfId="23368" xr:uid="{C51DAD91-0913-461F-8085-345053D164AC}"/>
    <cellStyle name="Millares 3 6 2 5 2 4" xfId="23366" xr:uid="{E5021A2F-998F-4790-B62A-F07689FB2C69}"/>
    <cellStyle name="Millares 3 6 2 5 3" xfId="12729" xr:uid="{00000000-0005-0000-0000-000054270000}"/>
    <cellStyle name="Millares 3 6 2 5 3 2" xfId="23369" xr:uid="{E8277D5D-7477-4E20-AEAE-55A239634D3E}"/>
    <cellStyle name="Millares 3 6 2 5 4" xfId="12730" xr:uid="{00000000-0005-0000-0000-000055270000}"/>
    <cellStyle name="Millares 3 6 2 5 4 2" xfId="23370" xr:uid="{3BD2C3C9-67EE-4867-807A-4E386F6A76F3}"/>
    <cellStyle name="Millares 3 6 2 5 5" xfId="23365" xr:uid="{8C896C83-5485-4101-98A2-6AEEEF31934A}"/>
    <cellStyle name="Millares 3 6 2 6" xfId="12731" xr:uid="{00000000-0005-0000-0000-000056270000}"/>
    <cellStyle name="Millares 3 6 2 6 2" xfId="12732" xr:uid="{00000000-0005-0000-0000-000057270000}"/>
    <cellStyle name="Millares 3 6 2 6 2 2" xfId="12733" xr:uid="{00000000-0005-0000-0000-000058270000}"/>
    <cellStyle name="Millares 3 6 2 6 2 2 2" xfId="23373" xr:uid="{195432F0-5CCA-4ADE-8D98-B009D0698DC3}"/>
    <cellStyle name="Millares 3 6 2 6 2 3" xfId="12734" xr:uid="{00000000-0005-0000-0000-000059270000}"/>
    <cellStyle name="Millares 3 6 2 6 2 3 2" xfId="23374" xr:uid="{CEA7277F-9BC5-4D4E-A3B0-AD46637D9AD6}"/>
    <cellStyle name="Millares 3 6 2 6 2 4" xfId="23372" xr:uid="{C71A28C3-A659-48F7-BB9C-AD31DB9A8991}"/>
    <cellStyle name="Millares 3 6 2 6 3" xfId="12735" xr:uid="{00000000-0005-0000-0000-00005A270000}"/>
    <cellStyle name="Millares 3 6 2 6 3 2" xfId="23375" xr:uid="{48F122A8-CEDC-4B45-ADA7-6AF1BE44F7BA}"/>
    <cellStyle name="Millares 3 6 2 6 4" xfId="12736" xr:uid="{00000000-0005-0000-0000-00005B270000}"/>
    <cellStyle name="Millares 3 6 2 6 4 2" xfId="23376" xr:uid="{053FE8DF-8403-4111-A5A5-5062A5920513}"/>
    <cellStyle name="Millares 3 6 2 6 5" xfId="23371" xr:uid="{05D211BD-120D-46DA-8DF9-3CE4BB5549FF}"/>
    <cellStyle name="Millares 3 6 2 7" xfId="12737" xr:uid="{00000000-0005-0000-0000-00005C270000}"/>
    <cellStyle name="Millares 3 6 2 7 2" xfId="12738" xr:uid="{00000000-0005-0000-0000-00005D270000}"/>
    <cellStyle name="Millares 3 6 2 7 2 2" xfId="23378" xr:uid="{FDBFD7A4-309F-4F58-A77E-8DA237C7609E}"/>
    <cellStyle name="Millares 3 6 2 7 3" xfId="12739" xr:uid="{00000000-0005-0000-0000-00005E270000}"/>
    <cellStyle name="Millares 3 6 2 7 3 2" xfId="23379" xr:uid="{9E929D26-BB6A-4C82-8950-4374B9706D63}"/>
    <cellStyle name="Millares 3 6 2 7 4" xfId="23377" xr:uid="{DB04D29D-6B72-462E-B16E-50FECB82AE30}"/>
    <cellStyle name="Millares 3 6 2 8" xfId="12740" xr:uid="{00000000-0005-0000-0000-00005F270000}"/>
    <cellStyle name="Millares 3 6 2 8 2" xfId="23380" xr:uid="{2C4A1CAD-EBA5-4487-9D90-557B5F8660F4}"/>
    <cellStyle name="Millares 3 6 2 9" xfId="12741" xr:uid="{00000000-0005-0000-0000-000060270000}"/>
    <cellStyle name="Millares 3 6 2 9 2" xfId="23381" xr:uid="{3341AFB6-14D4-4507-8420-C0F47EC1E581}"/>
    <cellStyle name="Millares 3 6 3" xfId="12742" xr:uid="{00000000-0005-0000-0000-000061270000}"/>
    <cellStyle name="Millares 3 6 3 2" xfId="12743" xr:uid="{00000000-0005-0000-0000-000062270000}"/>
    <cellStyle name="Millares 3 6 3 2 2" xfId="12744" xr:uid="{00000000-0005-0000-0000-000063270000}"/>
    <cellStyle name="Millares 3 6 3 2 2 2" xfId="12745" xr:uid="{00000000-0005-0000-0000-000064270000}"/>
    <cellStyle name="Millares 3 6 3 2 2 2 2" xfId="12746" xr:uid="{00000000-0005-0000-0000-000065270000}"/>
    <cellStyle name="Millares 3 6 3 2 2 2 2 2" xfId="23386" xr:uid="{D64A41EE-4784-4264-9711-F5A5F599D2D8}"/>
    <cellStyle name="Millares 3 6 3 2 2 2 3" xfId="12747" xr:uid="{00000000-0005-0000-0000-000066270000}"/>
    <cellStyle name="Millares 3 6 3 2 2 2 3 2" xfId="23387" xr:uid="{DABB4091-587A-45CB-8716-EC03D7102BA1}"/>
    <cellStyle name="Millares 3 6 3 2 2 2 4" xfId="23385" xr:uid="{C41A3CD6-3F30-4C47-A03E-D14E881527B4}"/>
    <cellStyle name="Millares 3 6 3 2 2 3" xfId="12748" xr:uid="{00000000-0005-0000-0000-000067270000}"/>
    <cellStyle name="Millares 3 6 3 2 2 3 2" xfId="23388" xr:uid="{DFA74905-7BE4-4D77-8A62-960318AC5C78}"/>
    <cellStyle name="Millares 3 6 3 2 2 4" xfId="12749" xr:uid="{00000000-0005-0000-0000-000068270000}"/>
    <cellStyle name="Millares 3 6 3 2 2 4 2" xfId="23389" xr:uid="{01511889-F1D0-4F0A-AA05-621E5AE4BD75}"/>
    <cellStyle name="Millares 3 6 3 2 2 5" xfId="23384" xr:uid="{8F4879E0-8ADA-4102-98D8-FE2733CEBDFD}"/>
    <cellStyle name="Millares 3 6 3 2 3" xfId="12750" xr:uid="{00000000-0005-0000-0000-000069270000}"/>
    <cellStyle name="Millares 3 6 3 2 3 2" xfId="12751" xr:uid="{00000000-0005-0000-0000-00006A270000}"/>
    <cellStyle name="Millares 3 6 3 2 3 2 2" xfId="23391" xr:uid="{ACBBF205-24E8-4630-818B-74E0DBD8FF6F}"/>
    <cellStyle name="Millares 3 6 3 2 3 3" xfId="12752" xr:uid="{00000000-0005-0000-0000-00006B270000}"/>
    <cellStyle name="Millares 3 6 3 2 3 3 2" xfId="23392" xr:uid="{1116898C-3B59-4635-ACC9-BE72A97166AA}"/>
    <cellStyle name="Millares 3 6 3 2 3 4" xfId="23390" xr:uid="{5E2C7248-3F2E-4B62-A8E6-FDE4DF66B7BB}"/>
    <cellStyle name="Millares 3 6 3 2 4" xfId="12753" xr:uid="{00000000-0005-0000-0000-00006C270000}"/>
    <cellStyle name="Millares 3 6 3 2 4 2" xfId="23393" xr:uid="{8C0833FB-6DF5-457D-BB7D-30B0BEB3D00B}"/>
    <cellStyle name="Millares 3 6 3 2 5" xfId="12754" xr:uid="{00000000-0005-0000-0000-00006D270000}"/>
    <cellStyle name="Millares 3 6 3 2 5 2" xfId="23394" xr:uid="{1BB5D7BF-0553-49F3-BD9E-A7E7BFED8F8E}"/>
    <cellStyle name="Millares 3 6 3 2 6" xfId="23383" xr:uid="{D273B1AD-589E-4D75-B1B8-0C53D80362C8}"/>
    <cellStyle name="Millares 3 6 3 3" xfId="12755" xr:uid="{00000000-0005-0000-0000-00006E270000}"/>
    <cellStyle name="Millares 3 6 3 3 2" xfId="12756" xr:uid="{00000000-0005-0000-0000-00006F270000}"/>
    <cellStyle name="Millares 3 6 3 3 2 2" xfId="12757" xr:uid="{00000000-0005-0000-0000-000070270000}"/>
    <cellStyle name="Millares 3 6 3 3 2 2 2" xfId="23397" xr:uid="{2FDE579D-189F-4B22-A3B8-9B56D7732D34}"/>
    <cellStyle name="Millares 3 6 3 3 2 3" xfId="12758" xr:uid="{00000000-0005-0000-0000-000071270000}"/>
    <cellStyle name="Millares 3 6 3 3 2 3 2" xfId="23398" xr:uid="{0D6C84D8-8DC1-448F-9262-593CB20F19D7}"/>
    <cellStyle name="Millares 3 6 3 3 2 4" xfId="23396" xr:uid="{BC47D6B2-E1CF-4B7C-9C51-7289F463A208}"/>
    <cellStyle name="Millares 3 6 3 3 3" xfId="12759" xr:uid="{00000000-0005-0000-0000-000072270000}"/>
    <cellStyle name="Millares 3 6 3 3 3 2" xfId="23399" xr:uid="{F78673C2-721D-403C-A6CF-9157A18B5ADD}"/>
    <cellStyle name="Millares 3 6 3 3 4" xfId="12760" xr:uid="{00000000-0005-0000-0000-000073270000}"/>
    <cellStyle name="Millares 3 6 3 3 4 2" xfId="23400" xr:uid="{FD2DE8FD-2882-4BE4-BBEC-BB94A4891431}"/>
    <cellStyle name="Millares 3 6 3 3 5" xfId="23395" xr:uid="{2B802895-EC6E-4621-BDA4-5133CD2F1254}"/>
    <cellStyle name="Millares 3 6 3 4" xfId="12761" xr:uid="{00000000-0005-0000-0000-000074270000}"/>
    <cellStyle name="Millares 3 6 3 4 2" xfId="12762" xr:uid="{00000000-0005-0000-0000-000075270000}"/>
    <cellStyle name="Millares 3 6 3 4 2 2" xfId="12763" xr:uid="{00000000-0005-0000-0000-000076270000}"/>
    <cellStyle name="Millares 3 6 3 4 2 2 2" xfId="23403" xr:uid="{BBEC64D9-A20C-41DF-87FF-150E61C2894B}"/>
    <cellStyle name="Millares 3 6 3 4 2 3" xfId="12764" xr:uid="{00000000-0005-0000-0000-000077270000}"/>
    <cellStyle name="Millares 3 6 3 4 2 3 2" xfId="23404" xr:uid="{256540D2-2F5C-41AF-9454-EEF8E8432472}"/>
    <cellStyle name="Millares 3 6 3 4 2 4" xfId="23402" xr:uid="{57E71249-3EC2-4998-B658-40FF71228012}"/>
    <cellStyle name="Millares 3 6 3 4 3" xfId="12765" xr:uid="{00000000-0005-0000-0000-000078270000}"/>
    <cellStyle name="Millares 3 6 3 4 3 2" xfId="23405" xr:uid="{8C59D706-51AE-401F-B686-5CB251857E29}"/>
    <cellStyle name="Millares 3 6 3 4 4" xfId="12766" xr:uid="{00000000-0005-0000-0000-000079270000}"/>
    <cellStyle name="Millares 3 6 3 4 4 2" xfId="23406" xr:uid="{26318590-7FDF-411B-A125-28CB5D508263}"/>
    <cellStyle name="Millares 3 6 3 4 5" xfId="23401" xr:uid="{4D13E002-77CF-4863-8C8D-01B514562837}"/>
    <cellStyle name="Millares 3 6 3 5" xfId="12767" xr:uid="{00000000-0005-0000-0000-00007A270000}"/>
    <cellStyle name="Millares 3 6 3 5 2" xfId="12768" xr:uid="{00000000-0005-0000-0000-00007B270000}"/>
    <cellStyle name="Millares 3 6 3 5 2 2" xfId="12769" xr:uid="{00000000-0005-0000-0000-00007C270000}"/>
    <cellStyle name="Millares 3 6 3 5 2 2 2" xfId="23409" xr:uid="{018B0C90-686C-4775-AB7F-905CD7AFD369}"/>
    <cellStyle name="Millares 3 6 3 5 2 3" xfId="12770" xr:uid="{00000000-0005-0000-0000-00007D270000}"/>
    <cellStyle name="Millares 3 6 3 5 2 3 2" xfId="23410" xr:uid="{D6317B94-5007-4543-815B-890B2B07147C}"/>
    <cellStyle name="Millares 3 6 3 5 2 4" xfId="23408" xr:uid="{A0247A22-62DF-48E6-820C-5227F87F71F8}"/>
    <cellStyle name="Millares 3 6 3 5 3" xfId="12771" xr:uid="{00000000-0005-0000-0000-00007E270000}"/>
    <cellStyle name="Millares 3 6 3 5 3 2" xfId="23411" xr:uid="{0AB4470B-A48F-49E8-9977-7CD032B4C2C5}"/>
    <cellStyle name="Millares 3 6 3 5 4" xfId="12772" xr:uid="{00000000-0005-0000-0000-00007F270000}"/>
    <cellStyle name="Millares 3 6 3 5 4 2" xfId="23412" xr:uid="{6678F7CD-5C31-4522-8133-FA04214926B5}"/>
    <cellStyle name="Millares 3 6 3 5 5" xfId="23407" xr:uid="{4FFAC7E1-6E63-4BC7-9618-60D8FBE4E2EF}"/>
    <cellStyle name="Millares 3 6 3 6" xfId="12773" xr:uid="{00000000-0005-0000-0000-000080270000}"/>
    <cellStyle name="Millares 3 6 3 6 2" xfId="12774" xr:uid="{00000000-0005-0000-0000-000081270000}"/>
    <cellStyle name="Millares 3 6 3 6 2 2" xfId="23414" xr:uid="{70AF55AB-1AE5-497C-BA0B-C378418D5F95}"/>
    <cellStyle name="Millares 3 6 3 6 3" xfId="12775" xr:uid="{00000000-0005-0000-0000-000082270000}"/>
    <cellStyle name="Millares 3 6 3 6 3 2" xfId="23415" xr:uid="{774D7145-FA2F-445F-94DE-3A615B9B65FA}"/>
    <cellStyle name="Millares 3 6 3 6 4" xfId="23413" xr:uid="{4C5E6B41-64B2-40FD-998A-F140E6320209}"/>
    <cellStyle name="Millares 3 6 3 7" xfId="12776" xr:uid="{00000000-0005-0000-0000-000083270000}"/>
    <cellStyle name="Millares 3 6 3 7 2" xfId="23416" xr:uid="{E4175CD8-6360-45AF-ADAA-820B2EF072D3}"/>
    <cellStyle name="Millares 3 6 3 8" xfId="12777" xr:uid="{00000000-0005-0000-0000-000084270000}"/>
    <cellStyle name="Millares 3 6 3 8 2" xfId="23417" xr:uid="{5ACD607B-59CF-400D-AADA-A31F034D3B8F}"/>
    <cellStyle name="Millares 3 6 3 9" xfId="23382" xr:uid="{1061158E-DFE9-4AEC-8BEF-8CCD1DEF7332}"/>
    <cellStyle name="Millares 3 6 4" xfId="12778" xr:uid="{00000000-0005-0000-0000-000085270000}"/>
    <cellStyle name="Millares 3 6 4 2" xfId="12779" xr:uid="{00000000-0005-0000-0000-000086270000}"/>
    <cellStyle name="Millares 3 6 4 2 2" xfId="12780" xr:uid="{00000000-0005-0000-0000-000087270000}"/>
    <cellStyle name="Millares 3 6 4 2 2 2" xfId="12781" xr:uid="{00000000-0005-0000-0000-000088270000}"/>
    <cellStyle name="Millares 3 6 4 2 2 2 2" xfId="23421" xr:uid="{8AC2FD9A-7C42-490E-AE21-4B12FD2E9CB3}"/>
    <cellStyle name="Millares 3 6 4 2 2 3" xfId="12782" xr:uid="{00000000-0005-0000-0000-000089270000}"/>
    <cellStyle name="Millares 3 6 4 2 2 3 2" xfId="23422" xr:uid="{D481F58B-A3C4-49D9-B37D-DA22C424D272}"/>
    <cellStyle name="Millares 3 6 4 2 2 4" xfId="23420" xr:uid="{7E2A0722-8032-42E6-87CB-454D11356225}"/>
    <cellStyle name="Millares 3 6 4 2 3" xfId="12783" xr:uid="{00000000-0005-0000-0000-00008A270000}"/>
    <cellStyle name="Millares 3 6 4 2 3 2" xfId="23423" xr:uid="{CADF4A5F-7181-471C-AE5E-4495B795C5BC}"/>
    <cellStyle name="Millares 3 6 4 2 4" xfId="12784" xr:uid="{00000000-0005-0000-0000-00008B270000}"/>
    <cellStyle name="Millares 3 6 4 2 4 2" xfId="23424" xr:uid="{4A7EA1E1-90EA-4E0D-926A-ED61E603884F}"/>
    <cellStyle name="Millares 3 6 4 2 5" xfId="23419" xr:uid="{BE3432C4-0DBC-43D5-AD47-2D115E013CF2}"/>
    <cellStyle name="Millares 3 6 4 3" xfId="12785" xr:uid="{00000000-0005-0000-0000-00008C270000}"/>
    <cellStyle name="Millares 3 6 4 3 2" xfId="12786" xr:uid="{00000000-0005-0000-0000-00008D270000}"/>
    <cellStyle name="Millares 3 6 4 3 2 2" xfId="12787" xr:uid="{00000000-0005-0000-0000-00008E270000}"/>
    <cellStyle name="Millares 3 6 4 3 2 2 2" xfId="23427" xr:uid="{AA4947A3-30A6-4056-ABB0-9561F5ABBCF0}"/>
    <cellStyle name="Millares 3 6 4 3 2 3" xfId="12788" xr:uid="{00000000-0005-0000-0000-00008F270000}"/>
    <cellStyle name="Millares 3 6 4 3 2 3 2" xfId="23428" xr:uid="{373E5D09-95D0-4222-9B3F-51C534CEE987}"/>
    <cellStyle name="Millares 3 6 4 3 2 4" xfId="23426" xr:uid="{F91DA214-F88A-453B-91D4-1EB1C55026BA}"/>
    <cellStyle name="Millares 3 6 4 3 3" xfId="12789" xr:uid="{00000000-0005-0000-0000-000090270000}"/>
    <cellStyle name="Millares 3 6 4 3 3 2" xfId="23429" xr:uid="{2D0FCDC5-8325-4D4F-BFAF-EBEF0A37D131}"/>
    <cellStyle name="Millares 3 6 4 3 4" xfId="12790" xr:uid="{00000000-0005-0000-0000-000091270000}"/>
    <cellStyle name="Millares 3 6 4 3 4 2" xfId="23430" xr:uid="{E9BBD838-4E9F-40D9-9B8C-66A291971A1B}"/>
    <cellStyle name="Millares 3 6 4 3 5" xfId="23425" xr:uid="{5B33A711-62C6-4EDC-8780-E67B017169EA}"/>
    <cellStyle name="Millares 3 6 4 4" xfId="12791" xr:uid="{00000000-0005-0000-0000-000092270000}"/>
    <cellStyle name="Millares 3 6 4 4 2" xfId="12792" xr:uid="{00000000-0005-0000-0000-000093270000}"/>
    <cellStyle name="Millares 3 6 4 4 2 2" xfId="23432" xr:uid="{B0C882B7-AF9B-45EB-93E5-C081A9EA00F3}"/>
    <cellStyle name="Millares 3 6 4 4 3" xfId="12793" xr:uid="{00000000-0005-0000-0000-000094270000}"/>
    <cellStyle name="Millares 3 6 4 4 3 2" xfId="23433" xr:uid="{520D8A8C-098C-4FDE-84B5-3A006237E1AC}"/>
    <cellStyle name="Millares 3 6 4 4 4" xfId="23431" xr:uid="{13736EDE-E732-4072-B2FF-415E19B392E8}"/>
    <cellStyle name="Millares 3 6 4 5" xfId="12794" xr:uid="{00000000-0005-0000-0000-000095270000}"/>
    <cellStyle name="Millares 3 6 4 5 2" xfId="23434" xr:uid="{979BD335-2E5C-4982-8383-585FA452C15C}"/>
    <cellStyle name="Millares 3 6 4 6" xfId="12795" xr:uid="{00000000-0005-0000-0000-000096270000}"/>
    <cellStyle name="Millares 3 6 4 6 2" xfId="23435" xr:uid="{0D47D93D-F322-426C-98D4-BC2FEE691D10}"/>
    <cellStyle name="Millares 3 6 4 7" xfId="23418" xr:uid="{C65296A3-F606-46F6-A400-F251E2D611CE}"/>
    <cellStyle name="Millares 3 6 5" xfId="12796" xr:uid="{00000000-0005-0000-0000-000097270000}"/>
    <cellStyle name="Millares 3 6 5 2" xfId="12797" xr:uid="{00000000-0005-0000-0000-000098270000}"/>
    <cellStyle name="Millares 3 6 5 2 2" xfId="12798" xr:uid="{00000000-0005-0000-0000-000099270000}"/>
    <cellStyle name="Millares 3 6 5 2 2 2" xfId="23438" xr:uid="{E1E828E2-91C2-479F-954C-049B4AF00162}"/>
    <cellStyle name="Millares 3 6 5 2 3" xfId="12799" xr:uid="{00000000-0005-0000-0000-00009A270000}"/>
    <cellStyle name="Millares 3 6 5 2 3 2" xfId="23439" xr:uid="{C1D6652D-1E14-41E2-9D1C-FC177991974B}"/>
    <cellStyle name="Millares 3 6 5 2 4" xfId="23437" xr:uid="{93C0DD52-D29C-4DAE-A776-6D9A1C943251}"/>
    <cellStyle name="Millares 3 6 5 3" xfId="12800" xr:uid="{00000000-0005-0000-0000-00009B270000}"/>
    <cellStyle name="Millares 3 6 5 3 2" xfId="23440" xr:uid="{E2FC4F8A-4AC1-408C-8889-C9A83710FFAA}"/>
    <cellStyle name="Millares 3 6 5 4" xfId="12801" xr:uid="{00000000-0005-0000-0000-00009C270000}"/>
    <cellStyle name="Millares 3 6 5 4 2" xfId="23441" xr:uid="{81E7FFF2-DE53-4868-B81F-EEA50402B360}"/>
    <cellStyle name="Millares 3 6 5 5" xfId="23436" xr:uid="{FA51BCE3-69B8-4608-A2EF-1454390E19B2}"/>
    <cellStyle name="Millares 3 6 6" xfId="12802" xr:uid="{00000000-0005-0000-0000-00009D270000}"/>
    <cellStyle name="Millares 3 6 6 2" xfId="12803" xr:uid="{00000000-0005-0000-0000-00009E270000}"/>
    <cellStyle name="Millares 3 6 6 2 2" xfId="12804" xr:uid="{00000000-0005-0000-0000-00009F270000}"/>
    <cellStyle name="Millares 3 6 6 2 2 2" xfId="23444" xr:uid="{3A0CD471-C0AE-49CE-AE90-2E2A7798854C}"/>
    <cellStyle name="Millares 3 6 6 2 3" xfId="12805" xr:uid="{00000000-0005-0000-0000-0000A0270000}"/>
    <cellStyle name="Millares 3 6 6 2 3 2" xfId="23445" xr:uid="{6800D015-23AA-4656-A728-DF1942C0F24B}"/>
    <cellStyle name="Millares 3 6 6 2 4" xfId="23443" xr:uid="{29A5D915-FE7B-44EE-8F6D-6677A7FA7E5F}"/>
    <cellStyle name="Millares 3 6 6 3" xfId="12806" xr:uid="{00000000-0005-0000-0000-0000A1270000}"/>
    <cellStyle name="Millares 3 6 6 3 2" xfId="23446" xr:uid="{03D1D281-C37A-485A-9043-98E9FB9AD9CE}"/>
    <cellStyle name="Millares 3 6 6 4" xfId="12807" xr:uid="{00000000-0005-0000-0000-0000A2270000}"/>
    <cellStyle name="Millares 3 6 6 4 2" xfId="23447" xr:uid="{1A9FAECA-4E21-4603-B291-E65F3E3088F3}"/>
    <cellStyle name="Millares 3 6 6 5" xfId="23442" xr:uid="{B8BCE3B7-20E5-4C3B-B3A1-3CC8FDF72DCC}"/>
    <cellStyle name="Millares 3 6 7" xfId="12808" xr:uid="{00000000-0005-0000-0000-0000A3270000}"/>
    <cellStyle name="Millares 3 6 7 2" xfId="12809" xr:uid="{00000000-0005-0000-0000-0000A4270000}"/>
    <cellStyle name="Millares 3 6 7 2 2" xfId="12810" xr:uid="{00000000-0005-0000-0000-0000A5270000}"/>
    <cellStyle name="Millares 3 6 7 2 2 2" xfId="23450" xr:uid="{95BB8C6E-1007-48B1-AC31-8825D77D40E0}"/>
    <cellStyle name="Millares 3 6 7 2 3" xfId="12811" xr:uid="{00000000-0005-0000-0000-0000A6270000}"/>
    <cellStyle name="Millares 3 6 7 2 3 2" xfId="23451" xr:uid="{E67F0B53-F901-46D1-B471-3EA23A9A33AD}"/>
    <cellStyle name="Millares 3 6 7 2 4" xfId="23449" xr:uid="{3E6FDEAC-908A-4AC2-B883-1AC4E1CAF002}"/>
    <cellStyle name="Millares 3 6 7 3" xfId="12812" xr:uid="{00000000-0005-0000-0000-0000A7270000}"/>
    <cellStyle name="Millares 3 6 7 3 2" xfId="23452" xr:uid="{BB308DC9-CFA0-4A7E-8DFB-1D6218174DA3}"/>
    <cellStyle name="Millares 3 6 7 4" xfId="12813" xr:uid="{00000000-0005-0000-0000-0000A8270000}"/>
    <cellStyle name="Millares 3 6 7 4 2" xfId="23453" xr:uid="{D8C20857-06F0-4680-AE29-4A42630A8FCB}"/>
    <cellStyle name="Millares 3 6 7 5" xfId="23448" xr:uid="{65587A68-8A65-4484-90C1-F76488FF8FD1}"/>
    <cellStyle name="Millares 3 6 8" xfId="12814" xr:uid="{00000000-0005-0000-0000-0000A9270000}"/>
    <cellStyle name="Millares 3 6 8 2" xfId="12815" xr:uid="{00000000-0005-0000-0000-0000AA270000}"/>
    <cellStyle name="Millares 3 6 8 2 2" xfId="12816" xr:uid="{00000000-0005-0000-0000-0000AB270000}"/>
    <cellStyle name="Millares 3 6 8 2 2 2" xfId="23456" xr:uid="{4D0AAB2D-A4F6-4800-BBBD-68E61FC64F1B}"/>
    <cellStyle name="Millares 3 6 8 2 3" xfId="12817" xr:uid="{00000000-0005-0000-0000-0000AC270000}"/>
    <cellStyle name="Millares 3 6 8 2 3 2" xfId="23457" xr:uid="{A2824633-6EF7-460E-B770-BE1B61255A4B}"/>
    <cellStyle name="Millares 3 6 8 2 4" xfId="23455" xr:uid="{D0882106-4250-4BF1-8D78-31D7F899C0E1}"/>
    <cellStyle name="Millares 3 6 8 3" xfId="12818" xr:uid="{00000000-0005-0000-0000-0000AD270000}"/>
    <cellStyle name="Millares 3 6 8 3 2" xfId="23458" xr:uid="{2D425855-E6F1-44DE-9A7E-E63F7F2BAB68}"/>
    <cellStyle name="Millares 3 6 8 4" xfId="12819" xr:uid="{00000000-0005-0000-0000-0000AE270000}"/>
    <cellStyle name="Millares 3 6 8 4 2" xfId="23459" xr:uid="{BF031008-C7B7-44A1-A26D-E7AFBFD6FEEA}"/>
    <cellStyle name="Millares 3 6 8 5" xfId="23454" xr:uid="{984A6882-AC69-4F33-B8B4-88F3A502322E}"/>
    <cellStyle name="Millares 3 6 9" xfId="12820" xr:uid="{00000000-0005-0000-0000-0000AF270000}"/>
    <cellStyle name="Millares 3 6 9 2" xfId="12821" xr:uid="{00000000-0005-0000-0000-0000B0270000}"/>
    <cellStyle name="Millares 3 6 9 2 2" xfId="23461" xr:uid="{85AF7D91-7474-4E2C-A0C5-A0F45D1FCFC7}"/>
    <cellStyle name="Millares 3 6 9 3" xfId="12822" xr:uid="{00000000-0005-0000-0000-0000B1270000}"/>
    <cellStyle name="Millares 3 6 9 3 2" xfId="23462" xr:uid="{3A168452-DE74-428B-967D-46319438B327}"/>
    <cellStyle name="Millares 3 6 9 4" xfId="23460" xr:uid="{B37B0C9D-6EAC-4CE3-8B41-483073D77194}"/>
    <cellStyle name="Millares 3 7" xfId="12823" xr:uid="{00000000-0005-0000-0000-0000B2270000}"/>
    <cellStyle name="Millares 3 7 2" xfId="12824" xr:uid="{00000000-0005-0000-0000-0000B3270000}"/>
    <cellStyle name="Millares 3 7 2 2" xfId="12825" xr:uid="{00000000-0005-0000-0000-0000B4270000}"/>
    <cellStyle name="Millares 3 7 2 2 2" xfId="23465" xr:uid="{EBDCF810-1499-43CF-A6AA-45C71E70A390}"/>
    <cellStyle name="Millares 3 7 2 3" xfId="23464" xr:uid="{E05AF087-4796-4548-A688-6D87DF475333}"/>
    <cellStyle name="Millares 3 7 3" xfId="12826" xr:uid="{00000000-0005-0000-0000-0000B5270000}"/>
    <cellStyle name="Millares 3 7 3 2" xfId="23466" xr:uid="{02BF1D27-FE9E-4A1A-A737-B2F096CD8231}"/>
    <cellStyle name="Millares 3 7 4" xfId="23463" xr:uid="{3F88FFA1-E135-40D0-98E5-6761A3E52E77}"/>
    <cellStyle name="Millares 3 8" xfId="12827" xr:uid="{00000000-0005-0000-0000-0000B6270000}"/>
    <cellStyle name="Millares 3 8 2" xfId="12828" xr:uid="{00000000-0005-0000-0000-0000B7270000}"/>
    <cellStyle name="Millares 3 8 2 2" xfId="23468" xr:uid="{D7A95D03-3FDC-4DCE-A840-4EB7DA4B9859}"/>
    <cellStyle name="Millares 3 8 3" xfId="23467" xr:uid="{692B2B39-40E5-4CCB-9263-4DFF2BD4A47D}"/>
    <cellStyle name="Millares 3 9" xfId="13469" xr:uid="{81C9548B-2A5C-413F-B0B3-9763EA2D8753}"/>
    <cellStyle name="Millares 3 9 2" xfId="23833" xr:uid="{29035751-E7EA-494A-B96A-2F6880E8FBC6}"/>
    <cellStyle name="Millares 30" xfId="12829" xr:uid="{00000000-0005-0000-0000-0000B8270000}"/>
    <cellStyle name="Millares 31" xfId="12830" xr:uid="{00000000-0005-0000-0000-0000B9270000}"/>
    <cellStyle name="Millares 32" xfId="12831" xr:uid="{00000000-0005-0000-0000-0000BA270000}"/>
    <cellStyle name="Millares 33" xfId="12832" xr:uid="{00000000-0005-0000-0000-0000BB270000}"/>
    <cellStyle name="Millares 34" xfId="12833" xr:uid="{00000000-0005-0000-0000-0000BC270000}"/>
    <cellStyle name="Millares 35" xfId="12834" xr:uid="{00000000-0005-0000-0000-0000BD270000}"/>
    <cellStyle name="Millares 36" xfId="12835" xr:uid="{00000000-0005-0000-0000-0000BE270000}"/>
    <cellStyle name="Millares 37" xfId="12836" xr:uid="{00000000-0005-0000-0000-0000BF270000}"/>
    <cellStyle name="Millares 38" xfId="12837" xr:uid="{00000000-0005-0000-0000-0000C0270000}"/>
    <cellStyle name="Millares 39" xfId="12838" xr:uid="{00000000-0005-0000-0000-0000C1270000}"/>
    <cellStyle name="Millares 4" xfId="8" xr:uid="{00000000-0005-0000-0000-0000C2270000}"/>
    <cellStyle name="Millares 4 2" xfId="228" xr:uid="{00000000-0005-0000-0000-0000C3270000}"/>
    <cellStyle name="Millares 4 3" xfId="12839" xr:uid="{00000000-0005-0000-0000-0000C4270000}"/>
    <cellStyle name="Millares 4 3 10" xfId="12840" xr:uid="{00000000-0005-0000-0000-0000C5270000}"/>
    <cellStyle name="Millares 4 3 10 2" xfId="12841" xr:uid="{00000000-0005-0000-0000-0000C6270000}"/>
    <cellStyle name="Millares 4 3 10 2 2" xfId="12842" xr:uid="{00000000-0005-0000-0000-0000C7270000}"/>
    <cellStyle name="Millares 4 3 10 2 2 2" xfId="23473" xr:uid="{852125A3-25C8-4EE6-8745-7FB11BED4B99}"/>
    <cellStyle name="Millares 4 3 10 2 3" xfId="12843" xr:uid="{00000000-0005-0000-0000-0000C8270000}"/>
    <cellStyle name="Millares 4 3 10 2 3 2" xfId="23474" xr:uid="{BFAFA9AF-1A06-4F69-8411-967DCD4A7C48}"/>
    <cellStyle name="Millares 4 3 10 2 4" xfId="23472" xr:uid="{FF9C94AD-2679-4F3E-A2AF-D8F017A025D3}"/>
    <cellStyle name="Millares 4 3 10 3" xfId="12844" xr:uid="{00000000-0005-0000-0000-0000C9270000}"/>
    <cellStyle name="Millares 4 3 10 3 2" xfId="23475" xr:uid="{8FEB39EF-7DD9-4693-B8EF-2FA7F44AAB50}"/>
    <cellStyle name="Millares 4 3 10 4" xfId="12845" xr:uid="{00000000-0005-0000-0000-0000CA270000}"/>
    <cellStyle name="Millares 4 3 10 4 2" xfId="23476" xr:uid="{AB388299-8D5E-4AA2-A567-7B50ADFDB206}"/>
    <cellStyle name="Millares 4 3 10 5" xfId="23471" xr:uid="{17618900-1E41-49C4-B690-182F95BE83AC}"/>
    <cellStyle name="Millares 4 3 11" xfId="12846" xr:uid="{00000000-0005-0000-0000-0000CB270000}"/>
    <cellStyle name="Millares 4 3 11 2" xfId="12847" xr:uid="{00000000-0005-0000-0000-0000CC270000}"/>
    <cellStyle name="Millares 4 3 11 2 2" xfId="23478" xr:uid="{C4524454-1565-47A5-950C-AF3E3CFCFA2C}"/>
    <cellStyle name="Millares 4 3 11 3" xfId="12848" xr:uid="{00000000-0005-0000-0000-0000CD270000}"/>
    <cellStyle name="Millares 4 3 11 3 2" xfId="23479" xr:uid="{5B2C2E55-B41C-4246-AB7C-DBE68C163DDA}"/>
    <cellStyle name="Millares 4 3 11 4" xfId="23477" xr:uid="{D0C0DF5D-320F-49AB-9672-5B4056377878}"/>
    <cellStyle name="Millares 4 3 12" xfId="12849" xr:uid="{00000000-0005-0000-0000-0000CE270000}"/>
    <cellStyle name="Millares 4 3 12 2" xfId="23480" xr:uid="{2F63A4D0-BB30-492A-B3D3-693744248D6E}"/>
    <cellStyle name="Millares 4 3 13" xfId="12850" xr:uid="{00000000-0005-0000-0000-0000CF270000}"/>
    <cellStyle name="Millares 4 3 13 2" xfId="23481" xr:uid="{C219FB20-96F7-46D7-B0E8-E96FE51FF15B}"/>
    <cellStyle name="Millares 4 3 14" xfId="23470" xr:uid="{7F515163-8088-4187-990B-7C3F6EA367D1}"/>
    <cellStyle name="Millares 4 3 2" xfId="12851" xr:uid="{00000000-0005-0000-0000-0000D0270000}"/>
    <cellStyle name="Millares 4 3 2 10" xfId="12852" xr:uid="{00000000-0005-0000-0000-0000D1270000}"/>
    <cellStyle name="Millares 4 3 2 10 2" xfId="12853" xr:uid="{00000000-0005-0000-0000-0000D2270000}"/>
    <cellStyle name="Millares 4 3 2 10 2 2" xfId="23484" xr:uid="{C2AF614C-2095-4DCC-85DA-C09E78E27185}"/>
    <cellStyle name="Millares 4 3 2 10 3" xfId="12854" xr:uid="{00000000-0005-0000-0000-0000D3270000}"/>
    <cellStyle name="Millares 4 3 2 10 3 2" xfId="23485" xr:uid="{CB575ABF-B7BB-4A4A-A640-7A5BD1A98200}"/>
    <cellStyle name="Millares 4 3 2 10 4" xfId="23483" xr:uid="{E6AEF625-5F45-440A-9BE3-58CC919938A9}"/>
    <cellStyle name="Millares 4 3 2 11" xfId="12855" xr:uid="{00000000-0005-0000-0000-0000D4270000}"/>
    <cellStyle name="Millares 4 3 2 11 2" xfId="23486" xr:uid="{7C4A0140-F806-4992-9693-D9D7738431F1}"/>
    <cellStyle name="Millares 4 3 2 12" xfId="12856" xr:uid="{00000000-0005-0000-0000-0000D5270000}"/>
    <cellStyle name="Millares 4 3 2 12 2" xfId="23487" xr:uid="{347C87C0-E41A-425C-AFA0-793A5B4C4192}"/>
    <cellStyle name="Millares 4 3 2 13" xfId="23482" xr:uid="{D56D33A0-AA4B-4B8C-8C7F-F70D2FC72912}"/>
    <cellStyle name="Millares 4 3 2 2" xfId="12857" xr:uid="{00000000-0005-0000-0000-0000D6270000}"/>
    <cellStyle name="Millares 4 3 2 2 10" xfId="23488" xr:uid="{AA6E44FB-F60A-4636-9EF9-7F279D37C990}"/>
    <cellStyle name="Millares 4 3 2 2 2" xfId="12858" xr:uid="{00000000-0005-0000-0000-0000D7270000}"/>
    <cellStyle name="Millares 4 3 2 2 2 2" xfId="12859" xr:uid="{00000000-0005-0000-0000-0000D8270000}"/>
    <cellStyle name="Millares 4 3 2 2 2 2 2" xfId="12860" xr:uid="{00000000-0005-0000-0000-0000D9270000}"/>
    <cellStyle name="Millares 4 3 2 2 2 2 2 2" xfId="12861" xr:uid="{00000000-0005-0000-0000-0000DA270000}"/>
    <cellStyle name="Millares 4 3 2 2 2 2 2 2 2" xfId="12862" xr:uid="{00000000-0005-0000-0000-0000DB270000}"/>
    <cellStyle name="Millares 4 3 2 2 2 2 2 2 2 2" xfId="23493" xr:uid="{6D669E50-8342-4590-8096-5D89B55366C3}"/>
    <cellStyle name="Millares 4 3 2 2 2 2 2 2 3" xfId="12863" xr:uid="{00000000-0005-0000-0000-0000DC270000}"/>
    <cellStyle name="Millares 4 3 2 2 2 2 2 2 3 2" xfId="23494" xr:uid="{05D91F42-E8CC-49CF-8EF9-A6DE45E5C182}"/>
    <cellStyle name="Millares 4 3 2 2 2 2 2 2 4" xfId="23492" xr:uid="{C683B34B-0420-4B2D-976E-93FC2FF64853}"/>
    <cellStyle name="Millares 4 3 2 2 2 2 2 3" xfId="12864" xr:uid="{00000000-0005-0000-0000-0000DD270000}"/>
    <cellStyle name="Millares 4 3 2 2 2 2 2 3 2" xfId="23495" xr:uid="{CC7070DC-A3CA-415D-8FE3-5A6E01E93B59}"/>
    <cellStyle name="Millares 4 3 2 2 2 2 2 4" xfId="12865" xr:uid="{00000000-0005-0000-0000-0000DE270000}"/>
    <cellStyle name="Millares 4 3 2 2 2 2 2 4 2" xfId="23496" xr:uid="{2E407976-A180-4932-B4C9-60AC7B69301D}"/>
    <cellStyle name="Millares 4 3 2 2 2 2 2 5" xfId="23491" xr:uid="{CC7E9B61-405A-4868-B6AB-71B67FB61799}"/>
    <cellStyle name="Millares 4 3 2 2 2 2 3" xfId="12866" xr:uid="{00000000-0005-0000-0000-0000DF270000}"/>
    <cellStyle name="Millares 4 3 2 2 2 2 3 2" xfId="12867" xr:uid="{00000000-0005-0000-0000-0000E0270000}"/>
    <cellStyle name="Millares 4 3 2 2 2 2 3 2 2" xfId="23498" xr:uid="{B0C902E6-50F5-4940-AEA8-30F4A12E2C50}"/>
    <cellStyle name="Millares 4 3 2 2 2 2 3 3" xfId="12868" xr:uid="{00000000-0005-0000-0000-0000E1270000}"/>
    <cellStyle name="Millares 4 3 2 2 2 2 3 3 2" xfId="23499" xr:uid="{AB7150C5-954F-4132-8604-3B63F467BED1}"/>
    <cellStyle name="Millares 4 3 2 2 2 2 3 4" xfId="23497" xr:uid="{7B3796B2-89BC-439A-B552-FE612F0646DE}"/>
    <cellStyle name="Millares 4 3 2 2 2 2 4" xfId="12869" xr:uid="{00000000-0005-0000-0000-0000E2270000}"/>
    <cellStyle name="Millares 4 3 2 2 2 2 4 2" xfId="23500" xr:uid="{CB3E190A-999F-4294-9475-9D2F5BFEFE69}"/>
    <cellStyle name="Millares 4 3 2 2 2 2 5" xfId="12870" xr:uid="{00000000-0005-0000-0000-0000E3270000}"/>
    <cellStyle name="Millares 4 3 2 2 2 2 5 2" xfId="23501" xr:uid="{2C2210CE-3EA2-47D9-A6FB-E0DFF3AC60F9}"/>
    <cellStyle name="Millares 4 3 2 2 2 2 6" xfId="23490" xr:uid="{38573B58-5BDC-4AF8-909B-DB2E9FEACC90}"/>
    <cellStyle name="Millares 4 3 2 2 2 3" xfId="12871" xr:uid="{00000000-0005-0000-0000-0000E4270000}"/>
    <cellStyle name="Millares 4 3 2 2 2 3 2" xfId="12872" xr:uid="{00000000-0005-0000-0000-0000E5270000}"/>
    <cellStyle name="Millares 4 3 2 2 2 3 2 2" xfId="12873" xr:uid="{00000000-0005-0000-0000-0000E6270000}"/>
    <cellStyle name="Millares 4 3 2 2 2 3 2 2 2" xfId="23504" xr:uid="{ABF73F91-55ED-48D1-8804-9A984A734EB2}"/>
    <cellStyle name="Millares 4 3 2 2 2 3 2 3" xfId="12874" xr:uid="{00000000-0005-0000-0000-0000E7270000}"/>
    <cellStyle name="Millares 4 3 2 2 2 3 2 3 2" xfId="23505" xr:uid="{797F818E-FFA3-485D-97DB-343AC4C44DD7}"/>
    <cellStyle name="Millares 4 3 2 2 2 3 2 4" xfId="23503" xr:uid="{511F930F-7B48-4C2F-9C52-C483EA06D77E}"/>
    <cellStyle name="Millares 4 3 2 2 2 3 3" xfId="12875" xr:uid="{00000000-0005-0000-0000-0000E8270000}"/>
    <cellStyle name="Millares 4 3 2 2 2 3 3 2" xfId="23506" xr:uid="{033CDD54-7108-46A9-9699-86C6145C400B}"/>
    <cellStyle name="Millares 4 3 2 2 2 3 4" xfId="12876" xr:uid="{00000000-0005-0000-0000-0000E9270000}"/>
    <cellStyle name="Millares 4 3 2 2 2 3 4 2" xfId="23507" xr:uid="{F5ABDC65-D090-40ED-9674-A647D8B431AD}"/>
    <cellStyle name="Millares 4 3 2 2 2 3 5" xfId="23502" xr:uid="{60FB6E61-7C71-48C1-83C1-FD9315E306D3}"/>
    <cellStyle name="Millares 4 3 2 2 2 4" xfId="12877" xr:uid="{00000000-0005-0000-0000-0000EA270000}"/>
    <cellStyle name="Millares 4 3 2 2 2 4 2" xfId="12878" xr:uid="{00000000-0005-0000-0000-0000EB270000}"/>
    <cellStyle name="Millares 4 3 2 2 2 4 2 2" xfId="12879" xr:uid="{00000000-0005-0000-0000-0000EC270000}"/>
    <cellStyle name="Millares 4 3 2 2 2 4 2 2 2" xfId="23510" xr:uid="{7EA0B53A-3F5D-4135-9DCE-892D23BB8B48}"/>
    <cellStyle name="Millares 4 3 2 2 2 4 2 3" xfId="12880" xr:uid="{00000000-0005-0000-0000-0000ED270000}"/>
    <cellStyle name="Millares 4 3 2 2 2 4 2 3 2" xfId="23511" xr:uid="{FB6153A5-D4A8-4016-8A91-A7CC5C1648E6}"/>
    <cellStyle name="Millares 4 3 2 2 2 4 2 4" xfId="23509" xr:uid="{598CAA38-B951-4D0A-A07F-EAB84FD11661}"/>
    <cellStyle name="Millares 4 3 2 2 2 4 3" xfId="12881" xr:uid="{00000000-0005-0000-0000-0000EE270000}"/>
    <cellStyle name="Millares 4 3 2 2 2 4 3 2" xfId="23512" xr:uid="{DEB17DF7-11B9-4BA6-AAE8-3D33511DA434}"/>
    <cellStyle name="Millares 4 3 2 2 2 4 4" xfId="12882" xr:uid="{00000000-0005-0000-0000-0000EF270000}"/>
    <cellStyle name="Millares 4 3 2 2 2 4 4 2" xfId="23513" xr:uid="{AA0CE043-D9B7-4391-942D-A348FF9CA573}"/>
    <cellStyle name="Millares 4 3 2 2 2 4 5" xfId="23508" xr:uid="{0DF8C819-7D00-4DF2-A239-42879A2A774B}"/>
    <cellStyle name="Millares 4 3 2 2 2 5" xfId="12883" xr:uid="{00000000-0005-0000-0000-0000F0270000}"/>
    <cellStyle name="Millares 4 3 2 2 2 5 2" xfId="12884" xr:uid="{00000000-0005-0000-0000-0000F1270000}"/>
    <cellStyle name="Millares 4 3 2 2 2 5 2 2" xfId="12885" xr:uid="{00000000-0005-0000-0000-0000F2270000}"/>
    <cellStyle name="Millares 4 3 2 2 2 5 2 2 2" xfId="23516" xr:uid="{64CB27D3-24A9-499C-96AC-37C902909809}"/>
    <cellStyle name="Millares 4 3 2 2 2 5 2 3" xfId="12886" xr:uid="{00000000-0005-0000-0000-0000F3270000}"/>
    <cellStyle name="Millares 4 3 2 2 2 5 2 3 2" xfId="23517" xr:uid="{75478168-31EC-444D-B418-84D7B81BB715}"/>
    <cellStyle name="Millares 4 3 2 2 2 5 2 4" xfId="23515" xr:uid="{027C9B5F-0F98-4695-98F3-FB3D4A3F47C9}"/>
    <cellStyle name="Millares 4 3 2 2 2 5 3" xfId="12887" xr:uid="{00000000-0005-0000-0000-0000F4270000}"/>
    <cellStyle name="Millares 4 3 2 2 2 5 3 2" xfId="23518" xr:uid="{6AE960AE-E8E8-451B-AEBC-3BFA10714265}"/>
    <cellStyle name="Millares 4 3 2 2 2 5 4" xfId="12888" xr:uid="{00000000-0005-0000-0000-0000F5270000}"/>
    <cellStyle name="Millares 4 3 2 2 2 5 4 2" xfId="23519" xr:uid="{CFB5CADC-B8D6-431E-945C-EE4ABE64203C}"/>
    <cellStyle name="Millares 4 3 2 2 2 5 5" xfId="23514" xr:uid="{A1B642DC-251F-452E-A22C-62A1A3CC79EE}"/>
    <cellStyle name="Millares 4 3 2 2 2 6" xfId="12889" xr:uid="{00000000-0005-0000-0000-0000F6270000}"/>
    <cellStyle name="Millares 4 3 2 2 2 6 2" xfId="12890" xr:uid="{00000000-0005-0000-0000-0000F7270000}"/>
    <cellStyle name="Millares 4 3 2 2 2 6 2 2" xfId="23521" xr:uid="{5BB1B1A9-77FB-4059-A962-07F3DDD21AF1}"/>
    <cellStyle name="Millares 4 3 2 2 2 6 3" xfId="12891" xr:uid="{00000000-0005-0000-0000-0000F8270000}"/>
    <cellStyle name="Millares 4 3 2 2 2 6 3 2" xfId="23522" xr:uid="{7271C50E-AA02-4A73-B917-1730676F1003}"/>
    <cellStyle name="Millares 4 3 2 2 2 6 4" xfId="23520" xr:uid="{0B410401-CF53-496B-99E9-2FD40F30208E}"/>
    <cellStyle name="Millares 4 3 2 2 2 7" xfId="12892" xr:uid="{00000000-0005-0000-0000-0000F9270000}"/>
    <cellStyle name="Millares 4 3 2 2 2 7 2" xfId="23523" xr:uid="{E7101391-2C8C-4B91-9FF6-5E384CA10C78}"/>
    <cellStyle name="Millares 4 3 2 2 2 8" xfId="12893" xr:uid="{00000000-0005-0000-0000-0000FA270000}"/>
    <cellStyle name="Millares 4 3 2 2 2 8 2" xfId="23524" xr:uid="{27A9DEE0-3A36-484D-BE2D-199935753A93}"/>
    <cellStyle name="Millares 4 3 2 2 2 9" xfId="23489" xr:uid="{121AE22E-C32B-4EA0-87F8-BBA80591A850}"/>
    <cellStyle name="Millares 4 3 2 2 3" xfId="12894" xr:uid="{00000000-0005-0000-0000-0000FB270000}"/>
    <cellStyle name="Millares 4 3 2 2 3 2" xfId="12895" xr:uid="{00000000-0005-0000-0000-0000FC270000}"/>
    <cellStyle name="Millares 4 3 2 2 3 2 2" xfId="12896" xr:uid="{00000000-0005-0000-0000-0000FD270000}"/>
    <cellStyle name="Millares 4 3 2 2 3 2 2 2" xfId="12897" xr:uid="{00000000-0005-0000-0000-0000FE270000}"/>
    <cellStyle name="Millares 4 3 2 2 3 2 2 2 2" xfId="23528" xr:uid="{A218E37B-B206-477D-860E-E38CCCF9FE31}"/>
    <cellStyle name="Millares 4 3 2 2 3 2 2 3" xfId="12898" xr:uid="{00000000-0005-0000-0000-0000FF270000}"/>
    <cellStyle name="Millares 4 3 2 2 3 2 2 3 2" xfId="23529" xr:uid="{4208FFD7-2ED1-456E-8078-80CBB6F5D8BD}"/>
    <cellStyle name="Millares 4 3 2 2 3 2 2 4" xfId="23527" xr:uid="{34BB1903-610E-49F2-BB90-74641EE1339B}"/>
    <cellStyle name="Millares 4 3 2 2 3 2 3" xfId="12899" xr:uid="{00000000-0005-0000-0000-000000280000}"/>
    <cellStyle name="Millares 4 3 2 2 3 2 3 2" xfId="23530" xr:uid="{5A76C923-39B6-4AE3-BC09-7086FA8D36DD}"/>
    <cellStyle name="Millares 4 3 2 2 3 2 4" xfId="12900" xr:uid="{00000000-0005-0000-0000-000001280000}"/>
    <cellStyle name="Millares 4 3 2 2 3 2 4 2" xfId="23531" xr:uid="{96DE2EC4-5BA4-4202-B18E-BF391613E656}"/>
    <cellStyle name="Millares 4 3 2 2 3 2 5" xfId="23526" xr:uid="{2871293F-3A1B-482D-85F4-835205A6768B}"/>
    <cellStyle name="Millares 4 3 2 2 3 3" xfId="12901" xr:uid="{00000000-0005-0000-0000-000002280000}"/>
    <cellStyle name="Millares 4 3 2 2 3 3 2" xfId="12902" xr:uid="{00000000-0005-0000-0000-000003280000}"/>
    <cellStyle name="Millares 4 3 2 2 3 3 2 2" xfId="23533" xr:uid="{EEE480D1-1244-4AD8-9513-8B35CD25EE6F}"/>
    <cellStyle name="Millares 4 3 2 2 3 3 3" xfId="12903" xr:uid="{00000000-0005-0000-0000-000004280000}"/>
    <cellStyle name="Millares 4 3 2 2 3 3 3 2" xfId="23534" xr:uid="{CB5E5255-491E-40AB-886B-C6523E47F1FF}"/>
    <cellStyle name="Millares 4 3 2 2 3 3 4" xfId="23532" xr:uid="{ABCA1EAF-570C-450E-9182-8261880BDC8C}"/>
    <cellStyle name="Millares 4 3 2 2 3 4" xfId="12904" xr:uid="{00000000-0005-0000-0000-000005280000}"/>
    <cellStyle name="Millares 4 3 2 2 3 4 2" xfId="23535" xr:uid="{11FB8B82-F008-4D4A-A69C-5FBCA42F7457}"/>
    <cellStyle name="Millares 4 3 2 2 3 5" xfId="12905" xr:uid="{00000000-0005-0000-0000-000006280000}"/>
    <cellStyle name="Millares 4 3 2 2 3 5 2" xfId="23536" xr:uid="{95A0FB56-2672-4AB6-A250-5AAEB24E8E01}"/>
    <cellStyle name="Millares 4 3 2 2 3 6" xfId="23525" xr:uid="{CDE44DAC-18DB-4088-BA60-F984FB8DF907}"/>
    <cellStyle name="Millares 4 3 2 2 4" xfId="12906" xr:uid="{00000000-0005-0000-0000-000007280000}"/>
    <cellStyle name="Millares 4 3 2 2 4 2" xfId="12907" xr:uid="{00000000-0005-0000-0000-000008280000}"/>
    <cellStyle name="Millares 4 3 2 2 4 2 2" xfId="12908" xr:uid="{00000000-0005-0000-0000-000009280000}"/>
    <cellStyle name="Millares 4 3 2 2 4 2 2 2" xfId="23539" xr:uid="{37C88F18-843E-4A49-B65C-837F0EEAEC57}"/>
    <cellStyle name="Millares 4 3 2 2 4 2 3" xfId="12909" xr:uid="{00000000-0005-0000-0000-00000A280000}"/>
    <cellStyle name="Millares 4 3 2 2 4 2 3 2" xfId="23540" xr:uid="{E50BA1BB-4044-4ECE-A2EF-825BF259FFD8}"/>
    <cellStyle name="Millares 4 3 2 2 4 2 4" xfId="23538" xr:uid="{0823AECF-2073-4E45-970B-D6BFA455491E}"/>
    <cellStyle name="Millares 4 3 2 2 4 3" xfId="12910" xr:uid="{00000000-0005-0000-0000-00000B280000}"/>
    <cellStyle name="Millares 4 3 2 2 4 3 2" xfId="23541" xr:uid="{23549E7B-D7E9-41AB-B729-901003694F87}"/>
    <cellStyle name="Millares 4 3 2 2 4 4" xfId="12911" xr:uid="{00000000-0005-0000-0000-00000C280000}"/>
    <cellStyle name="Millares 4 3 2 2 4 4 2" xfId="23542" xr:uid="{66019BA7-99BC-49CE-97A4-EE181DE69686}"/>
    <cellStyle name="Millares 4 3 2 2 4 5" xfId="23537" xr:uid="{AA5B20D2-D769-4F26-8C6E-A7A7A4C7865E}"/>
    <cellStyle name="Millares 4 3 2 2 5" xfId="12912" xr:uid="{00000000-0005-0000-0000-00000D280000}"/>
    <cellStyle name="Millares 4 3 2 2 5 2" xfId="12913" xr:uid="{00000000-0005-0000-0000-00000E280000}"/>
    <cellStyle name="Millares 4 3 2 2 5 2 2" xfId="12914" xr:uid="{00000000-0005-0000-0000-00000F280000}"/>
    <cellStyle name="Millares 4 3 2 2 5 2 2 2" xfId="23545" xr:uid="{F8E29A52-0283-422D-A8FB-C6D194BC1791}"/>
    <cellStyle name="Millares 4 3 2 2 5 2 3" xfId="12915" xr:uid="{00000000-0005-0000-0000-000010280000}"/>
    <cellStyle name="Millares 4 3 2 2 5 2 3 2" xfId="23546" xr:uid="{CE369AEF-5B70-4D0C-B89C-93BD959F2082}"/>
    <cellStyle name="Millares 4 3 2 2 5 2 4" xfId="23544" xr:uid="{19434E3A-0603-4308-8874-FC37A9B72BBF}"/>
    <cellStyle name="Millares 4 3 2 2 5 3" xfId="12916" xr:uid="{00000000-0005-0000-0000-000011280000}"/>
    <cellStyle name="Millares 4 3 2 2 5 3 2" xfId="23547" xr:uid="{750515AA-8518-490D-8994-A3C830717DD6}"/>
    <cellStyle name="Millares 4 3 2 2 5 4" xfId="12917" xr:uid="{00000000-0005-0000-0000-000012280000}"/>
    <cellStyle name="Millares 4 3 2 2 5 4 2" xfId="23548" xr:uid="{02D60417-0D77-400F-8913-48876944CA35}"/>
    <cellStyle name="Millares 4 3 2 2 5 5" xfId="23543" xr:uid="{F161143B-7D15-4338-94EE-D0818838EBE3}"/>
    <cellStyle name="Millares 4 3 2 2 6" xfId="12918" xr:uid="{00000000-0005-0000-0000-000013280000}"/>
    <cellStyle name="Millares 4 3 2 2 6 2" xfId="12919" xr:uid="{00000000-0005-0000-0000-000014280000}"/>
    <cellStyle name="Millares 4 3 2 2 6 2 2" xfId="12920" xr:uid="{00000000-0005-0000-0000-000015280000}"/>
    <cellStyle name="Millares 4 3 2 2 6 2 2 2" xfId="23551" xr:uid="{D85A68C5-CAC6-4FAD-BEB3-0E43547AC719}"/>
    <cellStyle name="Millares 4 3 2 2 6 2 3" xfId="12921" xr:uid="{00000000-0005-0000-0000-000016280000}"/>
    <cellStyle name="Millares 4 3 2 2 6 2 3 2" xfId="23552" xr:uid="{E76D6389-B96C-44A4-B3A3-56A4FEC70589}"/>
    <cellStyle name="Millares 4 3 2 2 6 2 4" xfId="23550" xr:uid="{55F9377D-760C-412A-B7EF-B6FFE9CE7A41}"/>
    <cellStyle name="Millares 4 3 2 2 6 3" xfId="12922" xr:uid="{00000000-0005-0000-0000-000017280000}"/>
    <cellStyle name="Millares 4 3 2 2 6 3 2" xfId="23553" xr:uid="{BF822E9D-F0C8-4A4B-8787-8D618BA04FC9}"/>
    <cellStyle name="Millares 4 3 2 2 6 4" xfId="12923" xr:uid="{00000000-0005-0000-0000-000018280000}"/>
    <cellStyle name="Millares 4 3 2 2 6 4 2" xfId="23554" xr:uid="{04318338-C94C-4D85-8FD1-8E0DEA9945A2}"/>
    <cellStyle name="Millares 4 3 2 2 6 5" xfId="23549" xr:uid="{B9E436F4-B02D-4E6B-8DDB-C0D1BA2A7468}"/>
    <cellStyle name="Millares 4 3 2 2 7" xfId="12924" xr:uid="{00000000-0005-0000-0000-000019280000}"/>
    <cellStyle name="Millares 4 3 2 2 7 2" xfId="12925" xr:uid="{00000000-0005-0000-0000-00001A280000}"/>
    <cellStyle name="Millares 4 3 2 2 7 2 2" xfId="23556" xr:uid="{3ACC8BFA-0FCE-499B-B3D1-5892E62CE070}"/>
    <cellStyle name="Millares 4 3 2 2 7 3" xfId="12926" xr:uid="{00000000-0005-0000-0000-00001B280000}"/>
    <cellStyle name="Millares 4 3 2 2 7 3 2" xfId="23557" xr:uid="{1DDA21F2-5BD0-4EA3-B712-C180131CFE07}"/>
    <cellStyle name="Millares 4 3 2 2 7 4" xfId="23555" xr:uid="{41C5F1AC-1858-482F-81D5-48F393BDEA11}"/>
    <cellStyle name="Millares 4 3 2 2 8" xfId="12927" xr:uid="{00000000-0005-0000-0000-00001C280000}"/>
    <cellStyle name="Millares 4 3 2 2 8 2" xfId="23558" xr:uid="{5AA7FEA4-8456-4E70-97E5-D9472A9BD199}"/>
    <cellStyle name="Millares 4 3 2 2 9" xfId="12928" xr:uid="{00000000-0005-0000-0000-00001D280000}"/>
    <cellStyle name="Millares 4 3 2 2 9 2" xfId="23559" xr:uid="{9940FFC8-E032-4BE6-89F9-B9AB24BF8710}"/>
    <cellStyle name="Millares 4 3 2 3" xfId="12929" xr:uid="{00000000-0005-0000-0000-00001E280000}"/>
    <cellStyle name="Millares 4 3 2 3 2" xfId="12930" xr:uid="{00000000-0005-0000-0000-00001F280000}"/>
    <cellStyle name="Millares 4 3 2 3 2 2" xfId="12931" xr:uid="{00000000-0005-0000-0000-000020280000}"/>
    <cellStyle name="Millares 4 3 2 3 2 2 2" xfId="12932" xr:uid="{00000000-0005-0000-0000-000021280000}"/>
    <cellStyle name="Millares 4 3 2 3 2 2 2 2" xfId="12933" xr:uid="{00000000-0005-0000-0000-000022280000}"/>
    <cellStyle name="Millares 4 3 2 3 2 2 2 2 2" xfId="23564" xr:uid="{6BBAE06E-A696-485F-B6FC-E43EA904447D}"/>
    <cellStyle name="Millares 4 3 2 3 2 2 2 3" xfId="12934" xr:uid="{00000000-0005-0000-0000-000023280000}"/>
    <cellStyle name="Millares 4 3 2 3 2 2 2 3 2" xfId="23565" xr:uid="{823175D6-FB6B-4A41-B5C3-6B1EF4EFA338}"/>
    <cellStyle name="Millares 4 3 2 3 2 2 2 4" xfId="23563" xr:uid="{7870672E-798C-4835-A895-473512AA8BE5}"/>
    <cellStyle name="Millares 4 3 2 3 2 2 3" xfId="12935" xr:uid="{00000000-0005-0000-0000-000024280000}"/>
    <cellStyle name="Millares 4 3 2 3 2 2 3 2" xfId="23566" xr:uid="{CF7D81B0-D3D0-439F-BCBC-4A9A191700DF}"/>
    <cellStyle name="Millares 4 3 2 3 2 2 4" xfId="12936" xr:uid="{00000000-0005-0000-0000-000025280000}"/>
    <cellStyle name="Millares 4 3 2 3 2 2 4 2" xfId="23567" xr:uid="{9A74E6DD-C024-4139-B851-CFA546FD2118}"/>
    <cellStyle name="Millares 4 3 2 3 2 2 5" xfId="23562" xr:uid="{99F5C74A-F994-4DF7-B00C-2B0002254437}"/>
    <cellStyle name="Millares 4 3 2 3 2 3" xfId="12937" xr:uid="{00000000-0005-0000-0000-000026280000}"/>
    <cellStyle name="Millares 4 3 2 3 2 3 2" xfId="12938" xr:uid="{00000000-0005-0000-0000-000027280000}"/>
    <cellStyle name="Millares 4 3 2 3 2 3 2 2" xfId="23569" xr:uid="{CF08C8FE-B098-41F4-9273-589657255F96}"/>
    <cellStyle name="Millares 4 3 2 3 2 3 3" xfId="12939" xr:uid="{00000000-0005-0000-0000-000028280000}"/>
    <cellStyle name="Millares 4 3 2 3 2 3 3 2" xfId="23570" xr:uid="{65C4B7E6-4DA6-45A3-B9D2-667177EB7924}"/>
    <cellStyle name="Millares 4 3 2 3 2 3 4" xfId="23568" xr:uid="{B25E7BFB-A444-4400-B517-BADB0E7E834E}"/>
    <cellStyle name="Millares 4 3 2 3 2 4" xfId="12940" xr:uid="{00000000-0005-0000-0000-000029280000}"/>
    <cellStyle name="Millares 4 3 2 3 2 4 2" xfId="23571" xr:uid="{A6E576C9-6A22-426B-965A-5419B00B02CF}"/>
    <cellStyle name="Millares 4 3 2 3 2 5" xfId="12941" xr:uid="{00000000-0005-0000-0000-00002A280000}"/>
    <cellStyle name="Millares 4 3 2 3 2 5 2" xfId="23572" xr:uid="{22868297-6191-4386-82F8-3E934E694FFB}"/>
    <cellStyle name="Millares 4 3 2 3 2 6" xfId="23561" xr:uid="{25CCA612-7374-4388-B99A-AC08258626E4}"/>
    <cellStyle name="Millares 4 3 2 3 3" xfId="12942" xr:uid="{00000000-0005-0000-0000-00002B280000}"/>
    <cellStyle name="Millares 4 3 2 3 3 2" xfId="12943" xr:uid="{00000000-0005-0000-0000-00002C280000}"/>
    <cellStyle name="Millares 4 3 2 3 3 2 2" xfId="12944" xr:uid="{00000000-0005-0000-0000-00002D280000}"/>
    <cellStyle name="Millares 4 3 2 3 3 2 2 2" xfId="23575" xr:uid="{9A93B53A-3FE0-474E-A957-42942EB0E524}"/>
    <cellStyle name="Millares 4 3 2 3 3 2 3" xfId="12945" xr:uid="{00000000-0005-0000-0000-00002E280000}"/>
    <cellStyle name="Millares 4 3 2 3 3 2 3 2" xfId="23576" xr:uid="{3C65A563-9C45-4EB2-819D-903F82613941}"/>
    <cellStyle name="Millares 4 3 2 3 3 2 4" xfId="23574" xr:uid="{C2F64345-7851-4CEA-BC16-897EDE5A665F}"/>
    <cellStyle name="Millares 4 3 2 3 3 3" xfId="12946" xr:uid="{00000000-0005-0000-0000-00002F280000}"/>
    <cellStyle name="Millares 4 3 2 3 3 3 2" xfId="23577" xr:uid="{20312D5B-7783-4532-8256-E9310B71973B}"/>
    <cellStyle name="Millares 4 3 2 3 3 4" xfId="12947" xr:uid="{00000000-0005-0000-0000-000030280000}"/>
    <cellStyle name="Millares 4 3 2 3 3 4 2" xfId="23578" xr:uid="{6C726CB0-98EB-44DA-A074-A66B4F9C226E}"/>
    <cellStyle name="Millares 4 3 2 3 3 5" xfId="23573" xr:uid="{077BDC08-57F6-4162-99E0-521E2DD40756}"/>
    <cellStyle name="Millares 4 3 2 3 4" xfId="12948" xr:uid="{00000000-0005-0000-0000-000031280000}"/>
    <cellStyle name="Millares 4 3 2 3 4 2" xfId="12949" xr:uid="{00000000-0005-0000-0000-000032280000}"/>
    <cellStyle name="Millares 4 3 2 3 4 2 2" xfId="12950" xr:uid="{00000000-0005-0000-0000-000033280000}"/>
    <cellStyle name="Millares 4 3 2 3 4 2 2 2" xfId="23581" xr:uid="{A3DF4C39-A7CC-44AC-8280-1ACC717CF72F}"/>
    <cellStyle name="Millares 4 3 2 3 4 2 3" xfId="12951" xr:uid="{00000000-0005-0000-0000-000034280000}"/>
    <cellStyle name="Millares 4 3 2 3 4 2 3 2" xfId="23582" xr:uid="{24FBB6B2-25F4-4E4E-8650-0061013242D4}"/>
    <cellStyle name="Millares 4 3 2 3 4 2 4" xfId="23580" xr:uid="{7B19B88D-5E87-43F4-B9EE-D6F8A438AFD6}"/>
    <cellStyle name="Millares 4 3 2 3 4 3" xfId="12952" xr:uid="{00000000-0005-0000-0000-000035280000}"/>
    <cellStyle name="Millares 4 3 2 3 4 3 2" xfId="23583" xr:uid="{FDCE3015-A710-43C6-A750-0A95F6E492E6}"/>
    <cellStyle name="Millares 4 3 2 3 4 4" xfId="12953" xr:uid="{00000000-0005-0000-0000-000036280000}"/>
    <cellStyle name="Millares 4 3 2 3 4 4 2" xfId="23584" xr:uid="{F6194855-71EF-44F1-9A39-69A45687DC5E}"/>
    <cellStyle name="Millares 4 3 2 3 4 5" xfId="23579" xr:uid="{ED98F2B6-43E7-461D-81C6-7665EEBE46CC}"/>
    <cellStyle name="Millares 4 3 2 3 5" xfId="12954" xr:uid="{00000000-0005-0000-0000-000037280000}"/>
    <cellStyle name="Millares 4 3 2 3 5 2" xfId="12955" xr:uid="{00000000-0005-0000-0000-000038280000}"/>
    <cellStyle name="Millares 4 3 2 3 5 2 2" xfId="12956" xr:uid="{00000000-0005-0000-0000-000039280000}"/>
    <cellStyle name="Millares 4 3 2 3 5 2 2 2" xfId="23587" xr:uid="{8C4BA24D-1F0B-4FAD-BDD9-4892D45EE685}"/>
    <cellStyle name="Millares 4 3 2 3 5 2 3" xfId="12957" xr:uid="{00000000-0005-0000-0000-00003A280000}"/>
    <cellStyle name="Millares 4 3 2 3 5 2 3 2" xfId="23588" xr:uid="{B2B8AE63-0462-4F29-BF24-9694FBE1FB9B}"/>
    <cellStyle name="Millares 4 3 2 3 5 2 4" xfId="23586" xr:uid="{0CBE61E9-E8FB-41CB-9386-AEE6A06AF97D}"/>
    <cellStyle name="Millares 4 3 2 3 5 3" xfId="12958" xr:uid="{00000000-0005-0000-0000-00003B280000}"/>
    <cellStyle name="Millares 4 3 2 3 5 3 2" xfId="23589" xr:uid="{30C437A7-7EDC-481D-B952-909BC06A270A}"/>
    <cellStyle name="Millares 4 3 2 3 5 4" xfId="12959" xr:uid="{00000000-0005-0000-0000-00003C280000}"/>
    <cellStyle name="Millares 4 3 2 3 5 4 2" xfId="23590" xr:uid="{2BDF84CC-7CB9-4C88-B9AB-44271FCF8CC8}"/>
    <cellStyle name="Millares 4 3 2 3 5 5" xfId="23585" xr:uid="{613669B1-BCB4-4EB7-81AD-985B75631C1A}"/>
    <cellStyle name="Millares 4 3 2 3 6" xfId="12960" xr:uid="{00000000-0005-0000-0000-00003D280000}"/>
    <cellStyle name="Millares 4 3 2 3 6 2" xfId="12961" xr:uid="{00000000-0005-0000-0000-00003E280000}"/>
    <cellStyle name="Millares 4 3 2 3 6 2 2" xfId="23592" xr:uid="{2344F30B-8D19-4545-8948-5B17398B5B87}"/>
    <cellStyle name="Millares 4 3 2 3 6 3" xfId="12962" xr:uid="{00000000-0005-0000-0000-00003F280000}"/>
    <cellStyle name="Millares 4 3 2 3 6 3 2" xfId="23593" xr:uid="{5618594E-25EE-4D4E-A572-9B804D9AF0F3}"/>
    <cellStyle name="Millares 4 3 2 3 6 4" xfId="23591" xr:uid="{589DD121-3DDA-4700-A938-8073CEEF1FA4}"/>
    <cellStyle name="Millares 4 3 2 3 7" xfId="12963" xr:uid="{00000000-0005-0000-0000-000040280000}"/>
    <cellStyle name="Millares 4 3 2 3 7 2" xfId="23594" xr:uid="{7167C10B-A33B-4133-BB89-9769947D26D6}"/>
    <cellStyle name="Millares 4 3 2 3 8" xfId="12964" xr:uid="{00000000-0005-0000-0000-000041280000}"/>
    <cellStyle name="Millares 4 3 2 3 8 2" xfId="23595" xr:uid="{9E58C5ED-505F-4132-B1DE-C448EC213538}"/>
    <cellStyle name="Millares 4 3 2 3 9" xfId="23560" xr:uid="{89FC9FF6-E333-4A2D-90D2-22ACA06EC378}"/>
    <cellStyle name="Millares 4 3 2 4" xfId="12965" xr:uid="{00000000-0005-0000-0000-000042280000}"/>
    <cellStyle name="Millares 4 3 2 4 2" xfId="12966" xr:uid="{00000000-0005-0000-0000-000043280000}"/>
    <cellStyle name="Millares 4 3 2 4 2 2" xfId="12967" xr:uid="{00000000-0005-0000-0000-000044280000}"/>
    <cellStyle name="Millares 4 3 2 4 2 2 2" xfId="12968" xr:uid="{00000000-0005-0000-0000-000045280000}"/>
    <cellStyle name="Millares 4 3 2 4 2 2 2 2" xfId="23599" xr:uid="{C3B06B03-1449-4BFF-8232-26AF3BD1CEBF}"/>
    <cellStyle name="Millares 4 3 2 4 2 2 3" xfId="12969" xr:uid="{00000000-0005-0000-0000-000046280000}"/>
    <cellStyle name="Millares 4 3 2 4 2 2 3 2" xfId="23600" xr:uid="{4340EFFC-C17B-43FB-A2D2-1BA9CA831B25}"/>
    <cellStyle name="Millares 4 3 2 4 2 2 4" xfId="23598" xr:uid="{6F69C574-4554-4177-BF44-1951333C7142}"/>
    <cellStyle name="Millares 4 3 2 4 2 3" xfId="12970" xr:uid="{00000000-0005-0000-0000-000047280000}"/>
    <cellStyle name="Millares 4 3 2 4 2 3 2" xfId="23601" xr:uid="{36B7644C-6171-4146-B6B0-57BC3C9062E3}"/>
    <cellStyle name="Millares 4 3 2 4 2 4" xfId="12971" xr:uid="{00000000-0005-0000-0000-000048280000}"/>
    <cellStyle name="Millares 4 3 2 4 2 4 2" xfId="23602" xr:uid="{4A3EE87F-1AD4-4B86-BD8E-BD5D0DA67E37}"/>
    <cellStyle name="Millares 4 3 2 4 2 5" xfId="23597" xr:uid="{6F6A91B3-AC43-4743-A11C-69B5C21F923E}"/>
    <cellStyle name="Millares 4 3 2 4 3" xfId="12972" xr:uid="{00000000-0005-0000-0000-000049280000}"/>
    <cellStyle name="Millares 4 3 2 4 3 2" xfId="12973" xr:uid="{00000000-0005-0000-0000-00004A280000}"/>
    <cellStyle name="Millares 4 3 2 4 3 2 2" xfId="12974" xr:uid="{00000000-0005-0000-0000-00004B280000}"/>
    <cellStyle name="Millares 4 3 2 4 3 2 2 2" xfId="23605" xr:uid="{42FB507E-ADEB-40A8-8413-B84A73D5658C}"/>
    <cellStyle name="Millares 4 3 2 4 3 2 3" xfId="12975" xr:uid="{00000000-0005-0000-0000-00004C280000}"/>
    <cellStyle name="Millares 4 3 2 4 3 2 3 2" xfId="23606" xr:uid="{6990AB78-A48E-4627-AA63-74686FD474BF}"/>
    <cellStyle name="Millares 4 3 2 4 3 2 4" xfId="23604" xr:uid="{56719C84-6706-4FD2-8953-667E76F943AF}"/>
    <cellStyle name="Millares 4 3 2 4 3 3" xfId="12976" xr:uid="{00000000-0005-0000-0000-00004D280000}"/>
    <cellStyle name="Millares 4 3 2 4 3 3 2" xfId="23607" xr:uid="{DC3F7718-E1A9-4BC8-B934-302E22F7ABB3}"/>
    <cellStyle name="Millares 4 3 2 4 3 4" xfId="12977" xr:uid="{00000000-0005-0000-0000-00004E280000}"/>
    <cellStyle name="Millares 4 3 2 4 3 4 2" xfId="23608" xr:uid="{1CC6463B-A2AC-4CCB-9311-8CD4C96A3FDF}"/>
    <cellStyle name="Millares 4 3 2 4 3 5" xfId="23603" xr:uid="{D5AB8872-B2B2-4C8C-82A6-5FCD5DFE4A8D}"/>
    <cellStyle name="Millares 4 3 2 4 4" xfId="12978" xr:uid="{00000000-0005-0000-0000-00004F280000}"/>
    <cellStyle name="Millares 4 3 2 4 4 2" xfId="12979" xr:uid="{00000000-0005-0000-0000-000050280000}"/>
    <cellStyle name="Millares 4 3 2 4 4 2 2" xfId="23610" xr:uid="{526E4183-9056-4F45-8946-0C2E15822518}"/>
    <cellStyle name="Millares 4 3 2 4 4 3" xfId="12980" xr:uid="{00000000-0005-0000-0000-000051280000}"/>
    <cellStyle name="Millares 4 3 2 4 4 3 2" xfId="23611" xr:uid="{2515DBBF-1E00-4D28-8B6F-8FAD33A45533}"/>
    <cellStyle name="Millares 4 3 2 4 4 4" xfId="23609" xr:uid="{CBFD7CED-57FC-41DA-843B-B0E1573A889A}"/>
    <cellStyle name="Millares 4 3 2 4 5" xfId="12981" xr:uid="{00000000-0005-0000-0000-000052280000}"/>
    <cellStyle name="Millares 4 3 2 4 5 2" xfId="23612" xr:uid="{5B4FF49B-EB08-4AAA-AD8E-DC21DE463F46}"/>
    <cellStyle name="Millares 4 3 2 4 6" xfId="12982" xr:uid="{00000000-0005-0000-0000-000053280000}"/>
    <cellStyle name="Millares 4 3 2 4 6 2" xfId="23613" xr:uid="{BE99697D-669A-4D99-9EE0-C1D11E7B9322}"/>
    <cellStyle name="Millares 4 3 2 4 7" xfId="23596" xr:uid="{E443D04A-B868-463F-A00F-002EA57657C7}"/>
    <cellStyle name="Millares 4 3 2 5" xfId="12983" xr:uid="{00000000-0005-0000-0000-000054280000}"/>
    <cellStyle name="Millares 4 3 2 5 2" xfId="12984" xr:uid="{00000000-0005-0000-0000-000055280000}"/>
    <cellStyle name="Millares 4 3 2 5 2 2" xfId="12985" xr:uid="{00000000-0005-0000-0000-000056280000}"/>
    <cellStyle name="Millares 4 3 2 5 2 2 2" xfId="23616" xr:uid="{6617B87E-6C0B-42BD-B25F-94A551F0294B}"/>
    <cellStyle name="Millares 4 3 2 5 2 3" xfId="12986" xr:uid="{00000000-0005-0000-0000-000057280000}"/>
    <cellStyle name="Millares 4 3 2 5 2 3 2" xfId="23617" xr:uid="{43BF4393-1842-460D-B235-80DEA7109E63}"/>
    <cellStyle name="Millares 4 3 2 5 2 4" xfId="23615" xr:uid="{FA312E6C-4473-4E10-9D2F-44F668F9956D}"/>
    <cellStyle name="Millares 4 3 2 5 3" xfId="12987" xr:uid="{00000000-0005-0000-0000-000058280000}"/>
    <cellStyle name="Millares 4 3 2 5 3 2" xfId="23618" xr:uid="{F3A9265A-D522-404E-8FF4-5A63AFF429B5}"/>
    <cellStyle name="Millares 4 3 2 5 4" xfId="12988" xr:uid="{00000000-0005-0000-0000-000059280000}"/>
    <cellStyle name="Millares 4 3 2 5 4 2" xfId="23619" xr:uid="{3EF52F39-C835-4B44-85D4-152C2AB30222}"/>
    <cellStyle name="Millares 4 3 2 5 5" xfId="23614" xr:uid="{ED668711-D2FF-488A-82EB-F2BC8F0E85D8}"/>
    <cellStyle name="Millares 4 3 2 6" xfId="12989" xr:uid="{00000000-0005-0000-0000-00005A280000}"/>
    <cellStyle name="Millares 4 3 2 6 2" xfId="12990" xr:uid="{00000000-0005-0000-0000-00005B280000}"/>
    <cellStyle name="Millares 4 3 2 6 2 2" xfId="12991" xr:uid="{00000000-0005-0000-0000-00005C280000}"/>
    <cellStyle name="Millares 4 3 2 6 2 2 2" xfId="23622" xr:uid="{AC73F0B5-24B6-47E0-B5BD-945744419DE7}"/>
    <cellStyle name="Millares 4 3 2 6 2 3" xfId="12992" xr:uid="{00000000-0005-0000-0000-00005D280000}"/>
    <cellStyle name="Millares 4 3 2 6 2 3 2" xfId="23623" xr:uid="{E470F87E-F79C-484F-9B38-8ADAB0E64C1C}"/>
    <cellStyle name="Millares 4 3 2 6 2 4" xfId="23621" xr:uid="{2332A2C5-9D1E-404A-AC39-DBD5DF14C30A}"/>
    <cellStyle name="Millares 4 3 2 6 3" xfId="12993" xr:uid="{00000000-0005-0000-0000-00005E280000}"/>
    <cellStyle name="Millares 4 3 2 6 3 2" xfId="23624" xr:uid="{6776A6C4-0ED8-45DE-A10D-160547E334F2}"/>
    <cellStyle name="Millares 4 3 2 6 4" xfId="12994" xr:uid="{00000000-0005-0000-0000-00005F280000}"/>
    <cellStyle name="Millares 4 3 2 6 4 2" xfId="23625" xr:uid="{2DDB04A7-9A1A-4596-AA37-6ECAF1DA457B}"/>
    <cellStyle name="Millares 4 3 2 6 5" xfId="23620" xr:uid="{AE69A2C4-925F-41F8-AC7A-BA354E76A4DA}"/>
    <cellStyle name="Millares 4 3 2 7" xfId="12995" xr:uid="{00000000-0005-0000-0000-000060280000}"/>
    <cellStyle name="Millares 4 3 2 7 2" xfId="12996" xr:uid="{00000000-0005-0000-0000-000061280000}"/>
    <cellStyle name="Millares 4 3 2 7 2 2" xfId="12997" xr:uid="{00000000-0005-0000-0000-000062280000}"/>
    <cellStyle name="Millares 4 3 2 7 2 2 2" xfId="23628" xr:uid="{A230EBCA-8536-432E-B92F-25A3A02B3B90}"/>
    <cellStyle name="Millares 4 3 2 7 2 3" xfId="12998" xr:uid="{00000000-0005-0000-0000-000063280000}"/>
    <cellStyle name="Millares 4 3 2 7 2 3 2" xfId="23629" xr:uid="{ABE95CA7-3122-428A-A20F-51A21B62ECA9}"/>
    <cellStyle name="Millares 4 3 2 7 2 4" xfId="23627" xr:uid="{9D6999F9-415A-4641-8167-A013AA7731F2}"/>
    <cellStyle name="Millares 4 3 2 7 3" xfId="12999" xr:uid="{00000000-0005-0000-0000-000064280000}"/>
    <cellStyle name="Millares 4 3 2 7 3 2" xfId="23630" xr:uid="{795BBFFE-C72D-44D5-9BAF-6CEFF1A93F1F}"/>
    <cellStyle name="Millares 4 3 2 7 4" xfId="13000" xr:uid="{00000000-0005-0000-0000-000065280000}"/>
    <cellStyle name="Millares 4 3 2 7 4 2" xfId="23631" xr:uid="{0EA21706-122D-4747-A359-4D0050FFC145}"/>
    <cellStyle name="Millares 4 3 2 7 5" xfId="23626" xr:uid="{7CF37970-BE65-4BC2-9AC7-22EDE7982689}"/>
    <cellStyle name="Millares 4 3 2 8" xfId="13001" xr:uid="{00000000-0005-0000-0000-000066280000}"/>
    <cellStyle name="Millares 4 3 2 8 2" xfId="13002" xr:uid="{00000000-0005-0000-0000-000067280000}"/>
    <cellStyle name="Millares 4 3 2 8 2 2" xfId="13003" xr:uid="{00000000-0005-0000-0000-000068280000}"/>
    <cellStyle name="Millares 4 3 2 8 2 2 2" xfId="23634" xr:uid="{35E2F3B1-EC43-45F7-A445-0FE25F266DF3}"/>
    <cellStyle name="Millares 4 3 2 8 2 3" xfId="13004" xr:uid="{00000000-0005-0000-0000-000069280000}"/>
    <cellStyle name="Millares 4 3 2 8 2 3 2" xfId="23635" xr:uid="{A4763EF8-F47A-4F8A-A38A-D473BA7A01BD}"/>
    <cellStyle name="Millares 4 3 2 8 2 4" xfId="23633" xr:uid="{5F8F1A2D-1CFF-473F-87FE-FC5B9D401640}"/>
    <cellStyle name="Millares 4 3 2 8 3" xfId="13005" xr:uid="{00000000-0005-0000-0000-00006A280000}"/>
    <cellStyle name="Millares 4 3 2 8 3 2" xfId="23636" xr:uid="{6D2BE038-36C3-476E-81C1-93794CD53404}"/>
    <cellStyle name="Millares 4 3 2 8 4" xfId="13006" xr:uid="{00000000-0005-0000-0000-00006B280000}"/>
    <cellStyle name="Millares 4 3 2 8 4 2" xfId="23637" xr:uid="{E7F50C0E-F240-4E76-BD88-79F7AD8EDA5C}"/>
    <cellStyle name="Millares 4 3 2 8 5" xfId="23632" xr:uid="{8DDAD788-1404-40EA-9BF8-5A4E1DD510D3}"/>
    <cellStyle name="Millares 4 3 2 9" xfId="13007" xr:uid="{00000000-0005-0000-0000-00006C280000}"/>
    <cellStyle name="Millares 4 3 2 9 2" xfId="13008" xr:uid="{00000000-0005-0000-0000-00006D280000}"/>
    <cellStyle name="Millares 4 3 2 9 2 2" xfId="13009" xr:uid="{00000000-0005-0000-0000-00006E280000}"/>
    <cellStyle name="Millares 4 3 2 9 2 2 2" xfId="23640" xr:uid="{84DF6DCC-0733-42FC-87AA-736FD0E28F14}"/>
    <cellStyle name="Millares 4 3 2 9 2 3" xfId="13010" xr:uid="{00000000-0005-0000-0000-00006F280000}"/>
    <cellStyle name="Millares 4 3 2 9 2 3 2" xfId="23641" xr:uid="{8079BCD1-C18E-44A2-8419-9D4820DF3CBC}"/>
    <cellStyle name="Millares 4 3 2 9 2 4" xfId="23639" xr:uid="{BEB83D8E-76B4-459A-8514-635CE144C292}"/>
    <cellStyle name="Millares 4 3 2 9 3" xfId="13011" xr:uid="{00000000-0005-0000-0000-000070280000}"/>
    <cellStyle name="Millares 4 3 2 9 3 2" xfId="23642" xr:uid="{3181C719-9798-4D94-A8C8-C0F431BA5A7F}"/>
    <cellStyle name="Millares 4 3 2 9 4" xfId="13012" xr:uid="{00000000-0005-0000-0000-000071280000}"/>
    <cellStyle name="Millares 4 3 2 9 4 2" xfId="23643" xr:uid="{2CDD662D-10A6-4062-B54C-70CF254F135E}"/>
    <cellStyle name="Millares 4 3 2 9 5" xfId="23638" xr:uid="{7FE0B251-3065-41CC-9481-4796DD472272}"/>
    <cellStyle name="Millares 4 3 3" xfId="13013" xr:uid="{00000000-0005-0000-0000-000072280000}"/>
    <cellStyle name="Millares 4 3 3 10" xfId="23644" xr:uid="{35A50094-8E62-4C2C-98E3-BAAF05BEE568}"/>
    <cellStyle name="Millares 4 3 3 2" xfId="13014" xr:uid="{00000000-0005-0000-0000-000073280000}"/>
    <cellStyle name="Millares 4 3 3 2 2" xfId="13015" xr:uid="{00000000-0005-0000-0000-000074280000}"/>
    <cellStyle name="Millares 4 3 3 2 2 2" xfId="13016" xr:uid="{00000000-0005-0000-0000-000075280000}"/>
    <cellStyle name="Millares 4 3 3 2 2 2 2" xfId="13017" xr:uid="{00000000-0005-0000-0000-000076280000}"/>
    <cellStyle name="Millares 4 3 3 2 2 2 2 2" xfId="13018" xr:uid="{00000000-0005-0000-0000-000077280000}"/>
    <cellStyle name="Millares 4 3 3 2 2 2 2 2 2" xfId="23649" xr:uid="{28988437-A335-4AEC-AFA0-9DE4B268BCE6}"/>
    <cellStyle name="Millares 4 3 3 2 2 2 2 3" xfId="13019" xr:uid="{00000000-0005-0000-0000-000078280000}"/>
    <cellStyle name="Millares 4 3 3 2 2 2 2 3 2" xfId="23650" xr:uid="{A60C47BA-4566-4693-BC1F-CEA168E61605}"/>
    <cellStyle name="Millares 4 3 3 2 2 2 2 4" xfId="23648" xr:uid="{E7167321-2A2C-4160-94BA-EAEBCCF80D6F}"/>
    <cellStyle name="Millares 4 3 3 2 2 2 3" xfId="13020" xr:uid="{00000000-0005-0000-0000-000079280000}"/>
    <cellStyle name="Millares 4 3 3 2 2 2 3 2" xfId="23651" xr:uid="{9EB253F8-6FE5-4CA1-9AAE-2885D7649EA7}"/>
    <cellStyle name="Millares 4 3 3 2 2 2 4" xfId="13021" xr:uid="{00000000-0005-0000-0000-00007A280000}"/>
    <cellStyle name="Millares 4 3 3 2 2 2 4 2" xfId="23652" xr:uid="{C21E15A5-593F-44C4-9346-F39E832ADDAF}"/>
    <cellStyle name="Millares 4 3 3 2 2 2 5" xfId="23647" xr:uid="{6DFDFF5B-166B-46E5-92CD-9E66BD14C870}"/>
    <cellStyle name="Millares 4 3 3 2 2 3" xfId="13022" xr:uid="{00000000-0005-0000-0000-00007B280000}"/>
    <cellStyle name="Millares 4 3 3 2 2 3 2" xfId="13023" xr:uid="{00000000-0005-0000-0000-00007C280000}"/>
    <cellStyle name="Millares 4 3 3 2 2 3 2 2" xfId="23654" xr:uid="{B1941710-B755-4157-8ACF-914ADA2686FA}"/>
    <cellStyle name="Millares 4 3 3 2 2 3 3" xfId="13024" xr:uid="{00000000-0005-0000-0000-00007D280000}"/>
    <cellStyle name="Millares 4 3 3 2 2 3 3 2" xfId="23655" xr:uid="{35F31D57-4579-4810-9619-4F5D91A87EBF}"/>
    <cellStyle name="Millares 4 3 3 2 2 3 4" xfId="23653" xr:uid="{0F4113DC-CD74-41A4-97F6-C2B23E4BAE8C}"/>
    <cellStyle name="Millares 4 3 3 2 2 4" xfId="13025" xr:uid="{00000000-0005-0000-0000-00007E280000}"/>
    <cellStyle name="Millares 4 3 3 2 2 4 2" xfId="23656" xr:uid="{6BAD2D69-6247-45DB-AFF6-FD83DCC2BF66}"/>
    <cellStyle name="Millares 4 3 3 2 2 5" xfId="13026" xr:uid="{00000000-0005-0000-0000-00007F280000}"/>
    <cellStyle name="Millares 4 3 3 2 2 5 2" xfId="23657" xr:uid="{440C641E-566B-4AD7-AC36-6437CEF93498}"/>
    <cellStyle name="Millares 4 3 3 2 2 6" xfId="23646" xr:uid="{42A68852-21D0-4AE4-93EB-24FA6F188EBA}"/>
    <cellStyle name="Millares 4 3 3 2 3" xfId="13027" xr:uid="{00000000-0005-0000-0000-000080280000}"/>
    <cellStyle name="Millares 4 3 3 2 3 2" xfId="13028" xr:uid="{00000000-0005-0000-0000-000081280000}"/>
    <cellStyle name="Millares 4 3 3 2 3 2 2" xfId="13029" xr:uid="{00000000-0005-0000-0000-000082280000}"/>
    <cellStyle name="Millares 4 3 3 2 3 2 2 2" xfId="23660" xr:uid="{60E46AB2-2C27-47EE-9578-C988AA182AD8}"/>
    <cellStyle name="Millares 4 3 3 2 3 2 3" xfId="13030" xr:uid="{00000000-0005-0000-0000-000083280000}"/>
    <cellStyle name="Millares 4 3 3 2 3 2 3 2" xfId="23661" xr:uid="{2FF299E2-F5A6-4C46-B7AD-06861B8F44F8}"/>
    <cellStyle name="Millares 4 3 3 2 3 2 4" xfId="23659" xr:uid="{EC516CDD-C28F-42EB-933C-26253334D5E1}"/>
    <cellStyle name="Millares 4 3 3 2 3 3" xfId="13031" xr:uid="{00000000-0005-0000-0000-000084280000}"/>
    <cellStyle name="Millares 4 3 3 2 3 3 2" xfId="23662" xr:uid="{D829ACAB-A64A-45FC-AC64-42265691A2AF}"/>
    <cellStyle name="Millares 4 3 3 2 3 4" xfId="13032" xr:uid="{00000000-0005-0000-0000-000085280000}"/>
    <cellStyle name="Millares 4 3 3 2 3 4 2" xfId="23663" xr:uid="{CC6F3041-9A95-41A8-B033-77523AA3CCD2}"/>
    <cellStyle name="Millares 4 3 3 2 3 5" xfId="23658" xr:uid="{EA84FFD6-DCF7-40D4-991F-BF1899201CCA}"/>
    <cellStyle name="Millares 4 3 3 2 4" xfId="13033" xr:uid="{00000000-0005-0000-0000-000086280000}"/>
    <cellStyle name="Millares 4 3 3 2 4 2" xfId="13034" xr:uid="{00000000-0005-0000-0000-000087280000}"/>
    <cellStyle name="Millares 4 3 3 2 4 2 2" xfId="13035" xr:uid="{00000000-0005-0000-0000-000088280000}"/>
    <cellStyle name="Millares 4 3 3 2 4 2 2 2" xfId="23666" xr:uid="{09F05C07-49BF-4C4B-9A29-634BAEFAB662}"/>
    <cellStyle name="Millares 4 3 3 2 4 2 3" xfId="13036" xr:uid="{00000000-0005-0000-0000-000089280000}"/>
    <cellStyle name="Millares 4 3 3 2 4 2 3 2" xfId="23667" xr:uid="{F5E5E78A-D510-4DD8-8409-4F8E150D6FA0}"/>
    <cellStyle name="Millares 4 3 3 2 4 2 4" xfId="23665" xr:uid="{920D181A-F1ED-43B5-8AC1-A6EE0C176F1D}"/>
    <cellStyle name="Millares 4 3 3 2 4 3" xfId="13037" xr:uid="{00000000-0005-0000-0000-00008A280000}"/>
    <cellStyle name="Millares 4 3 3 2 4 3 2" xfId="23668" xr:uid="{C229F460-DFE5-4922-955D-9232CB01704F}"/>
    <cellStyle name="Millares 4 3 3 2 4 4" xfId="13038" xr:uid="{00000000-0005-0000-0000-00008B280000}"/>
    <cellStyle name="Millares 4 3 3 2 4 4 2" xfId="23669" xr:uid="{7702A628-F52F-45B7-8C1E-1A0A9BE33135}"/>
    <cellStyle name="Millares 4 3 3 2 4 5" xfId="23664" xr:uid="{877DCAC4-A056-4B9C-8DF8-934CB6829195}"/>
    <cellStyle name="Millares 4 3 3 2 5" xfId="13039" xr:uid="{00000000-0005-0000-0000-00008C280000}"/>
    <cellStyle name="Millares 4 3 3 2 5 2" xfId="13040" xr:uid="{00000000-0005-0000-0000-00008D280000}"/>
    <cellStyle name="Millares 4 3 3 2 5 2 2" xfId="13041" xr:uid="{00000000-0005-0000-0000-00008E280000}"/>
    <cellStyle name="Millares 4 3 3 2 5 2 2 2" xfId="23672" xr:uid="{F07DD673-D432-4091-B44D-9FEF99807FF4}"/>
    <cellStyle name="Millares 4 3 3 2 5 2 3" xfId="13042" xr:uid="{00000000-0005-0000-0000-00008F280000}"/>
    <cellStyle name="Millares 4 3 3 2 5 2 3 2" xfId="23673" xr:uid="{99EAE9F8-E51D-43F1-BCE8-476C0D863B37}"/>
    <cellStyle name="Millares 4 3 3 2 5 2 4" xfId="23671" xr:uid="{F0FE362F-49DA-4116-9039-1908F7F4DDFC}"/>
    <cellStyle name="Millares 4 3 3 2 5 3" xfId="13043" xr:uid="{00000000-0005-0000-0000-000090280000}"/>
    <cellStyle name="Millares 4 3 3 2 5 3 2" xfId="23674" xr:uid="{83830B22-4291-42E7-9731-AF5C0BD7A94D}"/>
    <cellStyle name="Millares 4 3 3 2 5 4" xfId="13044" xr:uid="{00000000-0005-0000-0000-000091280000}"/>
    <cellStyle name="Millares 4 3 3 2 5 4 2" xfId="23675" xr:uid="{3A490615-D968-4F2A-8C97-9E6CC648F07D}"/>
    <cellStyle name="Millares 4 3 3 2 5 5" xfId="23670" xr:uid="{F3929FB8-18A6-4E22-844E-A312BD9819D6}"/>
    <cellStyle name="Millares 4 3 3 2 6" xfId="13045" xr:uid="{00000000-0005-0000-0000-000092280000}"/>
    <cellStyle name="Millares 4 3 3 2 6 2" xfId="13046" xr:uid="{00000000-0005-0000-0000-000093280000}"/>
    <cellStyle name="Millares 4 3 3 2 6 2 2" xfId="23677" xr:uid="{952D8573-C087-45F9-B6B9-80D645A34F9A}"/>
    <cellStyle name="Millares 4 3 3 2 6 3" xfId="13047" xr:uid="{00000000-0005-0000-0000-000094280000}"/>
    <cellStyle name="Millares 4 3 3 2 6 3 2" xfId="23678" xr:uid="{1CED890E-10C5-40D6-BE51-93EF04066F27}"/>
    <cellStyle name="Millares 4 3 3 2 6 4" xfId="23676" xr:uid="{78DFA0AF-8E9B-4174-8F5B-5231FCF3B19E}"/>
    <cellStyle name="Millares 4 3 3 2 7" xfId="13048" xr:uid="{00000000-0005-0000-0000-000095280000}"/>
    <cellStyle name="Millares 4 3 3 2 7 2" xfId="23679" xr:uid="{C7D48FC5-B425-4FCF-ADF0-3A6090C2F773}"/>
    <cellStyle name="Millares 4 3 3 2 8" xfId="13049" xr:uid="{00000000-0005-0000-0000-000096280000}"/>
    <cellStyle name="Millares 4 3 3 2 8 2" xfId="23680" xr:uid="{43DB9314-10F1-44B4-9F18-E844F8A8B38A}"/>
    <cellStyle name="Millares 4 3 3 2 9" xfId="23645" xr:uid="{FC0135E9-C849-4D7E-A4D2-A44004FD2547}"/>
    <cellStyle name="Millares 4 3 3 3" xfId="13050" xr:uid="{00000000-0005-0000-0000-000097280000}"/>
    <cellStyle name="Millares 4 3 3 3 2" xfId="13051" xr:uid="{00000000-0005-0000-0000-000098280000}"/>
    <cellStyle name="Millares 4 3 3 3 2 2" xfId="13052" xr:uid="{00000000-0005-0000-0000-000099280000}"/>
    <cellStyle name="Millares 4 3 3 3 2 2 2" xfId="13053" xr:uid="{00000000-0005-0000-0000-00009A280000}"/>
    <cellStyle name="Millares 4 3 3 3 2 2 2 2" xfId="23684" xr:uid="{B382590C-3724-4DE1-8D41-596AF3657C58}"/>
    <cellStyle name="Millares 4 3 3 3 2 2 3" xfId="13054" xr:uid="{00000000-0005-0000-0000-00009B280000}"/>
    <cellStyle name="Millares 4 3 3 3 2 2 3 2" xfId="23685" xr:uid="{10FF96C0-3F66-4614-AC53-BB5E2B25449A}"/>
    <cellStyle name="Millares 4 3 3 3 2 2 4" xfId="23683" xr:uid="{59D93A7A-933B-4130-9968-208B1327C896}"/>
    <cellStyle name="Millares 4 3 3 3 2 3" xfId="13055" xr:uid="{00000000-0005-0000-0000-00009C280000}"/>
    <cellStyle name="Millares 4 3 3 3 2 3 2" xfId="23686" xr:uid="{2C9FEAD3-8B1D-4A0E-8084-96B65648B602}"/>
    <cellStyle name="Millares 4 3 3 3 2 4" xfId="13056" xr:uid="{00000000-0005-0000-0000-00009D280000}"/>
    <cellStyle name="Millares 4 3 3 3 2 4 2" xfId="23687" xr:uid="{B0588414-FEAC-4549-A652-74D8242AB6DE}"/>
    <cellStyle name="Millares 4 3 3 3 2 5" xfId="23682" xr:uid="{81F44FB5-2A9F-4444-B52D-90FFE235D8D3}"/>
    <cellStyle name="Millares 4 3 3 3 3" xfId="13057" xr:uid="{00000000-0005-0000-0000-00009E280000}"/>
    <cellStyle name="Millares 4 3 3 3 3 2" xfId="13058" xr:uid="{00000000-0005-0000-0000-00009F280000}"/>
    <cellStyle name="Millares 4 3 3 3 3 2 2" xfId="23689" xr:uid="{CF505CB2-84C1-4EBF-8934-01B80CB6E633}"/>
    <cellStyle name="Millares 4 3 3 3 3 3" xfId="13059" xr:uid="{00000000-0005-0000-0000-0000A0280000}"/>
    <cellStyle name="Millares 4 3 3 3 3 3 2" xfId="23690" xr:uid="{EADAC840-EAEE-4583-AC7B-FB989613A972}"/>
    <cellStyle name="Millares 4 3 3 3 3 4" xfId="23688" xr:uid="{9DF728C6-6EF8-4E3D-971D-0067F47CF66C}"/>
    <cellStyle name="Millares 4 3 3 3 4" xfId="13060" xr:uid="{00000000-0005-0000-0000-0000A1280000}"/>
    <cellStyle name="Millares 4 3 3 3 4 2" xfId="23691" xr:uid="{72027796-A743-4DB3-B40F-9BAEA0B1AAE9}"/>
    <cellStyle name="Millares 4 3 3 3 5" xfId="13061" xr:uid="{00000000-0005-0000-0000-0000A2280000}"/>
    <cellStyle name="Millares 4 3 3 3 5 2" xfId="23692" xr:uid="{46E1C67D-A62B-40EC-ABE2-F61D24589A80}"/>
    <cellStyle name="Millares 4 3 3 3 6" xfId="23681" xr:uid="{109CF017-F879-45D2-A735-2F2BFBBAEE0F}"/>
    <cellStyle name="Millares 4 3 3 4" xfId="13062" xr:uid="{00000000-0005-0000-0000-0000A3280000}"/>
    <cellStyle name="Millares 4 3 3 4 2" xfId="13063" xr:uid="{00000000-0005-0000-0000-0000A4280000}"/>
    <cellStyle name="Millares 4 3 3 4 2 2" xfId="13064" xr:uid="{00000000-0005-0000-0000-0000A5280000}"/>
    <cellStyle name="Millares 4 3 3 4 2 2 2" xfId="23695" xr:uid="{DD882416-BEA0-4742-B874-F92EBE72D939}"/>
    <cellStyle name="Millares 4 3 3 4 2 3" xfId="13065" xr:uid="{00000000-0005-0000-0000-0000A6280000}"/>
    <cellStyle name="Millares 4 3 3 4 2 3 2" xfId="23696" xr:uid="{F28CA651-D2EC-43FC-A925-ADC67D2823A8}"/>
    <cellStyle name="Millares 4 3 3 4 2 4" xfId="23694" xr:uid="{E667F573-9506-4C0E-878D-0CD79DED50EC}"/>
    <cellStyle name="Millares 4 3 3 4 3" xfId="13066" xr:uid="{00000000-0005-0000-0000-0000A7280000}"/>
    <cellStyle name="Millares 4 3 3 4 3 2" xfId="23697" xr:uid="{5F55BD33-46B3-4B69-8B25-85DE08347B52}"/>
    <cellStyle name="Millares 4 3 3 4 4" xfId="13067" xr:uid="{00000000-0005-0000-0000-0000A8280000}"/>
    <cellStyle name="Millares 4 3 3 4 4 2" xfId="23698" xr:uid="{7CDEB84C-07C0-4E40-9FA6-9F061BF0EEA2}"/>
    <cellStyle name="Millares 4 3 3 4 5" xfId="23693" xr:uid="{245701C4-46E6-4812-8DB1-E33F59265561}"/>
    <cellStyle name="Millares 4 3 3 5" xfId="13068" xr:uid="{00000000-0005-0000-0000-0000A9280000}"/>
    <cellStyle name="Millares 4 3 3 5 2" xfId="13069" xr:uid="{00000000-0005-0000-0000-0000AA280000}"/>
    <cellStyle name="Millares 4 3 3 5 2 2" xfId="13070" xr:uid="{00000000-0005-0000-0000-0000AB280000}"/>
    <cellStyle name="Millares 4 3 3 5 2 2 2" xfId="23701" xr:uid="{07DE9739-82CE-488D-9B86-BEE5166020EA}"/>
    <cellStyle name="Millares 4 3 3 5 2 3" xfId="13071" xr:uid="{00000000-0005-0000-0000-0000AC280000}"/>
    <cellStyle name="Millares 4 3 3 5 2 3 2" xfId="23702" xr:uid="{869627E1-9BE3-45AF-A038-BF4CD275B25C}"/>
    <cellStyle name="Millares 4 3 3 5 2 4" xfId="23700" xr:uid="{1E7F62E5-EFE5-4F81-B8B7-A51154CC2237}"/>
    <cellStyle name="Millares 4 3 3 5 3" xfId="13072" xr:uid="{00000000-0005-0000-0000-0000AD280000}"/>
    <cellStyle name="Millares 4 3 3 5 3 2" xfId="23703" xr:uid="{8858E84D-1A56-4ADB-8563-7994EB3D6F0C}"/>
    <cellStyle name="Millares 4 3 3 5 4" xfId="13073" xr:uid="{00000000-0005-0000-0000-0000AE280000}"/>
    <cellStyle name="Millares 4 3 3 5 4 2" xfId="23704" xr:uid="{7686484B-3968-4ACF-8ECF-7FADEE83086B}"/>
    <cellStyle name="Millares 4 3 3 5 5" xfId="23699" xr:uid="{42025D08-EA78-4E23-9890-43A90EE8F51A}"/>
    <cellStyle name="Millares 4 3 3 6" xfId="13074" xr:uid="{00000000-0005-0000-0000-0000AF280000}"/>
    <cellStyle name="Millares 4 3 3 6 2" xfId="13075" xr:uid="{00000000-0005-0000-0000-0000B0280000}"/>
    <cellStyle name="Millares 4 3 3 6 2 2" xfId="13076" xr:uid="{00000000-0005-0000-0000-0000B1280000}"/>
    <cellStyle name="Millares 4 3 3 6 2 2 2" xfId="23707" xr:uid="{FDB9E0A4-B731-4949-B10F-213DA19BF17D}"/>
    <cellStyle name="Millares 4 3 3 6 2 3" xfId="13077" xr:uid="{00000000-0005-0000-0000-0000B2280000}"/>
    <cellStyle name="Millares 4 3 3 6 2 3 2" xfId="23708" xr:uid="{C5B9AD12-5D21-4129-8FD2-AB7D41211645}"/>
    <cellStyle name="Millares 4 3 3 6 2 4" xfId="23706" xr:uid="{141A6178-F0FF-45F2-AE3F-12E46424B9AF}"/>
    <cellStyle name="Millares 4 3 3 6 3" xfId="13078" xr:uid="{00000000-0005-0000-0000-0000B3280000}"/>
    <cellStyle name="Millares 4 3 3 6 3 2" xfId="23709" xr:uid="{EE91BE47-E91A-4A27-BF72-353FDA533FED}"/>
    <cellStyle name="Millares 4 3 3 6 4" xfId="13079" xr:uid="{00000000-0005-0000-0000-0000B4280000}"/>
    <cellStyle name="Millares 4 3 3 6 4 2" xfId="23710" xr:uid="{9F29C15F-9A62-4BFF-A237-3DFF81ED2DF0}"/>
    <cellStyle name="Millares 4 3 3 6 5" xfId="23705" xr:uid="{819B59D5-8CC6-42C2-AD1D-4D7FCC954F46}"/>
    <cellStyle name="Millares 4 3 3 7" xfId="13080" xr:uid="{00000000-0005-0000-0000-0000B5280000}"/>
    <cellStyle name="Millares 4 3 3 7 2" xfId="13081" xr:uid="{00000000-0005-0000-0000-0000B6280000}"/>
    <cellStyle name="Millares 4 3 3 7 2 2" xfId="23712" xr:uid="{3A9C6B55-6E0E-4E83-B535-F387A1A9B4E6}"/>
    <cellStyle name="Millares 4 3 3 7 3" xfId="13082" xr:uid="{00000000-0005-0000-0000-0000B7280000}"/>
    <cellStyle name="Millares 4 3 3 7 3 2" xfId="23713" xr:uid="{ED8F6AB0-AEEE-4A59-8261-BF0F1AADD899}"/>
    <cellStyle name="Millares 4 3 3 7 4" xfId="23711" xr:uid="{17677D72-0B3D-42B8-9E68-9732C3F2C6EE}"/>
    <cellStyle name="Millares 4 3 3 8" xfId="13083" xr:uid="{00000000-0005-0000-0000-0000B8280000}"/>
    <cellStyle name="Millares 4 3 3 8 2" xfId="23714" xr:uid="{23B06F5C-314F-4F00-A60D-923FCC461575}"/>
    <cellStyle name="Millares 4 3 3 9" xfId="13084" xr:uid="{00000000-0005-0000-0000-0000B9280000}"/>
    <cellStyle name="Millares 4 3 3 9 2" xfId="23715" xr:uid="{5391D178-3241-4CF9-942F-0522DAC6A32D}"/>
    <cellStyle name="Millares 4 3 4" xfId="13085" xr:uid="{00000000-0005-0000-0000-0000BA280000}"/>
    <cellStyle name="Millares 4 3 4 2" xfId="13086" xr:uid="{00000000-0005-0000-0000-0000BB280000}"/>
    <cellStyle name="Millares 4 3 4 2 2" xfId="13087" xr:uid="{00000000-0005-0000-0000-0000BC280000}"/>
    <cellStyle name="Millares 4 3 4 2 2 2" xfId="13088" xr:uid="{00000000-0005-0000-0000-0000BD280000}"/>
    <cellStyle name="Millares 4 3 4 2 2 2 2" xfId="13089" xr:uid="{00000000-0005-0000-0000-0000BE280000}"/>
    <cellStyle name="Millares 4 3 4 2 2 2 2 2" xfId="23720" xr:uid="{EF6A352D-6351-4291-B632-E89D366C24AA}"/>
    <cellStyle name="Millares 4 3 4 2 2 2 3" xfId="13090" xr:uid="{00000000-0005-0000-0000-0000BF280000}"/>
    <cellStyle name="Millares 4 3 4 2 2 2 3 2" xfId="23721" xr:uid="{47D09704-2EC0-4706-90FA-F90AFA6297C7}"/>
    <cellStyle name="Millares 4 3 4 2 2 2 4" xfId="23719" xr:uid="{28DE7FCF-4F7E-4700-9475-0404108AF0A6}"/>
    <cellStyle name="Millares 4 3 4 2 2 3" xfId="13091" xr:uid="{00000000-0005-0000-0000-0000C0280000}"/>
    <cellStyle name="Millares 4 3 4 2 2 3 2" xfId="23722" xr:uid="{6BDD32D0-D848-4C4B-AB24-EE18FCDCD21E}"/>
    <cellStyle name="Millares 4 3 4 2 2 4" xfId="13092" xr:uid="{00000000-0005-0000-0000-0000C1280000}"/>
    <cellStyle name="Millares 4 3 4 2 2 4 2" xfId="23723" xr:uid="{9F870C91-0AAA-46AB-B648-ECD1E1B9786B}"/>
    <cellStyle name="Millares 4 3 4 2 2 5" xfId="23718" xr:uid="{670A5AE0-EAB0-43B7-814B-43D5028C7B9B}"/>
    <cellStyle name="Millares 4 3 4 2 3" xfId="13093" xr:uid="{00000000-0005-0000-0000-0000C2280000}"/>
    <cellStyle name="Millares 4 3 4 2 3 2" xfId="13094" xr:uid="{00000000-0005-0000-0000-0000C3280000}"/>
    <cellStyle name="Millares 4 3 4 2 3 2 2" xfId="23725" xr:uid="{3CC6A083-3614-4DFC-B083-3AB42FBF4927}"/>
    <cellStyle name="Millares 4 3 4 2 3 3" xfId="13095" xr:uid="{00000000-0005-0000-0000-0000C4280000}"/>
    <cellStyle name="Millares 4 3 4 2 3 3 2" xfId="23726" xr:uid="{6AF7030C-09BA-42BA-B9B5-B3811CF3D96A}"/>
    <cellStyle name="Millares 4 3 4 2 3 4" xfId="23724" xr:uid="{3D73512D-A2A8-480A-A7EF-49D7C1058776}"/>
    <cellStyle name="Millares 4 3 4 2 4" xfId="13096" xr:uid="{00000000-0005-0000-0000-0000C5280000}"/>
    <cellStyle name="Millares 4 3 4 2 4 2" xfId="23727" xr:uid="{24D61C79-AF3F-406D-B8BC-F36A8496D07C}"/>
    <cellStyle name="Millares 4 3 4 2 5" xfId="13097" xr:uid="{00000000-0005-0000-0000-0000C6280000}"/>
    <cellStyle name="Millares 4 3 4 2 5 2" xfId="23728" xr:uid="{57B995FC-4F57-4061-A3F2-5EB2A7610C36}"/>
    <cellStyle name="Millares 4 3 4 2 6" xfId="23717" xr:uid="{C796F194-4B9A-4A0A-B8C9-317EC47B9FE6}"/>
    <cellStyle name="Millares 4 3 4 3" xfId="13098" xr:uid="{00000000-0005-0000-0000-0000C7280000}"/>
    <cellStyle name="Millares 4 3 4 3 2" xfId="13099" xr:uid="{00000000-0005-0000-0000-0000C8280000}"/>
    <cellStyle name="Millares 4 3 4 3 2 2" xfId="13100" xr:uid="{00000000-0005-0000-0000-0000C9280000}"/>
    <cellStyle name="Millares 4 3 4 3 2 2 2" xfId="23731" xr:uid="{FB1EF5D1-72B6-41B0-8DAD-EE901CCF7AD2}"/>
    <cellStyle name="Millares 4 3 4 3 2 3" xfId="13101" xr:uid="{00000000-0005-0000-0000-0000CA280000}"/>
    <cellStyle name="Millares 4 3 4 3 2 3 2" xfId="23732" xr:uid="{6AF91EFE-17AA-4251-9619-BBE8AE2F6FBB}"/>
    <cellStyle name="Millares 4 3 4 3 2 4" xfId="23730" xr:uid="{EFC1B09F-0D40-4718-9933-317E6E3D5235}"/>
    <cellStyle name="Millares 4 3 4 3 3" xfId="13102" xr:uid="{00000000-0005-0000-0000-0000CB280000}"/>
    <cellStyle name="Millares 4 3 4 3 3 2" xfId="23733" xr:uid="{B7F1C097-E962-4F1F-90BC-AC3ED0E92042}"/>
    <cellStyle name="Millares 4 3 4 3 4" xfId="13103" xr:uid="{00000000-0005-0000-0000-0000CC280000}"/>
    <cellStyle name="Millares 4 3 4 3 4 2" xfId="23734" xr:uid="{1D762348-8067-4B4C-B720-A8C26AE415BA}"/>
    <cellStyle name="Millares 4 3 4 3 5" xfId="23729" xr:uid="{56FA3859-787E-4AD8-9DC8-6399B63878B8}"/>
    <cellStyle name="Millares 4 3 4 4" xfId="13104" xr:uid="{00000000-0005-0000-0000-0000CD280000}"/>
    <cellStyle name="Millares 4 3 4 4 2" xfId="13105" xr:uid="{00000000-0005-0000-0000-0000CE280000}"/>
    <cellStyle name="Millares 4 3 4 4 2 2" xfId="13106" xr:uid="{00000000-0005-0000-0000-0000CF280000}"/>
    <cellStyle name="Millares 4 3 4 4 2 2 2" xfId="23737" xr:uid="{CFA29A34-492B-48AE-ACC5-5D6822B813D5}"/>
    <cellStyle name="Millares 4 3 4 4 2 3" xfId="13107" xr:uid="{00000000-0005-0000-0000-0000D0280000}"/>
    <cellStyle name="Millares 4 3 4 4 2 3 2" xfId="23738" xr:uid="{0BD31998-AF46-454E-83F6-8771F629F4B2}"/>
    <cellStyle name="Millares 4 3 4 4 2 4" xfId="23736" xr:uid="{F7ED2EA9-967E-4060-98E5-D6468FE03D04}"/>
    <cellStyle name="Millares 4 3 4 4 3" xfId="13108" xr:uid="{00000000-0005-0000-0000-0000D1280000}"/>
    <cellStyle name="Millares 4 3 4 4 3 2" xfId="23739" xr:uid="{75036E90-1CC1-4177-A55B-D0CF8FFD1D18}"/>
    <cellStyle name="Millares 4 3 4 4 4" xfId="13109" xr:uid="{00000000-0005-0000-0000-0000D2280000}"/>
    <cellStyle name="Millares 4 3 4 4 4 2" xfId="23740" xr:uid="{31469CEA-4EF7-4510-877B-44C8E243F382}"/>
    <cellStyle name="Millares 4 3 4 4 5" xfId="23735" xr:uid="{E6DAFA68-EEE8-4470-B11C-6DE99F790288}"/>
    <cellStyle name="Millares 4 3 4 5" xfId="13110" xr:uid="{00000000-0005-0000-0000-0000D3280000}"/>
    <cellStyle name="Millares 4 3 4 5 2" xfId="13111" xr:uid="{00000000-0005-0000-0000-0000D4280000}"/>
    <cellStyle name="Millares 4 3 4 5 2 2" xfId="13112" xr:uid="{00000000-0005-0000-0000-0000D5280000}"/>
    <cellStyle name="Millares 4 3 4 5 2 2 2" xfId="23743" xr:uid="{49C078A9-0526-4AC1-A14B-76E797EEA62E}"/>
    <cellStyle name="Millares 4 3 4 5 2 3" xfId="13113" xr:uid="{00000000-0005-0000-0000-0000D6280000}"/>
    <cellStyle name="Millares 4 3 4 5 2 3 2" xfId="23744" xr:uid="{F69E1156-71C0-40A9-BCB7-732B05FF4243}"/>
    <cellStyle name="Millares 4 3 4 5 2 4" xfId="23742" xr:uid="{C51EB29F-F94D-4283-A9F7-1241BD39A4DE}"/>
    <cellStyle name="Millares 4 3 4 5 3" xfId="13114" xr:uid="{00000000-0005-0000-0000-0000D7280000}"/>
    <cellStyle name="Millares 4 3 4 5 3 2" xfId="23745" xr:uid="{13407C8B-BBAD-4A1B-9BFA-7DC2BE8EEACD}"/>
    <cellStyle name="Millares 4 3 4 5 4" xfId="13115" xr:uid="{00000000-0005-0000-0000-0000D8280000}"/>
    <cellStyle name="Millares 4 3 4 5 4 2" xfId="23746" xr:uid="{13D89410-2C2C-4706-92C1-385F3E488CE0}"/>
    <cellStyle name="Millares 4 3 4 5 5" xfId="23741" xr:uid="{041CBDAC-14F5-4CFC-92A2-55F623337303}"/>
    <cellStyle name="Millares 4 3 4 6" xfId="13116" xr:uid="{00000000-0005-0000-0000-0000D9280000}"/>
    <cellStyle name="Millares 4 3 4 6 2" xfId="13117" xr:uid="{00000000-0005-0000-0000-0000DA280000}"/>
    <cellStyle name="Millares 4 3 4 6 2 2" xfId="23748" xr:uid="{D291621C-FB1B-4C80-9F07-E63E23CCB004}"/>
    <cellStyle name="Millares 4 3 4 6 3" xfId="13118" xr:uid="{00000000-0005-0000-0000-0000DB280000}"/>
    <cellStyle name="Millares 4 3 4 6 3 2" xfId="23749" xr:uid="{062B83AE-CABA-4C30-965F-737A96A60B47}"/>
    <cellStyle name="Millares 4 3 4 6 4" xfId="23747" xr:uid="{5622EBC7-EB82-4CFC-990C-F2BA7E360BFE}"/>
    <cellStyle name="Millares 4 3 4 7" xfId="13119" xr:uid="{00000000-0005-0000-0000-0000DC280000}"/>
    <cellStyle name="Millares 4 3 4 7 2" xfId="23750" xr:uid="{E56AA112-A1B1-45CB-A3B1-0D4E9405AD52}"/>
    <cellStyle name="Millares 4 3 4 8" xfId="13120" xr:uid="{00000000-0005-0000-0000-0000DD280000}"/>
    <cellStyle name="Millares 4 3 4 8 2" xfId="23751" xr:uid="{92284BA6-D0B5-4471-97C7-1F87498F89F3}"/>
    <cellStyle name="Millares 4 3 4 9" xfId="23716" xr:uid="{D2DD83C2-7A5F-45FE-A2EA-AF8BD08A32F1}"/>
    <cellStyle name="Millares 4 3 5" xfId="13121" xr:uid="{00000000-0005-0000-0000-0000DE280000}"/>
    <cellStyle name="Millares 4 3 5 2" xfId="13122" xr:uid="{00000000-0005-0000-0000-0000DF280000}"/>
    <cellStyle name="Millares 4 3 5 2 2" xfId="13123" xr:uid="{00000000-0005-0000-0000-0000E0280000}"/>
    <cellStyle name="Millares 4 3 5 2 2 2" xfId="13124" xr:uid="{00000000-0005-0000-0000-0000E1280000}"/>
    <cellStyle name="Millares 4 3 5 2 2 2 2" xfId="23755" xr:uid="{8D82C2F4-E0EF-49B6-909C-68BF8141ED84}"/>
    <cellStyle name="Millares 4 3 5 2 2 3" xfId="13125" xr:uid="{00000000-0005-0000-0000-0000E2280000}"/>
    <cellStyle name="Millares 4 3 5 2 2 3 2" xfId="23756" xr:uid="{3E688FAE-0EDD-4377-936B-ADFDCD9FF4A0}"/>
    <cellStyle name="Millares 4 3 5 2 2 4" xfId="23754" xr:uid="{E2F99A57-757D-46AE-936C-27CA488A2AF7}"/>
    <cellStyle name="Millares 4 3 5 2 3" xfId="13126" xr:uid="{00000000-0005-0000-0000-0000E3280000}"/>
    <cellStyle name="Millares 4 3 5 2 3 2" xfId="23757" xr:uid="{58412F71-039E-429A-9A51-D70FDFE662A0}"/>
    <cellStyle name="Millares 4 3 5 2 4" xfId="13127" xr:uid="{00000000-0005-0000-0000-0000E4280000}"/>
    <cellStyle name="Millares 4 3 5 2 4 2" xfId="23758" xr:uid="{2984FC0B-578A-48FC-A195-1D446F10A543}"/>
    <cellStyle name="Millares 4 3 5 2 5" xfId="23753" xr:uid="{B0042A70-C063-4EE3-B3E2-A4998E999D85}"/>
    <cellStyle name="Millares 4 3 5 3" xfId="13128" xr:uid="{00000000-0005-0000-0000-0000E5280000}"/>
    <cellStyle name="Millares 4 3 5 3 2" xfId="13129" xr:uid="{00000000-0005-0000-0000-0000E6280000}"/>
    <cellStyle name="Millares 4 3 5 3 2 2" xfId="13130" xr:uid="{00000000-0005-0000-0000-0000E7280000}"/>
    <cellStyle name="Millares 4 3 5 3 2 2 2" xfId="23761" xr:uid="{BB7AECF8-883C-4535-A3E6-8BD5FB670427}"/>
    <cellStyle name="Millares 4 3 5 3 2 3" xfId="13131" xr:uid="{00000000-0005-0000-0000-0000E8280000}"/>
    <cellStyle name="Millares 4 3 5 3 2 3 2" xfId="23762" xr:uid="{E31EF391-ABA0-4ED1-AFBF-D1BAD10478A2}"/>
    <cellStyle name="Millares 4 3 5 3 2 4" xfId="23760" xr:uid="{7B443210-3A3B-4B7F-8A9F-B37B9EFC9240}"/>
    <cellStyle name="Millares 4 3 5 3 3" xfId="13132" xr:uid="{00000000-0005-0000-0000-0000E9280000}"/>
    <cellStyle name="Millares 4 3 5 3 3 2" xfId="23763" xr:uid="{DE901B1C-8568-4FC2-AA48-34CD69812A71}"/>
    <cellStyle name="Millares 4 3 5 3 4" xfId="13133" xr:uid="{00000000-0005-0000-0000-0000EA280000}"/>
    <cellStyle name="Millares 4 3 5 3 4 2" xfId="23764" xr:uid="{266F0216-2F78-49BF-BD17-B65F39770D09}"/>
    <cellStyle name="Millares 4 3 5 3 5" xfId="23759" xr:uid="{98C6FF7F-E0ED-4EB9-BAC7-11621B24F1DF}"/>
    <cellStyle name="Millares 4 3 5 4" xfId="13134" xr:uid="{00000000-0005-0000-0000-0000EB280000}"/>
    <cellStyle name="Millares 4 3 5 4 2" xfId="13135" xr:uid="{00000000-0005-0000-0000-0000EC280000}"/>
    <cellStyle name="Millares 4 3 5 4 2 2" xfId="23766" xr:uid="{7F8C02BC-056A-4CA6-9CA0-C7918A8BD5F3}"/>
    <cellStyle name="Millares 4 3 5 4 3" xfId="13136" xr:uid="{00000000-0005-0000-0000-0000ED280000}"/>
    <cellStyle name="Millares 4 3 5 4 3 2" xfId="23767" xr:uid="{6E100851-AAC7-4ED2-9023-B450F0656A75}"/>
    <cellStyle name="Millares 4 3 5 4 4" xfId="23765" xr:uid="{4C53BC87-0842-46E7-821F-467CFD016C8B}"/>
    <cellStyle name="Millares 4 3 5 5" xfId="13137" xr:uid="{00000000-0005-0000-0000-0000EE280000}"/>
    <cellStyle name="Millares 4 3 5 5 2" xfId="23768" xr:uid="{2EE736FA-81F7-4808-96C2-30096F7BF5CB}"/>
    <cellStyle name="Millares 4 3 5 6" xfId="13138" xr:uid="{00000000-0005-0000-0000-0000EF280000}"/>
    <cellStyle name="Millares 4 3 5 6 2" xfId="23769" xr:uid="{82A21612-B53D-4254-AB78-34BE249D6785}"/>
    <cellStyle name="Millares 4 3 5 7" xfId="23752" xr:uid="{90B15C49-3C57-4D66-84EF-F6FFF92EB961}"/>
    <cellStyle name="Millares 4 3 6" xfId="13139" xr:uid="{00000000-0005-0000-0000-0000F0280000}"/>
    <cellStyle name="Millares 4 3 6 2" xfId="13140" xr:uid="{00000000-0005-0000-0000-0000F1280000}"/>
    <cellStyle name="Millares 4 3 6 2 2" xfId="13141" xr:uid="{00000000-0005-0000-0000-0000F2280000}"/>
    <cellStyle name="Millares 4 3 6 2 2 2" xfId="23772" xr:uid="{DBDAA174-C8AD-48BD-9FBB-AB886A8C2614}"/>
    <cellStyle name="Millares 4 3 6 2 3" xfId="13142" xr:uid="{00000000-0005-0000-0000-0000F3280000}"/>
    <cellStyle name="Millares 4 3 6 2 3 2" xfId="23773" xr:uid="{6E996E5C-DADC-4AE8-ACA8-22E7DC0D16AB}"/>
    <cellStyle name="Millares 4 3 6 2 4" xfId="23771" xr:uid="{F2BB5B8A-D26D-4D3E-A6BE-FD76290DE67D}"/>
    <cellStyle name="Millares 4 3 6 3" xfId="13143" xr:uid="{00000000-0005-0000-0000-0000F4280000}"/>
    <cellStyle name="Millares 4 3 6 3 2" xfId="23774" xr:uid="{E7121A3C-5322-4B42-A3F7-1635AA2AB76D}"/>
    <cellStyle name="Millares 4 3 6 4" xfId="13144" xr:uid="{00000000-0005-0000-0000-0000F5280000}"/>
    <cellStyle name="Millares 4 3 6 4 2" xfId="23775" xr:uid="{95F584B2-ACB8-47A4-9D36-AA9C986FCB34}"/>
    <cellStyle name="Millares 4 3 6 5" xfId="23770" xr:uid="{01A28050-C0D6-4982-A1FF-1841387E35C4}"/>
    <cellStyle name="Millares 4 3 7" xfId="13145" xr:uid="{00000000-0005-0000-0000-0000F6280000}"/>
    <cellStyle name="Millares 4 3 7 2" xfId="13146" xr:uid="{00000000-0005-0000-0000-0000F7280000}"/>
    <cellStyle name="Millares 4 3 7 2 2" xfId="13147" xr:uid="{00000000-0005-0000-0000-0000F8280000}"/>
    <cellStyle name="Millares 4 3 7 2 2 2" xfId="23778" xr:uid="{54F6089A-744A-4CC2-A20B-A644BB03E115}"/>
    <cellStyle name="Millares 4 3 7 2 3" xfId="13148" xr:uid="{00000000-0005-0000-0000-0000F9280000}"/>
    <cellStyle name="Millares 4 3 7 2 3 2" xfId="23779" xr:uid="{E6BEAE9A-DBDA-4EDE-89EF-D2B9F0EAA181}"/>
    <cellStyle name="Millares 4 3 7 2 4" xfId="23777" xr:uid="{DD4EF227-0EFB-42C1-B502-1D065E3F8343}"/>
    <cellStyle name="Millares 4 3 7 3" xfId="13149" xr:uid="{00000000-0005-0000-0000-0000FA280000}"/>
    <cellStyle name="Millares 4 3 7 3 2" xfId="23780" xr:uid="{680D528F-8500-4EF0-9D6D-F721F0FBA85F}"/>
    <cellStyle name="Millares 4 3 7 4" xfId="13150" xr:uid="{00000000-0005-0000-0000-0000FB280000}"/>
    <cellStyle name="Millares 4 3 7 4 2" xfId="23781" xr:uid="{4F7CDA49-769B-4222-B959-5DE2CA96DFEA}"/>
    <cellStyle name="Millares 4 3 7 5" xfId="23776" xr:uid="{961A76F2-8410-4A93-9FFB-F64B115DC871}"/>
    <cellStyle name="Millares 4 3 8" xfId="13151" xr:uid="{00000000-0005-0000-0000-0000FC280000}"/>
    <cellStyle name="Millares 4 3 8 2" xfId="13152" xr:uid="{00000000-0005-0000-0000-0000FD280000}"/>
    <cellStyle name="Millares 4 3 8 2 2" xfId="13153" xr:uid="{00000000-0005-0000-0000-0000FE280000}"/>
    <cellStyle name="Millares 4 3 8 2 2 2" xfId="23784" xr:uid="{7F6B6718-36D9-4B7E-8BBE-E49FA8BD7934}"/>
    <cellStyle name="Millares 4 3 8 2 3" xfId="13154" xr:uid="{00000000-0005-0000-0000-0000FF280000}"/>
    <cellStyle name="Millares 4 3 8 2 3 2" xfId="23785" xr:uid="{787CAC68-D493-4A8D-AB49-3ECABE6D3506}"/>
    <cellStyle name="Millares 4 3 8 2 4" xfId="23783" xr:uid="{1878741F-86FA-451D-9787-B4FD2ABE1C35}"/>
    <cellStyle name="Millares 4 3 8 3" xfId="13155" xr:uid="{00000000-0005-0000-0000-000000290000}"/>
    <cellStyle name="Millares 4 3 8 3 2" xfId="23786" xr:uid="{463F8916-E254-4B44-9762-58B5ABDD7AE0}"/>
    <cellStyle name="Millares 4 3 8 4" xfId="13156" xr:uid="{00000000-0005-0000-0000-000001290000}"/>
    <cellStyle name="Millares 4 3 8 4 2" xfId="23787" xr:uid="{1990F3FB-D83E-48F0-B5C4-BD18CB60973D}"/>
    <cellStyle name="Millares 4 3 8 5" xfId="23782" xr:uid="{136EDA3C-3D68-4DF1-899B-36540CF3E21B}"/>
    <cellStyle name="Millares 4 3 9" xfId="13157" xr:uid="{00000000-0005-0000-0000-000002290000}"/>
    <cellStyle name="Millares 4 3 9 2" xfId="13158" xr:uid="{00000000-0005-0000-0000-000003290000}"/>
    <cellStyle name="Millares 4 3 9 2 2" xfId="13159" xr:uid="{00000000-0005-0000-0000-000004290000}"/>
    <cellStyle name="Millares 4 3 9 2 2 2" xfId="23790" xr:uid="{F9976E48-60A1-41C1-9CDA-C3058C47E18D}"/>
    <cellStyle name="Millares 4 3 9 2 3" xfId="13160" xr:uid="{00000000-0005-0000-0000-000005290000}"/>
    <cellStyle name="Millares 4 3 9 2 3 2" xfId="23791" xr:uid="{098983BD-5288-46F4-A11B-4386195B6483}"/>
    <cellStyle name="Millares 4 3 9 2 4" xfId="23789" xr:uid="{83F7AAC3-1918-4864-9264-C7DEA81491A5}"/>
    <cellStyle name="Millares 4 3 9 3" xfId="13161" xr:uid="{00000000-0005-0000-0000-000006290000}"/>
    <cellStyle name="Millares 4 3 9 3 2" xfId="23792" xr:uid="{90C37440-9E82-4768-B420-83AAC3CC741C}"/>
    <cellStyle name="Millares 4 3 9 4" xfId="13162" xr:uid="{00000000-0005-0000-0000-000007290000}"/>
    <cellStyle name="Millares 4 3 9 4 2" xfId="23793" xr:uid="{EF6BB641-08BF-4BC1-80E0-862E4C7103F7}"/>
    <cellStyle name="Millares 4 3 9 5" xfId="23788" xr:uid="{C6FD1DD3-F02B-4077-A6D1-E50050571CC7}"/>
    <cellStyle name="Millares 4 4" xfId="13470" xr:uid="{7CD40400-822E-41FB-9883-97038B76384E}"/>
    <cellStyle name="Millares 40" xfId="13163" xr:uid="{00000000-0005-0000-0000-000008290000}"/>
    <cellStyle name="Millares 41" xfId="13164" xr:uid="{00000000-0005-0000-0000-000009290000}"/>
    <cellStyle name="Millares 42" xfId="13165" xr:uid="{00000000-0005-0000-0000-00000A290000}"/>
    <cellStyle name="Millares 43" xfId="13166" xr:uid="{00000000-0005-0000-0000-00000B290000}"/>
    <cellStyle name="Millares 44" xfId="13167" xr:uid="{00000000-0005-0000-0000-00000C290000}"/>
    <cellStyle name="Millares 45" xfId="13168" xr:uid="{00000000-0005-0000-0000-00000D290000}"/>
    <cellStyle name="Millares 46" xfId="13169" xr:uid="{00000000-0005-0000-0000-00000E290000}"/>
    <cellStyle name="Millares 47" xfId="13170" xr:uid="{00000000-0005-0000-0000-00000F290000}"/>
    <cellStyle name="Millares 48" xfId="13171" xr:uid="{00000000-0005-0000-0000-000010290000}"/>
    <cellStyle name="Millares 49" xfId="13172" xr:uid="{00000000-0005-0000-0000-000011290000}"/>
    <cellStyle name="Millares 5" xfId="229" xr:uid="{00000000-0005-0000-0000-000012290000}"/>
    <cellStyle name="Millares 5 2" xfId="230" xr:uid="{00000000-0005-0000-0000-000013290000}"/>
    <cellStyle name="Millares 5 3" xfId="231" xr:uid="{00000000-0005-0000-0000-000014290000}"/>
    <cellStyle name="Millares 5 4" xfId="232" xr:uid="{00000000-0005-0000-0000-000015290000}"/>
    <cellStyle name="Millares 5 4 2" xfId="13540" xr:uid="{D08314CA-D6CD-4426-9BC4-F3848580471D}"/>
    <cellStyle name="Millares 5 4 3" xfId="13629" xr:uid="{76A0900B-A9A5-4125-9CB9-A08C47250C9D}"/>
    <cellStyle name="Millares 5 5" xfId="233" xr:uid="{00000000-0005-0000-0000-000016290000}"/>
    <cellStyle name="Millares 5 5 2" xfId="13541" xr:uid="{CBBF8C75-491F-43EE-A9CA-10AD887CC451}"/>
    <cellStyle name="Millares 5 5 3" xfId="13630" xr:uid="{4E6DD709-3992-423E-802E-2DF133295CBA}"/>
    <cellStyle name="Millares 5 6" xfId="13471" xr:uid="{0239695C-0750-489E-B870-C1C6B4AF24CC}"/>
    <cellStyle name="Millares 50" xfId="13173" xr:uid="{00000000-0005-0000-0000-000017290000}"/>
    <cellStyle name="Millares 51" xfId="13174" xr:uid="{00000000-0005-0000-0000-000018290000}"/>
    <cellStyle name="Millares 52" xfId="13175" xr:uid="{00000000-0005-0000-0000-000019290000}"/>
    <cellStyle name="Millares 53" xfId="13176" xr:uid="{00000000-0005-0000-0000-00001A290000}"/>
    <cellStyle name="Millares 54" xfId="13177" xr:uid="{00000000-0005-0000-0000-00001B290000}"/>
    <cellStyle name="Millares 55" xfId="13178" xr:uid="{00000000-0005-0000-0000-00001C290000}"/>
    <cellStyle name="Millares 56" xfId="13179" xr:uid="{00000000-0005-0000-0000-00001D290000}"/>
    <cellStyle name="Millares 57" xfId="13180" xr:uid="{00000000-0005-0000-0000-00001E290000}"/>
    <cellStyle name="Millares 58" xfId="13181" xr:uid="{00000000-0005-0000-0000-00001F290000}"/>
    <cellStyle name="Millares 59" xfId="13182" xr:uid="{00000000-0005-0000-0000-000020290000}"/>
    <cellStyle name="Millares 6" xfId="234" xr:uid="{00000000-0005-0000-0000-000021290000}"/>
    <cellStyle name="Millares 6 2" xfId="235" xr:uid="{00000000-0005-0000-0000-000022290000}"/>
    <cellStyle name="Millares 6 2 2" xfId="236" xr:uid="{00000000-0005-0000-0000-000023290000}"/>
    <cellStyle name="Millares 6 2 2 2" xfId="13544" xr:uid="{FA040D88-F50F-4E99-BAB7-7AF56189EAF9}"/>
    <cellStyle name="Millares 6 2 2 3" xfId="13633" xr:uid="{29D93909-7C8D-4D8B-84E4-1DA8770E89B1}"/>
    <cellStyle name="Millares 6 2 3" xfId="13543" xr:uid="{ED53DAA3-72CB-4C74-B333-3FDC15BD6936}"/>
    <cellStyle name="Millares 6 2 4" xfId="13632" xr:uid="{B131DAB3-1368-4E20-B1DA-817CD1E7FE93}"/>
    <cellStyle name="Millares 6 3" xfId="237" xr:uid="{00000000-0005-0000-0000-000024290000}"/>
    <cellStyle name="Millares 6 3 2" xfId="238" xr:uid="{00000000-0005-0000-0000-000025290000}"/>
    <cellStyle name="Millares 6 3 2 2" xfId="13546" xr:uid="{94863129-E575-4F8D-96E9-73771921727E}"/>
    <cellStyle name="Millares 6 3 2 3" xfId="13635" xr:uid="{8AEFF616-CC86-4ADB-A127-B2D52790A037}"/>
    <cellStyle name="Millares 6 3 3" xfId="13545" xr:uid="{2EF34DA5-9B79-4AF4-B17A-C0E106CE86F5}"/>
    <cellStyle name="Millares 6 3 4" xfId="13634" xr:uid="{9235C731-DBE4-4D29-9612-877B392CDAFE}"/>
    <cellStyle name="Millares 6 4" xfId="239" xr:uid="{00000000-0005-0000-0000-000026290000}"/>
    <cellStyle name="Millares 6 5" xfId="13472" xr:uid="{6CE65AEE-5A4F-4BF0-9FA6-19D1725AFA28}"/>
    <cellStyle name="Millares 6 6" xfId="13542" xr:uid="{74917BCA-8A8D-4EAB-8CB2-4E2617F12569}"/>
    <cellStyle name="Millares 6 7" xfId="13631" xr:uid="{734408F4-D16A-439C-A466-4187BA6321D0}"/>
    <cellStyle name="Millares 60" xfId="13183" xr:uid="{00000000-0005-0000-0000-000027290000}"/>
    <cellStyle name="Millares 61" xfId="13184" xr:uid="{00000000-0005-0000-0000-000028290000}"/>
    <cellStyle name="Millares 62" xfId="13185" xr:uid="{00000000-0005-0000-0000-000029290000}"/>
    <cellStyle name="Millares 63" xfId="13186" xr:uid="{00000000-0005-0000-0000-00002A290000}"/>
    <cellStyle name="Millares 64" xfId="13187" xr:uid="{00000000-0005-0000-0000-00002B290000}"/>
    <cellStyle name="Millares 65" xfId="13188" xr:uid="{00000000-0005-0000-0000-00002C290000}"/>
    <cellStyle name="Millares 66" xfId="13189" xr:uid="{00000000-0005-0000-0000-00002D290000}"/>
    <cellStyle name="Millares 67" xfId="13190" xr:uid="{00000000-0005-0000-0000-00002E290000}"/>
    <cellStyle name="Millares 68" xfId="13191" xr:uid="{00000000-0005-0000-0000-00002F290000}"/>
    <cellStyle name="Millares 69" xfId="13192" xr:uid="{00000000-0005-0000-0000-000030290000}"/>
    <cellStyle name="Millares 7" xfId="240" xr:uid="{00000000-0005-0000-0000-000031290000}"/>
    <cellStyle name="Millares 7 2" xfId="241" xr:uid="{00000000-0005-0000-0000-000032290000}"/>
    <cellStyle name="Millares 7 2 2" xfId="13547" xr:uid="{40181222-CC12-46FD-B7AA-CA589A8429C1}"/>
    <cellStyle name="Millares 7 2 3" xfId="13637" xr:uid="{1AC07882-568A-4543-9FA0-25F8E65D6110}"/>
    <cellStyle name="Millares 7 3" xfId="13473" xr:uid="{3D2E1999-7602-4027-8502-78F25AFDF382}"/>
    <cellStyle name="Millares 7 4" xfId="13636" xr:uid="{B68EBC50-2DD2-4567-8926-46990DAE36F8}"/>
    <cellStyle name="Millares 70" xfId="13193" xr:uid="{00000000-0005-0000-0000-000033290000}"/>
    <cellStyle name="Millares 71" xfId="13194" xr:uid="{00000000-0005-0000-0000-000034290000}"/>
    <cellStyle name="Millares 72" xfId="13195" xr:uid="{00000000-0005-0000-0000-000035290000}"/>
    <cellStyle name="Millares 73" xfId="13196" xr:uid="{00000000-0005-0000-0000-000036290000}"/>
    <cellStyle name="Millares 74" xfId="13197" xr:uid="{00000000-0005-0000-0000-000037290000}"/>
    <cellStyle name="Millares 75" xfId="13198" xr:uid="{00000000-0005-0000-0000-000038290000}"/>
    <cellStyle name="Millares 76" xfId="13199" xr:uid="{00000000-0005-0000-0000-000039290000}"/>
    <cellStyle name="Millares 77" xfId="13200" xr:uid="{00000000-0005-0000-0000-00003A290000}"/>
    <cellStyle name="Millares 78" xfId="13201" xr:uid="{00000000-0005-0000-0000-00003B290000}"/>
    <cellStyle name="Millares 79" xfId="13202" xr:uid="{00000000-0005-0000-0000-00003C290000}"/>
    <cellStyle name="Millares 8" xfId="242" xr:uid="{00000000-0005-0000-0000-00003D290000}"/>
    <cellStyle name="Millares 8 2" xfId="243" xr:uid="{00000000-0005-0000-0000-00003E290000}"/>
    <cellStyle name="Millares 8 2 2" xfId="13549" xr:uid="{66448F1B-8F39-4FB2-A678-0A56C2CCA73E}"/>
    <cellStyle name="Millares 8 2 3" xfId="13639" xr:uid="{A6647CC1-8658-4550-BA80-976810A15717}"/>
    <cellStyle name="Millares 8 3" xfId="13474" xr:uid="{32C52026-BDEE-428D-9F49-A05BE4A5E1F6}"/>
    <cellStyle name="Millares 8 4" xfId="13548" xr:uid="{05BE8ED8-226D-4C91-9CF8-153984A22CB6}"/>
    <cellStyle name="Millares 8 5" xfId="13638" xr:uid="{70784125-8349-4D14-9626-5C9F4AE072DD}"/>
    <cellStyle name="Millares 80" xfId="13203" xr:uid="{00000000-0005-0000-0000-00003F290000}"/>
    <cellStyle name="Millares 81" xfId="13204" xr:uid="{00000000-0005-0000-0000-000040290000}"/>
    <cellStyle name="Millares 82" xfId="13205" xr:uid="{00000000-0005-0000-0000-000041290000}"/>
    <cellStyle name="Millares 83" xfId="13206" xr:uid="{00000000-0005-0000-0000-000042290000}"/>
    <cellStyle name="Millares 84" xfId="13207" xr:uid="{00000000-0005-0000-0000-000043290000}"/>
    <cellStyle name="Millares 85" xfId="13208" xr:uid="{00000000-0005-0000-0000-000044290000}"/>
    <cellStyle name="Millares 86" xfId="13209" xr:uid="{00000000-0005-0000-0000-000045290000}"/>
    <cellStyle name="Millares 87" xfId="13210" xr:uid="{00000000-0005-0000-0000-000046290000}"/>
    <cellStyle name="Millares 88" xfId="13211" xr:uid="{00000000-0005-0000-0000-000047290000}"/>
    <cellStyle name="Millares 89" xfId="13212" xr:uid="{00000000-0005-0000-0000-000048290000}"/>
    <cellStyle name="Millares 9" xfId="244" xr:uid="{00000000-0005-0000-0000-000049290000}"/>
    <cellStyle name="Millares 9 2" xfId="245" xr:uid="{00000000-0005-0000-0000-00004A290000}"/>
    <cellStyle name="Millares 9 2 2" xfId="13213" xr:uid="{00000000-0005-0000-0000-00004B290000}"/>
    <cellStyle name="Millares 9 2 2 2" xfId="13214" xr:uid="{00000000-0005-0000-0000-00004C290000}"/>
    <cellStyle name="Millares 9 2 2 2 2" xfId="23795" xr:uid="{924CE2E0-73EE-4D6D-992E-8DA942DAC9C7}"/>
    <cellStyle name="Millares 9 2 2 3" xfId="13215" xr:uid="{00000000-0005-0000-0000-00004D290000}"/>
    <cellStyle name="Millares 9 2 2 3 2" xfId="23796" xr:uid="{69259EBD-6714-42E0-A3CE-F39DA4FF82AD}"/>
    <cellStyle name="Millares 9 2 2 4" xfId="23794" xr:uid="{3722C173-C393-4E55-8764-8C40E488C72F}"/>
    <cellStyle name="Millares 9 2 3" xfId="13216" xr:uid="{00000000-0005-0000-0000-00004E290000}"/>
    <cellStyle name="Millares 9 2 3 2" xfId="23797" xr:uid="{017E407B-DAE4-42A8-9B60-439BA9912BA7}"/>
    <cellStyle name="Millares 9 2 4" xfId="13217" xr:uid="{00000000-0005-0000-0000-00004F290000}"/>
    <cellStyle name="Millares 9 2 4 2" xfId="23798" xr:uid="{28A89320-F210-4666-B9DD-72F7DE5CD0AC}"/>
    <cellStyle name="Millares 9 2 5" xfId="13551" xr:uid="{E5325AC9-3FF1-4223-9A3F-DAC8F2328CE9}"/>
    <cellStyle name="Millares 9 2 6" xfId="13641" xr:uid="{FCC73E8E-B31C-4C1A-ADC1-1D4A13190C8F}"/>
    <cellStyle name="Millares 9 3" xfId="13475" xr:uid="{A9CE38E8-9749-4FC8-A9C6-3C1A5E9A2B71}"/>
    <cellStyle name="Millares 9 4" xfId="13550" xr:uid="{B99E05AB-942E-44FA-8940-7AB4DB422EBF}"/>
    <cellStyle name="Millares 9 5" xfId="13640" xr:uid="{1DD3559B-DA61-4D20-A395-81754729F40C}"/>
    <cellStyle name="Millares 90" xfId="13218" xr:uid="{00000000-0005-0000-0000-000050290000}"/>
    <cellStyle name="Millares 91" xfId="13219" xr:uid="{00000000-0005-0000-0000-000051290000}"/>
    <cellStyle name="Millares 92" xfId="13220" xr:uid="{00000000-0005-0000-0000-000052290000}"/>
    <cellStyle name="Millares 93" xfId="13221" xr:uid="{00000000-0005-0000-0000-000053290000}"/>
    <cellStyle name="Millares 94" xfId="13222" xr:uid="{00000000-0005-0000-0000-000054290000}"/>
    <cellStyle name="Millares 95" xfId="13223" xr:uid="{00000000-0005-0000-0000-000055290000}"/>
    <cellStyle name="Millares 96" xfId="13224" xr:uid="{00000000-0005-0000-0000-000056290000}"/>
    <cellStyle name="Millares 97" xfId="13225" xr:uid="{00000000-0005-0000-0000-000057290000}"/>
    <cellStyle name="Millares 98" xfId="13226" xr:uid="{00000000-0005-0000-0000-000058290000}"/>
    <cellStyle name="Millares 99" xfId="13227" xr:uid="{00000000-0005-0000-0000-000059290000}"/>
    <cellStyle name="Moneda" xfId="9" builtinId="4"/>
    <cellStyle name="Moneda [0] 10" xfId="13228" xr:uid="{00000000-0005-0000-0000-00005B290000}"/>
    <cellStyle name="Moneda [0] 2" xfId="246" xr:uid="{00000000-0005-0000-0000-00005C290000}"/>
    <cellStyle name="Moneda [0] 2 10" xfId="13229" xr:uid="{00000000-0005-0000-0000-00005D290000}"/>
    <cellStyle name="Moneda [0] 2 11" xfId="13230" xr:uid="{00000000-0005-0000-0000-00005E290000}"/>
    <cellStyle name="Moneda [0] 2 12" xfId="13460" xr:uid="{6E0F5FF3-E880-4B1B-B97F-E830A752011A}"/>
    <cellStyle name="Moneda [0] 2 2" xfId="247" xr:uid="{00000000-0005-0000-0000-00005F290000}"/>
    <cellStyle name="Moneda [0] 2 2 2" xfId="248" xr:uid="{00000000-0005-0000-0000-000060290000}"/>
    <cellStyle name="Moneda [0] 2 2 2 2" xfId="249" xr:uid="{00000000-0005-0000-0000-000061290000}"/>
    <cellStyle name="Moneda [0] 2 2 2 2 2" xfId="13231" xr:uid="{00000000-0005-0000-0000-000062290000}"/>
    <cellStyle name="Moneda [0] 2 2 2 3" xfId="13232" xr:uid="{00000000-0005-0000-0000-000063290000}"/>
    <cellStyle name="Moneda [0] 2 2 2 4" xfId="13233" xr:uid="{00000000-0005-0000-0000-000064290000}"/>
    <cellStyle name="Moneda [0] 2 2 2 5" xfId="13234" xr:uid="{00000000-0005-0000-0000-000065290000}"/>
    <cellStyle name="Moneda [0] 2 2 3" xfId="250" xr:uid="{00000000-0005-0000-0000-000066290000}"/>
    <cellStyle name="Moneda [0] 2 2 3 2" xfId="13235" xr:uid="{00000000-0005-0000-0000-000067290000}"/>
    <cellStyle name="Moneda [0] 2 2 3 3" xfId="13236" xr:uid="{00000000-0005-0000-0000-000068290000}"/>
    <cellStyle name="Moneda [0] 2 2 4" xfId="251" xr:uid="{00000000-0005-0000-0000-000069290000}"/>
    <cellStyle name="Moneda [0] 2 2 5" xfId="13237" xr:uid="{00000000-0005-0000-0000-00006A290000}"/>
    <cellStyle name="Moneda [0] 2 2 6" xfId="13238" xr:uid="{00000000-0005-0000-0000-00006B290000}"/>
    <cellStyle name="Moneda [0] 2 2 7" xfId="13239" xr:uid="{00000000-0005-0000-0000-00006C290000}"/>
    <cellStyle name="Moneda [0] 2 2 8" xfId="13240" xr:uid="{00000000-0005-0000-0000-00006D290000}"/>
    <cellStyle name="Moneda [0] 2 3" xfId="252" xr:uid="{00000000-0005-0000-0000-00006E290000}"/>
    <cellStyle name="Moneda [0] 2 3 2" xfId="253" xr:uid="{00000000-0005-0000-0000-00006F290000}"/>
    <cellStyle name="Moneda [0] 2 3 2 2" xfId="13241" xr:uid="{00000000-0005-0000-0000-000070290000}"/>
    <cellStyle name="Moneda [0] 2 3 2 2 2" xfId="13242" xr:uid="{00000000-0005-0000-0000-000071290000}"/>
    <cellStyle name="Moneda [0] 2 3 2 3" xfId="13243" xr:uid="{00000000-0005-0000-0000-000072290000}"/>
    <cellStyle name="Moneda [0] 2 3 2 4" xfId="13244" xr:uid="{00000000-0005-0000-0000-000073290000}"/>
    <cellStyle name="Moneda [0] 2 3 2 5" xfId="13245" xr:uid="{00000000-0005-0000-0000-000074290000}"/>
    <cellStyle name="Moneda [0] 2 3 3" xfId="13246" xr:uid="{00000000-0005-0000-0000-000075290000}"/>
    <cellStyle name="Moneda [0] 2 3 3 2" xfId="13247" xr:uid="{00000000-0005-0000-0000-000076290000}"/>
    <cellStyle name="Moneda [0] 2 3 4" xfId="13248" xr:uid="{00000000-0005-0000-0000-000077290000}"/>
    <cellStyle name="Moneda [0] 2 3 5" xfId="13249" xr:uid="{00000000-0005-0000-0000-000078290000}"/>
    <cellStyle name="Moneda [0] 2 3 6" xfId="13250" xr:uid="{00000000-0005-0000-0000-000079290000}"/>
    <cellStyle name="Moneda [0] 2 4" xfId="254" xr:uid="{00000000-0005-0000-0000-00007A290000}"/>
    <cellStyle name="Moneda [0] 2 4 2" xfId="13251" xr:uid="{00000000-0005-0000-0000-00007B290000}"/>
    <cellStyle name="Moneda [0] 2 5" xfId="255" xr:uid="{00000000-0005-0000-0000-00007C290000}"/>
    <cellStyle name="Moneda [0] 2 6" xfId="13252" xr:uid="{00000000-0005-0000-0000-00007D290000}"/>
    <cellStyle name="Moneda [0] 2 7" xfId="13253" xr:uid="{00000000-0005-0000-0000-00007E290000}"/>
    <cellStyle name="Moneda [0] 2 8" xfId="13254" xr:uid="{00000000-0005-0000-0000-00007F290000}"/>
    <cellStyle name="Moneda [0] 2 9" xfId="13255" xr:uid="{00000000-0005-0000-0000-000080290000}"/>
    <cellStyle name="Moneda [0] 3" xfId="256" xr:uid="{00000000-0005-0000-0000-000081290000}"/>
    <cellStyle name="Moneda [0] 3 10" xfId="13642" xr:uid="{E0E35578-50BF-49F0-A912-4AE1B7E05959}"/>
    <cellStyle name="Moneda [0] 3 2" xfId="257" xr:uid="{00000000-0005-0000-0000-000082290000}"/>
    <cellStyle name="Moneda [0] 3 2 2" xfId="258" xr:uid="{00000000-0005-0000-0000-000083290000}"/>
    <cellStyle name="Moneda [0] 3 2 2 2" xfId="259" xr:uid="{00000000-0005-0000-0000-000084290000}"/>
    <cellStyle name="Moneda [0] 3 2 2 2 2" xfId="13256" xr:uid="{00000000-0005-0000-0000-000085290000}"/>
    <cellStyle name="Moneda [0] 3 2 2 2 2 2" xfId="23801" xr:uid="{A89C7895-7F90-4D9D-A182-3046418CFDE9}"/>
    <cellStyle name="Moneda [0] 3 2 2 2 3" xfId="13257" xr:uid="{00000000-0005-0000-0000-000086290000}"/>
    <cellStyle name="Moneda [0] 3 2 2 2 3 2" xfId="23802" xr:uid="{F5C79755-36DD-4A0E-9D18-A24062A9579D}"/>
    <cellStyle name="Moneda [0] 3 2 2 3" xfId="13258" xr:uid="{00000000-0005-0000-0000-000087290000}"/>
    <cellStyle name="Moneda [0] 3 2 2 3 2" xfId="23803" xr:uid="{3A71D7F1-54AD-4777-B77D-925B6DBB0FFF}"/>
    <cellStyle name="Moneda [0] 3 2 2 4" xfId="13259" xr:uid="{00000000-0005-0000-0000-000088290000}"/>
    <cellStyle name="Moneda [0] 3 2 2 4 2" xfId="23804" xr:uid="{EA996CA6-1976-41A4-BDF7-957F8E514FA4}"/>
    <cellStyle name="Moneda [0] 3 2 3" xfId="260" xr:uid="{00000000-0005-0000-0000-000089290000}"/>
    <cellStyle name="Moneda [0] 3 2 3 2" xfId="261" xr:uid="{00000000-0005-0000-0000-00008A290000}"/>
    <cellStyle name="Moneda [0] 3 2 3 3" xfId="13260" xr:uid="{00000000-0005-0000-0000-00008B290000}"/>
    <cellStyle name="Moneda [0] 3 2 3 3 2" xfId="23805" xr:uid="{FEC16DA8-4AA9-4FDA-8844-59F41BC4D170}"/>
    <cellStyle name="Moneda [0] 3 2 4" xfId="262" xr:uid="{00000000-0005-0000-0000-00008C290000}"/>
    <cellStyle name="Moneda [0] 3 2 4 2" xfId="263" xr:uid="{00000000-0005-0000-0000-00008D290000}"/>
    <cellStyle name="Moneda [0] 3 2 5" xfId="264" xr:uid="{00000000-0005-0000-0000-00008E290000}"/>
    <cellStyle name="Moneda [0] 3 3" xfId="265" xr:uid="{00000000-0005-0000-0000-00008F290000}"/>
    <cellStyle name="Moneda [0] 3 3 2" xfId="266" xr:uid="{00000000-0005-0000-0000-000090290000}"/>
    <cellStyle name="Moneda [0] 3 3 2 2" xfId="13261" xr:uid="{00000000-0005-0000-0000-000091290000}"/>
    <cellStyle name="Moneda [0] 3 3 2 2 2" xfId="23806" xr:uid="{A8C52057-B85E-4E25-B84F-8D2ACF085148}"/>
    <cellStyle name="Moneda [0] 3 3 2 3" xfId="13262" xr:uid="{00000000-0005-0000-0000-000092290000}"/>
    <cellStyle name="Moneda [0] 3 3 2 3 2" xfId="23807" xr:uid="{F66A075B-C7A4-4645-8BE3-A1A97DC4874C}"/>
    <cellStyle name="Moneda [0] 3 3 3" xfId="13263" xr:uid="{00000000-0005-0000-0000-000093290000}"/>
    <cellStyle name="Moneda [0] 3 3 3 2" xfId="23808" xr:uid="{D9AE584E-41A5-45ED-96D0-C782C2B751D6}"/>
    <cellStyle name="Moneda [0] 3 3 4" xfId="13264" xr:uid="{00000000-0005-0000-0000-000094290000}"/>
    <cellStyle name="Moneda [0] 3 3 4 2" xfId="23809" xr:uid="{1F2C4005-AD81-4463-B893-6ABE186F29F7}"/>
    <cellStyle name="Moneda [0] 3 4" xfId="267" xr:uid="{00000000-0005-0000-0000-000095290000}"/>
    <cellStyle name="Moneda [0] 3 4 2" xfId="268" xr:uid="{00000000-0005-0000-0000-000096290000}"/>
    <cellStyle name="Moneda [0] 3 4 2 2" xfId="13265" xr:uid="{00000000-0005-0000-0000-000097290000}"/>
    <cellStyle name="Moneda [0] 3 4 2 2 2" xfId="23810" xr:uid="{F5CBFC8F-34C8-4315-9704-487A6AAB67A5}"/>
    <cellStyle name="Moneda [0] 3 4 2 3" xfId="13266" xr:uid="{00000000-0005-0000-0000-000098290000}"/>
    <cellStyle name="Moneda [0] 3 4 2 3 2" xfId="23811" xr:uid="{3B05C2CE-098B-4F52-A2E8-F4CCB357101C}"/>
    <cellStyle name="Moneda [0] 3 4 3" xfId="13267" xr:uid="{00000000-0005-0000-0000-000099290000}"/>
    <cellStyle name="Moneda [0] 3 4 3 2" xfId="23812" xr:uid="{09F50DBF-0A7E-4703-9A31-9C84FC6A5158}"/>
    <cellStyle name="Moneda [0] 3 4 4" xfId="13268" xr:uid="{00000000-0005-0000-0000-00009A290000}"/>
    <cellStyle name="Moneda [0] 3 4 4 2" xfId="23813" xr:uid="{F66F8888-487B-4072-8255-6224D30CDD6B}"/>
    <cellStyle name="Moneda [0] 3 5" xfId="269" xr:uid="{00000000-0005-0000-0000-00009B290000}"/>
    <cellStyle name="Moneda [0] 3 5 2" xfId="270" xr:uid="{00000000-0005-0000-0000-00009C290000}"/>
    <cellStyle name="Moneda [0] 3 5 2 2" xfId="13269" xr:uid="{00000000-0005-0000-0000-00009D290000}"/>
    <cellStyle name="Moneda [0] 3 5 2 2 2" xfId="23814" xr:uid="{A5900FB7-7FC0-4A64-B0FA-FE76D21F0C66}"/>
    <cellStyle name="Moneda [0] 3 5 2 3" xfId="13270" xr:uid="{00000000-0005-0000-0000-00009E290000}"/>
    <cellStyle name="Moneda [0] 3 5 2 3 2" xfId="23815" xr:uid="{CF26040C-5424-4AD4-8D0D-D9188A926046}"/>
    <cellStyle name="Moneda [0] 3 5 3" xfId="13271" xr:uid="{00000000-0005-0000-0000-00009F290000}"/>
    <cellStyle name="Moneda [0] 3 5 3 2" xfId="23816" xr:uid="{AF749C66-F2AB-4F3E-967B-A2CD93D473AA}"/>
    <cellStyle name="Moneda [0] 3 5 4" xfId="13272" xr:uid="{00000000-0005-0000-0000-0000A0290000}"/>
    <cellStyle name="Moneda [0] 3 5 4 2" xfId="23817" xr:uid="{FB7B6510-A15A-4690-8A49-08228AB1D9B2}"/>
    <cellStyle name="Moneda [0] 3 6" xfId="271" xr:uid="{00000000-0005-0000-0000-0000A1290000}"/>
    <cellStyle name="Moneda [0] 3 6 2" xfId="13273" xr:uid="{00000000-0005-0000-0000-0000A2290000}"/>
    <cellStyle name="Moneda [0] 3 6 2 2" xfId="23818" xr:uid="{4F5D3461-AC49-4322-94D8-97495CED8891}"/>
    <cellStyle name="Moneda [0] 3 6 3" xfId="13274" xr:uid="{00000000-0005-0000-0000-0000A3290000}"/>
    <cellStyle name="Moneda [0] 3 6 3 2" xfId="23819" xr:uid="{946AC22B-5CD5-44F6-8C9D-D615DBDD06D8}"/>
    <cellStyle name="Moneda [0] 3 7" xfId="272" xr:uid="{00000000-0005-0000-0000-0000A4290000}"/>
    <cellStyle name="Moneda [0] 3 8" xfId="13275" xr:uid="{00000000-0005-0000-0000-0000A5290000}"/>
    <cellStyle name="Moneda [0] 3 8 2" xfId="23820" xr:uid="{09F40974-1AFE-40A5-8896-8223906698CF}"/>
    <cellStyle name="Moneda [0] 3 9" xfId="13476" xr:uid="{0B23FBAB-C4E3-4F59-8273-A748EE274D9F}"/>
    <cellStyle name="Moneda [0] 4" xfId="273" xr:uid="{00000000-0005-0000-0000-0000A6290000}"/>
    <cellStyle name="Moneda [0] 4 2" xfId="274" xr:uid="{00000000-0005-0000-0000-0000A7290000}"/>
    <cellStyle name="Moneda [0] 4 2 2" xfId="275" xr:uid="{00000000-0005-0000-0000-0000A8290000}"/>
    <cellStyle name="Moneda [0] 4 3" xfId="276" xr:uid="{00000000-0005-0000-0000-0000A9290000}"/>
    <cellStyle name="Moneda [0] 4 3 2" xfId="277" xr:uid="{00000000-0005-0000-0000-0000AA290000}"/>
    <cellStyle name="Moneda [0] 4 3 3" xfId="13488" xr:uid="{3B654CE5-D2D8-40D4-A873-3EBF85FE3C5C}"/>
    <cellStyle name="Moneda [0] 4 4" xfId="278" xr:uid="{00000000-0005-0000-0000-0000AB290000}"/>
    <cellStyle name="Moneda [0] 4 4 2" xfId="279" xr:uid="{00000000-0005-0000-0000-0000AC290000}"/>
    <cellStyle name="Moneda [0] 4 5" xfId="280" xr:uid="{00000000-0005-0000-0000-0000AD290000}"/>
    <cellStyle name="Moneda [0] 4 6" xfId="13461" xr:uid="{0CD93F5C-2C2D-474A-8AB3-3D08D05E99E9}"/>
    <cellStyle name="Moneda [0] 5" xfId="281" xr:uid="{00000000-0005-0000-0000-0000AE290000}"/>
    <cellStyle name="Moneda [0] 5 2" xfId="282" xr:uid="{00000000-0005-0000-0000-0000AF290000}"/>
    <cellStyle name="Moneda [0] 5 2 2" xfId="283" xr:uid="{00000000-0005-0000-0000-0000B0290000}"/>
    <cellStyle name="Moneda [0] 5 3" xfId="284" xr:uid="{00000000-0005-0000-0000-0000B1290000}"/>
    <cellStyle name="Moneda [0] 5 3 2" xfId="285" xr:uid="{00000000-0005-0000-0000-0000B2290000}"/>
    <cellStyle name="Moneda [0] 5 4" xfId="286" xr:uid="{00000000-0005-0000-0000-0000B3290000}"/>
    <cellStyle name="Moneda [0] 5 4 2" xfId="287" xr:uid="{00000000-0005-0000-0000-0000B4290000}"/>
    <cellStyle name="Moneda [0] 5 5" xfId="288" xr:uid="{00000000-0005-0000-0000-0000B5290000}"/>
    <cellStyle name="Moneda [0] 6" xfId="289" xr:uid="{00000000-0005-0000-0000-0000B6290000}"/>
    <cellStyle name="Moneda [0] 6 2" xfId="290" xr:uid="{00000000-0005-0000-0000-0000B7290000}"/>
    <cellStyle name="Moneda [0] 7" xfId="291" xr:uid="{00000000-0005-0000-0000-0000B8290000}"/>
    <cellStyle name="Moneda [0] 7 2" xfId="292" xr:uid="{00000000-0005-0000-0000-0000B9290000}"/>
    <cellStyle name="Moneda [0] 8" xfId="293" xr:uid="{00000000-0005-0000-0000-0000BA290000}"/>
    <cellStyle name="Moneda [0] 8 2" xfId="294" xr:uid="{00000000-0005-0000-0000-0000BB290000}"/>
    <cellStyle name="Moneda [0] 9" xfId="295" xr:uid="{00000000-0005-0000-0000-0000BC290000}"/>
    <cellStyle name="Moneda [0] 9 2" xfId="296" xr:uid="{00000000-0005-0000-0000-0000BD290000}"/>
    <cellStyle name="Moneda 10" xfId="297" xr:uid="{00000000-0005-0000-0000-0000BE290000}"/>
    <cellStyle name="Moneda 10 10" xfId="298" xr:uid="{00000000-0005-0000-0000-0000BF290000}"/>
    <cellStyle name="Moneda 10 11" xfId="299" xr:uid="{00000000-0005-0000-0000-0000C0290000}"/>
    <cellStyle name="Moneda 10 2" xfId="300" xr:uid="{00000000-0005-0000-0000-0000C1290000}"/>
    <cellStyle name="Moneda 10 2 2" xfId="301" xr:uid="{00000000-0005-0000-0000-0000C2290000}"/>
    <cellStyle name="Moneda 10 2 2 2" xfId="302" xr:uid="{00000000-0005-0000-0000-0000C3290000}"/>
    <cellStyle name="Moneda 10 2 2 2 2" xfId="303" xr:uid="{00000000-0005-0000-0000-0000C4290000}"/>
    <cellStyle name="Moneda 10 2 2 2 2 2" xfId="304" xr:uid="{00000000-0005-0000-0000-0000C5290000}"/>
    <cellStyle name="Moneda 10 2 2 2 3" xfId="305" xr:uid="{00000000-0005-0000-0000-0000C6290000}"/>
    <cellStyle name="Moneda 10 2 2 2 3 2" xfId="306" xr:uid="{00000000-0005-0000-0000-0000C7290000}"/>
    <cellStyle name="Moneda 10 2 2 2 4" xfId="307" xr:uid="{00000000-0005-0000-0000-0000C8290000}"/>
    <cellStyle name="Moneda 10 2 2 2 4 2" xfId="308" xr:uid="{00000000-0005-0000-0000-0000C9290000}"/>
    <cellStyle name="Moneda 10 2 2 2 5" xfId="309" xr:uid="{00000000-0005-0000-0000-0000CA290000}"/>
    <cellStyle name="Moneda 10 2 2 3" xfId="310" xr:uid="{00000000-0005-0000-0000-0000CB290000}"/>
    <cellStyle name="Moneda 10 2 2 3 2" xfId="311" xr:uid="{00000000-0005-0000-0000-0000CC290000}"/>
    <cellStyle name="Moneda 10 2 2 4" xfId="312" xr:uid="{00000000-0005-0000-0000-0000CD290000}"/>
    <cellStyle name="Moneda 10 2 2 4 2" xfId="313" xr:uid="{00000000-0005-0000-0000-0000CE290000}"/>
    <cellStyle name="Moneda 10 2 2 5" xfId="314" xr:uid="{00000000-0005-0000-0000-0000CF290000}"/>
    <cellStyle name="Moneda 10 2 2 5 2" xfId="315" xr:uid="{00000000-0005-0000-0000-0000D0290000}"/>
    <cellStyle name="Moneda 10 2 2 6" xfId="316" xr:uid="{00000000-0005-0000-0000-0000D1290000}"/>
    <cellStyle name="Moneda 10 2 3" xfId="317" xr:uid="{00000000-0005-0000-0000-0000D2290000}"/>
    <cellStyle name="Moneda 10 2 3 2" xfId="318" xr:uid="{00000000-0005-0000-0000-0000D3290000}"/>
    <cellStyle name="Moneda 10 2 3 2 2" xfId="319" xr:uid="{00000000-0005-0000-0000-0000D4290000}"/>
    <cellStyle name="Moneda 10 2 3 3" xfId="320" xr:uid="{00000000-0005-0000-0000-0000D5290000}"/>
    <cellStyle name="Moneda 10 2 3 3 2" xfId="321" xr:uid="{00000000-0005-0000-0000-0000D6290000}"/>
    <cellStyle name="Moneda 10 2 3 4" xfId="322" xr:uid="{00000000-0005-0000-0000-0000D7290000}"/>
    <cellStyle name="Moneda 10 2 3 4 2" xfId="323" xr:uid="{00000000-0005-0000-0000-0000D8290000}"/>
    <cellStyle name="Moneda 10 2 3 5" xfId="324" xr:uid="{00000000-0005-0000-0000-0000D9290000}"/>
    <cellStyle name="Moneda 10 2 4" xfId="325" xr:uid="{00000000-0005-0000-0000-0000DA290000}"/>
    <cellStyle name="Moneda 10 2 4 2" xfId="326" xr:uid="{00000000-0005-0000-0000-0000DB290000}"/>
    <cellStyle name="Moneda 10 2 5" xfId="327" xr:uid="{00000000-0005-0000-0000-0000DC290000}"/>
    <cellStyle name="Moneda 10 2 5 2" xfId="328" xr:uid="{00000000-0005-0000-0000-0000DD290000}"/>
    <cellStyle name="Moneda 10 2 6" xfId="329" xr:uid="{00000000-0005-0000-0000-0000DE290000}"/>
    <cellStyle name="Moneda 10 2 6 2" xfId="330" xr:uid="{00000000-0005-0000-0000-0000DF290000}"/>
    <cellStyle name="Moneda 10 2 7" xfId="331" xr:uid="{00000000-0005-0000-0000-0000E0290000}"/>
    <cellStyle name="Moneda 10 2 8" xfId="332" xr:uid="{00000000-0005-0000-0000-0000E1290000}"/>
    <cellStyle name="Moneda 10 3" xfId="333" xr:uid="{00000000-0005-0000-0000-0000E2290000}"/>
    <cellStyle name="Moneda 10 3 2" xfId="334" xr:uid="{00000000-0005-0000-0000-0000E3290000}"/>
    <cellStyle name="Moneda 10 3 2 2" xfId="335" xr:uid="{00000000-0005-0000-0000-0000E4290000}"/>
    <cellStyle name="Moneda 10 3 2 2 2" xfId="336" xr:uid="{00000000-0005-0000-0000-0000E5290000}"/>
    <cellStyle name="Moneda 10 3 2 2 2 2" xfId="337" xr:uid="{00000000-0005-0000-0000-0000E6290000}"/>
    <cellStyle name="Moneda 10 3 2 2 3" xfId="338" xr:uid="{00000000-0005-0000-0000-0000E7290000}"/>
    <cellStyle name="Moneda 10 3 2 2 3 2" xfId="339" xr:uid="{00000000-0005-0000-0000-0000E8290000}"/>
    <cellStyle name="Moneda 10 3 2 2 4" xfId="340" xr:uid="{00000000-0005-0000-0000-0000E9290000}"/>
    <cellStyle name="Moneda 10 3 2 2 4 2" xfId="341" xr:uid="{00000000-0005-0000-0000-0000EA290000}"/>
    <cellStyle name="Moneda 10 3 2 2 5" xfId="342" xr:uid="{00000000-0005-0000-0000-0000EB290000}"/>
    <cellStyle name="Moneda 10 3 2 3" xfId="343" xr:uid="{00000000-0005-0000-0000-0000EC290000}"/>
    <cellStyle name="Moneda 10 3 2 3 2" xfId="344" xr:uid="{00000000-0005-0000-0000-0000ED290000}"/>
    <cellStyle name="Moneda 10 3 2 4" xfId="345" xr:uid="{00000000-0005-0000-0000-0000EE290000}"/>
    <cellStyle name="Moneda 10 3 2 4 2" xfId="346" xr:uid="{00000000-0005-0000-0000-0000EF290000}"/>
    <cellStyle name="Moneda 10 3 2 5" xfId="347" xr:uid="{00000000-0005-0000-0000-0000F0290000}"/>
    <cellStyle name="Moneda 10 3 2 5 2" xfId="348" xr:uid="{00000000-0005-0000-0000-0000F1290000}"/>
    <cellStyle name="Moneda 10 3 2 6" xfId="349" xr:uid="{00000000-0005-0000-0000-0000F2290000}"/>
    <cellStyle name="Moneda 10 3 3" xfId="350" xr:uid="{00000000-0005-0000-0000-0000F3290000}"/>
    <cellStyle name="Moneda 10 3 3 2" xfId="351" xr:uid="{00000000-0005-0000-0000-0000F4290000}"/>
    <cellStyle name="Moneda 10 3 3 2 2" xfId="352" xr:uid="{00000000-0005-0000-0000-0000F5290000}"/>
    <cellStyle name="Moneda 10 3 3 3" xfId="353" xr:uid="{00000000-0005-0000-0000-0000F6290000}"/>
    <cellStyle name="Moneda 10 3 3 3 2" xfId="354" xr:uid="{00000000-0005-0000-0000-0000F7290000}"/>
    <cellStyle name="Moneda 10 3 3 4" xfId="355" xr:uid="{00000000-0005-0000-0000-0000F8290000}"/>
    <cellStyle name="Moneda 10 3 3 4 2" xfId="356" xr:uid="{00000000-0005-0000-0000-0000F9290000}"/>
    <cellStyle name="Moneda 10 3 3 5" xfId="357" xr:uid="{00000000-0005-0000-0000-0000FA290000}"/>
    <cellStyle name="Moneda 10 3 4" xfId="358" xr:uid="{00000000-0005-0000-0000-0000FB290000}"/>
    <cellStyle name="Moneda 10 3 4 2" xfId="359" xr:uid="{00000000-0005-0000-0000-0000FC290000}"/>
    <cellStyle name="Moneda 10 3 5" xfId="360" xr:uid="{00000000-0005-0000-0000-0000FD290000}"/>
    <cellStyle name="Moneda 10 3 5 2" xfId="361" xr:uid="{00000000-0005-0000-0000-0000FE290000}"/>
    <cellStyle name="Moneda 10 3 6" xfId="362" xr:uid="{00000000-0005-0000-0000-0000FF290000}"/>
    <cellStyle name="Moneda 10 3 6 2" xfId="363" xr:uid="{00000000-0005-0000-0000-0000002A0000}"/>
    <cellStyle name="Moneda 10 3 7" xfId="364" xr:uid="{00000000-0005-0000-0000-0000012A0000}"/>
    <cellStyle name="Moneda 10 4" xfId="365" xr:uid="{00000000-0005-0000-0000-0000022A0000}"/>
    <cellStyle name="Moneda 10 4 2" xfId="366" xr:uid="{00000000-0005-0000-0000-0000032A0000}"/>
    <cellStyle name="Moneda 10 4 2 2" xfId="367" xr:uid="{00000000-0005-0000-0000-0000042A0000}"/>
    <cellStyle name="Moneda 10 4 2 2 2" xfId="368" xr:uid="{00000000-0005-0000-0000-0000052A0000}"/>
    <cellStyle name="Moneda 10 4 2 2 2 2" xfId="369" xr:uid="{00000000-0005-0000-0000-0000062A0000}"/>
    <cellStyle name="Moneda 10 4 2 2 3" xfId="370" xr:uid="{00000000-0005-0000-0000-0000072A0000}"/>
    <cellStyle name="Moneda 10 4 2 2 3 2" xfId="371" xr:uid="{00000000-0005-0000-0000-0000082A0000}"/>
    <cellStyle name="Moneda 10 4 2 2 4" xfId="372" xr:uid="{00000000-0005-0000-0000-0000092A0000}"/>
    <cellStyle name="Moneda 10 4 2 2 4 2" xfId="373" xr:uid="{00000000-0005-0000-0000-00000A2A0000}"/>
    <cellStyle name="Moneda 10 4 2 2 5" xfId="374" xr:uid="{00000000-0005-0000-0000-00000B2A0000}"/>
    <cellStyle name="Moneda 10 4 2 3" xfId="375" xr:uid="{00000000-0005-0000-0000-00000C2A0000}"/>
    <cellStyle name="Moneda 10 4 2 3 2" xfId="376" xr:uid="{00000000-0005-0000-0000-00000D2A0000}"/>
    <cellStyle name="Moneda 10 4 2 4" xfId="377" xr:uid="{00000000-0005-0000-0000-00000E2A0000}"/>
    <cellStyle name="Moneda 10 4 2 4 2" xfId="378" xr:uid="{00000000-0005-0000-0000-00000F2A0000}"/>
    <cellStyle name="Moneda 10 4 2 5" xfId="379" xr:uid="{00000000-0005-0000-0000-0000102A0000}"/>
    <cellStyle name="Moneda 10 4 2 5 2" xfId="380" xr:uid="{00000000-0005-0000-0000-0000112A0000}"/>
    <cellStyle name="Moneda 10 4 2 6" xfId="381" xr:uid="{00000000-0005-0000-0000-0000122A0000}"/>
    <cellStyle name="Moneda 10 4 3" xfId="382" xr:uid="{00000000-0005-0000-0000-0000132A0000}"/>
    <cellStyle name="Moneda 10 4 3 2" xfId="383" xr:uid="{00000000-0005-0000-0000-0000142A0000}"/>
    <cellStyle name="Moneda 10 4 3 2 2" xfId="384" xr:uid="{00000000-0005-0000-0000-0000152A0000}"/>
    <cellStyle name="Moneda 10 4 3 3" xfId="385" xr:uid="{00000000-0005-0000-0000-0000162A0000}"/>
    <cellStyle name="Moneda 10 4 3 3 2" xfId="386" xr:uid="{00000000-0005-0000-0000-0000172A0000}"/>
    <cellStyle name="Moneda 10 4 3 4" xfId="387" xr:uid="{00000000-0005-0000-0000-0000182A0000}"/>
    <cellStyle name="Moneda 10 4 3 4 2" xfId="388" xr:uid="{00000000-0005-0000-0000-0000192A0000}"/>
    <cellStyle name="Moneda 10 4 3 5" xfId="389" xr:uid="{00000000-0005-0000-0000-00001A2A0000}"/>
    <cellStyle name="Moneda 10 4 4" xfId="390" xr:uid="{00000000-0005-0000-0000-00001B2A0000}"/>
    <cellStyle name="Moneda 10 4 4 2" xfId="391" xr:uid="{00000000-0005-0000-0000-00001C2A0000}"/>
    <cellStyle name="Moneda 10 4 5" xfId="392" xr:uid="{00000000-0005-0000-0000-00001D2A0000}"/>
    <cellStyle name="Moneda 10 4 5 2" xfId="393" xr:uid="{00000000-0005-0000-0000-00001E2A0000}"/>
    <cellStyle name="Moneda 10 4 6" xfId="394" xr:uid="{00000000-0005-0000-0000-00001F2A0000}"/>
    <cellStyle name="Moneda 10 4 6 2" xfId="395" xr:uid="{00000000-0005-0000-0000-0000202A0000}"/>
    <cellStyle name="Moneda 10 4 7" xfId="396" xr:uid="{00000000-0005-0000-0000-0000212A0000}"/>
    <cellStyle name="Moneda 10 5" xfId="397" xr:uid="{00000000-0005-0000-0000-0000222A0000}"/>
    <cellStyle name="Moneda 10 5 2" xfId="398" xr:uid="{00000000-0005-0000-0000-0000232A0000}"/>
    <cellStyle name="Moneda 10 5 2 2" xfId="399" xr:uid="{00000000-0005-0000-0000-0000242A0000}"/>
    <cellStyle name="Moneda 10 5 2 2 2" xfId="400" xr:uid="{00000000-0005-0000-0000-0000252A0000}"/>
    <cellStyle name="Moneda 10 5 2 3" xfId="401" xr:uid="{00000000-0005-0000-0000-0000262A0000}"/>
    <cellStyle name="Moneda 10 5 2 3 2" xfId="402" xr:uid="{00000000-0005-0000-0000-0000272A0000}"/>
    <cellStyle name="Moneda 10 5 2 4" xfId="403" xr:uid="{00000000-0005-0000-0000-0000282A0000}"/>
    <cellStyle name="Moneda 10 5 2 4 2" xfId="404" xr:uid="{00000000-0005-0000-0000-0000292A0000}"/>
    <cellStyle name="Moneda 10 5 2 5" xfId="405" xr:uid="{00000000-0005-0000-0000-00002A2A0000}"/>
    <cellStyle name="Moneda 10 5 3" xfId="406" xr:uid="{00000000-0005-0000-0000-00002B2A0000}"/>
    <cellStyle name="Moneda 10 5 3 2" xfId="407" xr:uid="{00000000-0005-0000-0000-00002C2A0000}"/>
    <cellStyle name="Moneda 10 5 4" xfId="408" xr:uid="{00000000-0005-0000-0000-00002D2A0000}"/>
    <cellStyle name="Moneda 10 5 4 2" xfId="409" xr:uid="{00000000-0005-0000-0000-00002E2A0000}"/>
    <cellStyle name="Moneda 10 5 5" xfId="410" xr:uid="{00000000-0005-0000-0000-00002F2A0000}"/>
    <cellStyle name="Moneda 10 5 5 2" xfId="411" xr:uid="{00000000-0005-0000-0000-0000302A0000}"/>
    <cellStyle name="Moneda 10 5 6" xfId="412" xr:uid="{00000000-0005-0000-0000-0000312A0000}"/>
    <cellStyle name="Moneda 10 6" xfId="413" xr:uid="{00000000-0005-0000-0000-0000322A0000}"/>
    <cellStyle name="Moneda 10 6 2" xfId="414" xr:uid="{00000000-0005-0000-0000-0000332A0000}"/>
    <cellStyle name="Moneda 10 6 2 2" xfId="415" xr:uid="{00000000-0005-0000-0000-0000342A0000}"/>
    <cellStyle name="Moneda 10 6 3" xfId="416" xr:uid="{00000000-0005-0000-0000-0000352A0000}"/>
    <cellStyle name="Moneda 10 6 3 2" xfId="417" xr:uid="{00000000-0005-0000-0000-0000362A0000}"/>
    <cellStyle name="Moneda 10 6 4" xfId="418" xr:uid="{00000000-0005-0000-0000-0000372A0000}"/>
    <cellStyle name="Moneda 10 6 4 2" xfId="419" xr:uid="{00000000-0005-0000-0000-0000382A0000}"/>
    <cellStyle name="Moneda 10 6 5" xfId="420" xr:uid="{00000000-0005-0000-0000-0000392A0000}"/>
    <cellStyle name="Moneda 10 7" xfId="421" xr:uid="{00000000-0005-0000-0000-00003A2A0000}"/>
    <cellStyle name="Moneda 10 7 2" xfId="422" xr:uid="{00000000-0005-0000-0000-00003B2A0000}"/>
    <cellStyle name="Moneda 10 8" xfId="423" xr:uid="{00000000-0005-0000-0000-00003C2A0000}"/>
    <cellStyle name="Moneda 10 8 2" xfId="424" xr:uid="{00000000-0005-0000-0000-00003D2A0000}"/>
    <cellStyle name="Moneda 10 9" xfId="425" xr:uid="{00000000-0005-0000-0000-00003E2A0000}"/>
    <cellStyle name="Moneda 10 9 2" xfId="426" xr:uid="{00000000-0005-0000-0000-00003F2A0000}"/>
    <cellStyle name="Moneda 11" xfId="427" xr:uid="{00000000-0005-0000-0000-0000402A0000}"/>
    <cellStyle name="Moneda 11 10" xfId="428" xr:uid="{00000000-0005-0000-0000-0000412A0000}"/>
    <cellStyle name="Moneda 11 11" xfId="429" xr:uid="{00000000-0005-0000-0000-0000422A0000}"/>
    <cellStyle name="Moneda 11 2" xfId="430" xr:uid="{00000000-0005-0000-0000-0000432A0000}"/>
    <cellStyle name="Moneda 11 2 2" xfId="431" xr:uid="{00000000-0005-0000-0000-0000442A0000}"/>
    <cellStyle name="Moneda 11 2 2 2" xfId="432" xr:uid="{00000000-0005-0000-0000-0000452A0000}"/>
    <cellStyle name="Moneda 11 2 2 2 2" xfId="433" xr:uid="{00000000-0005-0000-0000-0000462A0000}"/>
    <cellStyle name="Moneda 11 2 2 2 2 2" xfId="434" xr:uid="{00000000-0005-0000-0000-0000472A0000}"/>
    <cellStyle name="Moneda 11 2 2 2 3" xfId="435" xr:uid="{00000000-0005-0000-0000-0000482A0000}"/>
    <cellStyle name="Moneda 11 2 2 2 3 2" xfId="436" xr:uid="{00000000-0005-0000-0000-0000492A0000}"/>
    <cellStyle name="Moneda 11 2 2 2 4" xfId="437" xr:uid="{00000000-0005-0000-0000-00004A2A0000}"/>
    <cellStyle name="Moneda 11 2 2 2 4 2" xfId="438" xr:uid="{00000000-0005-0000-0000-00004B2A0000}"/>
    <cellStyle name="Moneda 11 2 2 2 5" xfId="439" xr:uid="{00000000-0005-0000-0000-00004C2A0000}"/>
    <cellStyle name="Moneda 11 2 2 3" xfId="440" xr:uid="{00000000-0005-0000-0000-00004D2A0000}"/>
    <cellStyle name="Moneda 11 2 2 3 2" xfId="441" xr:uid="{00000000-0005-0000-0000-00004E2A0000}"/>
    <cellStyle name="Moneda 11 2 2 4" xfId="442" xr:uid="{00000000-0005-0000-0000-00004F2A0000}"/>
    <cellStyle name="Moneda 11 2 2 4 2" xfId="443" xr:uid="{00000000-0005-0000-0000-0000502A0000}"/>
    <cellStyle name="Moneda 11 2 2 5" xfId="444" xr:uid="{00000000-0005-0000-0000-0000512A0000}"/>
    <cellStyle name="Moneda 11 2 2 5 2" xfId="445" xr:uid="{00000000-0005-0000-0000-0000522A0000}"/>
    <cellStyle name="Moneda 11 2 2 6" xfId="446" xr:uid="{00000000-0005-0000-0000-0000532A0000}"/>
    <cellStyle name="Moneda 11 2 3" xfId="447" xr:uid="{00000000-0005-0000-0000-0000542A0000}"/>
    <cellStyle name="Moneda 11 2 3 2" xfId="448" xr:uid="{00000000-0005-0000-0000-0000552A0000}"/>
    <cellStyle name="Moneda 11 2 3 2 2" xfId="449" xr:uid="{00000000-0005-0000-0000-0000562A0000}"/>
    <cellStyle name="Moneda 11 2 3 3" xfId="450" xr:uid="{00000000-0005-0000-0000-0000572A0000}"/>
    <cellStyle name="Moneda 11 2 3 3 2" xfId="451" xr:uid="{00000000-0005-0000-0000-0000582A0000}"/>
    <cellStyle name="Moneda 11 2 3 4" xfId="452" xr:uid="{00000000-0005-0000-0000-0000592A0000}"/>
    <cellStyle name="Moneda 11 2 3 4 2" xfId="453" xr:uid="{00000000-0005-0000-0000-00005A2A0000}"/>
    <cellStyle name="Moneda 11 2 3 5" xfId="454" xr:uid="{00000000-0005-0000-0000-00005B2A0000}"/>
    <cellStyle name="Moneda 11 2 4" xfId="455" xr:uid="{00000000-0005-0000-0000-00005C2A0000}"/>
    <cellStyle name="Moneda 11 2 4 2" xfId="456" xr:uid="{00000000-0005-0000-0000-00005D2A0000}"/>
    <cellStyle name="Moneda 11 2 5" xfId="457" xr:uid="{00000000-0005-0000-0000-00005E2A0000}"/>
    <cellStyle name="Moneda 11 2 5 2" xfId="458" xr:uid="{00000000-0005-0000-0000-00005F2A0000}"/>
    <cellStyle name="Moneda 11 2 6" xfId="459" xr:uid="{00000000-0005-0000-0000-0000602A0000}"/>
    <cellStyle name="Moneda 11 2 6 2" xfId="460" xr:uid="{00000000-0005-0000-0000-0000612A0000}"/>
    <cellStyle name="Moneda 11 2 7" xfId="461" xr:uid="{00000000-0005-0000-0000-0000622A0000}"/>
    <cellStyle name="Moneda 11 2 8" xfId="462" xr:uid="{00000000-0005-0000-0000-0000632A0000}"/>
    <cellStyle name="Moneda 11 3" xfId="463" xr:uid="{00000000-0005-0000-0000-0000642A0000}"/>
    <cellStyle name="Moneda 11 3 2" xfId="464" xr:uid="{00000000-0005-0000-0000-0000652A0000}"/>
    <cellStyle name="Moneda 11 3 2 2" xfId="465" xr:uid="{00000000-0005-0000-0000-0000662A0000}"/>
    <cellStyle name="Moneda 11 3 2 2 2" xfId="466" xr:uid="{00000000-0005-0000-0000-0000672A0000}"/>
    <cellStyle name="Moneda 11 3 2 2 2 2" xfId="467" xr:uid="{00000000-0005-0000-0000-0000682A0000}"/>
    <cellStyle name="Moneda 11 3 2 2 3" xfId="468" xr:uid="{00000000-0005-0000-0000-0000692A0000}"/>
    <cellStyle name="Moneda 11 3 2 2 3 2" xfId="469" xr:uid="{00000000-0005-0000-0000-00006A2A0000}"/>
    <cellStyle name="Moneda 11 3 2 2 4" xfId="470" xr:uid="{00000000-0005-0000-0000-00006B2A0000}"/>
    <cellStyle name="Moneda 11 3 2 2 4 2" xfId="471" xr:uid="{00000000-0005-0000-0000-00006C2A0000}"/>
    <cellStyle name="Moneda 11 3 2 2 5" xfId="472" xr:uid="{00000000-0005-0000-0000-00006D2A0000}"/>
    <cellStyle name="Moneda 11 3 2 3" xfId="473" xr:uid="{00000000-0005-0000-0000-00006E2A0000}"/>
    <cellStyle name="Moneda 11 3 2 3 2" xfId="474" xr:uid="{00000000-0005-0000-0000-00006F2A0000}"/>
    <cellStyle name="Moneda 11 3 2 4" xfId="475" xr:uid="{00000000-0005-0000-0000-0000702A0000}"/>
    <cellStyle name="Moneda 11 3 2 4 2" xfId="476" xr:uid="{00000000-0005-0000-0000-0000712A0000}"/>
    <cellStyle name="Moneda 11 3 2 5" xfId="477" xr:uid="{00000000-0005-0000-0000-0000722A0000}"/>
    <cellStyle name="Moneda 11 3 2 5 2" xfId="478" xr:uid="{00000000-0005-0000-0000-0000732A0000}"/>
    <cellStyle name="Moneda 11 3 2 6" xfId="479" xr:uid="{00000000-0005-0000-0000-0000742A0000}"/>
    <cellStyle name="Moneda 11 3 3" xfId="480" xr:uid="{00000000-0005-0000-0000-0000752A0000}"/>
    <cellStyle name="Moneda 11 3 3 2" xfId="481" xr:uid="{00000000-0005-0000-0000-0000762A0000}"/>
    <cellStyle name="Moneda 11 3 3 2 2" xfId="482" xr:uid="{00000000-0005-0000-0000-0000772A0000}"/>
    <cellStyle name="Moneda 11 3 3 3" xfId="483" xr:uid="{00000000-0005-0000-0000-0000782A0000}"/>
    <cellStyle name="Moneda 11 3 3 3 2" xfId="484" xr:uid="{00000000-0005-0000-0000-0000792A0000}"/>
    <cellStyle name="Moneda 11 3 3 4" xfId="485" xr:uid="{00000000-0005-0000-0000-00007A2A0000}"/>
    <cellStyle name="Moneda 11 3 3 4 2" xfId="486" xr:uid="{00000000-0005-0000-0000-00007B2A0000}"/>
    <cellStyle name="Moneda 11 3 3 5" xfId="487" xr:uid="{00000000-0005-0000-0000-00007C2A0000}"/>
    <cellStyle name="Moneda 11 3 4" xfId="488" xr:uid="{00000000-0005-0000-0000-00007D2A0000}"/>
    <cellStyle name="Moneda 11 3 4 2" xfId="489" xr:uid="{00000000-0005-0000-0000-00007E2A0000}"/>
    <cellStyle name="Moneda 11 3 5" xfId="490" xr:uid="{00000000-0005-0000-0000-00007F2A0000}"/>
    <cellStyle name="Moneda 11 3 5 2" xfId="491" xr:uid="{00000000-0005-0000-0000-0000802A0000}"/>
    <cellStyle name="Moneda 11 3 6" xfId="492" xr:uid="{00000000-0005-0000-0000-0000812A0000}"/>
    <cellStyle name="Moneda 11 3 6 2" xfId="493" xr:uid="{00000000-0005-0000-0000-0000822A0000}"/>
    <cellStyle name="Moneda 11 3 7" xfId="494" xr:uid="{00000000-0005-0000-0000-0000832A0000}"/>
    <cellStyle name="Moneda 11 4" xfId="495" xr:uid="{00000000-0005-0000-0000-0000842A0000}"/>
    <cellStyle name="Moneda 11 4 2" xfId="496" xr:uid="{00000000-0005-0000-0000-0000852A0000}"/>
    <cellStyle name="Moneda 11 4 2 2" xfId="497" xr:uid="{00000000-0005-0000-0000-0000862A0000}"/>
    <cellStyle name="Moneda 11 4 2 2 2" xfId="498" xr:uid="{00000000-0005-0000-0000-0000872A0000}"/>
    <cellStyle name="Moneda 11 4 2 2 2 2" xfId="499" xr:uid="{00000000-0005-0000-0000-0000882A0000}"/>
    <cellStyle name="Moneda 11 4 2 2 3" xfId="500" xr:uid="{00000000-0005-0000-0000-0000892A0000}"/>
    <cellStyle name="Moneda 11 4 2 2 3 2" xfId="501" xr:uid="{00000000-0005-0000-0000-00008A2A0000}"/>
    <cellStyle name="Moneda 11 4 2 2 4" xfId="502" xr:uid="{00000000-0005-0000-0000-00008B2A0000}"/>
    <cellStyle name="Moneda 11 4 2 2 4 2" xfId="503" xr:uid="{00000000-0005-0000-0000-00008C2A0000}"/>
    <cellStyle name="Moneda 11 4 2 2 5" xfId="504" xr:uid="{00000000-0005-0000-0000-00008D2A0000}"/>
    <cellStyle name="Moneda 11 4 2 3" xfId="505" xr:uid="{00000000-0005-0000-0000-00008E2A0000}"/>
    <cellStyle name="Moneda 11 4 2 3 2" xfId="506" xr:uid="{00000000-0005-0000-0000-00008F2A0000}"/>
    <cellStyle name="Moneda 11 4 2 4" xfId="507" xr:uid="{00000000-0005-0000-0000-0000902A0000}"/>
    <cellStyle name="Moneda 11 4 2 4 2" xfId="508" xr:uid="{00000000-0005-0000-0000-0000912A0000}"/>
    <cellStyle name="Moneda 11 4 2 5" xfId="509" xr:uid="{00000000-0005-0000-0000-0000922A0000}"/>
    <cellStyle name="Moneda 11 4 2 5 2" xfId="510" xr:uid="{00000000-0005-0000-0000-0000932A0000}"/>
    <cellStyle name="Moneda 11 4 2 6" xfId="511" xr:uid="{00000000-0005-0000-0000-0000942A0000}"/>
    <cellStyle name="Moneda 11 4 3" xfId="512" xr:uid="{00000000-0005-0000-0000-0000952A0000}"/>
    <cellStyle name="Moneda 11 4 3 2" xfId="513" xr:uid="{00000000-0005-0000-0000-0000962A0000}"/>
    <cellStyle name="Moneda 11 4 3 2 2" xfId="514" xr:uid="{00000000-0005-0000-0000-0000972A0000}"/>
    <cellStyle name="Moneda 11 4 3 3" xfId="515" xr:uid="{00000000-0005-0000-0000-0000982A0000}"/>
    <cellStyle name="Moneda 11 4 3 3 2" xfId="516" xr:uid="{00000000-0005-0000-0000-0000992A0000}"/>
    <cellStyle name="Moneda 11 4 3 4" xfId="517" xr:uid="{00000000-0005-0000-0000-00009A2A0000}"/>
    <cellStyle name="Moneda 11 4 3 4 2" xfId="518" xr:uid="{00000000-0005-0000-0000-00009B2A0000}"/>
    <cellStyle name="Moneda 11 4 3 5" xfId="519" xr:uid="{00000000-0005-0000-0000-00009C2A0000}"/>
    <cellStyle name="Moneda 11 4 4" xfId="520" xr:uid="{00000000-0005-0000-0000-00009D2A0000}"/>
    <cellStyle name="Moneda 11 4 4 2" xfId="521" xr:uid="{00000000-0005-0000-0000-00009E2A0000}"/>
    <cellStyle name="Moneda 11 4 5" xfId="522" xr:uid="{00000000-0005-0000-0000-00009F2A0000}"/>
    <cellStyle name="Moneda 11 4 5 2" xfId="523" xr:uid="{00000000-0005-0000-0000-0000A02A0000}"/>
    <cellStyle name="Moneda 11 4 6" xfId="524" xr:uid="{00000000-0005-0000-0000-0000A12A0000}"/>
    <cellStyle name="Moneda 11 4 6 2" xfId="525" xr:uid="{00000000-0005-0000-0000-0000A22A0000}"/>
    <cellStyle name="Moneda 11 4 7" xfId="526" xr:uid="{00000000-0005-0000-0000-0000A32A0000}"/>
    <cellStyle name="Moneda 11 5" xfId="527" xr:uid="{00000000-0005-0000-0000-0000A42A0000}"/>
    <cellStyle name="Moneda 11 5 2" xfId="528" xr:uid="{00000000-0005-0000-0000-0000A52A0000}"/>
    <cellStyle name="Moneda 11 5 2 2" xfId="529" xr:uid="{00000000-0005-0000-0000-0000A62A0000}"/>
    <cellStyle name="Moneda 11 5 2 2 2" xfId="530" xr:uid="{00000000-0005-0000-0000-0000A72A0000}"/>
    <cellStyle name="Moneda 11 5 2 3" xfId="531" xr:uid="{00000000-0005-0000-0000-0000A82A0000}"/>
    <cellStyle name="Moneda 11 5 2 3 2" xfId="532" xr:uid="{00000000-0005-0000-0000-0000A92A0000}"/>
    <cellStyle name="Moneda 11 5 2 4" xfId="533" xr:uid="{00000000-0005-0000-0000-0000AA2A0000}"/>
    <cellStyle name="Moneda 11 5 2 4 2" xfId="534" xr:uid="{00000000-0005-0000-0000-0000AB2A0000}"/>
    <cellStyle name="Moneda 11 5 2 5" xfId="535" xr:uid="{00000000-0005-0000-0000-0000AC2A0000}"/>
    <cellStyle name="Moneda 11 5 3" xfId="536" xr:uid="{00000000-0005-0000-0000-0000AD2A0000}"/>
    <cellStyle name="Moneda 11 5 3 2" xfId="537" xr:uid="{00000000-0005-0000-0000-0000AE2A0000}"/>
    <cellStyle name="Moneda 11 5 4" xfId="538" xr:uid="{00000000-0005-0000-0000-0000AF2A0000}"/>
    <cellStyle name="Moneda 11 5 4 2" xfId="539" xr:uid="{00000000-0005-0000-0000-0000B02A0000}"/>
    <cellStyle name="Moneda 11 5 5" xfId="540" xr:uid="{00000000-0005-0000-0000-0000B12A0000}"/>
    <cellStyle name="Moneda 11 5 5 2" xfId="541" xr:uid="{00000000-0005-0000-0000-0000B22A0000}"/>
    <cellStyle name="Moneda 11 5 6" xfId="542" xr:uid="{00000000-0005-0000-0000-0000B32A0000}"/>
    <cellStyle name="Moneda 11 6" xfId="543" xr:uid="{00000000-0005-0000-0000-0000B42A0000}"/>
    <cellStyle name="Moneda 11 6 2" xfId="544" xr:uid="{00000000-0005-0000-0000-0000B52A0000}"/>
    <cellStyle name="Moneda 11 6 2 2" xfId="545" xr:uid="{00000000-0005-0000-0000-0000B62A0000}"/>
    <cellStyle name="Moneda 11 6 3" xfId="546" xr:uid="{00000000-0005-0000-0000-0000B72A0000}"/>
    <cellStyle name="Moneda 11 6 3 2" xfId="547" xr:uid="{00000000-0005-0000-0000-0000B82A0000}"/>
    <cellStyle name="Moneda 11 6 4" xfId="548" xr:uid="{00000000-0005-0000-0000-0000B92A0000}"/>
    <cellStyle name="Moneda 11 6 4 2" xfId="549" xr:uid="{00000000-0005-0000-0000-0000BA2A0000}"/>
    <cellStyle name="Moneda 11 6 5" xfId="550" xr:uid="{00000000-0005-0000-0000-0000BB2A0000}"/>
    <cellStyle name="Moneda 11 7" xfId="551" xr:uid="{00000000-0005-0000-0000-0000BC2A0000}"/>
    <cellStyle name="Moneda 11 7 2" xfId="552" xr:uid="{00000000-0005-0000-0000-0000BD2A0000}"/>
    <cellStyle name="Moneda 11 8" xfId="553" xr:uid="{00000000-0005-0000-0000-0000BE2A0000}"/>
    <cellStyle name="Moneda 11 8 2" xfId="554" xr:uid="{00000000-0005-0000-0000-0000BF2A0000}"/>
    <cellStyle name="Moneda 11 9" xfId="555" xr:uid="{00000000-0005-0000-0000-0000C02A0000}"/>
    <cellStyle name="Moneda 11 9 2" xfId="556" xr:uid="{00000000-0005-0000-0000-0000C12A0000}"/>
    <cellStyle name="Moneda 12" xfId="557" xr:uid="{00000000-0005-0000-0000-0000C22A0000}"/>
    <cellStyle name="Moneda 12 2" xfId="558" xr:uid="{00000000-0005-0000-0000-0000C32A0000}"/>
    <cellStyle name="Moneda 12 2 2" xfId="559" xr:uid="{00000000-0005-0000-0000-0000C42A0000}"/>
    <cellStyle name="Moneda 12 2 2 2" xfId="560" xr:uid="{00000000-0005-0000-0000-0000C52A0000}"/>
    <cellStyle name="Moneda 12 2 2 2 2" xfId="561" xr:uid="{00000000-0005-0000-0000-0000C62A0000}"/>
    <cellStyle name="Moneda 12 2 2 2 2 2" xfId="562" xr:uid="{00000000-0005-0000-0000-0000C72A0000}"/>
    <cellStyle name="Moneda 12 2 2 2 3" xfId="563" xr:uid="{00000000-0005-0000-0000-0000C82A0000}"/>
    <cellStyle name="Moneda 12 2 2 2 3 2" xfId="564" xr:uid="{00000000-0005-0000-0000-0000C92A0000}"/>
    <cellStyle name="Moneda 12 2 2 2 4" xfId="565" xr:uid="{00000000-0005-0000-0000-0000CA2A0000}"/>
    <cellStyle name="Moneda 12 2 2 2 4 2" xfId="566" xr:uid="{00000000-0005-0000-0000-0000CB2A0000}"/>
    <cellStyle name="Moneda 12 2 2 2 5" xfId="567" xr:uid="{00000000-0005-0000-0000-0000CC2A0000}"/>
    <cellStyle name="Moneda 12 2 2 3" xfId="568" xr:uid="{00000000-0005-0000-0000-0000CD2A0000}"/>
    <cellStyle name="Moneda 12 2 2 3 2" xfId="569" xr:uid="{00000000-0005-0000-0000-0000CE2A0000}"/>
    <cellStyle name="Moneda 12 2 2 4" xfId="570" xr:uid="{00000000-0005-0000-0000-0000CF2A0000}"/>
    <cellStyle name="Moneda 12 2 2 4 2" xfId="571" xr:uid="{00000000-0005-0000-0000-0000D02A0000}"/>
    <cellStyle name="Moneda 12 2 2 5" xfId="572" xr:uid="{00000000-0005-0000-0000-0000D12A0000}"/>
    <cellStyle name="Moneda 12 2 2 5 2" xfId="573" xr:uid="{00000000-0005-0000-0000-0000D22A0000}"/>
    <cellStyle name="Moneda 12 2 2 6" xfId="574" xr:uid="{00000000-0005-0000-0000-0000D32A0000}"/>
    <cellStyle name="Moneda 12 2 3" xfId="575" xr:uid="{00000000-0005-0000-0000-0000D42A0000}"/>
    <cellStyle name="Moneda 12 2 3 2" xfId="576" xr:uid="{00000000-0005-0000-0000-0000D52A0000}"/>
    <cellStyle name="Moneda 12 2 3 2 2" xfId="577" xr:uid="{00000000-0005-0000-0000-0000D62A0000}"/>
    <cellStyle name="Moneda 12 2 3 3" xfId="578" xr:uid="{00000000-0005-0000-0000-0000D72A0000}"/>
    <cellStyle name="Moneda 12 2 3 3 2" xfId="579" xr:uid="{00000000-0005-0000-0000-0000D82A0000}"/>
    <cellStyle name="Moneda 12 2 3 4" xfId="580" xr:uid="{00000000-0005-0000-0000-0000D92A0000}"/>
    <cellStyle name="Moneda 12 2 3 4 2" xfId="581" xr:uid="{00000000-0005-0000-0000-0000DA2A0000}"/>
    <cellStyle name="Moneda 12 2 3 5" xfId="582" xr:uid="{00000000-0005-0000-0000-0000DB2A0000}"/>
    <cellStyle name="Moneda 12 2 4" xfId="583" xr:uid="{00000000-0005-0000-0000-0000DC2A0000}"/>
    <cellStyle name="Moneda 12 2 4 2" xfId="584" xr:uid="{00000000-0005-0000-0000-0000DD2A0000}"/>
    <cellStyle name="Moneda 12 2 5" xfId="585" xr:uid="{00000000-0005-0000-0000-0000DE2A0000}"/>
    <cellStyle name="Moneda 12 2 5 2" xfId="586" xr:uid="{00000000-0005-0000-0000-0000DF2A0000}"/>
    <cellStyle name="Moneda 12 2 6" xfId="587" xr:uid="{00000000-0005-0000-0000-0000E02A0000}"/>
    <cellStyle name="Moneda 12 2 6 2" xfId="588" xr:uid="{00000000-0005-0000-0000-0000E12A0000}"/>
    <cellStyle name="Moneda 12 2 7" xfId="589" xr:uid="{00000000-0005-0000-0000-0000E22A0000}"/>
    <cellStyle name="Moneda 12 2 8" xfId="590" xr:uid="{00000000-0005-0000-0000-0000E32A0000}"/>
    <cellStyle name="Moneda 12 3" xfId="591" xr:uid="{00000000-0005-0000-0000-0000E42A0000}"/>
    <cellStyle name="Moneda 12 3 2" xfId="592" xr:uid="{00000000-0005-0000-0000-0000E52A0000}"/>
    <cellStyle name="Moneda 12 3 2 2" xfId="593" xr:uid="{00000000-0005-0000-0000-0000E62A0000}"/>
    <cellStyle name="Moneda 12 3 2 2 2" xfId="594" xr:uid="{00000000-0005-0000-0000-0000E72A0000}"/>
    <cellStyle name="Moneda 12 3 2 3" xfId="595" xr:uid="{00000000-0005-0000-0000-0000E82A0000}"/>
    <cellStyle name="Moneda 12 3 2 3 2" xfId="596" xr:uid="{00000000-0005-0000-0000-0000E92A0000}"/>
    <cellStyle name="Moneda 12 3 2 4" xfId="597" xr:uid="{00000000-0005-0000-0000-0000EA2A0000}"/>
    <cellStyle name="Moneda 12 3 2 4 2" xfId="598" xr:uid="{00000000-0005-0000-0000-0000EB2A0000}"/>
    <cellStyle name="Moneda 12 3 2 5" xfId="599" xr:uid="{00000000-0005-0000-0000-0000EC2A0000}"/>
    <cellStyle name="Moneda 12 3 3" xfId="600" xr:uid="{00000000-0005-0000-0000-0000ED2A0000}"/>
    <cellStyle name="Moneda 12 3 3 2" xfId="601" xr:uid="{00000000-0005-0000-0000-0000EE2A0000}"/>
    <cellStyle name="Moneda 12 3 4" xfId="602" xr:uid="{00000000-0005-0000-0000-0000EF2A0000}"/>
    <cellStyle name="Moneda 12 3 4 2" xfId="603" xr:uid="{00000000-0005-0000-0000-0000F02A0000}"/>
    <cellStyle name="Moneda 12 3 5" xfId="604" xr:uid="{00000000-0005-0000-0000-0000F12A0000}"/>
    <cellStyle name="Moneda 12 3 5 2" xfId="605" xr:uid="{00000000-0005-0000-0000-0000F22A0000}"/>
    <cellStyle name="Moneda 12 3 6" xfId="606" xr:uid="{00000000-0005-0000-0000-0000F32A0000}"/>
    <cellStyle name="Moneda 12 4" xfId="607" xr:uid="{00000000-0005-0000-0000-0000F42A0000}"/>
    <cellStyle name="Moneda 12 4 2" xfId="608" xr:uid="{00000000-0005-0000-0000-0000F52A0000}"/>
    <cellStyle name="Moneda 12 4 2 2" xfId="609" xr:uid="{00000000-0005-0000-0000-0000F62A0000}"/>
    <cellStyle name="Moneda 12 4 3" xfId="610" xr:uid="{00000000-0005-0000-0000-0000F72A0000}"/>
    <cellStyle name="Moneda 12 4 3 2" xfId="611" xr:uid="{00000000-0005-0000-0000-0000F82A0000}"/>
    <cellStyle name="Moneda 12 4 4" xfId="612" xr:uid="{00000000-0005-0000-0000-0000F92A0000}"/>
    <cellStyle name="Moneda 12 4 4 2" xfId="613" xr:uid="{00000000-0005-0000-0000-0000FA2A0000}"/>
    <cellStyle name="Moneda 12 4 5" xfId="614" xr:uid="{00000000-0005-0000-0000-0000FB2A0000}"/>
    <cellStyle name="Moneda 12 5" xfId="615" xr:uid="{00000000-0005-0000-0000-0000FC2A0000}"/>
    <cellStyle name="Moneda 12 5 2" xfId="616" xr:uid="{00000000-0005-0000-0000-0000FD2A0000}"/>
    <cellStyle name="Moneda 12 6" xfId="617" xr:uid="{00000000-0005-0000-0000-0000FE2A0000}"/>
    <cellStyle name="Moneda 12 6 2" xfId="618" xr:uid="{00000000-0005-0000-0000-0000FF2A0000}"/>
    <cellStyle name="Moneda 12 7" xfId="619" xr:uid="{00000000-0005-0000-0000-0000002B0000}"/>
    <cellStyle name="Moneda 12 7 2" xfId="620" xr:uid="{00000000-0005-0000-0000-0000012B0000}"/>
    <cellStyle name="Moneda 12 8" xfId="621" xr:uid="{00000000-0005-0000-0000-0000022B0000}"/>
    <cellStyle name="Moneda 12 9" xfId="622" xr:uid="{00000000-0005-0000-0000-0000032B0000}"/>
    <cellStyle name="Moneda 13" xfId="623" xr:uid="{00000000-0005-0000-0000-0000042B0000}"/>
    <cellStyle name="Moneda 13 10" xfId="624" xr:uid="{00000000-0005-0000-0000-0000052B0000}"/>
    <cellStyle name="Moneda 13 2" xfId="625" xr:uid="{00000000-0005-0000-0000-0000062B0000}"/>
    <cellStyle name="Moneda 13 2 2" xfId="626" xr:uid="{00000000-0005-0000-0000-0000072B0000}"/>
    <cellStyle name="Moneda 13 2 2 2" xfId="627" xr:uid="{00000000-0005-0000-0000-0000082B0000}"/>
    <cellStyle name="Moneda 13 2 2 2 2" xfId="628" xr:uid="{00000000-0005-0000-0000-0000092B0000}"/>
    <cellStyle name="Moneda 13 2 2 2 2 2" xfId="629" xr:uid="{00000000-0005-0000-0000-00000A2B0000}"/>
    <cellStyle name="Moneda 13 2 2 2 3" xfId="630" xr:uid="{00000000-0005-0000-0000-00000B2B0000}"/>
    <cellStyle name="Moneda 13 2 2 2 3 2" xfId="631" xr:uid="{00000000-0005-0000-0000-00000C2B0000}"/>
    <cellStyle name="Moneda 13 2 2 2 4" xfId="632" xr:uid="{00000000-0005-0000-0000-00000D2B0000}"/>
    <cellStyle name="Moneda 13 2 2 2 4 2" xfId="633" xr:uid="{00000000-0005-0000-0000-00000E2B0000}"/>
    <cellStyle name="Moneda 13 2 2 2 5" xfId="634" xr:uid="{00000000-0005-0000-0000-00000F2B0000}"/>
    <cellStyle name="Moneda 13 2 2 3" xfId="635" xr:uid="{00000000-0005-0000-0000-0000102B0000}"/>
    <cellStyle name="Moneda 13 2 2 3 2" xfId="636" xr:uid="{00000000-0005-0000-0000-0000112B0000}"/>
    <cellStyle name="Moneda 13 2 2 4" xfId="637" xr:uid="{00000000-0005-0000-0000-0000122B0000}"/>
    <cellStyle name="Moneda 13 2 2 4 2" xfId="638" xr:uid="{00000000-0005-0000-0000-0000132B0000}"/>
    <cellStyle name="Moneda 13 2 2 5" xfId="639" xr:uid="{00000000-0005-0000-0000-0000142B0000}"/>
    <cellStyle name="Moneda 13 2 2 5 2" xfId="640" xr:uid="{00000000-0005-0000-0000-0000152B0000}"/>
    <cellStyle name="Moneda 13 2 2 6" xfId="641" xr:uid="{00000000-0005-0000-0000-0000162B0000}"/>
    <cellStyle name="Moneda 13 2 3" xfId="642" xr:uid="{00000000-0005-0000-0000-0000172B0000}"/>
    <cellStyle name="Moneda 13 2 3 2" xfId="643" xr:uid="{00000000-0005-0000-0000-0000182B0000}"/>
    <cellStyle name="Moneda 13 2 3 2 2" xfId="644" xr:uid="{00000000-0005-0000-0000-0000192B0000}"/>
    <cellStyle name="Moneda 13 2 3 3" xfId="645" xr:uid="{00000000-0005-0000-0000-00001A2B0000}"/>
    <cellStyle name="Moneda 13 2 3 3 2" xfId="646" xr:uid="{00000000-0005-0000-0000-00001B2B0000}"/>
    <cellStyle name="Moneda 13 2 3 4" xfId="647" xr:uid="{00000000-0005-0000-0000-00001C2B0000}"/>
    <cellStyle name="Moneda 13 2 3 4 2" xfId="648" xr:uid="{00000000-0005-0000-0000-00001D2B0000}"/>
    <cellStyle name="Moneda 13 2 3 5" xfId="649" xr:uid="{00000000-0005-0000-0000-00001E2B0000}"/>
    <cellStyle name="Moneda 13 2 4" xfId="650" xr:uid="{00000000-0005-0000-0000-00001F2B0000}"/>
    <cellStyle name="Moneda 13 2 4 2" xfId="651" xr:uid="{00000000-0005-0000-0000-0000202B0000}"/>
    <cellStyle name="Moneda 13 2 5" xfId="652" xr:uid="{00000000-0005-0000-0000-0000212B0000}"/>
    <cellStyle name="Moneda 13 2 5 2" xfId="653" xr:uid="{00000000-0005-0000-0000-0000222B0000}"/>
    <cellStyle name="Moneda 13 2 6" xfId="654" xr:uid="{00000000-0005-0000-0000-0000232B0000}"/>
    <cellStyle name="Moneda 13 2 6 2" xfId="655" xr:uid="{00000000-0005-0000-0000-0000242B0000}"/>
    <cellStyle name="Moneda 13 2 7" xfId="656" xr:uid="{00000000-0005-0000-0000-0000252B0000}"/>
    <cellStyle name="Moneda 13 2 8" xfId="657" xr:uid="{00000000-0005-0000-0000-0000262B0000}"/>
    <cellStyle name="Moneda 13 3" xfId="658" xr:uid="{00000000-0005-0000-0000-0000272B0000}"/>
    <cellStyle name="Moneda 13 3 2" xfId="659" xr:uid="{00000000-0005-0000-0000-0000282B0000}"/>
    <cellStyle name="Moneda 13 3 2 2" xfId="660" xr:uid="{00000000-0005-0000-0000-0000292B0000}"/>
    <cellStyle name="Moneda 13 3 2 2 2" xfId="661" xr:uid="{00000000-0005-0000-0000-00002A2B0000}"/>
    <cellStyle name="Moneda 13 3 2 3" xfId="662" xr:uid="{00000000-0005-0000-0000-00002B2B0000}"/>
    <cellStyle name="Moneda 13 3 2 3 2" xfId="663" xr:uid="{00000000-0005-0000-0000-00002C2B0000}"/>
    <cellStyle name="Moneda 13 3 2 4" xfId="664" xr:uid="{00000000-0005-0000-0000-00002D2B0000}"/>
    <cellStyle name="Moneda 13 3 2 4 2" xfId="665" xr:uid="{00000000-0005-0000-0000-00002E2B0000}"/>
    <cellStyle name="Moneda 13 3 2 5" xfId="666" xr:uid="{00000000-0005-0000-0000-00002F2B0000}"/>
    <cellStyle name="Moneda 13 3 3" xfId="667" xr:uid="{00000000-0005-0000-0000-0000302B0000}"/>
    <cellStyle name="Moneda 13 3 3 2" xfId="668" xr:uid="{00000000-0005-0000-0000-0000312B0000}"/>
    <cellStyle name="Moneda 13 3 4" xfId="669" xr:uid="{00000000-0005-0000-0000-0000322B0000}"/>
    <cellStyle name="Moneda 13 3 4 2" xfId="670" xr:uid="{00000000-0005-0000-0000-0000332B0000}"/>
    <cellStyle name="Moneda 13 3 5" xfId="671" xr:uid="{00000000-0005-0000-0000-0000342B0000}"/>
    <cellStyle name="Moneda 13 3 5 2" xfId="672" xr:uid="{00000000-0005-0000-0000-0000352B0000}"/>
    <cellStyle name="Moneda 13 3 6" xfId="673" xr:uid="{00000000-0005-0000-0000-0000362B0000}"/>
    <cellStyle name="Moneda 13 4" xfId="674" xr:uid="{00000000-0005-0000-0000-0000372B0000}"/>
    <cellStyle name="Moneda 13 4 2" xfId="675" xr:uid="{00000000-0005-0000-0000-0000382B0000}"/>
    <cellStyle name="Moneda 13 4 2 2" xfId="676" xr:uid="{00000000-0005-0000-0000-0000392B0000}"/>
    <cellStyle name="Moneda 13 4 3" xfId="677" xr:uid="{00000000-0005-0000-0000-00003A2B0000}"/>
    <cellStyle name="Moneda 13 4 3 2" xfId="678" xr:uid="{00000000-0005-0000-0000-00003B2B0000}"/>
    <cellStyle name="Moneda 13 4 4" xfId="679" xr:uid="{00000000-0005-0000-0000-00003C2B0000}"/>
    <cellStyle name="Moneda 13 4 4 2" xfId="680" xr:uid="{00000000-0005-0000-0000-00003D2B0000}"/>
    <cellStyle name="Moneda 13 4 5" xfId="681" xr:uid="{00000000-0005-0000-0000-00003E2B0000}"/>
    <cellStyle name="Moneda 13 5" xfId="682" xr:uid="{00000000-0005-0000-0000-00003F2B0000}"/>
    <cellStyle name="Moneda 13 5 2" xfId="683" xr:uid="{00000000-0005-0000-0000-0000402B0000}"/>
    <cellStyle name="Moneda 13 5 2 2" xfId="684" xr:uid="{00000000-0005-0000-0000-0000412B0000}"/>
    <cellStyle name="Moneda 13 5 3" xfId="685" xr:uid="{00000000-0005-0000-0000-0000422B0000}"/>
    <cellStyle name="Moneda 13 5 3 2" xfId="686" xr:uid="{00000000-0005-0000-0000-0000432B0000}"/>
    <cellStyle name="Moneda 13 5 4" xfId="687" xr:uid="{00000000-0005-0000-0000-0000442B0000}"/>
    <cellStyle name="Moneda 13 5 4 2" xfId="688" xr:uid="{00000000-0005-0000-0000-0000452B0000}"/>
    <cellStyle name="Moneda 13 5 5" xfId="689" xr:uid="{00000000-0005-0000-0000-0000462B0000}"/>
    <cellStyle name="Moneda 13 6" xfId="690" xr:uid="{00000000-0005-0000-0000-0000472B0000}"/>
    <cellStyle name="Moneda 13 6 2" xfId="691" xr:uid="{00000000-0005-0000-0000-0000482B0000}"/>
    <cellStyle name="Moneda 13 7" xfId="692" xr:uid="{00000000-0005-0000-0000-0000492B0000}"/>
    <cellStyle name="Moneda 13 7 2" xfId="693" xr:uid="{00000000-0005-0000-0000-00004A2B0000}"/>
    <cellStyle name="Moneda 13 8" xfId="694" xr:uid="{00000000-0005-0000-0000-00004B2B0000}"/>
    <cellStyle name="Moneda 13 8 2" xfId="695" xr:uid="{00000000-0005-0000-0000-00004C2B0000}"/>
    <cellStyle name="Moneda 13 9" xfId="696" xr:uid="{00000000-0005-0000-0000-00004D2B0000}"/>
    <cellStyle name="Moneda 14" xfId="697" xr:uid="{00000000-0005-0000-0000-00004E2B0000}"/>
    <cellStyle name="Moneda 14 2" xfId="698" xr:uid="{00000000-0005-0000-0000-00004F2B0000}"/>
    <cellStyle name="Moneda 14 2 2" xfId="699" xr:uid="{00000000-0005-0000-0000-0000502B0000}"/>
    <cellStyle name="Moneda 14 2 2 2" xfId="700" xr:uid="{00000000-0005-0000-0000-0000512B0000}"/>
    <cellStyle name="Moneda 14 2 2 2 2" xfId="701" xr:uid="{00000000-0005-0000-0000-0000522B0000}"/>
    <cellStyle name="Moneda 14 2 2 2 2 2" xfId="702" xr:uid="{00000000-0005-0000-0000-0000532B0000}"/>
    <cellStyle name="Moneda 14 2 2 2 3" xfId="703" xr:uid="{00000000-0005-0000-0000-0000542B0000}"/>
    <cellStyle name="Moneda 14 2 2 2 3 2" xfId="704" xr:uid="{00000000-0005-0000-0000-0000552B0000}"/>
    <cellStyle name="Moneda 14 2 2 2 4" xfId="705" xr:uid="{00000000-0005-0000-0000-0000562B0000}"/>
    <cellStyle name="Moneda 14 2 2 2 4 2" xfId="706" xr:uid="{00000000-0005-0000-0000-0000572B0000}"/>
    <cellStyle name="Moneda 14 2 2 2 5" xfId="707" xr:uid="{00000000-0005-0000-0000-0000582B0000}"/>
    <cellStyle name="Moneda 14 2 2 3" xfId="708" xr:uid="{00000000-0005-0000-0000-0000592B0000}"/>
    <cellStyle name="Moneda 14 2 2 3 2" xfId="709" xr:uid="{00000000-0005-0000-0000-00005A2B0000}"/>
    <cellStyle name="Moneda 14 2 2 4" xfId="710" xr:uid="{00000000-0005-0000-0000-00005B2B0000}"/>
    <cellStyle name="Moneda 14 2 2 4 2" xfId="711" xr:uid="{00000000-0005-0000-0000-00005C2B0000}"/>
    <cellStyle name="Moneda 14 2 2 5" xfId="712" xr:uid="{00000000-0005-0000-0000-00005D2B0000}"/>
    <cellStyle name="Moneda 14 2 2 5 2" xfId="713" xr:uid="{00000000-0005-0000-0000-00005E2B0000}"/>
    <cellStyle name="Moneda 14 2 2 6" xfId="714" xr:uid="{00000000-0005-0000-0000-00005F2B0000}"/>
    <cellStyle name="Moneda 14 2 3" xfId="715" xr:uid="{00000000-0005-0000-0000-0000602B0000}"/>
    <cellStyle name="Moneda 14 2 3 2" xfId="716" xr:uid="{00000000-0005-0000-0000-0000612B0000}"/>
    <cellStyle name="Moneda 14 2 3 2 2" xfId="717" xr:uid="{00000000-0005-0000-0000-0000622B0000}"/>
    <cellStyle name="Moneda 14 2 3 3" xfId="718" xr:uid="{00000000-0005-0000-0000-0000632B0000}"/>
    <cellStyle name="Moneda 14 2 3 3 2" xfId="719" xr:uid="{00000000-0005-0000-0000-0000642B0000}"/>
    <cellStyle name="Moneda 14 2 3 4" xfId="720" xr:uid="{00000000-0005-0000-0000-0000652B0000}"/>
    <cellStyle name="Moneda 14 2 3 4 2" xfId="721" xr:uid="{00000000-0005-0000-0000-0000662B0000}"/>
    <cellStyle name="Moneda 14 2 3 5" xfId="722" xr:uid="{00000000-0005-0000-0000-0000672B0000}"/>
    <cellStyle name="Moneda 14 2 4" xfId="723" xr:uid="{00000000-0005-0000-0000-0000682B0000}"/>
    <cellStyle name="Moneda 14 2 4 2" xfId="724" xr:uid="{00000000-0005-0000-0000-0000692B0000}"/>
    <cellStyle name="Moneda 14 2 5" xfId="725" xr:uid="{00000000-0005-0000-0000-00006A2B0000}"/>
    <cellStyle name="Moneda 14 2 5 2" xfId="726" xr:uid="{00000000-0005-0000-0000-00006B2B0000}"/>
    <cellStyle name="Moneda 14 2 6" xfId="727" xr:uid="{00000000-0005-0000-0000-00006C2B0000}"/>
    <cellStyle name="Moneda 14 2 6 2" xfId="728" xr:uid="{00000000-0005-0000-0000-00006D2B0000}"/>
    <cellStyle name="Moneda 14 2 7" xfId="729" xr:uid="{00000000-0005-0000-0000-00006E2B0000}"/>
    <cellStyle name="Moneda 14 2 8" xfId="730" xr:uid="{00000000-0005-0000-0000-00006F2B0000}"/>
    <cellStyle name="Moneda 14 3" xfId="731" xr:uid="{00000000-0005-0000-0000-0000702B0000}"/>
    <cellStyle name="Moneda 14 3 2" xfId="732" xr:uid="{00000000-0005-0000-0000-0000712B0000}"/>
    <cellStyle name="Moneda 14 3 2 2" xfId="733" xr:uid="{00000000-0005-0000-0000-0000722B0000}"/>
    <cellStyle name="Moneda 14 3 2 2 2" xfId="734" xr:uid="{00000000-0005-0000-0000-0000732B0000}"/>
    <cellStyle name="Moneda 14 3 2 3" xfId="735" xr:uid="{00000000-0005-0000-0000-0000742B0000}"/>
    <cellStyle name="Moneda 14 3 2 3 2" xfId="736" xr:uid="{00000000-0005-0000-0000-0000752B0000}"/>
    <cellStyle name="Moneda 14 3 2 4" xfId="737" xr:uid="{00000000-0005-0000-0000-0000762B0000}"/>
    <cellStyle name="Moneda 14 3 2 4 2" xfId="738" xr:uid="{00000000-0005-0000-0000-0000772B0000}"/>
    <cellStyle name="Moneda 14 3 2 5" xfId="739" xr:uid="{00000000-0005-0000-0000-0000782B0000}"/>
    <cellStyle name="Moneda 14 3 3" xfId="740" xr:uid="{00000000-0005-0000-0000-0000792B0000}"/>
    <cellStyle name="Moneda 14 3 3 2" xfId="741" xr:uid="{00000000-0005-0000-0000-00007A2B0000}"/>
    <cellStyle name="Moneda 14 3 4" xfId="742" xr:uid="{00000000-0005-0000-0000-00007B2B0000}"/>
    <cellStyle name="Moneda 14 3 4 2" xfId="743" xr:uid="{00000000-0005-0000-0000-00007C2B0000}"/>
    <cellStyle name="Moneda 14 3 5" xfId="744" xr:uid="{00000000-0005-0000-0000-00007D2B0000}"/>
    <cellStyle name="Moneda 14 3 5 2" xfId="745" xr:uid="{00000000-0005-0000-0000-00007E2B0000}"/>
    <cellStyle name="Moneda 14 3 6" xfId="746" xr:uid="{00000000-0005-0000-0000-00007F2B0000}"/>
    <cellStyle name="Moneda 14 4" xfId="747" xr:uid="{00000000-0005-0000-0000-0000802B0000}"/>
    <cellStyle name="Moneda 14 4 2" xfId="748" xr:uid="{00000000-0005-0000-0000-0000812B0000}"/>
    <cellStyle name="Moneda 14 4 2 2" xfId="749" xr:uid="{00000000-0005-0000-0000-0000822B0000}"/>
    <cellStyle name="Moneda 14 4 3" xfId="750" xr:uid="{00000000-0005-0000-0000-0000832B0000}"/>
    <cellStyle name="Moneda 14 4 3 2" xfId="751" xr:uid="{00000000-0005-0000-0000-0000842B0000}"/>
    <cellStyle name="Moneda 14 4 4" xfId="752" xr:uid="{00000000-0005-0000-0000-0000852B0000}"/>
    <cellStyle name="Moneda 14 4 4 2" xfId="753" xr:uid="{00000000-0005-0000-0000-0000862B0000}"/>
    <cellStyle name="Moneda 14 4 5" xfId="754" xr:uid="{00000000-0005-0000-0000-0000872B0000}"/>
    <cellStyle name="Moneda 14 5" xfId="755" xr:uid="{00000000-0005-0000-0000-0000882B0000}"/>
    <cellStyle name="Moneda 14 5 2" xfId="756" xr:uid="{00000000-0005-0000-0000-0000892B0000}"/>
    <cellStyle name="Moneda 14 6" xfId="757" xr:uid="{00000000-0005-0000-0000-00008A2B0000}"/>
    <cellStyle name="Moneda 14 6 2" xfId="758" xr:uid="{00000000-0005-0000-0000-00008B2B0000}"/>
    <cellStyle name="Moneda 14 7" xfId="759" xr:uid="{00000000-0005-0000-0000-00008C2B0000}"/>
    <cellStyle name="Moneda 14 7 2" xfId="760" xr:uid="{00000000-0005-0000-0000-00008D2B0000}"/>
    <cellStyle name="Moneda 14 8" xfId="761" xr:uid="{00000000-0005-0000-0000-00008E2B0000}"/>
    <cellStyle name="Moneda 14 9" xfId="762" xr:uid="{00000000-0005-0000-0000-00008F2B0000}"/>
    <cellStyle name="Moneda 15" xfId="763" xr:uid="{00000000-0005-0000-0000-0000902B0000}"/>
    <cellStyle name="Moneda 15 2" xfId="764" xr:uid="{00000000-0005-0000-0000-0000912B0000}"/>
    <cellStyle name="Moneda 15 2 2" xfId="765" xr:uid="{00000000-0005-0000-0000-0000922B0000}"/>
    <cellStyle name="Moneda 15 2 2 2" xfId="766" xr:uid="{00000000-0005-0000-0000-0000932B0000}"/>
    <cellStyle name="Moneda 15 2 2 2 2" xfId="767" xr:uid="{00000000-0005-0000-0000-0000942B0000}"/>
    <cellStyle name="Moneda 15 2 2 2 2 2" xfId="768" xr:uid="{00000000-0005-0000-0000-0000952B0000}"/>
    <cellStyle name="Moneda 15 2 2 2 3" xfId="769" xr:uid="{00000000-0005-0000-0000-0000962B0000}"/>
    <cellStyle name="Moneda 15 2 2 2 3 2" xfId="770" xr:uid="{00000000-0005-0000-0000-0000972B0000}"/>
    <cellStyle name="Moneda 15 2 2 2 4" xfId="771" xr:uid="{00000000-0005-0000-0000-0000982B0000}"/>
    <cellStyle name="Moneda 15 2 2 2 4 2" xfId="772" xr:uid="{00000000-0005-0000-0000-0000992B0000}"/>
    <cellStyle name="Moneda 15 2 2 2 5" xfId="773" xr:uid="{00000000-0005-0000-0000-00009A2B0000}"/>
    <cellStyle name="Moneda 15 2 2 3" xfId="774" xr:uid="{00000000-0005-0000-0000-00009B2B0000}"/>
    <cellStyle name="Moneda 15 2 2 3 2" xfId="775" xr:uid="{00000000-0005-0000-0000-00009C2B0000}"/>
    <cellStyle name="Moneda 15 2 2 4" xfId="776" xr:uid="{00000000-0005-0000-0000-00009D2B0000}"/>
    <cellStyle name="Moneda 15 2 2 4 2" xfId="777" xr:uid="{00000000-0005-0000-0000-00009E2B0000}"/>
    <cellStyle name="Moneda 15 2 2 5" xfId="778" xr:uid="{00000000-0005-0000-0000-00009F2B0000}"/>
    <cellStyle name="Moneda 15 2 2 5 2" xfId="779" xr:uid="{00000000-0005-0000-0000-0000A02B0000}"/>
    <cellStyle name="Moneda 15 2 2 6" xfId="780" xr:uid="{00000000-0005-0000-0000-0000A12B0000}"/>
    <cellStyle name="Moneda 15 2 3" xfId="781" xr:uid="{00000000-0005-0000-0000-0000A22B0000}"/>
    <cellStyle name="Moneda 15 2 3 2" xfId="782" xr:uid="{00000000-0005-0000-0000-0000A32B0000}"/>
    <cellStyle name="Moneda 15 2 3 2 2" xfId="783" xr:uid="{00000000-0005-0000-0000-0000A42B0000}"/>
    <cellStyle name="Moneda 15 2 3 3" xfId="784" xr:uid="{00000000-0005-0000-0000-0000A52B0000}"/>
    <cellStyle name="Moneda 15 2 3 3 2" xfId="785" xr:uid="{00000000-0005-0000-0000-0000A62B0000}"/>
    <cellStyle name="Moneda 15 2 3 4" xfId="786" xr:uid="{00000000-0005-0000-0000-0000A72B0000}"/>
    <cellStyle name="Moneda 15 2 3 4 2" xfId="787" xr:uid="{00000000-0005-0000-0000-0000A82B0000}"/>
    <cellStyle name="Moneda 15 2 3 5" xfId="788" xr:uid="{00000000-0005-0000-0000-0000A92B0000}"/>
    <cellStyle name="Moneda 15 2 4" xfId="789" xr:uid="{00000000-0005-0000-0000-0000AA2B0000}"/>
    <cellStyle name="Moneda 15 2 4 2" xfId="790" xr:uid="{00000000-0005-0000-0000-0000AB2B0000}"/>
    <cellStyle name="Moneda 15 2 5" xfId="791" xr:uid="{00000000-0005-0000-0000-0000AC2B0000}"/>
    <cellStyle name="Moneda 15 2 5 2" xfId="792" xr:uid="{00000000-0005-0000-0000-0000AD2B0000}"/>
    <cellStyle name="Moneda 15 2 6" xfId="793" xr:uid="{00000000-0005-0000-0000-0000AE2B0000}"/>
    <cellStyle name="Moneda 15 2 6 2" xfId="794" xr:uid="{00000000-0005-0000-0000-0000AF2B0000}"/>
    <cellStyle name="Moneda 15 2 7" xfId="795" xr:uid="{00000000-0005-0000-0000-0000B02B0000}"/>
    <cellStyle name="Moneda 15 2 8" xfId="796" xr:uid="{00000000-0005-0000-0000-0000B12B0000}"/>
    <cellStyle name="Moneda 15 3" xfId="797" xr:uid="{00000000-0005-0000-0000-0000B22B0000}"/>
    <cellStyle name="Moneda 15 3 2" xfId="798" xr:uid="{00000000-0005-0000-0000-0000B32B0000}"/>
    <cellStyle name="Moneda 15 3 2 2" xfId="799" xr:uid="{00000000-0005-0000-0000-0000B42B0000}"/>
    <cellStyle name="Moneda 15 3 2 2 2" xfId="800" xr:uid="{00000000-0005-0000-0000-0000B52B0000}"/>
    <cellStyle name="Moneda 15 3 2 3" xfId="801" xr:uid="{00000000-0005-0000-0000-0000B62B0000}"/>
    <cellStyle name="Moneda 15 3 2 3 2" xfId="802" xr:uid="{00000000-0005-0000-0000-0000B72B0000}"/>
    <cellStyle name="Moneda 15 3 2 4" xfId="803" xr:uid="{00000000-0005-0000-0000-0000B82B0000}"/>
    <cellStyle name="Moneda 15 3 2 4 2" xfId="804" xr:uid="{00000000-0005-0000-0000-0000B92B0000}"/>
    <cellStyle name="Moneda 15 3 2 5" xfId="805" xr:uid="{00000000-0005-0000-0000-0000BA2B0000}"/>
    <cellStyle name="Moneda 15 3 3" xfId="806" xr:uid="{00000000-0005-0000-0000-0000BB2B0000}"/>
    <cellStyle name="Moneda 15 3 3 2" xfId="807" xr:uid="{00000000-0005-0000-0000-0000BC2B0000}"/>
    <cellStyle name="Moneda 15 3 4" xfId="808" xr:uid="{00000000-0005-0000-0000-0000BD2B0000}"/>
    <cellStyle name="Moneda 15 3 4 2" xfId="809" xr:uid="{00000000-0005-0000-0000-0000BE2B0000}"/>
    <cellStyle name="Moneda 15 3 5" xfId="810" xr:uid="{00000000-0005-0000-0000-0000BF2B0000}"/>
    <cellStyle name="Moneda 15 3 5 2" xfId="811" xr:uid="{00000000-0005-0000-0000-0000C02B0000}"/>
    <cellStyle name="Moneda 15 3 6" xfId="812" xr:uid="{00000000-0005-0000-0000-0000C12B0000}"/>
    <cellStyle name="Moneda 15 4" xfId="813" xr:uid="{00000000-0005-0000-0000-0000C22B0000}"/>
    <cellStyle name="Moneda 15 4 2" xfId="814" xr:uid="{00000000-0005-0000-0000-0000C32B0000}"/>
    <cellStyle name="Moneda 15 4 2 2" xfId="815" xr:uid="{00000000-0005-0000-0000-0000C42B0000}"/>
    <cellStyle name="Moneda 15 4 3" xfId="816" xr:uid="{00000000-0005-0000-0000-0000C52B0000}"/>
    <cellStyle name="Moneda 15 4 3 2" xfId="817" xr:uid="{00000000-0005-0000-0000-0000C62B0000}"/>
    <cellStyle name="Moneda 15 4 4" xfId="818" xr:uid="{00000000-0005-0000-0000-0000C72B0000}"/>
    <cellStyle name="Moneda 15 4 4 2" xfId="819" xr:uid="{00000000-0005-0000-0000-0000C82B0000}"/>
    <cellStyle name="Moneda 15 4 5" xfId="820" xr:uid="{00000000-0005-0000-0000-0000C92B0000}"/>
    <cellStyle name="Moneda 15 5" xfId="821" xr:uid="{00000000-0005-0000-0000-0000CA2B0000}"/>
    <cellStyle name="Moneda 15 5 2" xfId="822" xr:uid="{00000000-0005-0000-0000-0000CB2B0000}"/>
    <cellStyle name="Moneda 15 6" xfId="823" xr:uid="{00000000-0005-0000-0000-0000CC2B0000}"/>
    <cellStyle name="Moneda 15 6 2" xfId="824" xr:uid="{00000000-0005-0000-0000-0000CD2B0000}"/>
    <cellStyle name="Moneda 15 7" xfId="825" xr:uid="{00000000-0005-0000-0000-0000CE2B0000}"/>
    <cellStyle name="Moneda 15 7 2" xfId="826" xr:uid="{00000000-0005-0000-0000-0000CF2B0000}"/>
    <cellStyle name="Moneda 15 8" xfId="827" xr:uid="{00000000-0005-0000-0000-0000D02B0000}"/>
    <cellStyle name="Moneda 15 9" xfId="828" xr:uid="{00000000-0005-0000-0000-0000D12B0000}"/>
    <cellStyle name="Moneda 16" xfId="829" xr:uid="{00000000-0005-0000-0000-0000D22B0000}"/>
    <cellStyle name="Moneda 16 2" xfId="830" xr:uid="{00000000-0005-0000-0000-0000D32B0000}"/>
    <cellStyle name="Moneda 16 2 2" xfId="831" xr:uid="{00000000-0005-0000-0000-0000D42B0000}"/>
    <cellStyle name="Moneda 16 2 2 2" xfId="832" xr:uid="{00000000-0005-0000-0000-0000D52B0000}"/>
    <cellStyle name="Moneda 16 2 2 2 2" xfId="833" xr:uid="{00000000-0005-0000-0000-0000D62B0000}"/>
    <cellStyle name="Moneda 16 2 2 3" xfId="834" xr:uid="{00000000-0005-0000-0000-0000D72B0000}"/>
    <cellStyle name="Moneda 16 2 2 3 2" xfId="835" xr:uid="{00000000-0005-0000-0000-0000D82B0000}"/>
    <cellStyle name="Moneda 16 2 2 4" xfId="836" xr:uid="{00000000-0005-0000-0000-0000D92B0000}"/>
    <cellStyle name="Moneda 16 2 2 4 2" xfId="837" xr:uid="{00000000-0005-0000-0000-0000DA2B0000}"/>
    <cellStyle name="Moneda 16 2 2 5" xfId="838" xr:uid="{00000000-0005-0000-0000-0000DB2B0000}"/>
    <cellStyle name="Moneda 16 2 3" xfId="839" xr:uid="{00000000-0005-0000-0000-0000DC2B0000}"/>
    <cellStyle name="Moneda 16 2 3 2" xfId="840" xr:uid="{00000000-0005-0000-0000-0000DD2B0000}"/>
    <cellStyle name="Moneda 16 2 4" xfId="841" xr:uid="{00000000-0005-0000-0000-0000DE2B0000}"/>
    <cellStyle name="Moneda 16 2 4 2" xfId="842" xr:uid="{00000000-0005-0000-0000-0000DF2B0000}"/>
    <cellStyle name="Moneda 16 2 5" xfId="843" xr:uid="{00000000-0005-0000-0000-0000E02B0000}"/>
    <cellStyle name="Moneda 16 2 5 2" xfId="844" xr:uid="{00000000-0005-0000-0000-0000E12B0000}"/>
    <cellStyle name="Moneda 16 2 6" xfId="845" xr:uid="{00000000-0005-0000-0000-0000E22B0000}"/>
    <cellStyle name="Moneda 16 2 7" xfId="846" xr:uid="{00000000-0005-0000-0000-0000E32B0000}"/>
    <cellStyle name="Moneda 16 3" xfId="847" xr:uid="{00000000-0005-0000-0000-0000E42B0000}"/>
    <cellStyle name="Moneda 16 3 2" xfId="848" xr:uid="{00000000-0005-0000-0000-0000E52B0000}"/>
    <cellStyle name="Moneda 16 3 2 2" xfId="849" xr:uid="{00000000-0005-0000-0000-0000E62B0000}"/>
    <cellStyle name="Moneda 16 3 3" xfId="850" xr:uid="{00000000-0005-0000-0000-0000E72B0000}"/>
    <cellStyle name="Moneda 16 3 3 2" xfId="851" xr:uid="{00000000-0005-0000-0000-0000E82B0000}"/>
    <cellStyle name="Moneda 16 3 4" xfId="852" xr:uid="{00000000-0005-0000-0000-0000E92B0000}"/>
    <cellStyle name="Moneda 16 3 4 2" xfId="853" xr:uid="{00000000-0005-0000-0000-0000EA2B0000}"/>
    <cellStyle name="Moneda 16 3 5" xfId="854" xr:uid="{00000000-0005-0000-0000-0000EB2B0000}"/>
    <cellStyle name="Moneda 16 4" xfId="855" xr:uid="{00000000-0005-0000-0000-0000EC2B0000}"/>
    <cellStyle name="Moneda 16 4 2" xfId="856" xr:uid="{00000000-0005-0000-0000-0000ED2B0000}"/>
    <cellStyle name="Moneda 16 5" xfId="857" xr:uid="{00000000-0005-0000-0000-0000EE2B0000}"/>
    <cellStyle name="Moneda 16 5 2" xfId="858" xr:uid="{00000000-0005-0000-0000-0000EF2B0000}"/>
    <cellStyle name="Moneda 16 6" xfId="859" xr:uid="{00000000-0005-0000-0000-0000F02B0000}"/>
    <cellStyle name="Moneda 16 6 2" xfId="860" xr:uid="{00000000-0005-0000-0000-0000F12B0000}"/>
    <cellStyle name="Moneda 16 7" xfId="861" xr:uid="{00000000-0005-0000-0000-0000F22B0000}"/>
    <cellStyle name="Moneda 16 8" xfId="862" xr:uid="{00000000-0005-0000-0000-0000F32B0000}"/>
    <cellStyle name="Moneda 17" xfId="863" xr:uid="{00000000-0005-0000-0000-0000F42B0000}"/>
    <cellStyle name="Moneda 17 2" xfId="864" xr:uid="{00000000-0005-0000-0000-0000F52B0000}"/>
    <cellStyle name="Moneda 17 2 2" xfId="865" xr:uid="{00000000-0005-0000-0000-0000F62B0000}"/>
    <cellStyle name="Moneda 17 2 2 2" xfId="866" xr:uid="{00000000-0005-0000-0000-0000F72B0000}"/>
    <cellStyle name="Moneda 17 2 2 2 2" xfId="867" xr:uid="{00000000-0005-0000-0000-0000F82B0000}"/>
    <cellStyle name="Moneda 17 2 2 3" xfId="868" xr:uid="{00000000-0005-0000-0000-0000F92B0000}"/>
    <cellStyle name="Moneda 17 2 2 3 2" xfId="869" xr:uid="{00000000-0005-0000-0000-0000FA2B0000}"/>
    <cellStyle name="Moneda 17 2 2 4" xfId="870" xr:uid="{00000000-0005-0000-0000-0000FB2B0000}"/>
    <cellStyle name="Moneda 17 2 2 4 2" xfId="871" xr:uid="{00000000-0005-0000-0000-0000FC2B0000}"/>
    <cellStyle name="Moneda 17 2 2 5" xfId="872" xr:uid="{00000000-0005-0000-0000-0000FD2B0000}"/>
    <cellStyle name="Moneda 17 2 3" xfId="873" xr:uid="{00000000-0005-0000-0000-0000FE2B0000}"/>
    <cellStyle name="Moneda 17 2 3 2" xfId="874" xr:uid="{00000000-0005-0000-0000-0000FF2B0000}"/>
    <cellStyle name="Moneda 17 2 4" xfId="875" xr:uid="{00000000-0005-0000-0000-0000002C0000}"/>
    <cellStyle name="Moneda 17 2 4 2" xfId="876" xr:uid="{00000000-0005-0000-0000-0000012C0000}"/>
    <cellStyle name="Moneda 17 2 5" xfId="877" xr:uid="{00000000-0005-0000-0000-0000022C0000}"/>
    <cellStyle name="Moneda 17 2 5 2" xfId="878" xr:uid="{00000000-0005-0000-0000-0000032C0000}"/>
    <cellStyle name="Moneda 17 2 6" xfId="879" xr:uid="{00000000-0005-0000-0000-0000042C0000}"/>
    <cellStyle name="Moneda 17 2 7" xfId="880" xr:uid="{00000000-0005-0000-0000-0000052C0000}"/>
    <cellStyle name="Moneda 17 3" xfId="881" xr:uid="{00000000-0005-0000-0000-0000062C0000}"/>
    <cellStyle name="Moneda 17 3 2" xfId="882" xr:uid="{00000000-0005-0000-0000-0000072C0000}"/>
    <cellStyle name="Moneda 17 3 2 2" xfId="883" xr:uid="{00000000-0005-0000-0000-0000082C0000}"/>
    <cellStyle name="Moneda 17 3 3" xfId="884" xr:uid="{00000000-0005-0000-0000-0000092C0000}"/>
    <cellStyle name="Moneda 17 3 3 2" xfId="885" xr:uid="{00000000-0005-0000-0000-00000A2C0000}"/>
    <cellStyle name="Moneda 17 3 4" xfId="886" xr:uid="{00000000-0005-0000-0000-00000B2C0000}"/>
    <cellStyle name="Moneda 17 3 4 2" xfId="887" xr:uid="{00000000-0005-0000-0000-00000C2C0000}"/>
    <cellStyle name="Moneda 17 3 5" xfId="888" xr:uid="{00000000-0005-0000-0000-00000D2C0000}"/>
    <cellStyle name="Moneda 17 4" xfId="889" xr:uid="{00000000-0005-0000-0000-00000E2C0000}"/>
    <cellStyle name="Moneda 17 4 2" xfId="890" xr:uid="{00000000-0005-0000-0000-00000F2C0000}"/>
    <cellStyle name="Moneda 17 5" xfId="891" xr:uid="{00000000-0005-0000-0000-0000102C0000}"/>
    <cellStyle name="Moneda 17 5 2" xfId="892" xr:uid="{00000000-0005-0000-0000-0000112C0000}"/>
    <cellStyle name="Moneda 17 6" xfId="893" xr:uid="{00000000-0005-0000-0000-0000122C0000}"/>
    <cellStyle name="Moneda 17 6 2" xfId="894" xr:uid="{00000000-0005-0000-0000-0000132C0000}"/>
    <cellStyle name="Moneda 17 7" xfId="895" xr:uid="{00000000-0005-0000-0000-0000142C0000}"/>
    <cellStyle name="Moneda 17 8" xfId="896" xr:uid="{00000000-0005-0000-0000-0000152C0000}"/>
    <cellStyle name="Moneda 18" xfId="897" xr:uid="{00000000-0005-0000-0000-0000162C0000}"/>
    <cellStyle name="Moneda 18 2" xfId="898" xr:uid="{00000000-0005-0000-0000-0000172C0000}"/>
    <cellStyle name="Moneda 18 2 2" xfId="899" xr:uid="{00000000-0005-0000-0000-0000182C0000}"/>
    <cellStyle name="Moneda 18 2 2 2" xfId="900" xr:uid="{00000000-0005-0000-0000-0000192C0000}"/>
    <cellStyle name="Moneda 18 2 2 2 2" xfId="901" xr:uid="{00000000-0005-0000-0000-00001A2C0000}"/>
    <cellStyle name="Moneda 18 2 2 3" xfId="902" xr:uid="{00000000-0005-0000-0000-00001B2C0000}"/>
    <cellStyle name="Moneda 18 2 2 3 2" xfId="903" xr:uid="{00000000-0005-0000-0000-00001C2C0000}"/>
    <cellStyle name="Moneda 18 2 2 4" xfId="904" xr:uid="{00000000-0005-0000-0000-00001D2C0000}"/>
    <cellStyle name="Moneda 18 2 2 4 2" xfId="905" xr:uid="{00000000-0005-0000-0000-00001E2C0000}"/>
    <cellStyle name="Moneda 18 2 2 5" xfId="906" xr:uid="{00000000-0005-0000-0000-00001F2C0000}"/>
    <cellStyle name="Moneda 18 2 3" xfId="907" xr:uid="{00000000-0005-0000-0000-0000202C0000}"/>
    <cellStyle name="Moneda 18 2 3 2" xfId="908" xr:uid="{00000000-0005-0000-0000-0000212C0000}"/>
    <cellStyle name="Moneda 18 2 4" xfId="909" xr:uid="{00000000-0005-0000-0000-0000222C0000}"/>
    <cellStyle name="Moneda 18 2 4 2" xfId="910" xr:uid="{00000000-0005-0000-0000-0000232C0000}"/>
    <cellStyle name="Moneda 18 2 5" xfId="911" xr:uid="{00000000-0005-0000-0000-0000242C0000}"/>
    <cellStyle name="Moneda 18 2 5 2" xfId="912" xr:uid="{00000000-0005-0000-0000-0000252C0000}"/>
    <cellStyle name="Moneda 18 2 6" xfId="913" xr:uid="{00000000-0005-0000-0000-0000262C0000}"/>
    <cellStyle name="Moneda 18 2 7" xfId="914" xr:uid="{00000000-0005-0000-0000-0000272C0000}"/>
    <cellStyle name="Moneda 18 3" xfId="915" xr:uid="{00000000-0005-0000-0000-0000282C0000}"/>
    <cellStyle name="Moneda 18 3 2" xfId="916" xr:uid="{00000000-0005-0000-0000-0000292C0000}"/>
    <cellStyle name="Moneda 18 3 2 2" xfId="917" xr:uid="{00000000-0005-0000-0000-00002A2C0000}"/>
    <cellStyle name="Moneda 18 3 3" xfId="918" xr:uid="{00000000-0005-0000-0000-00002B2C0000}"/>
    <cellStyle name="Moneda 18 3 3 2" xfId="919" xr:uid="{00000000-0005-0000-0000-00002C2C0000}"/>
    <cellStyle name="Moneda 18 3 4" xfId="920" xr:uid="{00000000-0005-0000-0000-00002D2C0000}"/>
    <cellStyle name="Moneda 18 3 4 2" xfId="921" xr:uid="{00000000-0005-0000-0000-00002E2C0000}"/>
    <cellStyle name="Moneda 18 3 5" xfId="922" xr:uid="{00000000-0005-0000-0000-00002F2C0000}"/>
    <cellStyle name="Moneda 18 4" xfId="923" xr:uid="{00000000-0005-0000-0000-0000302C0000}"/>
    <cellStyle name="Moneda 18 4 2" xfId="924" xr:uid="{00000000-0005-0000-0000-0000312C0000}"/>
    <cellStyle name="Moneda 18 5" xfId="925" xr:uid="{00000000-0005-0000-0000-0000322C0000}"/>
    <cellStyle name="Moneda 18 5 2" xfId="926" xr:uid="{00000000-0005-0000-0000-0000332C0000}"/>
    <cellStyle name="Moneda 18 6" xfId="927" xr:uid="{00000000-0005-0000-0000-0000342C0000}"/>
    <cellStyle name="Moneda 18 6 2" xfId="928" xr:uid="{00000000-0005-0000-0000-0000352C0000}"/>
    <cellStyle name="Moneda 18 7" xfId="929" xr:uid="{00000000-0005-0000-0000-0000362C0000}"/>
    <cellStyle name="Moneda 18 8" xfId="930" xr:uid="{00000000-0005-0000-0000-0000372C0000}"/>
    <cellStyle name="Moneda 19" xfId="931" xr:uid="{00000000-0005-0000-0000-0000382C0000}"/>
    <cellStyle name="Moneda 19 2" xfId="932" xr:uid="{00000000-0005-0000-0000-0000392C0000}"/>
    <cellStyle name="Moneda 19 2 2" xfId="933" xr:uid="{00000000-0005-0000-0000-00003A2C0000}"/>
    <cellStyle name="Moneda 19 2 2 2" xfId="934" xr:uid="{00000000-0005-0000-0000-00003B2C0000}"/>
    <cellStyle name="Moneda 19 2 2 2 2" xfId="935" xr:uid="{00000000-0005-0000-0000-00003C2C0000}"/>
    <cellStyle name="Moneda 19 2 2 3" xfId="936" xr:uid="{00000000-0005-0000-0000-00003D2C0000}"/>
    <cellStyle name="Moneda 19 2 2 3 2" xfId="937" xr:uid="{00000000-0005-0000-0000-00003E2C0000}"/>
    <cellStyle name="Moneda 19 2 2 4" xfId="938" xr:uid="{00000000-0005-0000-0000-00003F2C0000}"/>
    <cellStyle name="Moneda 19 2 2 4 2" xfId="939" xr:uid="{00000000-0005-0000-0000-0000402C0000}"/>
    <cellStyle name="Moneda 19 2 2 5" xfId="940" xr:uid="{00000000-0005-0000-0000-0000412C0000}"/>
    <cellStyle name="Moneda 19 2 3" xfId="941" xr:uid="{00000000-0005-0000-0000-0000422C0000}"/>
    <cellStyle name="Moneda 19 2 3 2" xfId="942" xr:uid="{00000000-0005-0000-0000-0000432C0000}"/>
    <cellStyle name="Moneda 19 2 4" xfId="943" xr:uid="{00000000-0005-0000-0000-0000442C0000}"/>
    <cellStyle name="Moneda 19 2 4 2" xfId="944" xr:uid="{00000000-0005-0000-0000-0000452C0000}"/>
    <cellStyle name="Moneda 19 2 5" xfId="945" xr:uid="{00000000-0005-0000-0000-0000462C0000}"/>
    <cellStyle name="Moneda 19 2 5 2" xfId="946" xr:uid="{00000000-0005-0000-0000-0000472C0000}"/>
    <cellStyle name="Moneda 19 2 6" xfId="947" xr:uid="{00000000-0005-0000-0000-0000482C0000}"/>
    <cellStyle name="Moneda 19 2 7" xfId="948" xr:uid="{00000000-0005-0000-0000-0000492C0000}"/>
    <cellStyle name="Moneda 19 3" xfId="949" xr:uid="{00000000-0005-0000-0000-00004A2C0000}"/>
    <cellStyle name="Moneda 19 3 2" xfId="950" xr:uid="{00000000-0005-0000-0000-00004B2C0000}"/>
    <cellStyle name="Moneda 19 3 2 2" xfId="951" xr:uid="{00000000-0005-0000-0000-00004C2C0000}"/>
    <cellStyle name="Moneda 19 3 3" xfId="952" xr:uid="{00000000-0005-0000-0000-00004D2C0000}"/>
    <cellStyle name="Moneda 19 3 3 2" xfId="953" xr:uid="{00000000-0005-0000-0000-00004E2C0000}"/>
    <cellStyle name="Moneda 19 3 4" xfId="954" xr:uid="{00000000-0005-0000-0000-00004F2C0000}"/>
    <cellStyle name="Moneda 19 3 4 2" xfId="955" xr:uid="{00000000-0005-0000-0000-0000502C0000}"/>
    <cellStyle name="Moneda 19 3 5" xfId="956" xr:uid="{00000000-0005-0000-0000-0000512C0000}"/>
    <cellStyle name="Moneda 19 4" xfId="957" xr:uid="{00000000-0005-0000-0000-0000522C0000}"/>
    <cellStyle name="Moneda 19 4 2" xfId="958" xr:uid="{00000000-0005-0000-0000-0000532C0000}"/>
    <cellStyle name="Moneda 19 5" xfId="959" xr:uid="{00000000-0005-0000-0000-0000542C0000}"/>
    <cellStyle name="Moneda 19 5 2" xfId="960" xr:uid="{00000000-0005-0000-0000-0000552C0000}"/>
    <cellStyle name="Moneda 19 6" xfId="961" xr:uid="{00000000-0005-0000-0000-0000562C0000}"/>
    <cellStyle name="Moneda 19 6 2" xfId="962" xr:uid="{00000000-0005-0000-0000-0000572C0000}"/>
    <cellStyle name="Moneda 19 7" xfId="963" xr:uid="{00000000-0005-0000-0000-0000582C0000}"/>
    <cellStyle name="Moneda 19 8" xfId="964" xr:uid="{00000000-0005-0000-0000-0000592C0000}"/>
    <cellStyle name="Moneda 2" xfId="10" xr:uid="{00000000-0005-0000-0000-00005A2C0000}"/>
    <cellStyle name="Moneda 2 2" xfId="11" xr:uid="{00000000-0005-0000-0000-00005B2C0000}"/>
    <cellStyle name="Moneda 2 2 2" xfId="12" xr:uid="{00000000-0005-0000-0000-00005C2C0000}"/>
    <cellStyle name="Moneda 2 2 2 2" xfId="13276" xr:uid="{00000000-0005-0000-0000-00005D2C0000}"/>
    <cellStyle name="Moneda 2 2 3" xfId="965" xr:uid="{00000000-0005-0000-0000-00005E2C0000}"/>
    <cellStyle name="Moneda 2 2 3 2" xfId="966" xr:uid="{00000000-0005-0000-0000-00005F2C0000}"/>
    <cellStyle name="Moneda 2 3" xfId="13" xr:uid="{00000000-0005-0000-0000-0000602C0000}"/>
    <cellStyle name="Moneda 2 3 10" xfId="967" xr:uid="{00000000-0005-0000-0000-0000612C0000}"/>
    <cellStyle name="Moneda 2 3 10 2" xfId="968" xr:uid="{00000000-0005-0000-0000-0000622C0000}"/>
    <cellStyle name="Moneda 2 3 10 2 2" xfId="969" xr:uid="{00000000-0005-0000-0000-0000632C0000}"/>
    <cellStyle name="Moneda 2 3 10 3" xfId="970" xr:uid="{00000000-0005-0000-0000-0000642C0000}"/>
    <cellStyle name="Moneda 2 3 11" xfId="971" xr:uid="{00000000-0005-0000-0000-0000652C0000}"/>
    <cellStyle name="Moneda 2 3 11 2" xfId="972" xr:uid="{00000000-0005-0000-0000-0000662C0000}"/>
    <cellStyle name="Moneda 2 3 11 3" xfId="973" xr:uid="{00000000-0005-0000-0000-0000672C0000}"/>
    <cellStyle name="Moneda 2 3 11 4" xfId="13277" xr:uid="{00000000-0005-0000-0000-0000682C0000}"/>
    <cellStyle name="Moneda 2 3 12" xfId="974" xr:uid="{00000000-0005-0000-0000-0000692C0000}"/>
    <cellStyle name="Moneda 2 3 12 2" xfId="13278" xr:uid="{00000000-0005-0000-0000-00006A2C0000}"/>
    <cellStyle name="Moneda 2 3 13" xfId="13279" xr:uid="{00000000-0005-0000-0000-00006B2C0000}"/>
    <cellStyle name="Moneda 2 3 2" xfId="975" xr:uid="{00000000-0005-0000-0000-00006C2C0000}"/>
    <cellStyle name="Moneda 2 3 2 10" xfId="976" xr:uid="{00000000-0005-0000-0000-00006D2C0000}"/>
    <cellStyle name="Moneda 2 3 2 11" xfId="977" xr:uid="{00000000-0005-0000-0000-00006E2C0000}"/>
    <cellStyle name="Moneda 2 3 2 2" xfId="978" xr:uid="{00000000-0005-0000-0000-00006F2C0000}"/>
    <cellStyle name="Moneda 2 3 2 2 2" xfId="979" xr:uid="{00000000-0005-0000-0000-0000702C0000}"/>
    <cellStyle name="Moneda 2 3 2 2 2 2" xfId="980" xr:uid="{00000000-0005-0000-0000-0000712C0000}"/>
    <cellStyle name="Moneda 2 3 2 2 2 2 2" xfId="981" xr:uid="{00000000-0005-0000-0000-0000722C0000}"/>
    <cellStyle name="Moneda 2 3 2 2 2 2 2 2" xfId="982" xr:uid="{00000000-0005-0000-0000-0000732C0000}"/>
    <cellStyle name="Moneda 2 3 2 2 2 2 2 2 2" xfId="983" xr:uid="{00000000-0005-0000-0000-0000742C0000}"/>
    <cellStyle name="Moneda 2 3 2 2 2 2 2 3" xfId="984" xr:uid="{00000000-0005-0000-0000-0000752C0000}"/>
    <cellStyle name="Moneda 2 3 2 2 2 2 3" xfId="985" xr:uid="{00000000-0005-0000-0000-0000762C0000}"/>
    <cellStyle name="Moneda 2 3 2 2 2 2 3 2" xfId="986" xr:uid="{00000000-0005-0000-0000-0000772C0000}"/>
    <cellStyle name="Moneda 2 3 2 2 2 2 3 3" xfId="987" xr:uid="{00000000-0005-0000-0000-0000782C0000}"/>
    <cellStyle name="Moneda 2 3 2 2 2 2 4" xfId="988" xr:uid="{00000000-0005-0000-0000-0000792C0000}"/>
    <cellStyle name="Moneda 2 3 2 2 2 2 4 2" xfId="989" xr:uid="{00000000-0005-0000-0000-00007A2C0000}"/>
    <cellStyle name="Moneda 2 3 2 2 2 2 5" xfId="990" xr:uid="{00000000-0005-0000-0000-00007B2C0000}"/>
    <cellStyle name="Moneda 2 3 2 2 2 2 6" xfId="991" xr:uid="{00000000-0005-0000-0000-00007C2C0000}"/>
    <cellStyle name="Moneda 2 3 2 2 2 3" xfId="992" xr:uid="{00000000-0005-0000-0000-00007D2C0000}"/>
    <cellStyle name="Moneda 2 3 2 2 2 3 2" xfId="993" xr:uid="{00000000-0005-0000-0000-00007E2C0000}"/>
    <cellStyle name="Moneda 2 3 2 2 2 3 2 2" xfId="994" xr:uid="{00000000-0005-0000-0000-00007F2C0000}"/>
    <cellStyle name="Moneda 2 3 2 2 2 3 3" xfId="995" xr:uid="{00000000-0005-0000-0000-0000802C0000}"/>
    <cellStyle name="Moneda 2 3 2 2 2 4" xfId="996" xr:uid="{00000000-0005-0000-0000-0000812C0000}"/>
    <cellStyle name="Moneda 2 3 2 2 2 4 2" xfId="997" xr:uid="{00000000-0005-0000-0000-0000822C0000}"/>
    <cellStyle name="Moneda 2 3 2 2 2 4 3" xfId="998" xr:uid="{00000000-0005-0000-0000-0000832C0000}"/>
    <cellStyle name="Moneda 2 3 2 2 2 5" xfId="999" xr:uid="{00000000-0005-0000-0000-0000842C0000}"/>
    <cellStyle name="Moneda 2 3 2 2 2 5 2" xfId="1000" xr:uid="{00000000-0005-0000-0000-0000852C0000}"/>
    <cellStyle name="Moneda 2 3 2 2 2 6" xfId="1001" xr:uid="{00000000-0005-0000-0000-0000862C0000}"/>
    <cellStyle name="Moneda 2 3 2 2 2 7" xfId="1002" xr:uid="{00000000-0005-0000-0000-0000872C0000}"/>
    <cellStyle name="Moneda 2 3 2 2 3" xfId="1003" xr:uid="{00000000-0005-0000-0000-0000882C0000}"/>
    <cellStyle name="Moneda 2 3 2 2 3 2" xfId="1004" xr:uid="{00000000-0005-0000-0000-0000892C0000}"/>
    <cellStyle name="Moneda 2 3 2 2 3 2 2" xfId="1005" xr:uid="{00000000-0005-0000-0000-00008A2C0000}"/>
    <cellStyle name="Moneda 2 3 2 2 3 2 2 2" xfId="1006" xr:uid="{00000000-0005-0000-0000-00008B2C0000}"/>
    <cellStyle name="Moneda 2 3 2 2 3 2 2 3" xfId="1007" xr:uid="{00000000-0005-0000-0000-00008C2C0000}"/>
    <cellStyle name="Moneda 2 3 2 2 3 2 3" xfId="1008" xr:uid="{00000000-0005-0000-0000-00008D2C0000}"/>
    <cellStyle name="Moneda 2 3 2 2 3 2 4" xfId="1009" xr:uid="{00000000-0005-0000-0000-00008E2C0000}"/>
    <cellStyle name="Moneda 2 3 2 2 3 3" xfId="1010" xr:uid="{00000000-0005-0000-0000-00008F2C0000}"/>
    <cellStyle name="Moneda 2 3 2 2 3 3 2" xfId="1011" xr:uid="{00000000-0005-0000-0000-0000902C0000}"/>
    <cellStyle name="Moneda 2 3 2 2 3 3 2 2" xfId="1012" xr:uid="{00000000-0005-0000-0000-0000912C0000}"/>
    <cellStyle name="Moneda 2 3 2 2 3 3 3" xfId="1013" xr:uid="{00000000-0005-0000-0000-0000922C0000}"/>
    <cellStyle name="Moneda 2 3 2 2 3 4" xfId="1014" xr:uid="{00000000-0005-0000-0000-0000932C0000}"/>
    <cellStyle name="Moneda 2 3 2 2 3 4 2" xfId="1015" xr:uid="{00000000-0005-0000-0000-0000942C0000}"/>
    <cellStyle name="Moneda 2 3 2 2 3 4 3" xfId="1016" xr:uid="{00000000-0005-0000-0000-0000952C0000}"/>
    <cellStyle name="Moneda 2 3 2 2 3 5" xfId="1017" xr:uid="{00000000-0005-0000-0000-0000962C0000}"/>
    <cellStyle name="Moneda 2 3 2 2 3 6" xfId="1018" xr:uid="{00000000-0005-0000-0000-0000972C0000}"/>
    <cellStyle name="Moneda 2 3 2 2 4" xfId="1019" xr:uid="{00000000-0005-0000-0000-0000982C0000}"/>
    <cellStyle name="Moneda 2 3 2 2 4 2" xfId="1020" xr:uid="{00000000-0005-0000-0000-0000992C0000}"/>
    <cellStyle name="Moneda 2 3 2 2 4 2 2" xfId="1021" xr:uid="{00000000-0005-0000-0000-00009A2C0000}"/>
    <cellStyle name="Moneda 2 3 2 2 4 2 2 2" xfId="1022" xr:uid="{00000000-0005-0000-0000-00009B2C0000}"/>
    <cellStyle name="Moneda 2 3 2 2 4 2 3" xfId="1023" xr:uid="{00000000-0005-0000-0000-00009C2C0000}"/>
    <cellStyle name="Moneda 2 3 2 2 4 2 4" xfId="1024" xr:uid="{00000000-0005-0000-0000-00009D2C0000}"/>
    <cellStyle name="Moneda 2 3 2 2 4 3" xfId="1025" xr:uid="{00000000-0005-0000-0000-00009E2C0000}"/>
    <cellStyle name="Moneda 2 3 2 2 4 3 2" xfId="1026" xr:uid="{00000000-0005-0000-0000-00009F2C0000}"/>
    <cellStyle name="Moneda 2 3 2 2 4 4" xfId="1027" xr:uid="{00000000-0005-0000-0000-0000A02C0000}"/>
    <cellStyle name="Moneda 2 3 2 2 4 5" xfId="1028" xr:uid="{00000000-0005-0000-0000-0000A12C0000}"/>
    <cellStyle name="Moneda 2 3 2 2 5" xfId="1029" xr:uid="{00000000-0005-0000-0000-0000A22C0000}"/>
    <cellStyle name="Moneda 2 3 2 2 5 2" xfId="1030" xr:uid="{00000000-0005-0000-0000-0000A32C0000}"/>
    <cellStyle name="Moneda 2 3 2 2 5 2 2" xfId="1031" xr:uid="{00000000-0005-0000-0000-0000A42C0000}"/>
    <cellStyle name="Moneda 2 3 2 2 5 2 3" xfId="1032" xr:uid="{00000000-0005-0000-0000-0000A52C0000}"/>
    <cellStyle name="Moneda 2 3 2 2 5 3" xfId="1033" xr:uid="{00000000-0005-0000-0000-0000A62C0000}"/>
    <cellStyle name="Moneda 2 3 2 2 5 4" xfId="1034" xr:uid="{00000000-0005-0000-0000-0000A72C0000}"/>
    <cellStyle name="Moneda 2 3 2 2 6" xfId="1035" xr:uid="{00000000-0005-0000-0000-0000A82C0000}"/>
    <cellStyle name="Moneda 2 3 2 2 6 2" xfId="1036" xr:uid="{00000000-0005-0000-0000-0000A92C0000}"/>
    <cellStyle name="Moneda 2 3 2 2 6 2 2" xfId="1037" xr:uid="{00000000-0005-0000-0000-0000AA2C0000}"/>
    <cellStyle name="Moneda 2 3 2 2 6 3" xfId="1038" xr:uid="{00000000-0005-0000-0000-0000AB2C0000}"/>
    <cellStyle name="Moneda 2 3 2 2 7" xfId="1039" xr:uid="{00000000-0005-0000-0000-0000AC2C0000}"/>
    <cellStyle name="Moneda 2 3 2 2 7 2" xfId="1040" xr:uid="{00000000-0005-0000-0000-0000AD2C0000}"/>
    <cellStyle name="Moneda 2 3 2 2 8" xfId="1041" xr:uid="{00000000-0005-0000-0000-0000AE2C0000}"/>
    <cellStyle name="Moneda 2 3 2 3" xfId="1042" xr:uid="{00000000-0005-0000-0000-0000AF2C0000}"/>
    <cellStyle name="Moneda 2 3 2 3 2" xfId="1043" xr:uid="{00000000-0005-0000-0000-0000B02C0000}"/>
    <cellStyle name="Moneda 2 3 2 3 2 2" xfId="1044" xr:uid="{00000000-0005-0000-0000-0000B12C0000}"/>
    <cellStyle name="Moneda 2 3 2 3 2 2 2" xfId="1045" xr:uid="{00000000-0005-0000-0000-0000B22C0000}"/>
    <cellStyle name="Moneda 2 3 2 3 2 2 2 2" xfId="1046" xr:uid="{00000000-0005-0000-0000-0000B32C0000}"/>
    <cellStyle name="Moneda 2 3 2 3 2 2 2 3" xfId="1047" xr:uid="{00000000-0005-0000-0000-0000B42C0000}"/>
    <cellStyle name="Moneda 2 3 2 3 2 2 3" xfId="1048" xr:uid="{00000000-0005-0000-0000-0000B52C0000}"/>
    <cellStyle name="Moneda 2 3 2 3 2 2 3 2" xfId="1049" xr:uid="{00000000-0005-0000-0000-0000B62C0000}"/>
    <cellStyle name="Moneda 2 3 2 3 2 2 4" xfId="1050" xr:uid="{00000000-0005-0000-0000-0000B72C0000}"/>
    <cellStyle name="Moneda 2 3 2 3 2 2 4 2" xfId="1051" xr:uid="{00000000-0005-0000-0000-0000B82C0000}"/>
    <cellStyle name="Moneda 2 3 2 3 2 2 5" xfId="1052" xr:uid="{00000000-0005-0000-0000-0000B92C0000}"/>
    <cellStyle name="Moneda 2 3 2 3 2 2 6" xfId="1053" xr:uid="{00000000-0005-0000-0000-0000BA2C0000}"/>
    <cellStyle name="Moneda 2 3 2 3 2 3" xfId="1054" xr:uid="{00000000-0005-0000-0000-0000BB2C0000}"/>
    <cellStyle name="Moneda 2 3 2 3 2 3 2" xfId="1055" xr:uid="{00000000-0005-0000-0000-0000BC2C0000}"/>
    <cellStyle name="Moneda 2 3 2 3 2 3 3" xfId="1056" xr:uid="{00000000-0005-0000-0000-0000BD2C0000}"/>
    <cellStyle name="Moneda 2 3 2 3 2 4" xfId="1057" xr:uid="{00000000-0005-0000-0000-0000BE2C0000}"/>
    <cellStyle name="Moneda 2 3 2 3 2 4 2" xfId="1058" xr:uid="{00000000-0005-0000-0000-0000BF2C0000}"/>
    <cellStyle name="Moneda 2 3 2 3 2 5" xfId="1059" xr:uid="{00000000-0005-0000-0000-0000C02C0000}"/>
    <cellStyle name="Moneda 2 3 2 3 2 5 2" xfId="1060" xr:uid="{00000000-0005-0000-0000-0000C12C0000}"/>
    <cellStyle name="Moneda 2 3 2 3 2 6" xfId="1061" xr:uid="{00000000-0005-0000-0000-0000C22C0000}"/>
    <cellStyle name="Moneda 2 3 2 3 2 7" xfId="1062" xr:uid="{00000000-0005-0000-0000-0000C32C0000}"/>
    <cellStyle name="Moneda 2 3 2 3 3" xfId="1063" xr:uid="{00000000-0005-0000-0000-0000C42C0000}"/>
    <cellStyle name="Moneda 2 3 2 3 3 2" xfId="1064" xr:uid="{00000000-0005-0000-0000-0000C52C0000}"/>
    <cellStyle name="Moneda 2 3 2 3 3 2 2" xfId="1065" xr:uid="{00000000-0005-0000-0000-0000C62C0000}"/>
    <cellStyle name="Moneda 2 3 2 3 3 2 3" xfId="1066" xr:uid="{00000000-0005-0000-0000-0000C72C0000}"/>
    <cellStyle name="Moneda 2 3 2 3 3 3" xfId="1067" xr:uid="{00000000-0005-0000-0000-0000C82C0000}"/>
    <cellStyle name="Moneda 2 3 2 3 3 3 2" xfId="1068" xr:uid="{00000000-0005-0000-0000-0000C92C0000}"/>
    <cellStyle name="Moneda 2 3 2 3 3 4" xfId="1069" xr:uid="{00000000-0005-0000-0000-0000CA2C0000}"/>
    <cellStyle name="Moneda 2 3 2 3 3 4 2" xfId="1070" xr:uid="{00000000-0005-0000-0000-0000CB2C0000}"/>
    <cellStyle name="Moneda 2 3 2 3 3 5" xfId="1071" xr:uid="{00000000-0005-0000-0000-0000CC2C0000}"/>
    <cellStyle name="Moneda 2 3 2 3 3 6" xfId="1072" xr:uid="{00000000-0005-0000-0000-0000CD2C0000}"/>
    <cellStyle name="Moneda 2 3 2 3 4" xfId="1073" xr:uid="{00000000-0005-0000-0000-0000CE2C0000}"/>
    <cellStyle name="Moneda 2 3 2 3 4 2" xfId="1074" xr:uid="{00000000-0005-0000-0000-0000CF2C0000}"/>
    <cellStyle name="Moneda 2 3 2 3 4 3" xfId="1075" xr:uid="{00000000-0005-0000-0000-0000D02C0000}"/>
    <cellStyle name="Moneda 2 3 2 3 5" xfId="1076" xr:uid="{00000000-0005-0000-0000-0000D12C0000}"/>
    <cellStyle name="Moneda 2 3 2 3 5 2" xfId="1077" xr:uid="{00000000-0005-0000-0000-0000D22C0000}"/>
    <cellStyle name="Moneda 2 3 2 3 6" xfId="1078" xr:uid="{00000000-0005-0000-0000-0000D32C0000}"/>
    <cellStyle name="Moneda 2 3 2 3 6 2" xfId="1079" xr:uid="{00000000-0005-0000-0000-0000D42C0000}"/>
    <cellStyle name="Moneda 2 3 2 3 7" xfId="1080" xr:uid="{00000000-0005-0000-0000-0000D52C0000}"/>
    <cellStyle name="Moneda 2 3 2 3 8" xfId="1081" xr:uid="{00000000-0005-0000-0000-0000D62C0000}"/>
    <cellStyle name="Moneda 2 3 2 4" xfId="1082" xr:uid="{00000000-0005-0000-0000-0000D72C0000}"/>
    <cellStyle name="Moneda 2 3 2 4 2" xfId="1083" xr:uid="{00000000-0005-0000-0000-0000D82C0000}"/>
    <cellStyle name="Moneda 2 3 2 4 2 2" xfId="1084" xr:uid="{00000000-0005-0000-0000-0000D92C0000}"/>
    <cellStyle name="Moneda 2 3 2 4 2 2 2" xfId="1085" xr:uid="{00000000-0005-0000-0000-0000DA2C0000}"/>
    <cellStyle name="Moneda 2 3 2 4 2 2 2 2" xfId="1086" xr:uid="{00000000-0005-0000-0000-0000DB2C0000}"/>
    <cellStyle name="Moneda 2 3 2 4 2 2 2 3" xfId="1087" xr:uid="{00000000-0005-0000-0000-0000DC2C0000}"/>
    <cellStyle name="Moneda 2 3 2 4 2 2 3" xfId="1088" xr:uid="{00000000-0005-0000-0000-0000DD2C0000}"/>
    <cellStyle name="Moneda 2 3 2 4 2 2 3 2" xfId="1089" xr:uid="{00000000-0005-0000-0000-0000DE2C0000}"/>
    <cellStyle name="Moneda 2 3 2 4 2 2 4" xfId="1090" xr:uid="{00000000-0005-0000-0000-0000DF2C0000}"/>
    <cellStyle name="Moneda 2 3 2 4 2 2 4 2" xfId="1091" xr:uid="{00000000-0005-0000-0000-0000E02C0000}"/>
    <cellStyle name="Moneda 2 3 2 4 2 2 5" xfId="1092" xr:uid="{00000000-0005-0000-0000-0000E12C0000}"/>
    <cellStyle name="Moneda 2 3 2 4 2 2 6" xfId="1093" xr:uid="{00000000-0005-0000-0000-0000E22C0000}"/>
    <cellStyle name="Moneda 2 3 2 4 2 3" xfId="1094" xr:uid="{00000000-0005-0000-0000-0000E32C0000}"/>
    <cellStyle name="Moneda 2 3 2 4 2 3 2" xfId="1095" xr:uid="{00000000-0005-0000-0000-0000E42C0000}"/>
    <cellStyle name="Moneda 2 3 2 4 2 3 3" xfId="1096" xr:uid="{00000000-0005-0000-0000-0000E52C0000}"/>
    <cellStyle name="Moneda 2 3 2 4 2 4" xfId="1097" xr:uid="{00000000-0005-0000-0000-0000E62C0000}"/>
    <cellStyle name="Moneda 2 3 2 4 2 4 2" xfId="1098" xr:uid="{00000000-0005-0000-0000-0000E72C0000}"/>
    <cellStyle name="Moneda 2 3 2 4 2 5" xfId="1099" xr:uid="{00000000-0005-0000-0000-0000E82C0000}"/>
    <cellStyle name="Moneda 2 3 2 4 2 5 2" xfId="1100" xr:uid="{00000000-0005-0000-0000-0000E92C0000}"/>
    <cellStyle name="Moneda 2 3 2 4 2 6" xfId="1101" xr:uid="{00000000-0005-0000-0000-0000EA2C0000}"/>
    <cellStyle name="Moneda 2 3 2 4 2 7" xfId="1102" xr:uid="{00000000-0005-0000-0000-0000EB2C0000}"/>
    <cellStyle name="Moneda 2 3 2 4 3" xfId="1103" xr:uid="{00000000-0005-0000-0000-0000EC2C0000}"/>
    <cellStyle name="Moneda 2 3 2 4 3 2" xfId="1104" xr:uid="{00000000-0005-0000-0000-0000ED2C0000}"/>
    <cellStyle name="Moneda 2 3 2 4 3 2 2" xfId="1105" xr:uid="{00000000-0005-0000-0000-0000EE2C0000}"/>
    <cellStyle name="Moneda 2 3 2 4 3 2 3" xfId="1106" xr:uid="{00000000-0005-0000-0000-0000EF2C0000}"/>
    <cellStyle name="Moneda 2 3 2 4 3 3" xfId="1107" xr:uid="{00000000-0005-0000-0000-0000F02C0000}"/>
    <cellStyle name="Moneda 2 3 2 4 3 3 2" xfId="1108" xr:uid="{00000000-0005-0000-0000-0000F12C0000}"/>
    <cellStyle name="Moneda 2 3 2 4 3 4" xfId="1109" xr:uid="{00000000-0005-0000-0000-0000F22C0000}"/>
    <cellStyle name="Moneda 2 3 2 4 3 4 2" xfId="1110" xr:uid="{00000000-0005-0000-0000-0000F32C0000}"/>
    <cellStyle name="Moneda 2 3 2 4 3 5" xfId="1111" xr:uid="{00000000-0005-0000-0000-0000F42C0000}"/>
    <cellStyle name="Moneda 2 3 2 4 3 6" xfId="1112" xr:uid="{00000000-0005-0000-0000-0000F52C0000}"/>
    <cellStyle name="Moneda 2 3 2 4 4" xfId="1113" xr:uid="{00000000-0005-0000-0000-0000F62C0000}"/>
    <cellStyle name="Moneda 2 3 2 4 4 2" xfId="1114" xr:uid="{00000000-0005-0000-0000-0000F72C0000}"/>
    <cellStyle name="Moneda 2 3 2 4 4 3" xfId="1115" xr:uid="{00000000-0005-0000-0000-0000F82C0000}"/>
    <cellStyle name="Moneda 2 3 2 4 5" xfId="1116" xr:uid="{00000000-0005-0000-0000-0000F92C0000}"/>
    <cellStyle name="Moneda 2 3 2 4 5 2" xfId="1117" xr:uid="{00000000-0005-0000-0000-0000FA2C0000}"/>
    <cellStyle name="Moneda 2 3 2 4 6" xfId="1118" xr:uid="{00000000-0005-0000-0000-0000FB2C0000}"/>
    <cellStyle name="Moneda 2 3 2 4 6 2" xfId="1119" xr:uid="{00000000-0005-0000-0000-0000FC2C0000}"/>
    <cellStyle name="Moneda 2 3 2 4 7" xfId="1120" xr:uid="{00000000-0005-0000-0000-0000FD2C0000}"/>
    <cellStyle name="Moneda 2 3 2 4 8" xfId="1121" xr:uid="{00000000-0005-0000-0000-0000FE2C0000}"/>
    <cellStyle name="Moneda 2 3 2 5" xfId="1122" xr:uid="{00000000-0005-0000-0000-0000FF2C0000}"/>
    <cellStyle name="Moneda 2 3 2 5 2" xfId="1123" xr:uid="{00000000-0005-0000-0000-0000002D0000}"/>
    <cellStyle name="Moneda 2 3 2 5 2 2" xfId="1124" xr:uid="{00000000-0005-0000-0000-0000012D0000}"/>
    <cellStyle name="Moneda 2 3 2 5 2 2 2" xfId="1125" xr:uid="{00000000-0005-0000-0000-0000022D0000}"/>
    <cellStyle name="Moneda 2 3 2 5 2 2 2 2" xfId="1126" xr:uid="{00000000-0005-0000-0000-0000032D0000}"/>
    <cellStyle name="Moneda 2 3 2 5 2 2 3" xfId="1127" xr:uid="{00000000-0005-0000-0000-0000042D0000}"/>
    <cellStyle name="Moneda 2 3 2 5 2 3" xfId="1128" xr:uid="{00000000-0005-0000-0000-0000052D0000}"/>
    <cellStyle name="Moneda 2 3 2 5 2 3 2" xfId="1129" xr:uid="{00000000-0005-0000-0000-0000062D0000}"/>
    <cellStyle name="Moneda 2 3 2 5 2 3 3" xfId="1130" xr:uid="{00000000-0005-0000-0000-0000072D0000}"/>
    <cellStyle name="Moneda 2 3 2 5 2 4" xfId="1131" xr:uid="{00000000-0005-0000-0000-0000082D0000}"/>
    <cellStyle name="Moneda 2 3 2 5 2 4 2" xfId="1132" xr:uid="{00000000-0005-0000-0000-0000092D0000}"/>
    <cellStyle name="Moneda 2 3 2 5 2 5" xfId="1133" xr:uid="{00000000-0005-0000-0000-00000A2D0000}"/>
    <cellStyle name="Moneda 2 3 2 5 2 6" xfId="1134" xr:uid="{00000000-0005-0000-0000-00000B2D0000}"/>
    <cellStyle name="Moneda 2 3 2 5 3" xfId="1135" xr:uid="{00000000-0005-0000-0000-00000C2D0000}"/>
    <cellStyle name="Moneda 2 3 2 5 3 2" xfId="1136" xr:uid="{00000000-0005-0000-0000-00000D2D0000}"/>
    <cellStyle name="Moneda 2 3 2 5 3 2 2" xfId="1137" xr:uid="{00000000-0005-0000-0000-00000E2D0000}"/>
    <cellStyle name="Moneda 2 3 2 5 3 3" xfId="1138" xr:uid="{00000000-0005-0000-0000-00000F2D0000}"/>
    <cellStyle name="Moneda 2 3 2 5 4" xfId="1139" xr:uid="{00000000-0005-0000-0000-0000102D0000}"/>
    <cellStyle name="Moneda 2 3 2 5 4 2" xfId="1140" xr:uid="{00000000-0005-0000-0000-0000112D0000}"/>
    <cellStyle name="Moneda 2 3 2 5 4 3" xfId="1141" xr:uid="{00000000-0005-0000-0000-0000122D0000}"/>
    <cellStyle name="Moneda 2 3 2 5 5" xfId="1142" xr:uid="{00000000-0005-0000-0000-0000132D0000}"/>
    <cellStyle name="Moneda 2 3 2 5 5 2" xfId="1143" xr:uid="{00000000-0005-0000-0000-0000142D0000}"/>
    <cellStyle name="Moneda 2 3 2 5 6" xfId="1144" xr:uid="{00000000-0005-0000-0000-0000152D0000}"/>
    <cellStyle name="Moneda 2 3 2 5 7" xfId="1145" xr:uid="{00000000-0005-0000-0000-0000162D0000}"/>
    <cellStyle name="Moneda 2 3 2 6" xfId="1146" xr:uid="{00000000-0005-0000-0000-0000172D0000}"/>
    <cellStyle name="Moneda 2 3 2 6 2" xfId="1147" xr:uid="{00000000-0005-0000-0000-0000182D0000}"/>
    <cellStyle name="Moneda 2 3 2 6 2 2" xfId="1148" xr:uid="{00000000-0005-0000-0000-0000192D0000}"/>
    <cellStyle name="Moneda 2 3 2 6 2 2 2" xfId="1149" xr:uid="{00000000-0005-0000-0000-00001A2D0000}"/>
    <cellStyle name="Moneda 2 3 2 6 2 3" xfId="1150" xr:uid="{00000000-0005-0000-0000-00001B2D0000}"/>
    <cellStyle name="Moneda 2 3 2 6 3" xfId="1151" xr:uid="{00000000-0005-0000-0000-00001C2D0000}"/>
    <cellStyle name="Moneda 2 3 2 6 3 2" xfId="1152" xr:uid="{00000000-0005-0000-0000-00001D2D0000}"/>
    <cellStyle name="Moneda 2 3 2 6 3 3" xfId="1153" xr:uid="{00000000-0005-0000-0000-00001E2D0000}"/>
    <cellStyle name="Moneda 2 3 2 6 4" xfId="1154" xr:uid="{00000000-0005-0000-0000-00001F2D0000}"/>
    <cellStyle name="Moneda 2 3 2 6 4 2" xfId="1155" xr:uid="{00000000-0005-0000-0000-0000202D0000}"/>
    <cellStyle name="Moneda 2 3 2 6 5" xfId="1156" xr:uid="{00000000-0005-0000-0000-0000212D0000}"/>
    <cellStyle name="Moneda 2 3 2 6 6" xfId="1157" xr:uid="{00000000-0005-0000-0000-0000222D0000}"/>
    <cellStyle name="Moneda 2 3 2 7" xfId="1158" xr:uid="{00000000-0005-0000-0000-0000232D0000}"/>
    <cellStyle name="Moneda 2 3 2 7 2" xfId="1159" xr:uid="{00000000-0005-0000-0000-0000242D0000}"/>
    <cellStyle name="Moneda 2 3 2 7 2 2" xfId="1160" xr:uid="{00000000-0005-0000-0000-0000252D0000}"/>
    <cellStyle name="Moneda 2 3 2 7 3" xfId="1161" xr:uid="{00000000-0005-0000-0000-0000262D0000}"/>
    <cellStyle name="Moneda 2 3 2 8" xfId="1162" xr:uid="{00000000-0005-0000-0000-0000272D0000}"/>
    <cellStyle name="Moneda 2 3 2 8 2" xfId="1163" xr:uid="{00000000-0005-0000-0000-0000282D0000}"/>
    <cellStyle name="Moneda 2 3 2 8 3" xfId="1164" xr:uid="{00000000-0005-0000-0000-0000292D0000}"/>
    <cellStyle name="Moneda 2 3 2 9" xfId="1165" xr:uid="{00000000-0005-0000-0000-00002A2D0000}"/>
    <cellStyle name="Moneda 2 3 2 9 2" xfId="1166" xr:uid="{00000000-0005-0000-0000-00002B2D0000}"/>
    <cellStyle name="Moneda 2 3 3" xfId="1167" xr:uid="{00000000-0005-0000-0000-00002C2D0000}"/>
    <cellStyle name="Moneda 2 3 3 2" xfId="1168" xr:uid="{00000000-0005-0000-0000-00002D2D0000}"/>
    <cellStyle name="Moneda 2 3 3 2 2" xfId="1169" xr:uid="{00000000-0005-0000-0000-00002E2D0000}"/>
    <cellStyle name="Moneda 2 3 3 2 2 2" xfId="1170" xr:uid="{00000000-0005-0000-0000-00002F2D0000}"/>
    <cellStyle name="Moneda 2 3 3 2 2 2 2" xfId="1171" xr:uid="{00000000-0005-0000-0000-0000302D0000}"/>
    <cellStyle name="Moneda 2 3 3 2 2 2 2 2" xfId="1172" xr:uid="{00000000-0005-0000-0000-0000312D0000}"/>
    <cellStyle name="Moneda 2 3 3 2 2 2 3" xfId="1173" xr:uid="{00000000-0005-0000-0000-0000322D0000}"/>
    <cellStyle name="Moneda 2 3 3 2 2 3" xfId="1174" xr:uid="{00000000-0005-0000-0000-0000332D0000}"/>
    <cellStyle name="Moneda 2 3 3 2 2 3 2" xfId="1175" xr:uid="{00000000-0005-0000-0000-0000342D0000}"/>
    <cellStyle name="Moneda 2 3 3 2 2 3 3" xfId="1176" xr:uid="{00000000-0005-0000-0000-0000352D0000}"/>
    <cellStyle name="Moneda 2 3 3 2 2 4" xfId="1177" xr:uid="{00000000-0005-0000-0000-0000362D0000}"/>
    <cellStyle name="Moneda 2 3 3 2 2 4 2" xfId="1178" xr:uid="{00000000-0005-0000-0000-0000372D0000}"/>
    <cellStyle name="Moneda 2 3 3 2 2 5" xfId="1179" xr:uid="{00000000-0005-0000-0000-0000382D0000}"/>
    <cellStyle name="Moneda 2 3 3 2 2 6" xfId="1180" xr:uid="{00000000-0005-0000-0000-0000392D0000}"/>
    <cellStyle name="Moneda 2 3 3 2 3" xfId="1181" xr:uid="{00000000-0005-0000-0000-00003A2D0000}"/>
    <cellStyle name="Moneda 2 3 3 2 3 2" xfId="1182" xr:uid="{00000000-0005-0000-0000-00003B2D0000}"/>
    <cellStyle name="Moneda 2 3 3 2 3 2 2" xfId="1183" xr:uid="{00000000-0005-0000-0000-00003C2D0000}"/>
    <cellStyle name="Moneda 2 3 3 2 3 3" xfId="1184" xr:uid="{00000000-0005-0000-0000-00003D2D0000}"/>
    <cellStyle name="Moneda 2 3 3 2 4" xfId="1185" xr:uid="{00000000-0005-0000-0000-00003E2D0000}"/>
    <cellStyle name="Moneda 2 3 3 2 4 2" xfId="1186" xr:uid="{00000000-0005-0000-0000-00003F2D0000}"/>
    <cellStyle name="Moneda 2 3 3 2 4 3" xfId="1187" xr:uid="{00000000-0005-0000-0000-0000402D0000}"/>
    <cellStyle name="Moneda 2 3 3 2 5" xfId="1188" xr:uid="{00000000-0005-0000-0000-0000412D0000}"/>
    <cellStyle name="Moneda 2 3 3 2 5 2" xfId="1189" xr:uid="{00000000-0005-0000-0000-0000422D0000}"/>
    <cellStyle name="Moneda 2 3 3 2 6" xfId="1190" xr:uid="{00000000-0005-0000-0000-0000432D0000}"/>
    <cellStyle name="Moneda 2 3 3 2 7" xfId="1191" xr:uid="{00000000-0005-0000-0000-0000442D0000}"/>
    <cellStyle name="Moneda 2 3 3 3" xfId="1192" xr:uid="{00000000-0005-0000-0000-0000452D0000}"/>
    <cellStyle name="Moneda 2 3 3 3 2" xfId="1193" xr:uid="{00000000-0005-0000-0000-0000462D0000}"/>
    <cellStyle name="Moneda 2 3 3 3 2 2" xfId="1194" xr:uid="{00000000-0005-0000-0000-0000472D0000}"/>
    <cellStyle name="Moneda 2 3 3 3 2 2 2" xfId="1195" xr:uid="{00000000-0005-0000-0000-0000482D0000}"/>
    <cellStyle name="Moneda 2 3 3 3 2 2 3" xfId="1196" xr:uid="{00000000-0005-0000-0000-0000492D0000}"/>
    <cellStyle name="Moneda 2 3 3 3 2 3" xfId="1197" xr:uid="{00000000-0005-0000-0000-00004A2D0000}"/>
    <cellStyle name="Moneda 2 3 3 3 2 4" xfId="1198" xr:uid="{00000000-0005-0000-0000-00004B2D0000}"/>
    <cellStyle name="Moneda 2 3 3 3 3" xfId="1199" xr:uid="{00000000-0005-0000-0000-00004C2D0000}"/>
    <cellStyle name="Moneda 2 3 3 3 3 2" xfId="1200" xr:uid="{00000000-0005-0000-0000-00004D2D0000}"/>
    <cellStyle name="Moneda 2 3 3 3 3 2 2" xfId="1201" xr:uid="{00000000-0005-0000-0000-00004E2D0000}"/>
    <cellStyle name="Moneda 2 3 3 3 3 3" xfId="1202" xr:uid="{00000000-0005-0000-0000-00004F2D0000}"/>
    <cellStyle name="Moneda 2 3 3 3 4" xfId="1203" xr:uid="{00000000-0005-0000-0000-0000502D0000}"/>
    <cellStyle name="Moneda 2 3 3 3 4 2" xfId="1204" xr:uid="{00000000-0005-0000-0000-0000512D0000}"/>
    <cellStyle name="Moneda 2 3 3 3 4 3" xfId="1205" xr:uid="{00000000-0005-0000-0000-0000522D0000}"/>
    <cellStyle name="Moneda 2 3 3 3 5" xfId="1206" xr:uid="{00000000-0005-0000-0000-0000532D0000}"/>
    <cellStyle name="Moneda 2 3 3 3 6" xfId="1207" xr:uid="{00000000-0005-0000-0000-0000542D0000}"/>
    <cellStyle name="Moneda 2 3 3 4" xfId="1208" xr:uid="{00000000-0005-0000-0000-0000552D0000}"/>
    <cellStyle name="Moneda 2 3 3 4 2" xfId="1209" xr:uid="{00000000-0005-0000-0000-0000562D0000}"/>
    <cellStyle name="Moneda 2 3 3 4 2 2" xfId="1210" xr:uid="{00000000-0005-0000-0000-0000572D0000}"/>
    <cellStyle name="Moneda 2 3 3 4 2 2 2" xfId="1211" xr:uid="{00000000-0005-0000-0000-0000582D0000}"/>
    <cellStyle name="Moneda 2 3 3 4 2 3" xfId="1212" xr:uid="{00000000-0005-0000-0000-0000592D0000}"/>
    <cellStyle name="Moneda 2 3 3 4 2 4" xfId="1213" xr:uid="{00000000-0005-0000-0000-00005A2D0000}"/>
    <cellStyle name="Moneda 2 3 3 4 3" xfId="1214" xr:uid="{00000000-0005-0000-0000-00005B2D0000}"/>
    <cellStyle name="Moneda 2 3 3 4 3 2" xfId="1215" xr:uid="{00000000-0005-0000-0000-00005C2D0000}"/>
    <cellStyle name="Moneda 2 3 3 4 4" xfId="1216" xr:uid="{00000000-0005-0000-0000-00005D2D0000}"/>
    <cellStyle name="Moneda 2 3 3 4 5" xfId="1217" xr:uid="{00000000-0005-0000-0000-00005E2D0000}"/>
    <cellStyle name="Moneda 2 3 3 5" xfId="1218" xr:uid="{00000000-0005-0000-0000-00005F2D0000}"/>
    <cellStyle name="Moneda 2 3 3 5 2" xfId="1219" xr:uid="{00000000-0005-0000-0000-0000602D0000}"/>
    <cellStyle name="Moneda 2 3 3 5 2 2" xfId="1220" xr:uid="{00000000-0005-0000-0000-0000612D0000}"/>
    <cellStyle name="Moneda 2 3 3 5 2 3" xfId="1221" xr:uid="{00000000-0005-0000-0000-0000622D0000}"/>
    <cellStyle name="Moneda 2 3 3 5 3" xfId="1222" xr:uid="{00000000-0005-0000-0000-0000632D0000}"/>
    <cellStyle name="Moneda 2 3 3 5 4" xfId="1223" xr:uid="{00000000-0005-0000-0000-0000642D0000}"/>
    <cellStyle name="Moneda 2 3 3 6" xfId="1224" xr:uid="{00000000-0005-0000-0000-0000652D0000}"/>
    <cellStyle name="Moneda 2 3 3 6 2" xfId="1225" xr:uid="{00000000-0005-0000-0000-0000662D0000}"/>
    <cellStyle name="Moneda 2 3 3 6 2 2" xfId="1226" xr:uid="{00000000-0005-0000-0000-0000672D0000}"/>
    <cellStyle name="Moneda 2 3 3 6 3" xfId="1227" xr:uid="{00000000-0005-0000-0000-0000682D0000}"/>
    <cellStyle name="Moneda 2 3 3 7" xfId="1228" xr:uid="{00000000-0005-0000-0000-0000692D0000}"/>
    <cellStyle name="Moneda 2 3 3 7 2" xfId="1229" xr:uid="{00000000-0005-0000-0000-00006A2D0000}"/>
    <cellStyle name="Moneda 2 3 3 8" xfId="1230" xr:uid="{00000000-0005-0000-0000-00006B2D0000}"/>
    <cellStyle name="Moneda 2 3 4" xfId="1231" xr:uid="{00000000-0005-0000-0000-00006C2D0000}"/>
    <cellStyle name="Moneda 2 3 4 2" xfId="1232" xr:uid="{00000000-0005-0000-0000-00006D2D0000}"/>
    <cellStyle name="Moneda 2 3 4 2 2" xfId="1233" xr:uid="{00000000-0005-0000-0000-00006E2D0000}"/>
    <cellStyle name="Moneda 2 3 4 2 2 2" xfId="1234" xr:uid="{00000000-0005-0000-0000-00006F2D0000}"/>
    <cellStyle name="Moneda 2 3 4 2 2 2 2" xfId="1235" xr:uid="{00000000-0005-0000-0000-0000702D0000}"/>
    <cellStyle name="Moneda 2 3 4 2 2 2 2 2" xfId="1236" xr:uid="{00000000-0005-0000-0000-0000712D0000}"/>
    <cellStyle name="Moneda 2 3 4 2 2 2 3" xfId="1237" xr:uid="{00000000-0005-0000-0000-0000722D0000}"/>
    <cellStyle name="Moneda 2 3 4 2 2 3" xfId="1238" xr:uid="{00000000-0005-0000-0000-0000732D0000}"/>
    <cellStyle name="Moneda 2 3 4 2 2 3 2" xfId="1239" xr:uid="{00000000-0005-0000-0000-0000742D0000}"/>
    <cellStyle name="Moneda 2 3 4 2 2 3 3" xfId="1240" xr:uid="{00000000-0005-0000-0000-0000752D0000}"/>
    <cellStyle name="Moneda 2 3 4 2 2 4" xfId="1241" xr:uid="{00000000-0005-0000-0000-0000762D0000}"/>
    <cellStyle name="Moneda 2 3 4 2 2 4 2" xfId="1242" xr:uid="{00000000-0005-0000-0000-0000772D0000}"/>
    <cellStyle name="Moneda 2 3 4 2 2 5" xfId="1243" xr:uid="{00000000-0005-0000-0000-0000782D0000}"/>
    <cellStyle name="Moneda 2 3 4 2 2 6" xfId="1244" xr:uid="{00000000-0005-0000-0000-0000792D0000}"/>
    <cellStyle name="Moneda 2 3 4 2 3" xfId="1245" xr:uid="{00000000-0005-0000-0000-00007A2D0000}"/>
    <cellStyle name="Moneda 2 3 4 2 3 2" xfId="1246" xr:uid="{00000000-0005-0000-0000-00007B2D0000}"/>
    <cellStyle name="Moneda 2 3 4 2 3 2 2" xfId="1247" xr:uid="{00000000-0005-0000-0000-00007C2D0000}"/>
    <cellStyle name="Moneda 2 3 4 2 3 3" xfId="1248" xr:uid="{00000000-0005-0000-0000-00007D2D0000}"/>
    <cellStyle name="Moneda 2 3 4 2 4" xfId="1249" xr:uid="{00000000-0005-0000-0000-00007E2D0000}"/>
    <cellStyle name="Moneda 2 3 4 2 4 2" xfId="1250" xr:uid="{00000000-0005-0000-0000-00007F2D0000}"/>
    <cellStyle name="Moneda 2 3 4 2 4 3" xfId="1251" xr:uid="{00000000-0005-0000-0000-0000802D0000}"/>
    <cellStyle name="Moneda 2 3 4 2 5" xfId="1252" xr:uid="{00000000-0005-0000-0000-0000812D0000}"/>
    <cellStyle name="Moneda 2 3 4 2 5 2" xfId="1253" xr:uid="{00000000-0005-0000-0000-0000822D0000}"/>
    <cellStyle name="Moneda 2 3 4 2 6" xfId="1254" xr:uid="{00000000-0005-0000-0000-0000832D0000}"/>
    <cellStyle name="Moneda 2 3 4 2 7" xfId="1255" xr:uid="{00000000-0005-0000-0000-0000842D0000}"/>
    <cellStyle name="Moneda 2 3 4 3" xfId="1256" xr:uid="{00000000-0005-0000-0000-0000852D0000}"/>
    <cellStyle name="Moneda 2 3 4 3 2" xfId="1257" xr:uid="{00000000-0005-0000-0000-0000862D0000}"/>
    <cellStyle name="Moneda 2 3 4 3 2 2" xfId="1258" xr:uid="{00000000-0005-0000-0000-0000872D0000}"/>
    <cellStyle name="Moneda 2 3 4 3 2 2 2" xfId="1259" xr:uid="{00000000-0005-0000-0000-0000882D0000}"/>
    <cellStyle name="Moneda 2 3 4 3 2 2 3" xfId="1260" xr:uid="{00000000-0005-0000-0000-0000892D0000}"/>
    <cellStyle name="Moneda 2 3 4 3 2 3" xfId="1261" xr:uid="{00000000-0005-0000-0000-00008A2D0000}"/>
    <cellStyle name="Moneda 2 3 4 3 2 4" xfId="1262" xr:uid="{00000000-0005-0000-0000-00008B2D0000}"/>
    <cellStyle name="Moneda 2 3 4 3 3" xfId="1263" xr:uid="{00000000-0005-0000-0000-00008C2D0000}"/>
    <cellStyle name="Moneda 2 3 4 3 3 2" xfId="1264" xr:uid="{00000000-0005-0000-0000-00008D2D0000}"/>
    <cellStyle name="Moneda 2 3 4 3 3 2 2" xfId="1265" xr:uid="{00000000-0005-0000-0000-00008E2D0000}"/>
    <cellStyle name="Moneda 2 3 4 3 3 3" xfId="1266" xr:uid="{00000000-0005-0000-0000-00008F2D0000}"/>
    <cellStyle name="Moneda 2 3 4 3 4" xfId="1267" xr:uid="{00000000-0005-0000-0000-0000902D0000}"/>
    <cellStyle name="Moneda 2 3 4 3 4 2" xfId="1268" xr:uid="{00000000-0005-0000-0000-0000912D0000}"/>
    <cellStyle name="Moneda 2 3 4 3 4 3" xfId="1269" xr:uid="{00000000-0005-0000-0000-0000922D0000}"/>
    <cellStyle name="Moneda 2 3 4 3 5" xfId="1270" xr:uid="{00000000-0005-0000-0000-0000932D0000}"/>
    <cellStyle name="Moneda 2 3 4 3 6" xfId="1271" xr:uid="{00000000-0005-0000-0000-0000942D0000}"/>
    <cellStyle name="Moneda 2 3 4 4" xfId="1272" xr:uid="{00000000-0005-0000-0000-0000952D0000}"/>
    <cellStyle name="Moneda 2 3 4 4 2" xfId="1273" xr:uid="{00000000-0005-0000-0000-0000962D0000}"/>
    <cellStyle name="Moneda 2 3 4 4 2 2" xfId="1274" xr:uid="{00000000-0005-0000-0000-0000972D0000}"/>
    <cellStyle name="Moneda 2 3 4 4 2 2 2" xfId="1275" xr:uid="{00000000-0005-0000-0000-0000982D0000}"/>
    <cellStyle name="Moneda 2 3 4 4 2 3" xfId="1276" xr:uid="{00000000-0005-0000-0000-0000992D0000}"/>
    <cellStyle name="Moneda 2 3 4 4 2 4" xfId="1277" xr:uid="{00000000-0005-0000-0000-00009A2D0000}"/>
    <cellStyle name="Moneda 2 3 4 4 3" xfId="1278" xr:uid="{00000000-0005-0000-0000-00009B2D0000}"/>
    <cellStyle name="Moneda 2 3 4 4 3 2" xfId="1279" xr:uid="{00000000-0005-0000-0000-00009C2D0000}"/>
    <cellStyle name="Moneda 2 3 4 4 4" xfId="1280" xr:uid="{00000000-0005-0000-0000-00009D2D0000}"/>
    <cellStyle name="Moneda 2 3 4 4 5" xfId="1281" xr:uid="{00000000-0005-0000-0000-00009E2D0000}"/>
    <cellStyle name="Moneda 2 3 4 5" xfId="1282" xr:uid="{00000000-0005-0000-0000-00009F2D0000}"/>
    <cellStyle name="Moneda 2 3 4 5 2" xfId="1283" xr:uid="{00000000-0005-0000-0000-0000A02D0000}"/>
    <cellStyle name="Moneda 2 3 4 5 2 2" xfId="1284" xr:uid="{00000000-0005-0000-0000-0000A12D0000}"/>
    <cellStyle name="Moneda 2 3 4 5 2 3" xfId="1285" xr:uid="{00000000-0005-0000-0000-0000A22D0000}"/>
    <cellStyle name="Moneda 2 3 4 5 3" xfId="1286" xr:uid="{00000000-0005-0000-0000-0000A32D0000}"/>
    <cellStyle name="Moneda 2 3 4 5 4" xfId="1287" xr:uid="{00000000-0005-0000-0000-0000A42D0000}"/>
    <cellStyle name="Moneda 2 3 4 6" xfId="1288" xr:uid="{00000000-0005-0000-0000-0000A52D0000}"/>
    <cellStyle name="Moneda 2 3 4 6 2" xfId="1289" xr:uid="{00000000-0005-0000-0000-0000A62D0000}"/>
    <cellStyle name="Moneda 2 3 4 6 2 2" xfId="1290" xr:uid="{00000000-0005-0000-0000-0000A72D0000}"/>
    <cellStyle name="Moneda 2 3 4 6 3" xfId="1291" xr:uid="{00000000-0005-0000-0000-0000A82D0000}"/>
    <cellStyle name="Moneda 2 3 4 7" xfId="1292" xr:uid="{00000000-0005-0000-0000-0000A92D0000}"/>
    <cellStyle name="Moneda 2 3 4 7 2" xfId="1293" xr:uid="{00000000-0005-0000-0000-0000AA2D0000}"/>
    <cellStyle name="Moneda 2 3 4 8" xfId="1294" xr:uid="{00000000-0005-0000-0000-0000AB2D0000}"/>
    <cellStyle name="Moneda 2 3 5" xfId="1295" xr:uid="{00000000-0005-0000-0000-0000AC2D0000}"/>
    <cellStyle name="Moneda 2 3 5 2" xfId="1296" xr:uid="{00000000-0005-0000-0000-0000AD2D0000}"/>
    <cellStyle name="Moneda 2 3 5 2 2" xfId="1297" xr:uid="{00000000-0005-0000-0000-0000AE2D0000}"/>
    <cellStyle name="Moneda 2 3 5 2 2 2" xfId="1298" xr:uid="{00000000-0005-0000-0000-0000AF2D0000}"/>
    <cellStyle name="Moneda 2 3 5 2 2 2 2" xfId="1299" xr:uid="{00000000-0005-0000-0000-0000B02D0000}"/>
    <cellStyle name="Moneda 2 3 5 2 2 2 3" xfId="1300" xr:uid="{00000000-0005-0000-0000-0000B12D0000}"/>
    <cellStyle name="Moneda 2 3 5 2 2 3" xfId="1301" xr:uid="{00000000-0005-0000-0000-0000B22D0000}"/>
    <cellStyle name="Moneda 2 3 5 2 2 3 2" xfId="1302" xr:uid="{00000000-0005-0000-0000-0000B32D0000}"/>
    <cellStyle name="Moneda 2 3 5 2 2 4" xfId="1303" xr:uid="{00000000-0005-0000-0000-0000B42D0000}"/>
    <cellStyle name="Moneda 2 3 5 2 2 4 2" xfId="1304" xr:uid="{00000000-0005-0000-0000-0000B52D0000}"/>
    <cellStyle name="Moneda 2 3 5 2 2 5" xfId="1305" xr:uid="{00000000-0005-0000-0000-0000B62D0000}"/>
    <cellStyle name="Moneda 2 3 5 2 2 6" xfId="1306" xr:uid="{00000000-0005-0000-0000-0000B72D0000}"/>
    <cellStyle name="Moneda 2 3 5 2 3" xfId="1307" xr:uid="{00000000-0005-0000-0000-0000B82D0000}"/>
    <cellStyle name="Moneda 2 3 5 2 3 2" xfId="1308" xr:uid="{00000000-0005-0000-0000-0000B92D0000}"/>
    <cellStyle name="Moneda 2 3 5 2 3 3" xfId="1309" xr:uid="{00000000-0005-0000-0000-0000BA2D0000}"/>
    <cellStyle name="Moneda 2 3 5 2 4" xfId="1310" xr:uid="{00000000-0005-0000-0000-0000BB2D0000}"/>
    <cellStyle name="Moneda 2 3 5 2 4 2" xfId="1311" xr:uid="{00000000-0005-0000-0000-0000BC2D0000}"/>
    <cellStyle name="Moneda 2 3 5 2 5" xfId="1312" xr:uid="{00000000-0005-0000-0000-0000BD2D0000}"/>
    <cellStyle name="Moneda 2 3 5 2 5 2" xfId="1313" xr:uid="{00000000-0005-0000-0000-0000BE2D0000}"/>
    <cellStyle name="Moneda 2 3 5 2 6" xfId="1314" xr:uid="{00000000-0005-0000-0000-0000BF2D0000}"/>
    <cellStyle name="Moneda 2 3 5 2 7" xfId="1315" xr:uid="{00000000-0005-0000-0000-0000C02D0000}"/>
    <cellStyle name="Moneda 2 3 5 3" xfId="1316" xr:uid="{00000000-0005-0000-0000-0000C12D0000}"/>
    <cellStyle name="Moneda 2 3 5 3 2" xfId="1317" xr:uid="{00000000-0005-0000-0000-0000C22D0000}"/>
    <cellStyle name="Moneda 2 3 5 3 2 2" xfId="1318" xr:uid="{00000000-0005-0000-0000-0000C32D0000}"/>
    <cellStyle name="Moneda 2 3 5 3 2 3" xfId="1319" xr:uid="{00000000-0005-0000-0000-0000C42D0000}"/>
    <cellStyle name="Moneda 2 3 5 3 3" xfId="1320" xr:uid="{00000000-0005-0000-0000-0000C52D0000}"/>
    <cellStyle name="Moneda 2 3 5 3 3 2" xfId="1321" xr:uid="{00000000-0005-0000-0000-0000C62D0000}"/>
    <cellStyle name="Moneda 2 3 5 3 4" xfId="1322" xr:uid="{00000000-0005-0000-0000-0000C72D0000}"/>
    <cellStyle name="Moneda 2 3 5 3 4 2" xfId="1323" xr:uid="{00000000-0005-0000-0000-0000C82D0000}"/>
    <cellStyle name="Moneda 2 3 5 3 5" xfId="1324" xr:uid="{00000000-0005-0000-0000-0000C92D0000}"/>
    <cellStyle name="Moneda 2 3 5 3 6" xfId="1325" xr:uid="{00000000-0005-0000-0000-0000CA2D0000}"/>
    <cellStyle name="Moneda 2 3 5 4" xfId="1326" xr:uid="{00000000-0005-0000-0000-0000CB2D0000}"/>
    <cellStyle name="Moneda 2 3 5 4 2" xfId="1327" xr:uid="{00000000-0005-0000-0000-0000CC2D0000}"/>
    <cellStyle name="Moneda 2 3 5 4 3" xfId="1328" xr:uid="{00000000-0005-0000-0000-0000CD2D0000}"/>
    <cellStyle name="Moneda 2 3 5 5" xfId="1329" xr:uid="{00000000-0005-0000-0000-0000CE2D0000}"/>
    <cellStyle name="Moneda 2 3 5 5 2" xfId="1330" xr:uid="{00000000-0005-0000-0000-0000CF2D0000}"/>
    <cellStyle name="Moneda 2 3 5 6" xfId="1331" xr:uid="{00000000-0005-0000-0000-0000D02D0000}"/>
    <cellStyle name="Moneda 2 3 5 6 2" xfId="1332" xr:uid="{00000000-0005-0000-0000-0000D12D0000}"/>
    <cellStyle name="Moneda 2 3 5 7" xfId="1333" xr:uid="{00000000-0005-0000-0000-0000D22D0000}"/>
    <cellStyle name="Moneda 2 3 5 8" xfId="1334" xr:uid="{00000000-0005-0000-0000-0000D32D0000}"/>
    <cellStyle name="Moneda 2 3 6" xfId="1335" xr:uid="{00000000-0005-0000-0000-0000D42D0000}"/>
    <cellStyle name="Moneda 2 3 6 2" xfId="1336" xr:uid="{00000000-0005-0000-0000-0000D52D0000}"/>
    <cellStyle name="Moneda 2 3 6 2 2" xfId="1337" xr:uid="{00000000-0005-0000-0000-0000D62D0000}"/>
    <cellStyle name="Moneda 2 3 6 2 2 2" xfId="1338" xr:uid="{00000000-0005-0000-0000-0000D72D0000}"/>
    <cellStyle name="Moneda 2 3 6 2 2 2 2" xfId="1339" xr:uid="{00000000-0005-0000-0000-0000D82D0000}"/>
    <cellStyle name="Moneda 2 3 6 2 2 3" xfId="1340" xr:uid="{00000000-0005-0000-0000-0000D92D0000}"/>
    <cellStyle name="Moneda 2 3 6 2 3" xfId="1341" xr:uid="{00000000-0005-0000-0000-0000DA2D0000}"/>
    <cellStyle name="Moneda 2 3 6 2 3 2" xfId="1342" xr:uid="{00000000-0005-0000-0000-0000DB2D0000}"/>
    <cellStyle name="Moneda 2 3 6 2 3 3" xfId="1343" xr:uid="{00000000-0005-0000-0000-0000DC2D0000}"/>
    <cellStyle name="Moneda 2 3 6 2 4" xfId="1344" xr:uid="{00000000-0005-0000-0000-0000DD2D0000}"/>
    <cellStyle name="Moneda 2 3 6 2 4 2" xfId="1345" xr:uid="{00000000-0005-0000-0000-0000DE2D0000}"/>
    <cellStyle name="Moneda 2 3 6 2 5" xfId="1346" xr:uid="{00000000-0005-0000-0000-0000DF2D0000}"/>
    <cellStyle name="Moneda 2 3 6 2 6" xfId="1347" xr:uid="{00000000-0005-0000-0000-0000E02D0000}"/>
    <cellStyle name="Moneda 2 3 6 3" xfId="1348" xr:uid="{00000000-0005-0000-0000-0000E12D0000}"/>
    <cellStyle name="Moneda 2 3 6 3 2" xfId="1349" xr:uid="{00000000-0005-0000-0000-0000E22D0000}"/>
    <cellStyle name="Moneda 2 3 6 3 2 2" xfId="1350" xr:uid="{00000000-0005-0000-0000-0000E32D0000}"/>
    <cellStyle name="Moneda 2 3 6 3 3" xfId="1351" xr:uid="{00000000-0005-0000-0000-0000E42D0000}"/>
    <cellStyle name="Moneda 2 3 6 4" xfId="1352" xr:uid="{00000000-0005-0000-0000-0000E52D0000}"/>
    <cellStyle name="Moneda 2 3 6 4 2" xfId="1353" xr:uid="{00000000-0005-0000-0000-0000E62D0000}"/>
    <cellStyle name="Moneda 2 3 6 4 3" xfId="1354" xr:uid="{00000000-0005-0000-0000-0000E72D0000}"/>
    <cellStyle name="Moneda 2 3 6 5" xfId="1355" xr:uid="{00000000-0005-0000-0000-0000E82D0000}"/>
    <cellStyle name="Moneda 2 3 6 5 2" xfId="1356" xr:uid="{00000000-0005-0000-0000-0000E92D0000}"/>
    <cellStyle name="Moneda 2 3 6 6" xfId="1357" xr:uid="{00000000-0005-0000-0000-0000EA2D0000}"/>
    <cellStyle name="Moneda 2 3 6 7" xfId="1358" xr:uid="{00000000-0005-0000-0000-0000EB2D0000}"/>
    <cellStyle name="Moneda 2 3 7" xfId="1359" xr:uid="{00000000-0005-0000-0000-0000EC2D0000}"/>
    <cellStyle name="Moneda 2 3 7 2" xfId="1360" xr:uid="{00000000-0005-0000-0000-0000ED2D0000}"/>
    <cellStyle name="Moneda 2 3 7 2 2" xfId="1361" xr:uid="{00000000-0005-0000-0000-0000EE2D0000}"/>
    <cellStyle name="Moneda 2 3 7 2 2 2" xfId="1362" xr:uid="{00000000-0005-0000-0000-0000EF2D0000}"/>
    <cellStyle name="Moneda 2 3 7 2 2 3" xfId="1363" xr:uid="{00000000-0005-0000-0000-0000F02D0000}"/>
    <cellStyle name="Moneda 2 3 7 2 3" xfId="1364" xr:uid="{00000000-0005-0000-0000-0000F12D0000}"/>
    <cellStyle name="Moneda 2 3 7 2 4" xfId="1365" xr:uid="{00000000-0005-0000-0000-0000F22D0000}"/>
    <cellStyle name="Moneda 2 3 7 3" xfId="1366" xr:uid="{00000000-0005-0000-0000-0000F32D0000}"/>
    <cellStyle name="Moneda 2 3 7 3 2" xfId="1367" xr:uid="{00000000-0005-0000-0000-0000F42D0000}"/>
    <cellStyle name="Moneda 2 3 7 3 2 2" xfId="1368" xr:uid="{00000000-0005-0000-0000-0000F52D0000}"/>
    <cellStyle name="Moneda 2 3 7 3 3" xfId="1369" xr:uid="{00000000-0005-0000-0000-0000F62D0000}"/>
    <cellStyle name="Moneda 2 3 7 4" xfId="1370" xr:uid="{00000000-0005-0000-0000-0000F72D0000}"/>
    <cellStyle name="Moneda 2 3 7 4 2" xfId="1371" xr:uid="{00000000-0005-0000-0000-0000F82D0000}"/>
    <cellStyle name="Moneda 2 3 7 4 3" xfId="1372" xr:uid="{00000000-0005-0000-0000-0000F92D0000}"/>
    <cellStyle name="Moneda 2 3 7 5" xfId="1373" xr:uid="{00000000-0005-0000-0000-0000FA2D0000}"/>
    <cellStyle name="Moneda 2 3 7 6" xfId="1374" xr:uid="{00000000-0005-0000-0000-0000FB2D0000}"/>
    <cellStyle name="Moneda 2 3 8" xfId="1375" xr:uid="{00000000-0005-0000-0000-0000FC2D0000}"/>
    <cellStyle name="Moneda 2 3 8 2" xfId="1376" xr:uid="{00000000-0005-0000-0000-0000FD2D0000}"/>
    <cellStyle name="Moneda 2 3 8 2 2" xfId="1377" xr:uid="{00000000-0005-0000-0000-0000FE2D0000}"/>
    <cellStyle name="Moneda 2 3 8 2 3" xfId="1378" xr:uid="{00000000-0005-0000-0000-0000FF2D0000}"/>
    <cellStyle name="Moneda 2 3 8 3" xfId="1379" xr:uid="{00000000-0005-0000-0000-0000002E0000}"/>
    <cellStyle name="Moneda 2 3 8 4" xfId="1380" xr:uid="{00000000-0005-0000-0000-0000012E0000}"/>
    <cellStyle name="Moneda 2 3 9" xfId="1381" xr:uid="{00000000-0005-0000-0000-0000022E0000}"/>
    <cellStyle name="Moneda 2 3 9 2" xfId="1382" xr:uid="{00000000-0005-0000-0000-0000032E0000}"/>
    <cellStyle name="Moneda 2 3 9 2 2" xfId="1383" xr:uid="{00000000-0005-0000-0000-0000042E0000}"/>
    <cellStyle name="Moneda 2 3 9 3" xfId="1384" xr:uid="{00000000-0005-0000-0000-0000052E0000}"/>
    <cellStyle name="Moneda 2 4" xfId="1385" xr:uid="{00000000-0005-0000-0000-0000062E0000}"/>
    <cellStyle name="Moneda 2 4 2" xfId="1386" xr:uid="{00000000-0005-0000-0000-0000072E0000}"/>
    <cellStyle name="Moneda 2 5" xfId="1387" xr:uid="{00000000-0005-0000-0000-0000082E0000}"/>
    <cellStyle name="Moneda 2 5 2" xfId="1388" xr:uid="{00000000-0005-0000-0000-0000092E0000}"/>
    <cellStyle name="Moneda 2 5 2 2" xfId="1389" xr:uid="{00000000-0005-0000-0000-00000A2E0000}"/>
    <cellStyle name="Moneda 2 5 3" xfId="1390" xr:uid="{00000000-0005-0000-0000-00000B2E0000}"/>
    <cellStyle name="Moneda 2 5 3 2" xfId="1391" xr:uid="{00000000-0005-0000-0000-00000C2E0000}"/>
    <cellStyle name="Moneda 2 5 4" xfId="1392" xr:uid="{00000000-0005-0000-0000-00000D2E0000}"/>
    <cellStyle name="Moneda 2 5 4 2" xfId="1393" xr:uid="{00000000-0005-0000-0000-00000E2E0000}"/>
    <cellStyle name="Moneda 2 5 5" xfId="1394" xr:uid="{00000000-0005-0000-0000-00000F2E0000}"/>
    <cellStyle name="Moneda 2 6" xfId="1395" xr:uid="{00000000-0005-0000-0000-0000102E0000}"/>
    <cellStyle name="Moneda 2 7" xfId="13478" xr:uid="{BB7C8D63-36D5-4904-A249-240076B3E1CF}"/>
    <cellStyle name="Moneda 20" xfId="1396" xr:uid="{00000000-0005-0000-0000-0000112E0000}"/>
    <cellStyle name="Moneda 20 2" xfId="1397" xr:uid="{00000000-0005-0000-0000-0000122E0000}"/>
    <cellStyle name="Moneda 20 2 2" xfId="1398" xr:uid="{00000000-0005-0000-0000-0000132E0000}"/>
    <cellStyle name="Moneda 20 2 2 2" xfId="1399" xr:uid="{00000000-0005-0000-0000-0000142E0000}"/>
    <cellStyle name="Moneda 20 2 2 2 2" xfId="1400" xr:uid="{00000000-0005-0000-0000-0000152E0000}"/>
    <cellStyle name="Moneda 20 2 2 3" xfId="1401" xr:uid="{00000000-0005-0000-0000-0000162E0000}"/>
    <cellStyle name="Moneda 20 2 2 3 2" xfId="1402" xr:uid="{00000000-0005-0000-0000-0000172E0000}"/>
    <cellStyle name="Moneda 20 2 2 4" xfId="1403" xr:uid="{00000000-0005-0000-0000-0000182E0000}"/>
    <cellStyle name="Moneda 20 2 2 4 2" xfId="1404" xr:uid="{00000000-0005-0000-0000-0000192E0000}"/>
    <cellStyle name="Moneda 20 2 2 5" xfId="1405" xr:uid="{00000000-0005-0000-0000-00001A2E0000}"/>
    <cellStyle name="Moneda 20 2 3" xfId="1406" xr:uid="{00000000-0005-0000-0000-00001B2E0000}"/>
    <cellStyle name="Moneda 20 2 3 2" xfId="1407" xr:uid="{00000000-0005-0000-0000-00001C2E0000}"/>
    <cellStyle name="Moneda 20 2 4" xfId="1408" xr:uid="{00000000-0005-0000-0000-00001D2E0000}"/>
    <cellStyle name="Moneda 20 2 4 2" xfId="1409" xr:uid="{00000000-0005-0000-0000-00001E2E0000}"/>
    <cellStyle name="Moneda 20 2 5" xfId="1410" xr:uid="{00000000-0005-0000-0000-00001F2E0000}"/>
    <cellStyle name="Moneda 20 2 5 2" xfId="1411" xr:uid="{00000000-0005-0000-0000-0000202E0000}"/>
    <cellStyle name="Moneda 20 2 6" xfId="1412" xr:uid="{00000000-0005-0000-0000-0000212E0000}"/>
    <cellStyle name="Moneda 20 2 7" xfId="1413" xr:uid="{00000000-0005-0000-0000-0000222E0000}"/>
    <cellStyle name="Moneda 20 3" xfId="1414" xr:uid="{00000000-0005-0000-0000-0000232E0000}"/>
    <cellStyle name="Moneda 20 3 2" xfId="1415" xr:uid="{00000000-0005-0000-0000-0000242E0000}"/>
    <cellStyle name="Moneda 20 3 2 2" xfId="1416" xr:uid="{00000000-0005-0000-0000-0000252E0000}"/>
    <cellStyle name="Moneda 20 3 3" xfId="1417" xr:uid="{00000000-0005-0000-0000-0000262E0000}"/>
    <cellStyle name="Moneda 20 3 3 2" xfId="1418" xr:uid="{00000000-0005-0000-0000-0000272E0000}"/>
    <cellStyle name="Moneda 20 3 4" xfId="1419" xr:uid="{00000000-0005-0000-0000-0000282E0000}"/>
    <cellStyle name="Moneda 20 3 4 2" xfId="1420" xr:uid="{00000000-0005-0000-0000-0000292E0000}"/>
    <cellStyle name="Moneda 20 3 5" xfId="1421" xr:uid="{00000000-0005-0000-0000-00002A2E0000}"/>
    <cellStyle name="Moneda 20 4" xfId="1422" xr:uid="{00000000-0005-0000-0000-00002B2E0000}"/>
    <cellStyle name="Moneda 20 4 2" xfId="1423" xr:uid="{00000000-0005-0000-0000-00002C2E0000}"/>
    <cellStyle name="Moneda 20 5" xfId="1424" xr:uid="{00000000-0005-0000-0000-00002D2E0000}"/>
    <cellStyle name="Moneda 20 5 2" xfId="1425" xr:uid="{00000000-0005-0000-0000-00002E2E0000}"/>
    <cellStyle name="Moneda 20 6" xfId="1426" xr:uid="{00000000-0005-0000-0000-00002F2E0000}"/>
    <cellStyle name="Moneda 20 6 2" xfId="1427" xr:uid="{00000000-0005-0000-0000-0000302E0000}"/>
    <cellStyle name="Moneda 20 7" xfId="1428" xr:uid="{00000000-0005-0000-0000-0000312E0000}"/>
    <cellStyle name="Moneda 20 8" xfId="1429" xr:uid="{00000000-0005-0000-0000-0000322E0000}"/>
    <cellStyle name="Moneda 21" xfId="1430" xr:uid="{00000000-0005-0000-0000-0000332E0000}"/>
    <cellStyle name="Moneda 21 2" xfId="1431" xr:uid="{00000000-0005-0000-0000-0000342E0000}"/>
    <cellStyle name="Moneda 21 2 2" xfId="1432" xr:uid="{00000000-0005-0000-0000-0000352E0000}"/>
    <cellStyle name="Moneda 21 2 2 2" xfId="1433" xr:uid="{00000000-0005-0000-0000-0000362E0000}"/>
    <cellStyle name="Moneda 21 2 2 2 2" xfId="1434" xr:uid="{00000000-0005-0000-0000-0000372E0000}"/>
    <cellStyle name="Moneda 21 2 2 3" xfId="1435" xr:uid="{00000000-0005-0000-0000-0000382E0000}"/>
    <cellStyle name="Moneda 21 2 2 3 2" xfId="1436" xr:uid="{00000000-0005-0000-0000-0000392E0000}"/>
    <cellStyle name="Moneda 21 2 2 4" xfId="1437" xr:uid="{00000000-0005-0000-0000-00003A2E0000}"/>
    <cellStyle name="Moneda 21 2 2 4 2" xfId="1438" xr:uid="{00000000-0005-0000-0000-00003B2E0000}"/>
    <cellStyle name="Moneda 21 2 2 5" xfId="1439" xr:uid="{00000000-0005-0000-0000-00003C2E0000}"/>
    <cellStyle name="Moneda 21 2 3" xfId="1440" xr:uid="{00000000-0005-0000-0000-00003D2E0000}"/>
    <cellStyle name="Moneda 21 2 3 2" xfId="1441" xr:uid="{00000000-0005-0000-0000-00003E2E0000}"/>
    <cellStyle name="Moneda 21 2 4" xfId="1442" xr:uid="{00000000-0005-0000-0000-00003F2E0000}"/>
    <cellStyle name="Moneda 21 2 4 2" xfId="1443" xr:uid="{00000000-0005-0000-0000-0000402E0000}"/>
    <cellStyle name="Moneda 21 2 5" xfId="1444" xr:uid="{00000000-0005-0000-0000-0000412E0000}"/>
    <cellStyle name="Moneda 21 2 5 2" xfId="1445" xr:uid="{00000000-0005-0000-0000-0000422E0000}"/>
    <cellStyle name="Moneda 21 2 6" xfId="1446" xr:uid="{00000000-0005-0000-0000-0000432E0000}"/>
    <cellStyle name="Moneda 21 2 7" xfId="1447" xr:uid="{00000000-0005-0000-0000-0000442E0000}"/>
    <cellStyle name="Moneda 21 3" xfId="1448" xr:uid="{00000000-0005-0000-0000-0000452E0000}"/>
    <cellStyle name="Moneda 21 3 2" xfId="1449" xr:uid="{00000000-0005-0000-0000-0000462E0000}"/>
    <cellStyle name="Moneda 21 3 2 2" xfId="1450" xr:uid="{00000000-0005-0000-0000-0000472E0000}"/>
    <cellStyle name="Moneda 21 3 3" xfId="1451" xr:uid="{00000000-0005-0000-0000-0000482E0000}"/>
    <cellStyle name="Moneda 21 3 3 2" xfId="1452" xr:uid="{00000000-0005-0000-0000-0000492E0000}"/>
    <cellStyle name="Moneda 21 3 4" xfId="1453" xr:uid="{00000000-0005-0000-0000-00004A2E0000}"/>
    <cellStyle name="Moneda 21 3 4 2" xfId="1454" xr:uid="{00000000-0005-0000-0000-00004B2E0000}"/>
    <cellStyle name="Moneda 21 3 5" xfId="1455" xr:uid="{00000000-0005-0000-0000-00004C2E0000}"/>
    <cellStyle name="Moneda 21 4" xfId="1456" xr:uid="{00000000-0005-0000-0000-00004D2E0000}"/>
    <cellStyle name="Moneda 21 4 2" xfId="1457" xr:uid="{00000000-0005-0000-0000-00004E2E0000}"/>
    <cellStyle name="Moneda 21 5" xfId="1458" xr:uid="{00000000-0005-0000-0000-00004F2E0000}"/>
    <cellStyle name="Moneda 21 5 2" xfId="1459" xr:uid="{00000000-0005-0000-0000-0000502E0000}"/>
    <cellStyle name="Moneda 21 6" xfId="1460" xr:uid="{00000000-0005-0000-0000-0000512E0000}"/>
    <cellStyle name="Moneda 21 6 2" xfId="1461" xr:uid="{00000000-0005-0000-0000-0000522E0000}"/>
    <cellStyle name="Moneda 21 7" xfId="1462" xr:uid="{00000000-0005-0000-0000-0000532E0000}"/>
    <cellStyle name="Moneda 21 8" xfId="1463" xr:uid="{00000000-0005-0000-0000-0000542E0000}"/>
    <cellStyle name="Moneda 22" xfId="1464" xr:uid="{00000000-0005-0000-0000-0000552E0000}"/>
    <cellStyle name="Moneda 22 2" xfId="1465" xr:uid="{00000000-0005-0000-0000-0000562E0000}"/>
    <cellStyle name="Moneda 22 2 2" xfId="1466" xr:uid="{00000000-0005-0000-0000-0000572E0000}"/>
    <cellStyle name="Moneda 22 2 2 2" xfId="1467" xr:uid="{00000000-0005-0000-0000-0000582E0000}"/>
    <cellStyle name="Moneda 22 2 2 2 2" xfId="1468" xr:uid="{00000000-0005-0000-0000-0000592E0000}"/>
    <cellStyle name="Moneda 22 2 2 3" xfId="1469" xr:uid="{00000000-0005-0000-0000-00005A2E0000}"/>
    <cellStyle name="Moneda 22 2 2 3 2" xfId="1470" xr:uid="{00000000-0005-0000-0000-00005B2E0000}"/>
    <cellStyle name="Moneda 22 2 2 4" xfId="1471" xr:uid="{00000000-0005-0000-0000-00005C2E0000}"/>
    <cellStyle name="Moneda 22 2 2 4 2" xfId="1472" xr:uid="{00000000-0005-0000-0000-00005D2E0000}"/>
    <cellStyle name="Moneda 22 2 2 5" xfId="1473" xr:uid="{00000000-0005-0000-0000-00005E2E0000}"/>
    <cellStyle name="Moneda 22 2 3" xfId="1474" xr:uid="{00000000-0005-0000-0000-00005F2E0000}"/>
    <cellStyle name="Moneda 22 2 3 2" xfId="1475" xr:uid="{00000000-0005-0000-0000-0000602E0000}"/>
    <cellStyle name="Moneda 22 2 4" xfId="1476" xr:uid="{00000000-0005-0000-0000-0000612E0000}"/>
    <cellStyle name="Moneda 22 2 4 2" xfId="1477" xr:uid="{00000000-0005-0000-0000-0000622E0000}"/>
    <cellStyle name="Moneda 22 2 5" xfId="1478" xr:uid="{00000000-0005-0000-0000-0000632E0000}"/>
    <cellStyle name="Moneda 22 2 5 2" xfId="1479" xr:uid="{00000000-0005-0000-0000-0000642E0000}"/>
    <cellStyle name="Moneda 22 2 6" xfId="1480" xr:uid="{00000000-0005-0000-0000-0000652E0000}"/>
    <cellStyle name="Moneda 22 3" xfId="1481" xr:uid="{00000000-0005-0000-0000-0000662E0000}"/>
    <cellStyle name="Moneda 22 3 2" xfId="1482" xr:uid="{00000000-0005-0000-0000-0000672E0000}"/>
    <cellStyle name="Moneda 22 3 2 2" xfId="1483" xr:uid="{00000000-0005-0000-0000-0000682E0000}"/>
    <cellStyle name="Moneda 22 3 3" xfId="1484" xr:uid="{00000000-0005-0000-0000-0000692E0000}"/>
    <cellStyle name="Moneda 22 3 3 2" xfId="1485" xr:uid="{00000000-0005-0000-0000-00006A2E0000}"/>
    <cellStyle name="Moneda 22 3 4" xfId="1486" xr:uid="{00000000-0005-0000-0000-00006B2E0000}"/>
    <cellStyle name="Moneda 22 3 4 2" xfId="1487" xr:uid="{00000000-0005-0000-0000-00006C2E0000}"/>
    <cellStyle name="Moneda 22 3 5" xfId="1488" xr:uid="{00000000-0005-0000-0000-00006D2E0000}"/>
    <cellStyle name="Moneda 22 4" xfId="1489" xr:uid="{00000000-0005-0000-0000-00006E2E0000}"/>
    <cellStyle name="Moneda 22 4 2" xfId="1490" xr:uid="{00000000-0005-0000-0000-00006F2E0000}"/>
    <cellStyle name="Moneda 22 5" xfId="1491" xr:uid="{00000000-0005-0000-0000-0000702E0000}"/>
    <cellStyle name="Moneda 22 5 2" xfId="1492" xr:uid="{00000000-0005-0000-0000-0000712E0000}"/>
    <cellStyle name="Moneda 22 6" xfId="1493" xr:uid="{00000000-0005-0000-0000-0000722E0000}"/>
    <cellStyle name="Moneda 22 6 2" xfId="1494" xr:uid="{00000000-0005-0000-0000-0000732E0000}"/>
    <cellStyle name="Moneda 22 7" xfId="1495" xr:uid="{00000000-0005-0000-0000-0000742E0000}"/>
    <cellStyle name="Moneda 22 8" xfId="1496" xr:uid="{00000000-0005-0000-0000-0000752E0000}"/>
    <cellStyle name="Moneda 23" xfId="1497" xr:uid="{00000000-0005-0000-0000-0000762E0000}"/>
    <cellStyle name="Moneda 23 2" xfId="1498" xr:uid="{00000000-0005-0000-0000-0000772E0000}"/>
    <cellStyle name="Moneda 23 2 2" xfId="1499" xr:uid="{00000000-0005-0000-0000-0000782E0000}"/>
    <cellStyle name="Moneda 23 2 2 2" xfId="1500" xr:uid="{00000000-0005-0000-0000-0000792E0000}"/>
    <cellStyle name="Moneda 23 2 3" xfId="1501" xr:uid="{00000000-0005-0000-0000-00007A2E0000}"/>
    <cellStyle name="Moneda 23 2 3 2" xfId="1502" xr:uid="{00000000-0005-0000-0000-00007B2E0000}"/>
    <cellStyle name="Moneda 23 2 4" xfId="1503" xr:uid="{00000000-0005-0000-0000-00007C2E0000}"/>
    <cellStyle name="Moneda 23 2 4 2" xfId="1504" xr:uid="{00000000-0005-0000-0000-00007D2E0000}"/>
    <cellStyle name="Moneda 23 2 5" xfId="1505" xr:uid="{00000000-0005-0000-0000-00007E2E0000}"/>
    <cellStyle name="Moneda 23 3" xfId="1506" xr:uid="{00000000-0005-0000-0000-00007F2E0000}"/>
    <cellStyle name="Moneda 23 3 2" xfId="1507" xr:uid="{00000000-0005-0000-0000-0000802E0000}"/>
    <cellStyle name="Moneda 23 4" xfId="1508" xr:uid="{00000000-0005-0000-0000-0000812E0000}"/>
    <cellStyle name="Moneda 23 4 2" xfId="1509" xr:uid="{00000000-0005-0000-0000-0000822E0000}"/>
    <cellStyle name="Moneda 23 5" xfId="1510" xr:uid="{00000000-0005-0000-0000-0000832E0000}"/>
    <cellStyle name="Moneda 23 5 2" xfId="1511" xr:uid="{00000000-0005-0000-0000-0000842E0000}"/>
    <cellStyle name="Moneda 23 6" xfId="1512" xr:uid="{00000000-0005-0000-0000-0000852E0000}"/>
    <cellStyle name="Moneda 23 7" xfId="1513" xr:uid="{00000000-0005-0000-0000-0000862E0000}"/>
    <cellStyle name="Moneda 24" xfId="1514" xr:uid="{00000000-0005-0000-0000-0000872E0000}"/>
    <cellStyle name="Moneda 24 2" xfId="1515" xr:uid="{00000000-0005-0000-0000-0000882E0000}"/>
    <cellStyle name="Moneda 24 2 2" xfId="1516" xr:uid="{00000000-0005-0000-0000-0000892E0000}"/>
    <cellStyle name="Moneda 24 2 2 2" xfId="1517" xr:uid="{00000000-0005-0000-0000-00008A2E0000}"/>
    <cellStyle name="Moneda 24 2 3" xfId="1518" xr:uid="{00000000-0005-0000-0000-00008B2E0000}"/>
    <cellStyle name="Moneda 24 2 3 2" xfId="1519" xr:uid="{00000000-0005-0000-0000-00008C2E0000}"/>
    <cellStyle name="Moneda 24 2 4" xfId="1520" xr:uid="{00000000-0005-0000-0000-00008D2E0000}"/>
    <cellStyle name="Moneda 24 2 4 2" xfId="1521" xr:uid="{00000000-0005-0000-0000-00008E2E0000}"/>
    <cellStyle name="Moneda 24 2 5" xfId="1522" xr:uid="{00000000-0005-0000-0000-00008F2E0000}"/>
    <cellStyle name="Moneda 24 3" xfId="1523" xr:uid="{00000000-0005-0000-0000-0000902E0000}"/>
    <cellStyle name="Moneda 24 3 2" xfId="1524" xr:uid="{00000000-0005-0000-0000-0000912E0000}"/>
    <cellStyle name="Moneda 24 4" xfId="1525" xr:uid="{00000000-0005-0000-0000-0000922E0000}"/>
    <cellStyle name="Moneda 24 4 2" xfId="1526" xr:uid="{00000000-0005-0000-0000-0000932E0000}"/>
    <cellStyle name="Moneda 24 5" xfId="1527" xr:uid="{00000000-0005-0000-0000-0000942E0000}"/>
    <cellStyle name="Moneda 24 5 2" xfId="1528" xr:uid="{00000000-0005-0000-0000-0000952E0000}"/>
    <cellStyle name="Moneda 24 6" xfId="1529" xr:uid="{00000000-0005-0000-0000-0000962E0000}"/>
    <cellStyle name="Moneda 24 7" xfId="1530" xr:uid="{00000000-0005-0000-0000-0000972E0000}"/>
    <cellStyle name="Moneda 25" xfId="1531" xr:uid="{00000000-0005-0000-0000-0000982E0000}"/>
    <cellStyle name="Moneda 25 2" xfId="1532" xr:uid="{00000000-0005-0000-0000-0000992E0000}"/>
    <cellStyle name="Moneda 25 2 2" xfId="1533" xr:uid="{00000000-0005-0000-0000-00009A2E0000}"/>
    <cellStyle name="Moneda 25 3" xfId="1534" xr:uid="{00000000-0005-0000-0000-00009B2E0000}"/>
    <cellStyle name="Moneda 25 3 2" xfId="1535" xr:uid="{00000000-0005-0000-0000-00009C2E0000}"/>
    <cellStyle name="Moneda 25 4" xfId="1536" xr:uid="{00000000-0005-0000-0000-00009D2E0000}"/>
    <cellStyle name="Moneda 25 4 2" xfId="1537" xr:uid="{00000000-0005-0000-0000-00009E2E0000}"/>
    <cellStyle name="Moneda 25 5" xfId="1538" xr:uid="{00000000-0005-0000-0000-00009F2E0000}"/>
    <cellStyle name="Moneda 26" xfId="1539" xr:uid="{00000000-0005-0000-0000-0000A02E0000}"/>
    <cellStyle name="Moneda 26 2" xfId="1540" xr:uid="{00000000-0005-0000-0000-0000A12E0000}"/>
    <cellStyle name="Moneda 26 2 2" xfId="1541" xr:uid="{00000000-0005-0000-0000-0000A22E0000}"/>
    <cellStyle name="Moneda 26 3" xfId="1542" xr:uid="{00000000-0005-0000-0000-0000A32E0000}"/>
    <cellStyle name="Moneda 26 3 2" xfId="1543" xr:uid="{00000000-0005-0000-0000-0000A42E0000}"/>
    <cellStyle name="Moneda 26 4" xfId="1544" xr:uid="{00000000-0005-0000-0000-0000A52E0000}"/>
    <cellStyle name="Moneda 26 4 2" xfId="1545" xr:uid="{00000000-0005-0000-0000-0000A62E0000}"/>
    <cellStyle name="Moneda 26 5" xfId="1546" xr:uid="{00000000-0005-0000-0000-0000A72E0000}"/>
    <cellStyle name="Moneda 27" xfId="1547" xr:uid="{00000000-0005-0000-0000-0000A82E0000}"/>
    <cellStyle name="Moneda 27 2" xfId="1548" xr:uid="{00000000-0005-0000-0000-0000A92E0000}"/>
    <cellStyle name="Moneda 27 2 2" xfId="1549" xr:uid="{00000000-0005-0000-0000-0000AA2E0000}"/>
    <cellStyle name="Moneda 27 3" xfId="1550" xr:uid="{00000000-0005-0000-0000-0000AB2E0000}"/>
    <cellStyle name="Moneda 27 3 2" xfId="1551" xr:uid="{00000000-0005-0000-0000-0000AC2E0000}"/>
    <cellStyle name="Moneda 27 4" xfId="1552" xr:uid="{00000000-0005-0000-0000-0000AD2E0000}"/>
    <cellStyle name="Moneda 27 4 2" xfId="1553" xr:uid="{00000000-0005-0000-0000-0000AE2E0000}"/>
    <cellStyle name="Moneda 27 5" xfId="1554" xr:uid="{00000000-0005-0000-0000-0000AF2E0000}"/>
    <cellStyle name="Moneda 28" xfId="1555" xr:uid="{00000000-0005-0000-0000-0000B02E0000}"/>
    <cellStyle name="Moneda 28 2" xfId="1556" xr:uid="{00000000-0005-0000-0000-0000B12E0000}"/>
    <cellStyle name="Moneda 28 2 2" xfId="1557" xr:uid="{00000000-0005-0000-0000-0000B22E0000}"/>
    <cellStyle name="Moneda 28 3" xfId="1558" xr:uid="{00000000-0005-0000-0000-0000B32E0000}"/>
    <cellStyle name="Moneda 28 3 2" xfId="1559" xr:uid="{00000000-0005-0000-0000-0000B42E0000}"/>
    <cellStyle name="Moneda 28 4" xfId="1560" xr:uid="{00000000-0005-0000-0000-0000B52E0000}"/>
    <cellStyle name="Moneda 28 4 2" xfId="1561" xr:uid="{00000000-0005-0000-0000-0000B62E0000}"/>
    <cellStyle name="Moneda 28 5" xfId="1562" xr:uid="{00000000-0005-0000-0000-0000B72E0000}"/>
    <cellStyle name="Moneda 29" xfId="1563" xr:uid="{00000000-0005-0000-0000-0000B82E0000}"/>
    <cellStyle name="Moneda 29 2" xfId="1564" xr:uid="{00000000-0005-0000-0000-0000B92E0000}"/>
    <cellStyle name="Moneda 29 2 2" xfId="1565" xr:uid="{00000000-0005-0000-0000-0000BA2E0000}"/>
    <cellStyle name="Moneda 29 3" xfId="1566" xr:uid="{00000000-0005-0000-0000-0000BB2E0000}"/>
    <cellStyle name="Moneda 29 3 2" xfId="1567" xr:uid="{00000000-0005-0000-0000-0000BC2E0000}"/>
    <cellStyle name="Moneda 29 4" xfId="1568" xr:uid="{00000000-0005-0000-0000-0000BD2E0000}"/>
    <cellStyle name="Moneda 29 4 2" xfId="1569" xr:uid="{00000000-0005-0000-0000-0000BE2E0000}"/>
    <cellStyle name="Moneda 29 5" xfId="1570" xr:uid="{00000000-0005-0000-0000-0000BF2E0000}"/>
    <cellStyle name="Moneda 3" xfId="14" xr:uid="{00000000-0005-0000-0000-0000C02E0000}"/>
    <cellStyle name="Moneda 3 10" xfId="1571" xr:uid="{00000000-0005-0000-0000-0000C12E0000}"/>
    <cellStyle name="Moneda 3 10 2" xfId="1572" xr:uid="{00000000-0005-0000-0000-0000C22E0000}"/>
    <cellStyle name="Moneda 3 10 2 2" xfId="1573" xr:uid="{00000000-0005-0000-0000-0000C32E0000}"/>
    <cellStyle name="Moneda 3 10 3" xfId="1574" xr:uid="{00000000-0005-0000-0000-0000C42E0000}"/>
    <cellStyle name="Moneda 3 10 3 2" xfId="1575" xr:uid="{00000000-0005-0000-0000-0000C52E0000}"/>
    <cellStyle name="Moneda 3 10 4" xfId="1576" xr:uid="{00000000-0005-0000-0000-0000C62E0000}"/>
    <cellStyle name="Moneda 3 10 4 2" xfId="1577" xr:uid="{00000000-0005-0000-0000-0000C72E0000}"/>
    <cellStyle name="Moneda 3 10 5" xfId="1578" xr:uid="{00000000-0005-0000-0000-0000C82E0000}"/>
    <cellStyle name="Moneda 3 11" xfId="1579" xr:uid="{00000000-0005-0000-0000-0000C92E0000}"/>
    <cellStyle name="Moneda 3 11 2" xfId="1580" xr:uid="{00000000-0005-0000-0000-0000CA2E0000}"/>
    <cellStyle name="Moneda 3 12" xfId="1581" xr:uid="{00000000-0005-0000-0000-0000CB2E0000}"/>
    <cellStyle name="Moneda 3 12 2" xfId="1582" xr:uid="{00000000-0005-0000-0000-0000CC2E0000}"/>
    <cellStyle name="Moneda 3 13" xfId="1583" xr:uid="{00000000-0005-0000-0000-0000CD2E0000}"/>
    <cellStyle name="Moneda 3 13 2" xfId="1584" xr:uid="{00000000-0005-0000-0000-0000CE2E0000}"/>
    <cellStyle name="Moneda 3 14" xfId="1585" xr:uid="{00000000-0005-0000-0000-0000CF2E0000}"/>
    <cellStyle name="Moneda 3 14 2" xfId="1586" xr:uid="{00000000-0005-0000-0000-0000D02E0000}"/>
    <cellStyle name="Moneda 3 15" xfId="1587" xr:uid="{00000000-0005-0000-0000-0000D12E0000}"/>
    <cellStyle name="Moneda 3 15 2" xfId="1588" xr:uid="{00000000-0005-0000-0000-0000D22E0000}"/>
    <cellStyle name="Moneda 3 15 3" xfId="1589" xr:uid="{00000000-0005-0000-0000-0000D32E0000}"/>
    <cellStyle name="Moneda 3 15 4" xfId="13553" xr:uid="{A7BEFA9C-A392-4711-A2E9-AE21D7CFDE06}"/>
    <cellStyle name="Moneda 3 15 5" xfId="13643" xr:uid="{FF611697-30F1-43A5-BF66-EFBBD12484F1}"/>
    <cellStyle name="Moneda 3 16" xfId="1590" xr:uid="{00000000-0005-0000-0000-0000D42E0000}"/>
    <cellStyle name="Moneda 3 2" xfId="1591" xr:uid="{00000000-0005-0000-0000-0000D52E0000}"/>
    <cellStyle name="Moneda 3 2 10" xfId="1592" xr:uid="{00000000-0005-0000-0000-0000D62E0000}"/>
    <cellStyle name="Moneda 3 2 10 2" xfId="1593" xr:uid="{00000000-0005-0000-0000-0000D72E0000}"/>
    <cellStyle name="Moneda 3 2 11" xfId="1594" xr:uid="{00000000-0005-0000-0000-0000D82E0000}"/>
    <cellStyle name="Moneda 3 2 2" xfId="1595" xr:uid="{00000000-0005-0000-0000-0000D92E0000}"/>
    <cellStyle name="Moneda 3 2 2 2" xfId="1596" xr:uid="{00000000-0005-0000-0000-0000DA2E0000}"/>
    <cellStyle name="Moneda 3 2 2 2 2" xfId="1597" xr:uid="{00000000-0005-0000-0000-0000DB2E0000}"/>
    <cellStyle name="Moneda 3 2 2 2 2 2" xfId="1598" xr:uid="{00000000-0005-0000-0000-0000DC2E0000}"/>
    <cellStyle name="Moneda 3 2 2 2 2 2 2" xfId="1599" xr:uid="{00000000-0005-0000-0000-0000DD2E0000}"/>
    <cellStyle name="Moneda 3 2 2 2 2 3" xfId="1600" xr:uid="{00000000-0005-0000-0000-0000DE2E0000}"/>
    <cellStyle name="Moneda 3 2 2 2 2 3 2" xfId="1601" xr:uid="{00000000-0005-0000-0000-0000DF2E0000}"/>
    <cellStyle name="Moneda 3 2 2 2 2 4" xfId="1602" xr:uid="{00000000-0005-0000-0000-0000E02E0000}"/>
    <cellStyle name="Moneda 3 2 2 2 2 4 2" xfId="1603" xr:uid="{00000000-0005-0000-0000-0000E12E0000}"/>
    <cellStyle name="Moneda 3 2 2 2 2 5" xfId="1604" xr:uid="{00000000-0005-0000-0000-0000E22E0000}"/>
    <cellStyle name="Moneda 3 2 2 2 3" xfId="1605" xr:uid="{00000000-0005-0000-0000-0000E32E0000}"/>
    <cellStyle name="Moneda 3 2 2 2 3 2" xfId="1606" xr:uid="{00000000-0005-0000-0000-0000E42E0000}"/>
    <cellStyle name="Moneda 3 2 2 2 4" xfId="1607" xr:uid="{00000000-0005-0000-0000-0000E52E0000}"/>
    <cellStyle name="Moneda 3 2 2 2 4 2" xfId="1608" xr:uid="{00000000-0005-0000-0000-0000E62E0000}"/>
    <cellStyle name="Moneda 3 2 2 2 5" xfId="1609" xr:uid="{00000000-0005-0000-0000-0000E72E0000}"/>
    <cellStyle name="Moneda 3 2 2 2 5 2" xfId="1610" xr:uid="{00000000-0005-0000-0000-0000E82E0000}"/>
    <cellStyle name="Moneda 3 2 2 2 6" xfId="1611" xr:uid="{00000000-0005-0000-0000-0000E92E0000}"/>
    <cellStyle name="Moneda 3 2 2 3" xfId="1612" xr:uid="{00000000-0005-0000-0000-0000EA2E0000}"/>
    <cellStyle name="Moneda 3 2 2 3 2" xfId="1613" xr:uid="{00000000-0005-0000-0000-0000EB2E0000}"/>
    <cellStyle name="Moneda 3 2 2 3 2 2" xfId="1614" xr:uid="{00000000-0005-0000-0000-0000EC2E0000}"/>
    <cellStyle name="Moneda 3 2 2 3 2 2 2" xfId="1615" xr:uid="{00000000-0005-0000-0000-0000ED2E0000}"/>
    <cellStyle name="Moneda 3 2 2 3 2 3" xfId="1616" xr:uid="{00000000-0005-0000-0000-0000EE2E0000}"/>
    <cellStyle name="Moneda 3 2 2 3 2 4" xfId="13280" xr:uid="{00000000-0005-0000-0000-0000EF2E0000}"/>
    <cellStyle name="Moneda 3 2 2 3 2 5" xfId="13281" xr:uid="{00000000-0005-0000-0000-0000F02E0000}"/>
    <cellStyle name="Moneda 3 2 2 3 3" xfId="1617" xr:uid="{00000000-0005-0000-0000-0000F12E0000}"/>
    <cellStyle name="Moneda 3 2 2 3 3 2" xfId="1618" xr:uid="{00000000-0005-0000-0000-0000F22E0000}"/>
    <cellStyle name="Moneda 3 2 2 3 4" xfId="1619" xr:uid="{00000000-0005-0000-0000-0000F32E0000}"/>
    <cellStyle name="Moneda 3 2 2 3 4 2" xfId="1620" xr:uid="{00000000-0005-0000-0000-0000F42E0000}"/>
    <cellStyle name="Moneda 3 2 2 3 5" xfId="1621" xr:uid="{00000000-0005-0000-0000-0000F52E0000}"/>
    <cellStyle name="Moneda 3 2 2 3 6" xfId="13282" xr:uid="{00000000-0005-0000-0000-0000F62E0000}"/>
    <cellStyle name="Moneda 3 2 2 4" xfId="1622" xr:uid="{00000000-0005-0000-0000-0000F72E0000}"/>
    <cellStyle name="Moneda 3 2 2 4 2" xfId="1623" xr:uid="{00000000-0005-0000-0000-0000F82E0000}"/>
    <cellStyle name="Moneda 3 2 2 4 2 2" xfId="1624" xr:uid="{00000000-0005-0000-0000-0000F92E0000}"/>
    <cellStyle name="Moneda 3 2 2 4 2 2 2" xfId="1625" xr:uid="{00000000-0005-0000-0000-0000FA2E0000}"/>
    <cellStyle name="Moneda 3 2 2 4 2 3" xfId="1626" xr:uid="{00000000-0005-0000-0000-0000FB2E0000}"/>
    <cellStyle name="Moneda 3 2 2 4 3" xfId="1627" xr:uid="{00000000-0005-0000-0000-0000FC2E0000}"/>
    <cellStyle name="Moneda 3 2 2 4 3 2" xfId="1628" xr:uid="{00000000-0005-0000-0000-0000FD2E0000}"/>
    <cellStyle name="Moneda 3 2 2 4 4" xfId="1629" xr:uid="{00000000-0005-0000-0000-0000FE2E0000}"/>
    <cellStyle name="Moneda 3 2 2 4 5" xfId="13283" xr:uid="{00000000-0005-0000-0000-0000FF2E0000}"/>
    <cellStyle name="Moneda 3 2 2 5" xfId="1630" xr:uid="{00000000-0005-0000-0000-0000002F0000}"/>
    <cellStyle name="Moneda 3 2 2 5 2" xfId="1631" xr:uid="{00000000-0005-0000-0000-0000012F0000}"/>
    <cellStyle name="Moneda 3 2 2 5 2 2" xfId="1632" xr:uid="{00000000-0005-0000-0000-0000022F0000}"/>
    <cellStyle name="Moneda 3 2 2 5 3" xfId="1633" xr:uid="{00000000-0005-0000-0000-0000032F0000}"/>
    <cellStyle name="Moneda 3 2 2 6" xfId="1634" xr:uid="{00000000-0005-0000-0000-0000042F0000}"/>
    <cellStyle name="Moneda 3 2 2 6 2" xfId="1635" xr:uid="{00000000-0005-0000-0000-0000052F0000}"/>
    <cellStyle name="Moneda 3 2 2 7" xfId="1636" xr:uid="{00000000-0005-0000-0000-0000062F0000}"/>
    <cellStyle name="Moneda 3 2 2 8" xfId="13284" xr:uid="{00000000-0005-0000-0000-0000072F0000}"/>
    <cellStyle name="Moneda 3 2 3" xfId="1637" xr:uid="{00000000-0005-0000-0000-0000082F0000}"/>
    <cellStyle name="Moneda 3 2 3 2" xfId="1638" xr:uid="{00000000-0005-0000-0000-0000092F0000}"/>
    <cellStyle name="Moneda 3 2 3 2 2" xfId="1639" xr:uid="{00000000-0005-0000-0000-00000A2F0000}"/>
    <cellStyle name="Moneda 3 2 3 2 2 2" xfId="1640" xr:uid="{00000000-0005-0000-0000-00000B2F0000}"/>
    <cellStyle name="Moneda 3 2 3 2 2 2 2" xfId="1641" xr:uid="{00000000-0005-0000-0000-00000C2F0000}"/>
    <cellStyle name="Moneda 3 2 3 2 2 3" xfId="1642" xr:uid="{00000000-0005-0000-0000-00000D2F0000}"/>
    <cellStyle name="Moneda 3 2 3 2 2 3 2" xfId="1643" xr:uid="{00000000-0005-0000-0000-00000E2F0000}"/>
    <cellStyle name="Moneda 3 2 3 2 2 4" xfId="1644" xr:uid="{00000000-0005-0000-0000-00000F2F0000}"/>
    <cellStyle name="Moneda 3 2 3 2 2 4 2" xfId="1645" xr:uid="{00000000-0005-0000-0000-0000102F0000}"/>
    <cellStyle name="Moneda 3 2 3 2 2 5" xfId="1646" xr:uid="{00000000-0005-0000-0000-0000112F0000}"/>
    <cellStyle name="Moneda 3 2 3 2 3" xfId="1647" xr:uid="{00000000-0005-0000-0000-0000122F0000}"/>
    <cellStyle name="Moneda 3 2 3 2 3 2" xfId="1648" xr:uid="{00000000-0005-0000-0000-0000132F0000}"/>
    <cellStyle name="Moneda 3 2 3 2 4" xfId="1649" xr:uid="{00000000-0005-0000-0000-0000142F0000}"/>
    <cellStyle name="Moneda 3 2 3 2 4 2" xfId="1650" xr:uid="{00000000-0005-0000-0000-0000152F0000}"/>
    <cellStyle name="Moneda 3 2 3 2 5" xfId="1651" xr:uid="{00000000-0005-0000-0000-0000162F0000}"/>
    <cellStyle name="Moneda 3 2 3 2 5 2" xfId="1652" xr:uid="{00000000-0005-0000-0000-0000172F0000}"/>
    <cellStyle name="Moneda 3 2 3 2 6" xfId="1653" xr:uid="{00000000-0005-0000-0000-0000182F0000}"/>
    <cellStyle name="Moneda 3 2 3 3" xfId="1654" xr:uid="{00000000-0005-0000-0000-0000192F0000}"/>
    <cellStyle name="Moneda 3 2 3 3 2" xfId="1655" xr:uid="{00000000-0005-0000-0000-00001A2F0000}"/>
    <cellStyle name="Moneda 3 2 3 3 2 2" xfId="1656" xr:uid="{00000000-0005-0000-0000-00001B2F0000}"/>
    <cellStyle name="Moneda 3 2 3 3 3" xfId="1657" xr:uid="{00000000-0005-0000-0000-00001C2F0000}"/>
    <cellStyle name="Moneda 3 2 3 3 3 2" xfId="1658" xr:uid="{00000000-0005-0000-0000-00001D2F0000}"/>
    <cellStyle name="Moneda 3 2 3 3 4" xfId="1659" xr:uid="{00000000-0005-0000-0000-00001E2F0000}"/>
    <cellStyle name="Moneda 3 2 3 3 4 2" xfId="1660" xr:uid="{00000000-0005-0000-0000-00001F2F0000}"/>
    <cellStyle name="Moneda 3 2 3 3 5" xfId="1661" xr:uid="{00000000-0005-0000-0000-0000202F0000}"/>
    <cellStyle name="Moneda 3 2 3 4" xfId="1662" xr:uid="{00000000-0005-0000-0000-0000212F0000}"/>
    <cellStyle name="Moneda 3 2 3 4 2" xfId="1663" xr:uid="{00000000-0005-0000-0000-0000222F0000}"/>
    <cellStyle name="Moneda 3 2 3 5" xfId="1664" xr:uid="{00000000-0005-0000-0000-0000232F0000}"/>
    <cellStyle name="Moneda 3 2 3 5 2" xfId="1665" xr:uid="{00000000-0005-0000-0000-0000242F0000}"/>
    <cellStyle name="Moneda 3 2 3 6" xfId="1666" xr:uid="{00000000-0005-0000-0000-0000252F0000}"/>
    <cellStyle name="Moneda 3 2 3 6 2" xfId="1667" xr:uid="{00000000-0005-0000-0000-0000262F0000}"/>
    <cellStyle name="Moneda 3 2 3 7" xfId="1668" xr:uid="{00000000-0005-0000-0000-0000272F0000}"/>
    <cellStyle name="Moneda 3 2 4" xfId="1669" xr:uid="{00000000-0005-0000-0000-0000282F0000}"/>
    <cellStyle name="Moneda 3 2 4 2" xfId="1670" xr:uid="{00000000-0005-0000-0000-0000292F0000}"/>
    <cellStyle name="Moneda 3 2 4 2 2" xfId="1671" xr:uid="{00000000-0005-0000-0000-00002A2F0000}"/>
    <cellStyle name="Moneda 3 2 4 2 2 2" xfId="1672" xr:uid="{00000000-0005-0000-0000-00002B2F0000}"/>
    <cellStyle name="Moneda 3 2 4 2 2 2 2" xfId="1673" xr:uid="{00000000-0005-0000-0000-00002C2F0000}"/>
    <cellStyle name="Moneda 3 2 4 2 2 3" xfId="1674" xr:uid="{00000000-0005-0000-0000-00002D2F0000}"/>
    <cellStyle name="Moneda 3 2 4 2 2 3 2" xfId="1675" xr:uid="{00000000-0005-0000-0000-00002E2F0000}"/>
    <cellStyle name="Moneda 3 2 4 2 2 4" xfId="1676" xr:uid="{00000000-0005-0000-0000-00002F2F0000}"/>
    <cellStyle name="Moneda 3 2 4 2 2 4 2" xfId="1677" xr:uid="{00000000-0005-0000-0000-0000302F0000}"/>
    <cellStyle name="Moneda 3 2 4 2 2 5" xfId="1678" xr:uid="{00000000-0005-0000-0000-0000312F0000}"/>
    <cellStyle name="Moneda 3 2 4 2 3" xfId="1679" xr:uid="{00000000-0005-0000-0000-0000322F0000}"/>
    <cellStyle name="Moneda 3 2 4 2 3 2" xfId="1680" xr:uid="{00000000-0005-0000-0000-0000332F0000}"/>
    <cellStyle name="Moneda 3 2 4 2 4" xfId="1681" xr:uid="{00000000-0005-0000-0000-0000342F0000}"/>
    <cellStyle name="Moneda 3 2 4 2 4 2" xfId="1682" xr:uid="{00000000-0005-0000-0000-0000352F0000}"/>
    <cellStyle name="Moneda 3 2 4 2 5" xfId="1683" xr:uid="{00000000-0005-0000-0000-0000362F0000}"/>
    <cellStyle name="Moneda 3 2 4 2 5 2" xfId="1684" xr:uid="{00000000-0005-0000-0000-0000372F0000}"/>
    <cellStyle name="Moneda 3 2 4 2 6" xfId="1685" xr:uid="{00000000-0005-0000-0000-0000382F0000}"/>
    <cellStyle name="Moneda 3 2 4 3" xfId="1686" xr:uid="{00000000-0005-0000-0000-0000392F0000}"/>
    <cellStyle name="Moneda 3 2 4 3 2" xfId="1687" xr:uid="{00000000-0005-0000-0000-00003A2F0000}"/>
    <cellStyle name="Moneda 3 2 4 3 2 2" xfId="1688" xr:uid="{00000000-0005-0000-0000-00003B2F0000}"/>
    <cellStyle name="Moneda 3 2 4 3 3" xfId="1689" xr:uid="{00000000-0005-0000-0000-00003C2F0000}"/>
    <cellStyle name="Moneda 3 2 4 3 3 2" xfId="1690" xr:uid="{00000000-0005-0000-0000-00003D2F0000}"/>
    <cellStyle name="Moneda 3 2 4 3 4" xfId="1691" xr:uid="{00000000-0005-0000-0000-00003E2F0000}"/>
    <cellStyle name="Moneda 3 2 4 3 4 2" xfId="1692" xr:uid="{00000000-0005-0000-0000-00003F2F0000}"/>
    <cellStyle name="Moneda 3 2 4 3 5" xfId="1693" xr:uid="{00000000-0005-0000-0000-0000402F0000}"/>
    <cellStyle name="Moneda 3 2 4 4" xfId="1694" xr:uid="{00000000-0005-0000-0000-0000412F0000}"/>
    <cellStyle name="Moneda 3 2 4 4 2" xfId="1695" xr:uid="{00000000-0005-0000-0000-0000422F0000}"/>
    <cellStyle name="Moneda 3 2 4 5" xfId="1696" xr:uid="{00000000-0005-0000-0000-0000432F0000}"/>
    <cellStyle name="Moneda 3 2 4 5 2" xfId="1697" xr:uid="{00000000-0005-0000-0000-0000442F0000}"/>
    <cellStyle name="Moneda 3 2 4 6" xfId="1698" xr:uid="{00000000-0005-0000-0000-0000452F0000}"/>
    <cellStyle name="Moneda 3 2 4 6 2" xfId="1699" xr:uid="{00000000-0005-0000-0000-0000462F0000}"/>
    <cellStyle name="Moneda 3 2 4 7" xfId="1700" xr:uid="{00000000-0005-0000-0000-0000472F0000}"/>
    <cellStyle name="Moneda 3 2 5" xfId="1701" xr:uid="{00000000-0005-0000-0000-0000482F0000}"/>
    <cellStyle name="Moneda 3 2 5 2" xfId="1702" xr:uid="{00000000-0005-0000-0000-0000492F0000}"/>
    <cellStyle name="Moneda 3 2 5 2 2" xfId="1703" xr:uid="{00000000-0005-0000-0000-00004A2F0000}"/>
    <cellStyle name="Moneda 3 2 5 2 2 2" xfId="1704" xr:uid="{00000000-0005-0000-0000-00004B2F0000}"/>
    <cellStyle name="Moneda 3 2 5 2 3" xfId="1705" xr:uid="{00000000-0005-0000-0000-00004C2F0000}"/>
    <cellStyle name="Moneda 3 2 5 2 3 2" xfId="1706" xr:uid="{00000000-0005-0000-0000-00004D2F0000}"/>
    <cellStyle name="Moneda 3 2 5 2 4" xfId="1707" xr:uid="{00000000-0005-0000-0000-00004E2F0000}"/>
    <cellStyle name="Moneda 3 2 5 2 4 2" xfId="1708" xr:uid="{00000000-0005-0000-0000-00004F2F0000}"/>
    <cellStyle name="Moneda 3 2 5 2 5" xfId="1709" xr:uid="{00000000-0005-0000-0000-0000502F0000}"/>
    <cellStyle name="Moneda 3 2 5 3" xfId="1710" xr:uid="{00000000-0005-0000-0000-0000512F0000}"/>
    <cellStyle name="Moneda 3 2 5 3 2" xfId="1711" xr:uid="{00000000-0005-0000-0000-0000522F0000}"/>
    <cellStyle name="Moneda 3 2 5 4" xfId="1712" xr:uid="{00000000-0005-0000-0000-0000532F0000}"/>
    <cellStyle name="Moneda 3 2 5 4 2" xfId="1713" xr:uid="{00000000-0005-0000-0000-0000542F0000}"/>
    <cellStyle name="Moneda 3 2 5 5" xfId="1714" xr:uid="{00000000-0005-0000-0000-0000552F0000}"/>
    <cellStyle name="Moneda 3 2 5 5 2" xfId="1715" xr:uid="{00000000-0005-0000-0000-0000562F0000}"/>
    <cellStyle name="Moneda 3 2 5 6" xfId="1716" xr:uid="{00000000-0005-0000-0000-0000572F0000}"/>
    <cellStyle name="Moneda 3 2 6" xfId="1717" xr:uid="{00000000-0005-0000-0000-0000582F0000}"/>
    <cellStyle name="Moneda 3 2 6 2" xfId="1718" xr:uid="{00000000-0005-0000-0000-0000592F0000}"/>
    <cellStyle name="Moneda 3 2 6 2 2" xfId="1719" xr:uid="{00000000-0005-0000-0000-00005A2F0000}"/>
    <cellStyle name="Moneda 3 2 6 2 3" xfId="1720" xr:uid="{00000000-0005-0000-0000-00005B2F0000}"/>
    <cellStyle name="Moneda 3 2 6 3" xfId="1721" xr:uid="{00000000-0005-0000-0000-00005C2F0000}"/>
    <cellStyle name="Moneda 3 2 6 4" xfId="1722" xr:uid="{00000000-0005-0000-0000-00005D2F0000}"/>
    <cellStyle name="Moneda 3 2 7" xfId="1723" xr:uid="{00000000-0005-0000-0000-00005E2F0000}"/>
    <cellStyle name="Moneda 3 2 7 2" xfId="1724" xr:uid="{00000000-0005-0000-0000-00005F2F0000}"/>
    <cellStyle name="Moneda 3 2 7 2 2" xfId="1725" xr:uid="{00000000-0005-0000-0000-0000602F0000}"/>
    <cellStyle name="Moneda 3 2 7 3" xfId="1726" xr:uid="{00000000-0005-0000-0000-0000612F0000}"/>
    <cellStyle name="Moneda 3 2 7 3 2" xfId="1727" xr:uid="{00000000-0005-0000-0000-0000622F0000}"/>
    <cellStyle name="Moneda 3 2 7 4" xfId="1728" xr:uid="{00000000-0005-0000-0000-0000632F0000}"/>
    <cellStyle name="Moneda 3 2 7 4 2" xfId="1729" xr:uid="{00000000-0005-0000-0000-0000642F0000}"/>
    <cellStyle name="Moneda 3 2 7 5" xfId="1730" xr:uid="{00000000-0005-0000-0000-0000652F0000}"/>
    <cellStyle name="Moneda 3 2 8" xfId="1731" xr:uid="{00000000-0005-0000-0000-0000662F0000}"/>
    <cellStyle name="Moneda 3 2 8 2" xfId="1732" xr:uid="{00000000-0005-0000-0000-0000672F0000}"/>
    <cellStyle name="Moneda 3 2 8 3" xfId="1733" xr:uid="{00000000-0005-0000-0000-0000682F0000}"/>
    <cellStyle name="Moneda 3 2 9" xfId="1734" xr:uid="{00000000-0005-0000-0000-0000692F0000}"/>
    <cellStyle name="Moneda 3 2 9 2" xfId="1735" xr:uid="{00000000-0005-0000-0000-00006A2F0000}"/>
    <cellStyle name="Moneda 3 3" xfId="1736" xr:uid="{00000000-0005-0000-0000-00006B2F0000}"/>
    <cellStyle name="Moneda 3 3 2" xfId="1737" xr:uid="{00000000-0005-0000-0000-00006C2F0000}"/>
    <cellStyle name="Moneda 3 3 2 2" xfId="1738" xr:uid="{00000000-0005-0000-0000-00006D2F0000}"/>
    <cellStyle name="Moneda 3 3 2 2 2" xfId="1739" xr:uid="{00000000-0005-0000-0000-00006E2F0000}"/>
    <cellStyle name="Moneda 3 3 2 2 2 2" xfId="1740" xr:uid="{00000000-0005-0000-0000-00006F2F0000}"/>
    <cellStyle name="Moneda 3 3 2 2 3" xfId="1741" xr:uid="{00000000-0005-0000-0000-0000702F0000}"/>
    <cellStyle name="Moneda 3 3 2 2 3 2" xfId="1742" xr:uid="{00000000-0005-0000-0000-0000712F0000}"/>
    <cellStyle name="Moneda 3 3 2 2 4" xfId="1743" xr:uid="{00000000-0005-0000-0000-0000722F0000}"/>
    <cellStyle name="Moneda 3 3 2 2 4 2" xfId="1744" xr:uid="{00000000-0005-0000-0000-0000732F0000}"/>
    <cellStyle name="Moneda 3 3 2 2 5" xfId="1745" xr:uid="{00000000-0005-0000-0000-0000742F0000}"/>
    <cellStyle name="Moneda 3 3 2 3" xfId="1746" xr:uid="{00000000-0005-0000-0000-0000752F0000}"/>
    <cellStyle name="Moneda 3 3 2 3 2" xfId="1747" xr:uid="{00000000-0005-0000-0000-0000762F0000}"/>
    <cellStyle name="Moneda 3 3 2 4" xfId="1748" xr:uid="{00000000-0005-0000-0000-0000772F0000}"/>
    <cellStyle name="Moneda 3 3 2 4 2" xfId="1749" xr:uid="{00000000-0005-0000-0000-0000782F0000}"/>
    <cellStyle name="Moneda 3 3 2 5" xfId="1750" xr:uid="{00000000-0005-0000-0000-0000792F0000}"/>
    <cellStyle name="Moneda 3 3 2 5 2" xfId="1751" xr:uid="{00000000-0005-0000-0000-00007A2F0000}"/>
    <cellStyle name="Moneda 3 3 2 6" xfId="1752" xr:uid="{00000000-0005-0000-0000-00007B2F0000}"/>
    <cellStyle name="Moneda 3 3 2 7" xfId="1753" xr:uid="{00000000-0005-0000-0000-00007C2F0000}"/>
    <cellStyle name="Moneda 3 3 3" xfId="1754" xr:uid="{00000000-0005-0000-0000-00007D2F0000}"/>
    <cellStyle name="Moneda 3 3 3 2" xfId="1755" xr:uid="{00000000-0005-0000-0000-00007E2F0000}"/>
    <cellStyle name="Moneda 3 3 3 2 2" xfId="1756" xr:uid="{00000000-0005-0000-0000-00007F2F0000}"/>
    <cellStyle name="Moneda 3 3 3 3" xfId="1757" xr:uid="{00000000-0005-0000-0000-0000802F0000}"/>
    <cellStyle name="Moneda 3 3 3 3 2" xfId="1758" xr:uid="{00000000-0005-0000-0000-0000812F0000}"/>
    <cellStyle name="Moneda 3 3 3 4" xfId="1759" xr:uid="{00000000-0005-0000-0000-0000822F0000}"/>
    <cellStyle name="Moneda 3 3 3 4 2" xfId="1760" xr:uid="{00000000-0005-0000-0000-0000832F0000}"/>
    <cellStyle name="Moneda 3 3 3 5" xfId="1761" xr:uid="{00000000-0005-0000-0000-0000842F0000}"/>
    <cellStyle name="Moneda 3 3 4" xfId="1762" xr:uid="{00000000-0005-0000-0000-0000852F0000}"/>
    <cellStyle name="Moneda 3 3 4 2" xfId="1763" xr:uid="{00000000-0005-0000-0000-0000862F0000}"/>
    <cellStyle name="Moneda 3 3 5" xfId="1764" xr:uid="{00000000-0005-0000-0000-0000872F0000}"/>
    <cellStyle name="Moneda 3 3 5 2" xfId="1765" xr:uid="{00000000-0005-0000-0000-0000882F0000}"/>
    <cellStyle name="Moneda 3 3 6" xfId="1766" xr:uid="{00000000-0005-0000-0000-0000892F0000}"/>
    <cellStyle name="Moneda 3 3 6 2" xfId="1767" xr:uid="{00000000-0005-0000-0000-00008A2F0000}"/>
    <cellStyle name="Moneda 3 3 7" xfId="1768" xr:uid="{00000000-0005-0000-0000-00008B2F0000}"/>
    <cellStyle name="Moneda 3 3 8" xfId="1769" xr:uid="{00000000-0005-0000-0000-00008C2F0000}"/>
    <cellStyle name="Moneda 3 4" xfId="1770" xr:uid="{00000000-0005-0000-0000-00008D2F0000}"/>
    <cellStyle name="Moneda 3 4 2" xfId="1771" xr:uid="{00000000-0005-0000-0000-00008E2F0000}"/>
    <cellStyle name="Moneda 3 4 2 2" xfId="1772" xr:uid="{00000000-0005-0000-0000-00008F2F0000}"/>
    <cellStyle name="Moneda 3 4 2 2 2" xfId="1773" xr:uid="{00000000-0005-0000-0000-0000902F0000}"/>
    <cellStyle name="Moneda 3 4 2 2 2 2" xfId="1774" xr:uid="{00000000-0005-0000-0000-0000912F0000}"/>
    <cellStyle name="Moneda 3 4 2 2 2 2 2" xfId="13285" xr:uid="{00000000-0005-0000-0000-0000922F0000}"/>
    <cellStyle name="Moneda 3 4 2 2 2 3" xfId="13286" xr:uid="{00000000-0005-0000-0000-0000932F0000}"/>
    <cellStyle name="Moneda 3 4 2 2 2 4" xfId="13287" xr:uid="{00000000-0005-0000-0000-0000942F0000}"/>
    <cellStyle name="Moneda 3 4 2 2 2 5" xfId="13288" xr:uid="{00000000-0005-0000-0000-0000952F0000}"/>
    <cellStyle name="Moneda 3 4 2 2 3" xfId="1775" xr:uid="{00000000-0005-0000-0000-0000962F0000}"/>
    <cellStyle name="Moneda 3 4 2 2 3 2" xfId="1776" xr:uid="{00000000-0005-0000-0000-0000972F0000}"/>
    <cellStyle name="Moneda 3 4 2 2 4" xfId="1777" xr:uid="{00000000-0005-0000-0000-0000982F0000}"/>
    <cellStyle name="Moneda 3 4 2 2 4 2" xfId="1778" xr:uid="{00000000-0005-0000-0000-0000992F0000}"/>
    <cellStyle name="Moneda 3 4 2 2 5" xfId="1779" xr:uid="{00000000-0005-0000-0000-00009A2F0000}"/>
    <cellStyle name="Moneda 3 4 2 2 6" xfId="13289" xr:uid="{00000000-0005-0000-0000-00009B2F0000}"/>
    <cellStyle name="Moneda 3 4 2 3" xfId="1780" xr:uid="{00000000-0005-0000-0000-00009C2F0000}"/>
    <cellStyle name="Moneda 3 4 2 3 2" xfId="1781" xr:uid="{00000000-0005-0000-0000-00009D2F0000}"/>
    <cellStyle name="Moneda 3 4 2 4" xfId="1782" xr:uid="{00000000-0005-0000-0000-00009E2F0000}"/>
    <cellStyle name="Moneda 3 4 2 4 2" xfId="1783" xr:uid="{00000000-0005-0000-0000-00009F2F0000}"/>
    <cellStyle name="Moneda 3 4 2 5" xfId="1784" xr:uid="{00000000-0005-0000-0000-0000A02F0000}"/>
    <cellStyle name="Moneda 3 4 2 5 2" xfId="1785" xr:uid="{00000000-0005-0000-0000-0000A12F0000}"/>
    <cellStyle name="Moneda 3 4 2 6" xfId="1786" xr:uid="{00000000-0005-0000-0000-0000A22F0000}"/>
    <cellStyle name="Moneda 3 4 2 7" xfId="13290" xr:uid="{00000000-0005-0000-0000-0000A32F0000}"/>
    <cellStyle name="Moneda 3 4 3" xfId="1787" xr:uid="{00000000-0005-0000-0000-0000A42F0000}"/>
    <cellStyle name="Moneda 3 4 3 2" xfId="1788" xr:uid="{00000000-0005-0000-0000-0000A52F0000}"/>
    <cellStyle name="Moneda 3 4 3 2 2" xfId="1789" xr:uid="{00000000-0005-0000-0000-0000A62F0000}"/>
    <cellStyle name="Moneda 3 4 3 2 2 2" xfId="13291" xr:uid="{00000000-0005-0000-0000-0000A72F0000}"/>
    <cellStyle name="Moneda 3 4 3 2 2 2 2" xfId="13292" xr:uid="{00000000-0005-0000-0000-0000A82F0000}"/>
    <cellStyle name="Moneda 3 4 3 2 2 3" xfId="13293" xr:uid="{00000000-0005-0000-0000-0000A92F0000}"/>
    <cellStyle name="Moneda 3 4 3 2 2 4" xfId="13294" xr:uid="{00000000-0005-0000-0000-0000AA2F0000}"/>
    <cellStyle name="Moneda 3 4 3 2 2 5" xfId="13295" xr:uid="{00000000-0005-0000-0000-0000AB2F0000}"/>
    <cellStyle name="Moneda 3 4 3 2 3" xfId="13296" xr:uid="{00000000-0005-0000-0000-0000AC2F0000}"/>
    <cellStyle name="Moneda 3 4 3 2 3 2" xfId="13297" xr:uid="{00000000-0005-0000-0000-0000AD2F0000}"/>
    <cellStyle name="Moneda 3 4 3 2 4" xfId="13298" xr:uid="{00000000-0005-0000-0000-0000AE2F0000}"/>
    <cellStyle name="Moneda 3 4 3 2 5" xfId="13299" xr:uid="{00000000-0005-0000-0000-0000AF2F0000}"/>
    <cellStyle name="Moneda 3 4 3 2 6" xfId="13300" xr:uid="{00000000-0005-0000-0000-0000B02F0000}"/>
    <cellStyle name="Moneda 3 4 3 3" xfId="1790" xr:uid="{00000000-0005-0000-0000-0000B12F0000}"/>
    <cellStyle name="Moneda 3 4 3 3 2" xfId="1791" xr:uid="{00000000-0005-0000-0000-0000B22F0000}"/>
    <cellStyle name="Moneda 3 4 3 3 2 2" xfId="13301" xr:uid="{00000000-0005-0000-0000-0000B32F0000}"/>
    <cellStyle name="Moneda 3 4 3 3 2 2 2" xfId="13302" xr:uid="{00000000-0005-0000-0000-0000B42F0000}"/>
    <cellStyle name="Moneda 3 4 3 3 2 3" xfId="13303" xr:uid="{00000000-0005-0000-0000-0000B52F0000}"/>
    <cellStyle name="Moneda 3 4 3 3 2 4" xfId="13304" xr:uid="{00000000-0005-0000-0000-0000B62F0000}"/>
    <cellStyle name="Moneda 3 4 3 3 2 5" xfId="13305" xr:uid="{00000000-0005-0000-0000-0000B72F0000}"/>
    <cellStyle name="Moneda 3 4 3 3 3" xfId="13306" xr:uid="{00000000-0005-0000-0000-0000B82F0000}"/>
    <cellStyle name="Moneda 3 4 3 3 3 2" xfId="13307" xr:uid="{00000000-0005-0000-0000-0000B92F0000}"/>
    <cellStyle name="Moneda 3 4 3 3 4" xfId="13308" xr:uid="{00000000-0005-0000-0000-0000BA2F0000}"/>
    <cellStyle name="Moneda 3 4 3 3 5" xfId="13309" xr:uid="{00000000-0005-0000-0000-0000BB2F0000}"/>
    <cellStyle name="Moneda 3 4 3 3 6" xfId="13310" xr:uid="{00000000-0005-0000-0000-0000BC2F0000}"/>
    <cellStyle name="Moneda 3 4 3 4" xfId="1792" xr:uid="{00000000-0005-0000-0000-0000BD2F0000}"/>
    <cellStyle name="Moneda 3 4 3 4 2" xfId="1793" xr:uid="{00000000-0005-0000-0000-0000BE2F0000}"/>
    <cellStyle name="Moneda 3 4 3 4 2 2" xfId="13311" xr:uid="{00000000-0005-0000-0000-0000BF2F0000}"/>
    <cellStyle name="Moneda 3 4 3 4 3" xfId="13312" xr:uid="{00000000-0005-0000-0000-0000C02F0000}"/>
    <cellStyle name="Moneda 3 4 3 4 4" xfId="13313" xr:uid="{00000000-0005-0000-0000-0000C12F0000}"/>
    <cellStyle name="Moneda 3 4 3 4 5" xfId="13314" xr:uid="{00000000-0005-0000-0000-0000C22F0000}"/>
    <cellStyle name="Moneda 3 4 3 5" xfId="1794" xr:uid="{00000000-0005-0000-0000-0000C32F0000}"/>
    <cellStyle name="Moneda 3 4 3 5 2" xfId="13315" xr:uid="{00000000-0005-0000-0000-0000C42F0000}"/>
    <cellStyle name="Moneda 3 4 3 6" xfId="13316" xr:uid="{00000000-0005-0000-0000-0000C52F0000}"/>
    <cellStyle name="Moneda 3 4 3 7" xfId="13317" xr:uid="{00000000-0005-0000-0000-0000C62F0000}"/>
    <cellStyle name="Moneda 3 4 3 8" xfId="13318" xr:uid="{00000000-0005-0000-0000-0000C72F0000}"/>
    <cellStyle name="Moneda 3 4 4" xfId="1795" xr:uid="{00000000-0005-0000-0000-0000C82F0000}"/>
    <cellStyle name="Moneda 3 4 4 2" xfId="1796" xr:uid="{00000000-0005-0000-0000-0000C92F0000}"/>
    <cellStyle name="Moneda 3 4 4 2 2" xfId="13319" xr:uid="{00000000-0005-0000-0000-0000CA2F0000}"/>
    <cellStyle name="Moneda 3 4 4 2 2 2" xfId="13320" xr:uid="{00000000-0005-0000-0000-0000CB2F0000}"/>
    <cellStyle name="Moneda 3 4 4 2 3" xfId="13321" xr:uid="{00000000-0005-0000-0000-0000CC2F0000}"/>
    <cellStyle name="Moneda 3 4 4 2 4" xfId="13322" xr:uid="{00000000-0005-0000-0000-0000CD2F0000}"/>
    <cellStyle name="Moneda 3 4 4 2 5" xfId="13323" xr:uid="{00000000-0005-0000-0000-0000CE2F0000}"/>
    <cellStyle name="Moneda 3 4 4 3" xfId="13324" xr:uid="{00000000-0005-0000-0000-0000CF2F0000}"/>
    <cellStyle name="Moneda 3 4 4 3 2" xfId="13325" xr:uid="{00000000-0005-0000-0000-0000D02F0000}"/>
    <cellStyle name="Moneda 3 4 4 4" xfId="13326" xr:uid="{00000000-0005-0000-0000-0000D12F0000}"/>
    <cellStyle name="Moneda 3 4 4 5" xfId="13327" xr:uid="{00000000-0005-0000-0000-0000D22F0000}"/>
    <cellStyle name="Moneda 3 4 4 6" xfId="13328" xr:uid="{00000000-0005-0000-0000-0000D32F0000}"/>
    <cellStyle name="Moneda 3 4 5" xfId="1797" xr:uid="{00000000-0005-0000-0000-0000D42F0000}"/>
    <cellStyle name="Moneda 3 4 5 2" xfId="1798" xr:uid="{00000000-0005-0000-0000-0000D52F0000}"/>
    <cellStyle name="Moneda 3 4 5 2 2" xfId="13329" xr:uid="{00000000-0005-0000-0000-0000D62F0000}"/>
    <cellStyle name="Moneda 3 4 5 2 2 2" xfId="23821" xr:uid="{216B7316-9E04-4C46-8C2B-184A969FA7BE}"/>
    <cellStyle name="Moneda 3 4 5 2 3" xfId="13330" xr:uid="{00000000-0005-0000-0000-0000D72F0000}"/>
    <cellStyle name="Moneda 3 4 5 2 3 2" xfId="23822" xr:uid="{19C1669C-0272-4085-B5DD-CF3C12756E2B}"/>
    <cellStyle name="Moneda 3 4 5 3" xfId="13331" xr:uid="{00000000-0005-0000-0000-0000D82F0000}"/>
    <cellStyle name="Moneda 3 4 5 3 2" xfId="23823" xr:uid="{D8FE1287-401D-45CB-95A1-178506B3B318}"/>
    <cellStyle name="Moneda 3 4 5 4" xfId="13332" xr:uid="{00000000-0005-0000-0000-0000D92F0000}"/>
    <cellStyle name="Moneda 3 4 5 4 2" xfId="23824" xr:uid="{11656334-F761-4C17-9D5E-A56B81558CE4}"/>
    <cellStyle name="Moneda 3 4 6" xfId="1799" xr:uid="{00000000-0005-0000-0000-0000DA2F0000}"/>
    <cellStyle name="Moneda 3 4 6 2" xfId="1800" xr:uid="{00000000-0005-0000-0000-0000DB2F0000}"/>
    <cellStyle name="Moneda 3 4 7" xfId="1801" xr:uid="{00000000-0005-0000-0000-0000DC2F0000}"/>
    <cellStyle name="Moneda 3 4 8" xfId="13333" xr:uid="{00000000-0005-0000-0000-0000DD2F0000}"/>
    <cellStyle name="Moneda 3 4 9" xfId="13334" xr:uid="{00000000-0005-0000-0000-0000DE2F0000}"/>
    <cellStyle name="Moneda 3 4 9 2" xfId="23825" xr:uid="{47D46DF7-BBB2-492F-B9AB-B8B35D95C556}"/>
    <cellStyle name="Moneda 3 5" xfId="1802" xr:uid="{00000000-0005-0000-0000-0000DF2F0000}"/>
    <cellStyle name="Moneda 3 5 10" xfId="13644" xr:uid="{E6DA6769-F2FE-4892-8E96-CAC4FE9D9990}"/>
    <cellStyle name="Moneda 3 5 2" xfId="1803" xr:uid="{00000000-0005-0000-0000-0000E02F0000}"/>
    <cellStyle name="Moneda 3 5 2 2" xfId="1804" xr:uid="{00000000-0005-0000-0000-0000E12F0000}"/>
    <cellStyle name="Moneda 3 5 2 2 2" xfId="1805" xr:uid="{00000000-0005-0000-0000-0000E22F0000}"/>
    <cellStyle name="Moneda 3 5 2 2 2 2" xfId="1806" xr:uid="{00000000-0005-0000-0000-0000E32F0000}"/>
    <cellStyle name="Moneda 3 5 2 2 3" xfId="1807" xr:uid="{00000000-0005-0000-0000-0000E42F0000}"/>
    <cellStyle name="Moneda 3 5 2 2 3 2" xfId="1808" xr:uid="{00000000-0005-0000-0000-0000E52F0000}"/>
    <cellStyle name="Moneda 3 5 2 2 4" xfId="1809" xr:uid="{00000000-0005-0000-0000-0000E62F0000}"/>
    <cellStyle name="Moneda 3 5 2 2 4 2" xfId="1810" xr:uid="{00000000-0005-0000-0000-0000E72F0000}"/>
    <cellStyle name="Moneda 3 5 2 2 5" xfId="1811" xr:uid="{00000000-0005-0000-0000-0000E82F0000}"/>
    <cellStyle name="Moneda 3 5 2 3" xfId="1812" xr:uid="{00000000-0005-0000-0000-0000E92F0000}"/>
    <cellStyle name="Moneda 3 5 2 3 2" xfId="1813" xr:uid="{00000000-0005-0000-0000-0000EA2F0000}"/>
    <cellStyle name="Moneda 3 5 2 4" xfId="1814" xr:uid="{00000000-0005-0000-0000-0000EB2F0000}"/>
    <cellStyle name="Moneda 3 5 2 4 2" xfId="1815" xr:uid="{00000000-0005-0000-0000-0000EC2F0000}"/>
    <cellStyle name="Moneda 3 5 2 5" xfId="1816" xr:uid="{00000000-0005-0000-0000-0000ED2F0000}"/>
    <cellStyle name="Moneda 3 5 2 5 2" xfId="1817" xr:uid="{00000000-0005-0000-0000-0000EE2F0000}"/>
    <cellStyle name="Moneda 3 5 2 6" xfId="1818" xr:uid="{00000000-0005-0000-0000-0000EF2F0000}"/>
    <cellStyle name="Moneda 3 5 3" xfId="1819" xr:uid="{00000000-0005-0000-0000-0000F02F0000}"/>
    <cellStyle name="Moneda 3 5 3 2" xfId="1820" xr:uid="{00000000-0005-0000-0000-0000F12F0000}"/>
    <cellStyle name="Moneda 3 5 3 2 2" xfId="1821" xr:uid="{00000000-0005-0000-0000-0000F22F0000}"/>
    <cellStyle name="Moneda 3 5 3 3" xfId="1822" xr:uid="{00000000-0005-0000-0000-0000F32F0000}"/>
    <cellStyle name="Moneda 3 5 3 3 2" xfId="1823" xr:uid="{00000000-0005-0000-0000-0000F42F0000}"/>
    <cellStyle name="Moneda 3 5 3 4" xfId="1824" xr:uid="{00000000-0005-0000-0000-0000F52F0000}"/>
    <cellStyle name="Moneda 3 5 3 4 2" xfId="1825" xr:uid="{00000000-0005-0000-0000-0000F62F0000}"/>
    <cellStyle name="Moneda 3 5 3 5" xfId="1826" xr:uid="{00000000-0005-0000-0000-0000F72F0000}"/>
    <cellStyle name="Moneda 3 5 4" xfId="1827" xr:uid="{00000000-0005-0000-0000-0000F82F0000}"/>
    <cellStyle name="Moneda 3 5 4 2" xfId="1828" xr:uid="{00000000-0005-0000-0000-0000F92F0000}"/>
    <cellStyle name="Moneda 3 5 5" xfId="1829" xr:uid="{00000000-0005-0000-0000-0000FA2F0000}"/>
    <cellStyle name="Moneda 3 5 5 2" xfId="1830" xr:uid="{00000000-0005-0000-0000-0000FB2F0000}"/>
    <cellStyle name="Moneda 3 5 6" xfId="1831" xr:uid="{00000000-0005-0000-0000-0000FC2F0000}"/>
    <cellStyle name="Moneda 3 5 6 2" xfId="1832" xr:uid="{00000000-0005-0000-0000-0000FD2F0000}"/>
    <cellStyle name="Moneda 3 5 7" xfId="1833" xr:uid="{00000000-0005-0000-0000-0000FE2F0000}"/>
    <cellStyle name="Moneda 3 5 8" xfId="1834" xr:uid="{00000000-0005-0000-0000-0000FF2F0000}"/>
    <cellStyle name="Moneda 3 5 9" xfId="13554" xr:uid="{E2C630DC-59D4-4A1F-B9F7-AB94A4AA6160}"/>
    <cellStyle name="Moneda 3 6" xfId="1835" xr:uid="{00000000-0005-0000-0000-000000300000}"/>
    <cellStyle name="Moneda 3 6 2" xfId="1836" xr:uid="{00000000-0005-0000-0000-000001300000}"/>
    <cellStyle name="Moneda 3 6 2 2" xfId="1837" xr:uid="{00000000-0005-0000-0000-000002300000}"/>
    <cellStyle name="Moneda 3 6 2 2 2" xfId="1838" xr:uid="{00000000-0005-0000-0000-000003300000}"/>
    <cellStyle name="Moneda 3 6 2 3" xfId="1839" xr:uid="{00000000-0005-0000-0000-000004300000}"/>
    <cellStyle name="Moneda 3 6 3" xfId="1840" xr:uid="{00000000-0005-0000-0000-000005300000}"/>
    <cellStyle name="Moneda 3 6 4" xfId="13335" xr:uid="{00000000-0005-0000-0000-000006300000}"/>
    <cellStyle name="Moneda 3 6 4 2" xfId="23826" xr:uid="{C4AD1645-CB73-4C28-8A75-402CE4539DA3}"/>
    <cellStyle name="Moneda 3 7" xfId="1841" xr:uid="{00000000-0005-0000-0000-000007300000}"/>
    <cellStyle name="Moneda 3 7 2" xfId="1842" xr:uid="{00000000-0005-0000-0000-000008300000}"/>
    <cellStyle name="Moneda 3 7 2 2" xfId="1843" xr:uid="{00000000-0005-0000-0000-000009300000}"/>
    <cellStyle name="Moneda 3 7 3" xfId="1844" xr:uid="{00000000-0005-0000-0000-00000A300000}"/>
    <cellStyle name="Moneda 3 8" xfId="1845" xr:uid="{00000000-0005-0000-0000-00000B300000}"/>
    <cellStyle name="Moneda 3 8 2" xfId="1846" xr:uid="{00000000-0005-0000-0000-00000C300000}"/>
    <cellStyle name="Moneda 3 8 2 2" xfId="1847" xr:uid="{00000000-0005-0000-0000-00000D300000}"/>
    <cellStyle name="Moneda 3 8 2 2 2" xfId="1848" xr:uid="{00000000-0005-0000-0000-00000E300000}"/>
    <cellStyle name="Moneda 3 8 2 3" xfId="1849" xr:uid="{00000000-0005-0000-0000-00000F300000}"/>
    <cellStyle name="Moneda 3 8 2 3 2" xfId="1850" xr:uid="{00000000-0005-0000-0000-000010300000}"/>
    <cellStyle name="Moneda 3 8 2 4" xfId="1851" xr:uid="{00000000-0005-0000-0000-000011300000}"/>
    <cellStyle name="Moneda 3 8 2 4 2" xfId="1852" xr:uid="{00000000-0005-0000-0000-000012300000}"/>
    <cellStyle name="Moneda 3 8 2 5" xfId="1853" xr:uid="{00000000-0005-0000-0000-000013300000}"/>
    <cellStyle name="Moneda 3 8 3" xfId="1854" xr:uid="{00000000-0005-0000-0000-000014300000}"/>
    <cellStyle name="Moneda 3 8 3 2" xfId="1855" xr:uid="{00000000-0005-0000-0000-000015300000}"/>
    <cellStyle name="Moneda 3 8 4" xfId="1856" xr:uid="{00000000-0005-0000-0000-000016300000}"/>
    <cellStyle name="Moneda 3 8 4 2" xfId="1857" xr:uid="{00000000-0005-0000-0000-000017300000}"/>
    <cellStyle name="Moneda 3 8 5" xfId="1858" xr:uid="{00000000-0005-0000-0000-000018300000}"/>
    <cellStyle name="Moneda 3 8 5 2" xfId="1859" xr:uid="{00000000-0005-0000-0000-000019300000}"/>
    <cellStyle name="Moneda 3 8 6" xfId="1860" xr:uid="{00000000-0005-0000-0000-00001A300000}"/>
    <cellStyle name="Moneda 3 9" xfId="1861" xr:uid="{00000000-0005-0000-0000-00001B300000}"/>
    <cellStyle name="Moneda 3 9 2" xfId="1862" xr:uid="{00000000-0005-0000-0000-00001C300000}"/>
    <cellStyle name="Moneda 30" xfId="1863" xr:uid="{00000000-0005-0000-0000-00001D300000}"/>
    <cellStyle name="Moneda 30 2" xfId="1864" xr:uid="{00000000-0005-0000-0000-00001E300000}"/>
    <cellStyle name="Moneda 30 2 2" xfId="1865" xr:uid="{00000000-0005-0000-0000-00001F300000}"/>
    <cellStyle name="Moneda 30 3" xfId="1866" xr:uid="{00000000-0005-0000-0000-000020300000}"/>
    <cellStyle name="Moneda 30 3 2" xfId="1867" xr:uid="{00000000-0005-0000-0000-000021300000}"/>
    <cellStyle name="Moneda 30 4" xfId="1868" xr:uid="{00000000-0005-0000-0000-000022300000}"/>
    <cellStyle name="Moneda 30 4 2" xfId="1869" xr:uid="{00000000-0005-0000-0000-000023300000}"/>
    <cellStyle name="Moneda 30 5" xfId="1870" xr:uid="{00000000-0005-0000-0000-000024300000}"/>
    <cellStyle name="Moneda 31" xfId="1871" xr:uid="{00000000-0005-0000-0000-000025300000}"/>
    <cellStyle name="Moneda 31 2" xfId="1872" xr:uid="{00000000-0005-0000-0000-000026300000}"/>
    <cellStyle name="Moneda 32" xfId="1873" xr:uid="{00000000-0005-0000-0000-000027300000}"/>
    <cellStyle name="Moneda 32 2" xfId="1874" xr:uid="{00000000-0005-0000-0000-000028300000}"/>
    <cellStyle name="Moneda 33" xfId="1875" xr:uid="{00000000-0005-0000-0000-000029300000}"/>
    <cellStyle name="Moneda 33 2" xfId="1876" xr:uid="{00000000-0005-0000-0000-00002A300000}"/>
    <cellStyle name="Moneda 34" xfId="1877" xr:uid="{00000000-0005-0000-0000-00002B300000}"/>
    <cellStyle name="Moneda 34 2" xfId="1878" xr:uid="{00000000-0005-0000-0000-00002C300000}"/>
    <cellStyle name="Moneda 35" xfId="1879" xr:uid="{00000000-0005-0000-0000-00002D300000}"/>
    <cellStyle name="Moneda 35 2" xfId="1880" xr:uid="{00000000-0005-0000-0000-00002E300000}"/>
    <cellStyle name="Moneda 36" xfId="1881" xr:uid="{00000000-0005-0000-0000-00002F300000}"/>
    <cellStyle name="Moneda 36 2" xfId="1882" xr:uid="{00000000-0005-0000-0000-000030300000}"/>
    <cellStyle name="Moneda 37" xfId="1883" xr:uid="{00000000-0005-0000-0000-000031300000}"/>
    <cellStyle name="Moneda 37 2" xfId="1884" xr:uid="{00000000-0005-0000-0000-000032300000}"/>
    <cellStyle name="Moneda 38" xfId="1885" xr:uid="{00000000-0005-0000-0000-000033300000}"/>
    <cellStyle name="Moneda 38 2" xfId="1886" xr:uid="{00000000-0005-0000-0000-000034300000}"/>
    <cellStyle name="Moneda 39" xfId="1887" xr:uid="{00000000-0005-0000-0000-000035300000}"/>
    <cellStyle name="Moneda 39 2" xfId="1888" xr:uid="{00000000-0005-0000-0000-000036300000}"/>
    <cellStyle name="Moneda 4" xfId="15" xr:uid="{00000000-0005-0000-0000-000037300000}"/>
    <cellStyle name="Moneda 4 2" xfId="1889" xr:uid="{00000000-0005-0000-0000-000038300000}"/>
    <cellStyle name="Moneda 4 3" xfId="1890" xr:uid="{00000000-0005-0000-0000-000039300000}"/>
    <cellStyle name="Moneda 4 3 2" xfId="13336" xr:uid="{00000000-0005-0000-0000-00003A300000}"/>
    <cellStyle name="Moneda 4 3 2 2" xfId="13337" xr:uid="{00000000-0005-0000-0000-00003B300000}"/>
    <cellStyle name="Moneda 4 3 2 2 2" xfId="13338" xr:uid="{00000000-0005-0000-0000-00003C300000}"/>
    <cellStyle name="Moneda 4 3 2 2 2 2" xfId="13339" xr:uid="{00000000-0005-0000-0000-00003D300000}"/>
    <cellStyle name="Moneda 4 3 2 2 3" xfId="13340" xr:uid="{00000000-0005-0000-0000-00003E300000}"/>
    <cellStyle name="Moneda 4 3 2 2 4" xfId="13341" xr:uid="{00000000-0005-0000-0000-00003F300000}"/>
    <cellStyle name="Moneda 4 3 2 2 5" xfId="13342" xr:uid="{00000000-0005-0000-0000-000040300000}"/>
    <cellStyle name="Moneda 4 3 2 3" xfId="13343" xr:uid="{00000000-0005-0000-0000-000041300000}"/>
    <cellStyle name="Moneda 4 3 2 3 2" xfId="13344" xr:uid="{00000000-0005-0000-0000-000042300000}"/>
    <cellStyle name="Moneda 4 3 2 3 3" xfId="13345" xr:uid="{00000000-0005-0000-0000-000043300000}"/>
    <cellStyle name="Moneda 4 3 2 4" xfId="13346" xr:uid="{00000000-0005-0000-0000-000044300000}"/>
    <cellStyle name="Moneda 4 3 2 5" xfId="13347" xr:uid="{00000000-0005-0000-0000-000045300000}"/>
    <cellStyle name="Moneda 4 3 2 6" xfId="13348" xr:uid="{00000000-0005-0000-0000-000046300000}"/>
    <cellStyle name="Moneda 4 3 2 7" xfId="13349" xr:uid="{00000000-0005-0000-0000-000047300000}"/>
    <cellStyle name="Moneda 4 3 2 8" xfId="13350" xr:uid="{00000000-0005-0000-0000-000048300000}"/>
    <cellStyle name="Moneda 4 3 3" xfId="13351" xr:uid="{00000000-0005-0000-0000-000049300000}"/>
    <cellStyle name="Moneda 4 3 3 2" xfId="13352" xr:uid="{00000000-0005-0000-0000-00004A300000}"/>
    <cellStyle name="Moneda 4 3 3 2 2" xfId="13353" xr:uid="{00000000-0005-0000-0000-00004B300000}"/>
    <cellStyle name="Moneda 4 3 3 3" xfId="13354" xr:uid="{00000000-0005-0000-0000-00004C300000}"/>
    <cellStyle name="Moneda 4 3 3 4" xfId="13355" xr:uid="{00000000-0005-0000-0000-00004D300000}"/>
    <cellStyle name="Moneda 4 3 3 5" xfId="13356" xr:uid="{00000000-0005-0000-0000-00004E300000}"/>
    <cellStyle name="Moneda 4 3 4" xfId="13357" xr:uid="{00000000-0005-0000-0000-00004F300000}"/>
    <cellStyle name="Moneda 4 3 4 2" xfId="13358" xr:uid="{00000000-0005-0000-0000-000050300000}"/>
    <cellStyle name="Moneda 4 3 4 3" xfId="13359" xr:uid="{00000000-0005-0000-0000-000051300000}"/>
    <cellStyle name="Moneda 4 3 5" xfId="13360" xr:uid="{00000000-0005-0000-0000-000052300000}"/>
    <cellStyle name="Moneda 4 3 6" xfId="13361" xr:uid="{00000000-0005-0000-0000-000053300000}"/>
    <cellStyle name="Moneda 4 3 7" xfId="13362" xr:uid="{00000000-0005-0000-0000-000054300000}"/>
    <cellStyle name="Moneda 4 3 8" xfId="13363" xr:uid="{00000000-0005-0000-0000-000055300000}"/>
    <cellStyle name="Moneda 4 3 9" xfId="13364" xr:uid="{00000000-0005-0000-0000-000056300000}"/>
    <cellStyle name="Moneda 4 4" xfId="1891" xr:uid="{00000000-0005-0000-0000-000057300000}"/>
    <cellStyle name="Moneda 40" xfId="1892" xr:uid="{00000000-0005-0000-0000-000058300000}"/>
    <cellStyle name="Moneda 40 2" xfId="1893" xr:uid="{00000000-0005-0000-0000-000059300000}"/>
    <cellStyle name="Moneda 41" xfId="1894" xr:uid="{00000000-0005-0000-0000-00005A300000}"/>
    <cellStyle name="Moneda 41 2" xfId="1895" xr:uid="{00000000-0005-0000-0000-00005B300000}"/>
    <cellStyle name="Moneda 42" xfId="1896" xr:uid="{00000000-0005-0000-0000-00005C300000}"/>
    <cellStyle name="Moneda 42 2" xfId="1897" xr:uid="{00000000-0005-0000-0000-00005D300000}"/>
    <cellStyle name="Moneda 43" xfId="1898" xr:uid="{00000000-0005-0000-0000-00005E300000}"/>
    <cellStyle name="Moneda 43 2" xfId="1899" xr:uid="{00000000-0005-0000-0000-00005F300000}"/>
    <cellStyle name="Moneda 44" xfId="1900" xr:uid="{00000000-0005-0000-0000-000060300000}"/>
    <cellStyle name="Moneda 44 2" xfId="1901" xr:uid="{00000000-0005-0000-0000-000061300000}"/>
    <cellStyle name="Moneda 45" xfId="1902" xr:uid="{00000000-0005-0000-0000-000062300000}"/>
    <cellStyle name="Moneda 45 2" xfId="1903" xr:uid="{00000000-0005-0000-0000-000063300000}"/>
    <cellStyle name="Moneda 46" xfId="1904" xr:uid="{00000000-0005-0000-0000-000064300000}"/>
    <cellStyle name="Moneda 46 2" xfId="1905" xr:uid="{00000000-0005-0000-0000-000065300000}"/>
    <cellStyle name="Moneda 47" xfId="1906" xr:uid="{00000000-0005-0000-0000-000066300000}"/>
    <cellStyle name="Moneda 47 2" xfId="1907" xr:uid="{00000000-0005-0000-0000-000067300000}"/>
    <cellStyle name="Moneda 48" xfId="1908" xr:uid="{00000000-0005-0000-0000-000068300000}"/>
    <cellStyle name="Moneda 48 2" xfId="1909" xr:uid="{00000000-0005-0000-0000-000069300000}"/>
    <cellStyle name="Moneda 49" xfId="1910" xr:uid="{00000000-0005-0000-0000-00006A300000}"/>
    <cellStyle name="Moneda 5" xfId="1911" xr:uid="{00000000-0005-0000-0000-00006B300000}"/>
    <cellStyle name="Moneda 5 2" xfId="1912" xr:uid="{00000000-0005-0000-0000-00006C300000}"/>
    <cellStyle name="Moneda 5 3" xfId="1913" xr:uid="{00000000-0005-0000-0000-00006D300000}"/>
    <cellStyle name="Moneda 5 4" xfId="1914" xr:uid="{00000000-0005-0000-0000-00006E300000}"/>
    <cellStyle name="Moneda 5 5" xfId="1915" xr:uid="{00000000-0005-0000-0000-00006F300000}"/>
    <cellStyle name="Moneda 50" xfId="1916" xr:uid="{00000000-0005-0000-0000-000070300000}"/>
    <cellStyle name="Moneda 51" xfId="1917" xr:uid="{00000000-0005-0000-0000-000071300000}"/>
    <cellStyle name="Moneda 52" xfId="1918" xr:uid="{00000000-0005-0000-0000-000072300000}"/>
    <cellStyle name="Moneda 53" xfId="13459" xr:uid="{4211D403-F18D-4E15-84E5-183E44677102}"/>
    <cellStyle name="Moneda 54" xfId="13477" xr:uid="{09B314E7-F37A-4DB5-8FFA-18D81124CED7}"/>
    <cellStyle name="Moneda 55" xfId="13492" xr:uid="{22757CE3-7E76-4740-AB4C-7A5608BA3C84}"/>
    <cellStyle name="Moneda 56" xfId="13571" xr:uid="{ADFABC60-BBBB-4B64-A903-A921460ABAA6}"/>
    <cellStyle name="Moneda 57" xfId="13576" xr:uid="{09B367E5-19B4-48C5-8643-7B4674CD53B5}"/>
    <cellStyle name="Moneda 58" xfId="13493" xr:uid="{5784884F-D5C5-4939-919C-19BBA7B1F7DE}"/>
    <cellStyle name="Moneda 59" xfId="13582" xr:uid="{332EEFB2-D356-47C6-8112-4B11DDD8323F}"/>
    <cellStyle name="Moneda 6" xfId="1919" xr:uid="{00000000-0005-0000-0000-000073300000}"/>
    <cellStyle name="Moneda 6 10" xfId="1920" xr:uid="{00000000-0005-0000-0000-000074300000}"/>
    <cellStyle name="Moneda 6 10 2" xfId="1921" xr:uid="{00000000-0005-0000-0000-000075300000}"/>
    <cellStyle name="Moneda 6 11" xfId="1922" xr:uid="{00000000-0005-0000-0000-000076300000}"/>
    <cellStyle name="Moneda 6 11 2" xfId="1923" xr:uid="{00000000-0005-0000-0000-000077300000}"/>
    <cellStyle name="Moneda 6 12" xfId="1924" xr:uid="{00000000-0005-0000-0000-000078300000}"/>
    <cellStyle name="Moneda 6 2" xfId="1925" xr:uid="{00000000-0005-0000-0000-000079300000}"/>
    <cellStyle name="Moneda 6 2 10" xfId="1926" xr:uid="{00000000-0005-0000-0000-00007A300000}"/>
    <cellStyle name="Moneda 6 2 11" xfId="1927" xr:uid="{00000000-0005-0000-0000-00007B300000}"/>
    <cellStyle name="Moneda 6 2 2" xfId="1928" xr:uid="{00000000-0005-0000-0000-00007C300000}"/>
    <cellStyle name="Moneda 6 2 2 2" xfId="1929" xr:uid="{00000000-0005-0000-0000-00007D300000}"/>
    <cellStyle name="Moneda 6 2 2 2 2" xfId="1930" xr:uid="{00000000-0005-0000-0000-00007E300000}"/>
    <cellStyle name="Moneda 6 2 2 2 2 2" xfId="1931" xr:uid="{00000000-0005-0000-0000-00007F300000}"/>
    <cellStyle name="Moneda 6 2 2 2 2 2 2" xfId="1932" xr:uid="{00000000-0005-0000-0000-000080300000}"/>
    <cellStyle name="Moneda 6 2 2 2 2 3" xfId="1933" xr:uid="{00000000-0005-0000-0000-000081300000}"/>
    <cellStyle name="Moneda 6 2 2 2 2 3 2" xfId="1934" xr:uid="{00000000-0005-0000-0000-000082300000}"/>
    <cellStyle name="Moneda 6 2 2 2 2 4" xfId="1935" xr:uid="{00000000-0005-0000-0000-000083300000}"/>
    <cellStyle name="Moneda 6 2 2 2 2 4 2" xfId="1936" xr:uid="{00000000-0005-0000-0000-000084300000}"/>
    <cellStyle name="Moneda 6 2 2 2 2 5" xfId="1937" xr:uid="{00000000-0005-0000-0000-000085300000}"/>
    <cellStyle name="Moneda 6 2 2 2 3" xfId="1938" xr:uid="{00000000-0005-0000-0000-000086300000}"/>
    <cellStyle name="Moneda 6 2 2 2 3 2" xfId="1939" xr:uid="{00000000-0005-0000-0000-000087300000}"/>
    <cellStyle name="Moneda 6 2 2 2 4" xfId="1940" xr:uid="{00000000-0005-0000-0000-000088300000}"/>
    <cellStyle name="Moneda 6 2 2 2 4 2" xfId="1941" xr:uid="{00000000-0005-0000-0000-000089300000}"/>
    <cellStyle name="Moneda 6 2 2 2 5" xfId="1942" xr:uid="{00000000-0005-0000-0000-00008A300000}"/>
    <cellStyle name="Moneda 6 2 2 2 5 2" xfId="1943" xr:uid="{00000000-0005-0000-0000-00008B300000}"/>
    <cellStyle name="Moneda 6 2 2 2 6" xfId="1944" xr:uid="{00000000-0005-0000-0000-00008C300000}"/>
    <cellStyle name="Moneda 6 2 2 3" xfId="1945" xr:uid="{00000000-0005-0000-0000-00008D300000}"/>
    <cellStyle name="Moneda 6 2 2 3 2" xfId="1946" xr:uid="{00000000-0005-0000-0000-00008E300000}"/>
    <cellStyle name="Moneda 6 2 2 3 2 2" xfId="1947" xr:uid="{00000000-0005-0000-0000-00008F300000}"/>
    <cellStyle name="Moneda 6 2 2 3 3" xfId="1948" xr:uid="{00000000-0005-0000-0000-000090300000}"/>
    <cellStyle name="Moneda 6 2 2 3 3 2" xfId="1949" xr:uid="{00000000-0005-0000-0000-000091300000}"/>
    <cellStyle name="Moneda 6 2 2 3 4" xfId="1950" xr:uid="{00000000-0005-0000-0000-000092300000}"/>
    <cellStyle name="Moneda 6 2 2 3 4 2" xfId="1951" xr:uid="{00000000-0005-0000-0000-000093300000}"/>
    <cellStyle name="Moneda 6 2 2 3 5" xfId="1952" xr:uid="{00000000-0005-0000-0000-000094300000}"/>
    <cellStyle name="Moneda 6 2 2 4" xfId="1953" xr:uid="{00000000-0005-0000-0000-000095300000}"/>
    <cellStyle name="Moneda 6 2 2 4 2" xfId="1954" xr:uid="{00000000-0005-0000-0000-000096300000}"/>
    <cellStyle name="Moneda 6 2 2 5" xfId="1955" xr:uid="{00000000-0005-0000-0000-000097300000}"/>
    <cellStyle name="Moneda 6 2 2 5 2" xfId="1956" xr:uid="{00000000-0005-0000-0000-000098300000}"/>
    <cellStyle name="Moneda 6 2 2 6" xfId="1957" xr:uid="{00000000-0005-0000-0000-000099300000}"/>
    <cellStyle name="Moneda 6 2 2 6 2" xfId="1958" xr:uid="{00000000-0005-0000-0000-00009A300000}"/>
    <cellStyle name="Moneda 6 2 2 7" xfId="1959" xr:uid="{00000000-0005-0000-0000-00009B300000}"/>
    <cellStyle name="Moneda 6 2 3" xfId="1960" xr:uid="{00000000-0005-0000-0000-00009C300000}"/>
    <cellStyle name="Moneda 6 2 3 2" xfId="1961" xr:uid="{00000000-0005-0000-0000-00009D300000}"/>
    <cellStyle name="Moneda 6 2 3 2 2" xfId="1962" xr:uid="{00000000-0005-0000-0000-00009E300000}"/>
    <cellStyle name="Moneda 6 2 3 2 2 2" xfId="1963" xr:uid="{00000000-0005-0000-0000-00009F300000}"/>
    <cellStyle name="Moneda 6 2 3 2 2 2 2" xfId="1964" xr:uid="{00000000-0005-0000-0000-0000A0300000}"/>
    <cellStyle name="Moneda 6 2 3 2 2 3" xfId="1965" xr:uid="{00000000-0005-0000-0000-0000A1300000}"/>
    <cellStyle name="Moneda 6 2 3 2 2 3 2" xfId="1966" xr:uid="{00000000-0005-0000-0000-0000A2300000}"/>
    <cellStyle name="Moneda 6 2 3 2 2 4" xfId="1967" xr:uid="{00000000-0005-0000-0000-0000A3300000}"/>
    <cellStyle name="Moneda 6 2 3 2 2 4 2" xfId="1968" xr:uid="{00000000-0005-0000-0000-0000A4300000}"/>
    <cellStyle name="Moneda 6 2 3 2 2 5" xfId="1969" xr:uid="{00000000-0005-0000-0000-0000A5300000}"/>
    <cellStyle name="Moneda 6 2 3 2 3" xfId="1970" xr:uid="{00000000-0005-0000-0000-0000A6300000}"/>
    <cellStyle name="Moneda 6 2 3 2 3 2" xfId="1971" xr:uid="{00000000-0005-0000-0000-0000A7300000}"/>
    <cellStyle name="Moneda 6 2 3 2 4" xfId="1972" xr:uid="{00000000-0005-0000-0000-0000A8300000}"/>
    <cellStyle name="Moneda 6 2 3 2 4 2" xfId="1973" xr:uid="{00000000-0005-0000-0000-0000A9300000}"/>
    <cellStyle name="Moneda 6 2 3 2 5" xfId="1974" xr:uid="{00000000-0005-0000-0000-0000AA300000}"/>
    <cellStyle name="Moneda 6 2 3 2 5 2" xfId="1975" xr:uid="{00000000-0005-0000-0000-0000AB300000}"/>
    <cellStyle name="Moneda 6 2 3 2 6" xfId="1976" xr:uid="{00000000-0005-0000-0000-0000AC300000}"/>
    <cellStyle name="Moneda 6 2 3 3" xfId="1977" xr:uid="{00000000-0005-0000-0000-0000AD300000}"/>
    <cellStyle name="Moneda 6 2 3 3 2" xfId="1978" xr:uid="{00000000-0005-0000-0000-0000AE300000}"/>
    <cellStyle name="Moneda 6 2 3 3 2 2" xfId="1979" xr:uid="{00000000-0005-0000-0000-0000AF300000}"/>
    <cellStyle name="Moneda 6 2 3 3 3" xfId="1980" xr:uid="{00000000-0005-0000-0000-0000B0300000}"/>
    <cellStyle name="Moneda 6 2 3 3 3 2" xfId="1981" xr:uid="{00000000-0005-0000-0000-0000B1300000}"/>
    <cellStyle name="Moneda 6 2 3 3 4" xfId="1982" xr:uid="{00000000-0005-0000-0000-0000B2300000}"/>
    <cellStyle name="Moneda 6 2 3 3 4 2" xfId="1983" xr:uid="{00000000-0005-0000-0000-0000B3300000}"/>
    <cellStyle name="Moneda 6 2 3 3 5" xfId="1984" xr:uid="{00000000-0005-0000-0000-0000B4300000}"/>
    <cellStyle name="Moneda 6 2 3 4" xfId="1985" xr:uid="{00000000-0005-0000-0000-0000B5300000}"/>
    <cellStyle name="Moneda 6 2 3 4 2" xfId="1986" xr:uid="{00000000-0005-0000-0000-0000B6300000}"/>
    <cellStyle name="Moneda 6 2 3 5" xfId="1987" xr:uid="{00000000-0005-0000-0000-0000B7300000}"/>
    <cellStyle name="Moneda 6 2 3 5 2" xfId="1988" xr:uid="{00000000-0005-0000-0000-0000B8300000}"/>
    <cellStyle name="Moneda 6 2 3 6" xfId="1989" xr:uid="{00000000-0005-0000-0000-0000B9300000}"/>
    <cellStyle name="Moneda 6 2 3 6 2" xfId="1990" xr:uid="{00000000-0005-0000-0000-0000BA300000}"/>
    <cellStyle name="Moneda 6 2 3 7" xfId="1991" xr:uid="{00000000-0005-0000-0000-0000BB300000}"/>
    <cellStyle name="Moneda 6 2 4" xfId="1992" xr:uid="{00000000-0005-0000-0000-0000BC300000}"/>
    <cellStyle name="Moneda 6 2 4 2" xfId="1993" xr:uid="{00000000-0005-0000-0000-0000BD300000}"/>
    <cellStyle name="Moneda 6 2 4 2 2" xfId="1994" xr:uid="{00000000-0005-0000-0000-0000BE300000}"/>
    <cellStyle name="Moneda 6 2 4 2 2 2" xfId="1995" xr:uid="{00000000-0005-0000-0000-0000BF300000}"/>
    <cellStyle name="Moneda 6 2 4 2 2 2 2" xfId="1996" xr:uid="{00000000-0005-0000-0000-0000C0300000}"/>
    <cellStyle name="Moneda 6 2 4 2 2 3" xfId="1997" xr:uid="{00000000-0005-0000-0000-0000C1300000}"/>
    <cellStyle name="Moneda 6 2 4 2 2 3 2" xfId="1998" xr:uid="{00000000-0005-0000-0000-0000C2300000}"/>
    <cellStyle name="Moneda 6 2 4 2 2 4" xfId="1999" xr:uid="{00000000-0005-0000-0000-0000C3300000}"/>
    <cellStyle name="Moneda 6 2 4 2 2 4 2" xfId="2000" xr:uid="{00000000-0005-0000-0000-0000C4300000}"/>
    <cellStyle name="Moneda 6 2 4 2 2 5" xfId="2001" xr:uid="{00000000-0005-0000-0000-0000C5300000}"/>
    <cellStyle name="Moneda 6 2 4 2 3" xfId="2002" xr:uid="{00000000-0005-0000-0000-0000C6300000}"/>
    <cellStyle name="Moneda 6 2 4 2 3 2" xfId="2003" xr:uid="{00000000-0005-0000-0000-0000C7300000}"/>
    <cellStyle name="Moneda 6 2 4 2 4" xfId="2004" xr:uid="{00000000-0005-0000-0000-0000C8300000}"/>
    <cellStyle name="Moneda 6 2 4 2 4 2" xfId="2005" xr:uid="{00000000-0005-0000-0000-0000C9300000}"/>
    <cellStyle name="Moneda 6 2 4 2 5" xfId="2006" xr:uid="{00000000-0005-0000-0000-0000CA300000}"/>
    <cellStyle name="Moneda 6 2 4 2 5 2" xfId="2007" xr:uid="{00000000-0005-0000-0000-0000CB300000}"/>
    <cellStyle name="Moneda 6 2 4 2 6" xfId="2008" xr:uid="{00000000-0005-0000-0000-0000CC300000}"/>
    <cellStyle name="Moneda 6 2 4 3" xfId="2009" xr:uid="{00000000-0005-0000-0000-0000CD300000}"/>
    <cellStyle name="Moneda 6 2 4 3 2" xfId="2010" xr:uid="{00000000-0005-0000-0000-0000CE300000}"/>
    <cellStyle name="Moneda 6 2 4 3 2 2" xfId="2011" xr:uid="{00000000-0005-0000-0000-0000CF300000}"/>
    <cellStyle name="Moneda 6 2 4 3 3" xfId="2012" xr:uid="{00000000-0005-0000-0000-0000D0300000}"/>
    <cellStyle name="Moneda 6 2 4 3 3 2" xfId="2013" xr:uid="{00000000-0005-0000-0000-0000D1300000}"/>
    <cellStyle name="Moneda 6 2 4 3 4" xfId="2014" xr:uid="{00000000-0005-0000-0000-0000D2300000}"/>
    <cellStyle name="Moneda 6 2 4 3 4 2" xfId="2015" xr:uid="{00000000-0005-0000-0000-0000D3300000}"/>
    <cellStyle name="Moneda 6 2 4 3 5" xfId="2016" xr:uid="{00000000-0005-0000-0000-0000D4300000}"/>
    <cellStyle name="Moneda 6 2 4 4" xfId="2017" xr:uid="{00000000-0005-0000-0000-0000D5300000}"/>
    <cellStyle name="Moneda 6 2 4 4 2" xfId="2018" xr:uid="{00000000-0005-0000-0000-0000D6300000}"/>
    <cellStyle name="Moneda 6 2 4 5" xfId="2019" xr:uid="{00000000-0005-0000-0000-0000D7300000}"/>
    <cellStyle name="Moneda 6 2 4 5 2" xfId="2020" xr:uid="{00000000-0005-0000-0000-0000D8300000}"/>
    <cellStyle name="Moneda 6 2 4 6" xfId="2021" xr:uid="{00000000-0005-0000-0000-0000D9300000}"/>
    <cellStyle name="Moneda 6 2 4 6 2" xfId="2022" xr:uid="{00000000-0005-0000-0000-0000DA300000}"/>
    <cellStyle name="Moneda 6 2 4 7" xfId="2023" xr:uid="{00000000-0005-0000-0000-0000DB300000}"/>
    <cellStyle name="Moneda 6 2 5" xfId="2024" xr:uid="{00000000-0005-0000-0000-0000DC300000}"/>
    <cellStyle name="Moneda 6 2 5 2" xfId="2025" xr:uid="{00000000-0005-0000-0000-0000DD300000}"/>
    <cellStyle name="Moneda 6 2 5 2 2" xfId="2026" xr:uid="{00000000-0005-0000-0000-0000DE300000}"/>
    <cellStyle name="Moneda 6 2 5 2 2 2" xfId="2027" xr:uid="{00000000-0005-0000-0000-0000DF300000}"/>
    <cellStyle name="Moneda 6 2 5 2 3" xfId="2028" xr:uid="{00000000-0005-0000-0000-0000E0300000}"/>
    <cellStyle name="Moneda 6 2 5 2 3 2" xfId="2029" xr:uid="{00000000-0005-0000-0000-0000E1300000}"/>
    <cellStyle name="Moneda 6 2 5 2 4" xfId="2030" xr:uid="{00000000-0005-0000-0000-0000E2300000}"/>
    <cellStyle name="Moneda 6 2 5 2 4 2" xfId="2031" xr:uid="{00000000-0005-0000-0000-0000E3300000}"/>
    <cellStyle name="Moneda 6 2 5 2 5" xfId="2032" xr:uid="{00000000-0005-0000-0000-0000E4300000}"/>
    <cellStyle name="Moneda 6 2 5 3" xfId="2033" xr:uid="{00000000-0005-0000-0000-0000E5300000}"/>
    <cellStyle name="Moneda 6 2 5 3 2" xfId="2034" xr:uid="{00000000-0005-0000-0000-0000E6300000}"/>
    <cellStyle name="Moneda 6 2 5 4" xfId="2035" xr:uid="{00000000-0005-0000-0000-0000E7300000}"/>
    <cellStyle name="Moneda 6 2 5 4 2" xfId="2036" xr:uid="{00000000-0005-0000-0000-0000E8300000}"/>
    <cellStyle name="Moneda 6 2 5 5" xfId="2037" xr:uid="{00000000-0005-0000-0000-0000E9300000}"/>
    <cellStyle name="Moneda 6 2 5 5 2" xfId="2038" xr:uid="{00000000-0005-0000-0000-0000EA300000}"/>
    <cellStyle name="Moneda 6 2 5 6" xfId="2039" xr:uid="{00000000-0005-0000-0000-0000EB300000}"/>
    <cellStyle name="Moneda 6 2 6" xfId="2040" xr:uid="{00000000-0005-0000-0000-0000EC300000}"/>
    <cellStyle name="Moneda 6 2 6 2" xfId="2041" xr:uid="{00000000-0005-0000-0000-0000ED300000}"/>
    <cellStyle name="Moneda 6 2 6 2 2" xfId="2042" xr:uid="{00000000-0005-0000-0000-0000EE300000}"/>
    <cellStyle name="Moneda 6 2 6 3" xfId="2043" xr:uid="{00000000-0005-0000-0000-0000EF300000}"/>
    <cellStyle name="Moneda 6 2 6 3 2" xfId="2044" xr:uid="{00000000-0005-0000-0000-0000F0300000}"/>
    <cellStyle name="Moneda 6 2 6 4" xfId="2045" xr:uid="{00000000-0005-0000-0000-0000F1300000}"/>
    <cellStyle name="Moneda 6 2 6 4 2" xfId="2046" xr:uid="{00000000-0005-0000-0000-0000F2300000}"/>
    <cellStyle name="Moneda 6 2 6 5" xfId="2047" xr:uid="{00000000-0005-0000-0000-0000F3300000}"/>
    <cellStyle name="Moneda 6 2 7" xfId="2048" xr:uid="{00000000-0005-0000-0000-0000F4300000}"/>
    <cellStyle name="Moneda 6 2 7 2" xfId="2049" xr:uid="{00000000-0005-0000-0000-0000F5300000}"/>
    <cellStyle name="Moneda 6 2 8" xfId="2050" xr:uid="{00000000-0005-0000-0000-0000F6300000}"/>
    <cellStyle name="Moneda 6 2 8 2" xfId="2051" xr:uid="{00000000-0005-0000-0000-0000F7300000}"/>
    <cellStyle name="Moneda 6 2 9" xfId="2052" xr:uid="{00000000-0005-0000-0000-0000F8300000}"/>
    <cellStyle name="Moneda 6 2 9 2" xfId="2053" xr:uid="{00000000-0005-0000-0000-0000F9300000}"/>
    <cellStyle name="Moneda 6 3" xfId="2054" xr:uid="{00000000-0005-0000-0000-0000FA300000}"/>
    <cellStyle name="Moneda 6 3 2" xfId="2055" xr:uid="{00000000-0005-0000-0000-0000FB300000}"/>
    <cellStyle name="Moneda 6 3 2 2" xfId="2056" xr:uid="{00000000-0005-0000-0000-0000FC300000}"/>
    <cellStyle name="Moneda 6 3 2 2 2" xfId="2057" xr:uid="{00000000-0005-0000-0000-0000FD300000}"/>
    <cellStyle name="Moneda 6 3 2 2 2 2" xfId="2058" xr:uid="{00000000-0005-0000-0000-0000FE300000}"/>
    <cellStyle name="Moneda 6 3 2 2 3" xfId="2059" xr:uid="{00000000-0005-0000-0000-0000FF300000}"/>
    <cellStyle name="Moneda 6 3 2 2 3 2" xfId="2060" xr:uid="{00000000-0005-0000-0000-000000310000}"/>
    <cellStyle name="Moneda 6 3 2 2 4" xfId="2061" xr:uid="{00000000-0005-0000-0000-000001310000}"/>
    <cellStyle name="Moneda 6 3 2 2 4 2" xfId="2062" xr:uid="{00000000-0005-0000-0000-000002310000}"/>
    <cellStyle name="Moneda 6 3 2 2 5" xfId="2063" xr:uid="{00000000-0005-0000-0000-000003310000}"/>
    <cellStyle name="Moneda 6 3 2 3" xfId="2064" xr:uid="{00000000-0005-0000-0000-000004310000}"/>
    <cellStyle name="Moneda 6 3 2 3 2" xfId="2065" xr:uid="{00000000-0005-0000-0000-000005310000}"/>
    <cellStyle name="Moneda 6 3 2 4" xfId="2066" xr:uid="{00000000-0005-0000-0000-000006310000}"/>
    <cellStyle name="Moneda 6 3 2 4 2" xfId="2067" xr:uid="{00000000-0005-0000-0000-000007310000}"/>
    <cellStyle name="Moneda 6 3 2 5" xfId="2068" xr:uid="{00000000-0005-0000-0000-000008310000}"/>
    <cellStyle name="Moneda 6 3 2 5 2" xfId="2069" xr:uid="{00000000-0005-0000-0000-000009310000}"/>
    <cellStyle name="Moneda 6 3 2 6" xfId="2070" xr:uid="{00000000-0005-0000-0000-00000A310000}"/>
    <cellStyle name="Moneda 6 3 3" xfId="2071" xr:uid="{00000000-0005-0000-0000-00000B310000}"/>
    <cellStyle name="Moneda 6 3 3 2" xfId="2072" xr:uid="{00000000-0005-0000-0000-00000C310000}"/>
    <cellStyle name="Moneda 6 3 3 2 2" xfId="2073" xr:uid="{00000000-0005-0000-0000-00000D310000}"/>
    <cellStyle name="Moneda 6 3 3 3" xfId="2074" xr:uid="{00000000-0005-0000-0000-00000E310000}"/>
    <cellStyle name="Moneda 6 3 3 3 2" xfId="2075" xr:uid="{00000000-0005-0000-0000-00000F310000}"/>
    <cellStyle name="Moneda 6 3 3 4" xfId="2076" xr:uid="{00000000-0005-0000-0000-000010310000}"/>
    <cellStyle name="Moneda 6 3 3 4 2" xfId="2077" xr:uid="{00000000-0005-0000-0000-000011310000}"/>
    <cellStyle name="Moneda 6 3 3 5" xfId="2078" xr:uid="{00000000-0005-0000-0000-000012310000}"/>
    <cellStyle name="Moneda 6 3 4" xfId="2079" xr:uid="{00000000-0005-0000-0000-000013310000}"/>
    <cellStyle name="Moneda 6 3 4 2" xfId="2080" xr:uid="{00000000-0005-0000-0000-000014310000}"/>
    <cellStyle name="Moneda 6 3 5" xfId="2081" xr:uid="{00000000-0005-0000-0000-000015310000}"/>
    <cellStyle name="Moneda 6 3 5 2" xfId="2082" xr:uid="{00000000-0005-0000-0000-000016310000}"/>
    <cellStyle name="Moneda 6 3 6" xfId="2083" xr:uid="{00000000-0005-0000-0000-000017310000}"/>
    <cellStyle name="Moneda 6 3 6 2" xfId="2084" xr:uid="{00000000-0005-0000-0000-000018310000}"/>
    <cellStyle name="Moneda 6 3 7" xfId="2085" xr:uid="{00000000-0005-0000-0000-000019310000}"/>
    <cellStyle name="Moneda 6 4" xfId="2086" xr:uid="{00000000-0005-0000-0000-00001A310000}"/>
    <cellStyle name="Moneda 6 4 2" xfId="2087" xr:uid="{00000000-0005-0000-0000-00001B310000}"/>
    <cellStyle name="Moneda 6 4 2 2" xfId="2088" xr:uid="{00000000-0005-0000-0000-00001C310000}"/>
    <cellStyle name="Moneda 6 4 2 2 2" xfId="2089" xr:uid="{00000000-0005-0000-0000-00001D310000}"/>
    <cellStyle name="Moneda 6 4 2 2 2 2" xfId="2090" xr:uid="{00000000-0005-0000-0000-00001E310000}"/>
    <cellStyle name="Moneda 6 4 2 2 3" xfId="2091" xr:uid="{00000000-0005-0000-0000-00001F310000}"/>
    <cellStyle name="Moneda 6 4 2 2 3 2" xfId="2092" xr:uid="{00000000-0005-0000-0000-000020310000}"/>
    <cellStyle name="Moneda 6 4 2 2 4" xfId="2093" xr:uid="{00000000-0005-0000-0000-000021310000}"/>
    <cellStyle name="Moneda 6 4 2 2 4 2" xfId="2094" xr:uid="{00000000-0005-0000-0000-000022310000}"/>
    <cellStyle name="Moneda 6 4 2 2 5" xfId="2095" xr:uid="{00000000-0005-0000-0000-000023310000}"/>
    <cellStyle name="Moneda 6 4 2 3" xfId="2096" xr:uid="{00000000-0005-0000-0000-000024310000}"/>
    <cellStyle name="Moneda 6 4 2 3 2" xfId="2097" xr:uid="{00000000-0005-0000-0000-000025310000}"/>
    <cellStyle name="Moneda 6 4 2 4" xfId="2098" xr:uid="{00000000-0005-0000-0000-000026310000}"/>
    <cellStyle name="Moneda 6 4 2 4 2" xfId="2099" xr:uid="{00000000-0005-0000-0000-000027310000}"/>
    <cellStyle name="Moneda 6 4 2 5" xfId="2100" xr:uid="{00000000-0005-0000-0000-000028310000}"/>
    <cellStyle name="Moneda 6 4 2 5 2" xfId="2101" xr:uid="{00000000-0005-0000-0000-000029310000}"/>
    <cellStyle name="Moneda 6 4 2 6" xfId="2102" xr:uid="{00000000-0005-0000-0000-00002A310000}"/>
    <cellStyle name="Moneda 6 4 3" xfId="2103" xr:uid="{00000000-0005-0000-0000-00002B310000}"/>
    <cellStyle name="Moneda 6 4 3 2" xfId="2104" xr:uid="{00000000-0005-0000-0000-00002C310000}"/>
    <cellStyle name="Moneda 6 4 3 2 2" xfId="2105" xr:uid="{00000000-0005-0000-0000-00002D310000}"/>
    <cellStyle name="Moneda 6 4 3 3" xfId="2106" xr:uid="{00000000-0005-0000-0000-00002E310000}"/>
    <cellStyle name="Moneda 6 4 3 3 2" xfId="2107" xr:uid="{00000000-0005-0000-0000-00002F310000}"/>
    <cellStyle name="Moneda 6 4 3 4" xfId="2108" xr:uid="{00000000-0005-0000-0000-000030310000}"/>
    <cellStyle name="Moneda 6 4 3 4 2" xfId="2109" xr:uid="{00000000-0005-0000-0000-000031310000}"/>
    <cellStyle name="Moneda 6 4 3 5" xfId="2110" xr:uid="{00000000-0005-0000-0000-000032310000}"/>
    <cellStyle name="Moneda 6 4 4" xfId="2111" xr:uid="{00000000-0005-0000-0000-000033310000}"/>
    <cellStyle name="Moneda 6 4 4 2" xfId="2112" xr:uid="{00000000-0005-0000-0000-000034310000}"/>
    <cellStyle name="Moneda 6 4 5" xfId="2113" xr:uid="{00000000-0005-0000-0000-000035310000}"/>
    <cellStyle name="Moneda 6 4 5 2" xfId="2114" xr:uid="{00000000-0005-0000-0000-000036310000}"/>
    <cellStyle name="Moneda 6 4 6" xfId="2115" xr:uid="{00000000-0005-0000-0000-000037310000}"/>
    <cellStyle name="Moneda 6 4 6 2" xfId="2116" xr:uid="{00000000-0005-0000-0000-000038310000}"/>
    <cellStyle name="Moneda 6 4 7" xfId="2117" xr:uid="{00000000-0005-0000-0000-000039310000}"/>
    <cellStyle name="Moneda 6 5" xfId="2118" xr:uid="{00000000-0005-0000-0000-00003A310000}"/>
    <cellStyle name="Moneda 6 5 2" xfId="2119" xr:uid="{00000000-0005-0000-0000-00003B310000}"/>
    <cellStyle name="Moneda 6 5 2 2" xfId="2120" xr:uid="{00000000-0005-0000-0000-00003C310000}"/>
    <cellStyle name="Moneda 6 5 2 2 2" xfId="2121" xr:uid="{00000000-0005-0000-0000-00003D310000}"/>
    <cellStyle name="Moneda 6 5 2 2 2 2" xfId="2122" xr:uid="{00000000-0005-0000-0000-00003E310000}"/>
    <cellStyle name="Moneda 6 5 2 2 3" xfId="2123" xr:uid="{00000000-0005-0000-0000-00003F310000}"/>
    <cellStyle name="Moneda 6 5 2 2 3 2" xfId="2124" xr:uid="{00000000-0005-0000-0000-000040310000}"/>
    <cellStyle name="Moneda 6 5 2 2 4" xfId="2125" xr:uid="{00000000-0005-0000-0000-000041310000}"/>
    <cellStyle name="Moneda 6 5 2 2 4 2" xfId="2126" xr:uid="{00000000-0005-0000-0000-000042310000}"/>
    <cellStyle name="Moneda 6 5 2 2 5" xfId="2127" xr:uid="{00000000-0005-0000-0000-000043310000}"/>
    <cellStyle name="Moneda 6 5 2 3" xfId="2128" xr:uid="{00000000-0005-0000-0000-000044310000}"/>
    <cellStyle name="Moneda 6 5 2 3 2" xfId="2129" xr:uid="{00000000-0005-0000-0000-000045310000}"/>
    <cellStyle name="Moneda 6 5 2 4" xfId="2130" xr:uid="{00000000-0005-0000-0000-000046310000}"/>
    <cellStyle name="Moneda 6 5 2 4 2" xfId="2131" xr:uid="{00000000-0005-0000-0000-000047310000}"/>
    <cellStyle name="Moneda 6 5 2 5" xfId="2132" xr:uid="{00000000-0005-0000-0000-000048310000}"/>
    <cellStyle name="Moneda 6 5 2 5 2" xfId="2133" xr:uid="{00000000-0005-0000-0000-000049310000}"/>
    <cellStyle name="Moneda 6 5 2 6" xfId="2134" xr:uid="{00000000-0005-0000-0000-00004A310000}"/>
    <cellStyle name="Moneda 6 5 3" xfId="2135" xr:uid="{00000000-0005-0000-0000-00004B310000}"/>
    <cellStyle name="Moneda 6 5 3 2" xfId="2136" xr:uid="{00000000-0005-0000-0000-00004C310000}"/>
    <cellStyle name="Moneda 6 5 3 2 2" xfId="2137" xr:uid="{00000000-0005-0000-0000-00004D310000}"/>
    <cellStyle name="Moneda 6 5 3 3" xfId="2138" xr:uid="{00000000-0005-0000-0000-00004E310000}"/>
    <cellStyle name="Moneda 6 5 3 3 2" xfId="2139" xr:uid="{00000000-0005-0000-0000-00004F310000}"/>
    <cellStyle name="Moneda 6 5 3 4" xfId="2140" xr:uid="{00000000-0005-0000-0000-000050310000}"/>
    <cellStyle name="Moneda 6 5 3 4 2" xfId="2141" xr:uid="{00000000-0005-0000-0000-000051310000}"/>
    <cellStyle name="Moneda 6 5 3 5" xfId="2142" xr:uid="{00000000-0005-0000-0000-000052310000}"/>
    <cellStyle name="Moneda 6 5 4" xfId="2143" xr:uid="{00000000-0005-0000-0000-000053310000}"/>
    <cellStyle name="Moneda 6 5 4 2" xfId="2144" xr:uid="{00000000-0005-0000-0000-000054310000}"/>
    <cellStyle name="Moneda 6 5 5" xfId="2145" xr:uid="{00000000-0005-0000-0000-000055310000}"/>
    <cellStyle name="Moneda 6 5 5 2" xfId="2146" xr:uid="{00000000-0005-0000-0000-000056310000}"/>
    <cellStyle name="Moneda 6 5 6" xfId="2147" xr:uid="{00000000-0005-0000-0000-000057310000}"/>
    <cellStyle name="Moneda 6 5 6 2" xfId="2148" xr:uid="{00000000-0005-0000-0000-000058310000}"/>
    <cellStyle name="Moneda 6 5 7" xfId="2149" xr:uid="{00000000-0005-0000-0000-000059310000}"/>
    <cellStyle name="Moneda 6 6" xfId="2150" xr:uid="{00000000-0005-0000-0000-00005A310000}"/>
    <cellStyle name="Moneda 6 6 2" xfId="2151" xr:uid="{00000000-0005-0000-0000-00005B310000}"/>
    <cellStyle name="Moneda 6 6 2 2" xfId="2152" xr:uid="{00000000-0005-0000-0000-00005C310000}"/>
    <cellStyle name="Moneda 6 6 2 2 2" xfId="2153" xr:uid="{00000000-0005-0000-0000-00005D310000}"/>
    <cellStyle name="Moneda 6 6 2 3" xfId="2154" xr:uid="{00000000-0005-0000-0000-00005E310000}"/>
    <cellStyle name="Moneda 6 6 2 3 2" xfId="2155" xr:uid="{00000000-0005-0000-0000-00005F310000}"/>
    <cellStyle name="Moneda 6 6 2 4" xfId="2156" xr:uid="{00000000-0005-0000-0000-000060310000}"/>
    <cellStyle name="Moneda 6 6 2 4 2" xfId="2157" xr:uid="{00000000-0005-0000-0000-000061310000}"/>
    <cellStyle name="Moneda 6 6 2 5" xfId="2158" xr:uid="{00000000-0005-0000-0000-000062310000}"/>
    <cellStyle name="Moneda 6 6 3" xfId="2159" xr:uid="{00000000-0005-0000-0000-000063310000}"/>
    <cellStyle name="Moneda 6 6 3 2" xfId="2160" xr:uid="{00000000-0005-0000-0000-000064310000}"/>
    <cellStyle name="Moneda 6 6 4" xfId="2161" xr:uid="{00000000-0005-0000-0000-000065310000}"/>
    <cellStyle name="Moneda 6 6 4 2" xfId="2162" xr:uid="{00000000-0005-0000-0000-000066310000}"/>
    <cellStyle name="Moneda 6 6 5" xfId="2163" xr:uid="{00000000-0005-0000-0000-000067310000}"/>
    <cellStyle name="Moneda 6 6 5 2" xfId="2164" xr:uid="{00000000-0005-0000-0000-000068310000}"/>
    <cellStyle name="Moneda 6 6 6" xfId="2165" xr:uid="{00000000-0005-0000-0000-000069310000}"/>
    <cellStyle name="Moneda 6 7" xfId="2166" xr:uid="{00000000-0005-0000-0000-00006A310000}"/>
    <cellStyle name="Moneda 6 7 2" xfId="2167" xr:uid="{00000000-0005-0000-0000-00006B310000}"/>
    <cellStyle name="Moneda 6 7 2 2" xfId="2168" xr:uid="{00000000-0005-0000-0000-00006C310000}"/>
    <cellStyle name="Moneda 6 7 3" xfId="2169" xr:uid="{00000000-0005-0000-0000-00006D310000}"/>
    <cellStyle name="Moneda 6 7 3 2" xfId="2170" xr:uid="{00000000-0005-0000-0000-00006E310000}"/>
    <cellStyle name="Moneda 6 7 4" xfId="2171" xr:uid="{00000000-0005-0000-0000-00006F310000}"/>
    <cellStyle name="Moneda 6 7 4 2" xfId="2172" xr:uid="{00000000-0005-0000-0000-000070310000}"/>
    <cellStyle name="Moneda 6 7 5" xfId="2173" xr:uid="{00000000-0005-0000-0000-000071310000}"/>
    <cellStyle name="Moneda 6 8" xfId="2174" xr:uid="{00000000-0005-0000-0000-000072310000}"/>
    <cellStyle name="Moneda 6 8 2" xfId="2175" xr:uid="{00000000-0005-0000-0000-000073310000}"/>
    <cellStyle name="Moneda 6 9" xfId="2176" xr:uid="{00000000-0005-0000-0000-000074310000}"/>
    <cellStyle name="Moneda 6 9 2" xfId="2177" xr:uid="{00000000-0005-0000-0000-000075310000}"/>
    <cellStyle name="Moneda 60" xfId="13568" xr:uid="{CD7E44F3-01BF-4E46-8867-21B5E6747967}"/>
    <cellStyle name="Moneda 61" xfId="13584" xr:uid="{DBAC3B45-2C82-4819-B0C4-B28EF7A23D47}"/>
    <cellStyle name="Moneda 62" xfId="13581" xr:uid="{2A7576CD-72F8-40F2-914F-3B0AEF3C1EBF}"/>
    <cellStyle name="Moneda 63" xfId="13579" xr:uid="{EE66A6FD-F546-4725-B488-526407F4B3AC}"/>
    <cellStyle name="Moneda 64" xfId="13586" xr:uid="{FD13696F-8711-4A09-B96C-D1E76CD12B97}"/>
    <cellStyle name="Moneda 65" xfId="13574" xr:uid="{22F281B2-0CC3-4BC5-A511-0AD2B005E104}"/>
    <cellStyle name="Moneda 66" xfId="13564" xr:uid="{E7C211BE-B0D1-4FF2-8607-60F12EFB7070}"/>
    <cellStyle name="Moneda 67" xfId="13566" xr:uid="{3E4F688B-BCCF-4A63-8FF4-5E6A05F22D4A}"/>
    <cellStyle name="Moneda 68" xfId="13592" xr:uid="{D3A41ACB-A226-409F-A3CE-0379B97F68CB}"/>
    <cellStyle name="Moneda 69" xfId="13501" xr:uid="{1E91DC06-FF20-4091-823F-F83F38A40647}"/>
    <cellStyle name="Moneda 7" xfId="2178" xr:uid="{00000000-0005-0000-0000-000076310000}"/>
    <cellStyle name="Moneda 7 10" xfId="2179" xr:uid="{00000000-0005-0000-0000-000077310000}"/>
    <cellStyle name="Moneda 7 10 2" xfId="2180" xr:uid="{00000000-0005-0000-0000-000078310000}"/>
    <cellStyle name="Moneda 7 11" xfId="2181" xr:uid="{00000000-0005-0000-0000-000079310000}"/>
    <cellStyle name="Moneda 7 12" xfId="2182" xr:uid="{00000000-0005-0000-0000-00007A310000}"/>
    <cellStyle name="Moneda 7 2" xfId="2183" xr:uid="{00000000-0005-0000-0000-00007B310000}"/>
    <cellStyle name="Moneda 7 2 10" xfId="2184" xr:uid="{00000000-0005-0000-0000-00007C310000}"/>
    <cellStyle name="Moneda 7 2 11" xfId="2185" xr:uid="{00000000-0005-0000-0000-00007D310000}"/>
    <cellStyle name="Moneda 7 2 2" xfId="2186" xr:uid="{00000000-0005-0000-0000-00007E310000}"/>
    <cellStyle name="Moneda 7 2 2 2" xfId="2187" xr:uid="{00000000-0005-0000-0000-00007F310000}"/>
    <cellStyle name="Moneda 7 2 2 2 2" xfId="2188" xr:uid="{00000000-0005-0000-0000-000080310000}"/>
    <cellStyle name="Moneda 7 2 2 2 2 2" xfId="2189" xr:uid="{00000000-0005-0000-0000-000081310000}"/>
    <cellStyle name="Moneda 7 2 2 2 2 2 2" xfId="2190" xr:uid="{00000000-0005-0000-0000-000082310000}"/>
    <cellStyle name="Moneda 7 2 2 2 2 3" xfId="2191" xr:uid="{00000000-0005-0000-0000-000083310000}"/>
    <cellStyle name="Moneda 7 2 2 2 2 3 2" xfId="2192" xr:uid="{00000000-0005-0000-0000-000084310000}"/>
    <cellStyle name="Moneda 7 2 2 2 2 4" xfId="2193" xr:uid="{00000000-0005-0000-0000-000085310000}"/>
    <cellStyle name="Moneda 7 2 2 2 2 4 2" xfId="2194" xr:uid="{00000000-0005-0000-0000-000086310000}"/>
    <cellStyle name="Moneda 7 2 2 2 2 5" xfId="2195" xr:uid="{00000000-0005-0000-0000-000087310000}"/>
    <cellStyle name="Moneda 7 2 2 2 3" xfId="2196" xr:uid="{00000000-0005-0000-0000-000088310000}"/>
    <cellStyle name="Moneda 7 2 2 2 3 2" xfId="2197" xr:uid="{00000000-0005-0000-0000-000089310000}"/>
    <cellStyle name="Moneda 7 2 2 2 4" xfId="2198" xr:uid="{00000000-0005-0000-0000-00008A310000}"/>
    <cellStyle name="Moneda 7 2 2 2 4 2" xfId="2199" xr:uid="{00000000-0005-0000-0000-00008B310000}"/>
    <cellStyle name="Moneda 7 2 2 2 5" xfId="2200" xr:uid="{00000000-0005-0000-0000-00008C310000}"/>
    <cellStyle name="Moneda 7 2 2 2 5 2" xfId="2201" xr:uid="{00000000-0005-0000-0000-00008D310000}"/>
    <cellStyle name="Moneda 7 2 2 2 6" xfId="2202" xr:uid="{00000000-0005-0000-0000-00008E310000}"/>
    <cellStyle name="Moneda 7 2 2 3" xfId="2203" xr:uid="{00000000-0005-0000-0000-00008F310000}"/>
    <cellStyle name="Moneda 7 2 2 3 2" xfId="2204" xr:uid="{00000000-0005-0000-0000-000090310000}"/>
    <cellStyle name="Moneda 7 2 2 3 2 2" xfId="2205" xr:uid="{00000000-0005-0000-0000-000091310000}"/>
    <cellStyle name="Moneda 7 2 2 3 3" xfId="2206" xr:uid="{00000000-0005-0000-0000-000092310000}"/>
    <cellStyle name="Moneda 7 2 2 3 3 2" xfId="2207" xr:uid="{00000000-0005-0000-0000-000093310000}"/>
    <cellStyle name="Moneda 7 2 2 3 4" xfId="2208" xr:uid="{00000000-0005-0000-0000-000094310000}"/>
    <cellStyle name="Moneda 7 2 2 3 4 2" xfId="2209" xr:uid="{00000000-0005-0000-0000-000095310000}"/>
    <cellStyle name="Moneda 7 2 2 3 5" xfId="2210" xr:uid="{00000000-0005-0000-0000-000096310000}"/>
    <cellStyle name="Moneda 7 2 2 4" xfId="2211" xr:uid="{00000000-0005-0000-0000-000097310000}"/>
    <cellStyle name="Moneda 7 2 2 4 2" xfId="2212" xr:uid="{00000000-0005-0000-0000-000098310000}"/>
    <cellStyle name="Moneda 7 2 2 5" xfId="2213" xr:uid="{00000000-0005-0000-0000-000099310000}"/>
    <cellStyle name="Moneda 7 2 2 5 2" xfId="2214" xr:uid="{00000000-0005-0000-0000-00009A310000}"/>
    <cellStyle name="Moneda 7 2 2 6" xfId="2215" xr:uid="{00000000-0005-0000-0000-00009B310000}"/>
    <cellStyle name="Moneda 7 2 2 6 2" xfId="2216" xr:uid="{00000000-0005-0000-0000-00009C310000}"/>
    <cellStyle name="Moneda 7 2 2 7" xfId="2217" xr:uid="{00000000-0005-0000-0000-00009D310000}"/>
    <cellStyle name="Moneda 7 2 3" xfId="2218" xr:uid="{00000000-0005-0000-0000-00009E310000}"/>
    <cellStyle name="Moneda 7 2 3 2" xfId="2219" xr:uid="{00000000-0005-0000-0000-00009F310000}"/>
    <cellStyle name="Moneda 7 2 3 2 2" xfId="2220" xr:uid="{00000000-0005-0000-0000-0000A0310000}"/>
    <cellStyle name="Moneda 7 2 3 2 2 2" xfId="2221" xr:uid="{00000000-0005-0000-0000-0000A1310000}"/>
    <cellStyle name="Moneda 7 2 3 2 2 2 2" xfId="2222" xr:uid="{00000000-0005-0000-0000-0000A2310000}"/>
    <cellStyle name="Moneda 7 2 3 2 2 3" xfId="2223" xr:uid="{00000000-0005-0000-0000-0000A3310000}"/>
    <cellStyle name="Moneda 7 2 3 2 2 3 2" xfId="2224" xr:uid="{00000000-0005-0000-0000-0000A4310000}"/>
    <cellStyle name="Moneda 7 2 3 2 2 4" xfId="2225" xr:uid="{00000000-0005-0000-0000-0000A5310000}"/>
    <cellStyle name="Moneda 7 2 3 2 2 4 2" xfId="2226" xr:uid="{00000000-0005-0000-0000-0000A6310000}"/>
    <cellStyle name="Moneda 7 2 3 2 2 5" xfId="2227" xr:uid="{00000000-0005-0000-0000-0000A7310000}"/>
    <cellStyle name="Moneda 7 2 3 2 3" xfId="2228" xr:uid="{00000000-0005-0000-0000-0000A8310000}"/>
    <cellStyle name="Moneda 7 2 3 2 3 2" xfId="2229" xr:uid="{00000000-0005-0000-0000-0000A9310000}"/>
    <cellStyle name="Moneda 7 2 3 2 4" xfId="2230" xr:uid="{00000000-0005-0000-0000-0000AA310000}"/>
    <cellStyle name="Moneda 7 2 3 2 4 2" xfId="2231" xr:uid="{00000000-0005-0000-0000-0000AB310000}"/>
    <cellStyle name="Moneda 7 2 3 2 5" xfId="2232" xr:uid="{00000000-0005-0000-0000-0000AC310000}"/>
    <cellStyle name="Moneda 7 2 3 2 5 2" xfId="2233" xr:uid="{00000000-0005-0000-0000-0000AD310000}"/>
    <cellStyle name="Moneda 7 2 3 2 6" xfId="2234" xr:uid="{00000000-0005-0000-0000-0000AE310000}"/>
    <cellStyle name="Moneda 7 2 3 3" xfId="2235" xr:uid="{00000000-0005-0000-0000-0000AF310000}"/>
    <cellStyle name="Moneda 7 2 3 3 2" xfId="2236" xr:uid="{00000000-0005-0000-0000-0000B0310000}"/>
    <cellStyle name="Moneda 7 2 3 3 2 2" xfId="2237" xr:uid="{00000000-0005-0000-0000-0000B1310000}"/>
    <cellStyle name="Moneda 7 2 3 3 3" xfId="2238" xr:uid="{00000000-0005-0000-0000-0000B2310000}"/>
    <cellStyle name="Moneda 7 2 3 3 3 2" xfId="2239" xr:uid="{00000000-0005-0000-0000-0000B3310000}"/>
    <cellStyle name="Moneda 7 2 3 3 4" xfId="2240" xr:uid="{00000000-0005-0000-0000-0000B4310000}"/>
    <cellStyle name="Moneda 7 2 3 3 4 2" xfId="2241" xr:uid="{00000000-0005-0000-0000-0000B5310000}"/>
    <cellStyle name="Moneda 7 2 3 3 5" xfId="2242" xr:uid="{00000000-0005-0000-0000-0000B6310000}"/>
    <cellStyle name="Moneda 7 2 3 4" xfId="2243" xr:uid="{00000000-0005-0000-0000-0000B7310000}"/>
    <cellStyle name="Moneda 7 2 3 4 2" xfId="2244" xr:uid="{00000000-0005-0000-0000-0000B8310000}"/>
    <cellStyle name="Moneda 7 2 3 5" xfId="2245" xr:uid="{00000000-0005-0000-0000-0000B9310000}"/>
    <cellStyle name="Moneda 7 2 3 5 2" xfId="2246" xr:uid="{00000000-0005-0000-0000-0000BA310000}"/>
    <cellStyle name="Moneda 7 2 3 6" xfId="2247" xr:uid="{00000000-0005-0000-0000-0000BB310000}"/>
    <cellStyle name="Moneda 7 2 3 6 2" xfId="2248" xr:uid="{00000000-0005-0000-0000-0000BC310000}"/>
    <cellStyle name="Moneda 7 2 3 7" xfId="2249" xr:uid="{00000000-0005-0000-0000-0000BD310000}"/>
    <cellStyle name="Moneda 7 2 4" xfId="2250" xr:uid="{00000000-0005-0000-0000-0000BE310000}"/>
    <cellStyle name="Moneda 7 2 4 2" xfId="2251" xr:uid="{00000000-0005-0000-0000-0000BF310000}"/>
    <cellStyle name="Moneda 7 2 4 2 2" xfId="2252" xr:uid="{00000000-0005-0000-0000-0000C0310000}"/>
    <cellStyle name="Moneda 7 2 4 2 2 2" xfId="2253" xr:uid="{00000000-0005-0000-0000-0000C1310000}"/>
    <cellStyle name="Moneda 7 2 4 2 2 2 2" xfId="2254" xr:uid="{00000000-0005-0000-0000-0000C2310000}"/>
    <cellStyle name="Moneda 7 2 4 2 2 3" xfId="2255" xr:uid="{00000000-0005-0000-0000-0000C3310000}"/>
    <cellStyle name="Moneda 7 2 4 2 2 3 2" xfId="2256" xr:uid="{00000000-0005-0000-0000-0000C4310000}"/>
    <cellStyle name="Moneda 7 2 4 2 2 4" xfId="2257" xr:uid="{00000000-0005-0000-0000-0000C5310000}"/>
    <cellStyle name="Moneda 7 2 4 2 2 4 2" xfId="2258" xr:uid="{00000000-0005-0000-0000-0000C6310000}"/>
    <cellStyle name="Moneda 7 2 4 2 2 5" xfId="2259" xr:uid="{00000000-0005-0000-0000-0000C7310000}"/>
    <cellStyle name="Moneda 7 2 4 2 3" xfId="2260" xr:uid="{00000000-0005-0000-0000-0000C8310000}"/>
    <cellStyle name="Moneda 7 2 4 2 3 2" xfId="2261" xr:uid="{00000000-0005-0000-0000-0000C9310000}"/>
    <cellStyle name="Moneda 7 2 4 2 4" xfId="2262" xr:uid="{00000000-0005-0000-0000-0000CA310000}"/>
    <cellStyle name="Moneda 7 2 4 2 4 2" xfId="2263" xr:uid="{00000000-0005-0000-0000-0000CB310000}"/>
    <cellStyle name="Moneda 7 2 4 2 5" xfId="2264" xr:uid="{00000000-0005-0000-0000-0000CC310000}"/>
    <cellStyle name="Moneda 7 2 4 2 5 2" xfId="2265" xr:uid="{00000000-0005-0000-0000-0000CD310000}"/>
    <cellStyle name="Moneda 7 2 4 2 6" xfId="2266" xr:uid="{00000000-0005-0000-0000-0000CE310000}"/>
    <cellStyle name="Moneda 7 2 4 3" xfId="2267" xr:uid="{00000000-0005-0000-0000-0000CF310000}"/>
    <cellStyle name="Moneda 7 2 4 3 2" xfId="2268" xr:uid="{00000000-0005-0000-0000-0000D0310000}"/>
    <cellStyle name="Moneda 7 2 4 3 2 2" xfId="2269" xr:uid="{00000000-0005-0000-0000-0000D1310000}"/>
    <cellStyle name="Moneda 7 2 4 3 3" xfId="2270" xr:uid="{00000000-0005-0000-0000-0000D2310000}"/>
    <cellStyle name="Moneda 7 2 4 3 3 2" xfId="2271" xr:uid="{00000000-0005-0000-0000-0000D3310000}"/>
    <cellStyle name="Moneda 7 2 4 3 4" xfId="2272" xr:uid="{00000000-0005-0000-0000-0000D4310000}"/>
    <cellStyle name="Moneda 7 2 4 3 4 2" xfId="2273" xr:uid="{00000000-0005-0000-0000-0000D5310000}"/>
    <cellStyle name="Moneda 7 2 4 3 5" xfId="2274" xr:uid="{00000000-0005-0000-0000-0000D6310000}"/>
    <cellStyle name="Moneda 7 2 4 4" xfId="2275" xr:uid="{00000000-0005-0000-0000-0000D7310000}"/>
    <cellStyle name="Moneda 7 2 4 4 2" xfId="2276" xr:uid="{00000000-0005-0000-0000-0000D8310000}"/>
    <cellStyle name="Moneda 7 2 4 5" xfId="2277" xr:uid="{00000000-0005-0000-0000-0000D9310000}"/>
    <cellStyle name="Moneda 7 2 4 5 2" xfId="2278" xr:uid="{00000000-0005-0000-0000-0000DA310000}"/>
    <cellStyle name="Moneda 7 2 4 6" xfId="2279" xr:uid="{00000000-0005-0000-0000-0000DB310000}"/>
    <cellStyle name="Moneda 7 2 4 6 2" xfId="2280" xr:uid="{00000000-0005-0000-0000-0000DC310000}"/>
    <cellStyle name="Moneda 7 2 4 7" xfId="2281" xr:uid="{00000000-0005-0000-0000-0000DD310000}"/>
    <cellStyle name="Moneda 7 2 5" xfId="2282" xr:uid="{00000000-0005-0000-0000-0000DE310000}"/>
    <cellStyle name="Moneda 7 2 5 2" xfId="2283" xr:uid="{00000000-0005-0000-0000-0000DF310000}"/>
    <cellStyle name="Moneda 7 2 5 2 2" xfId="2284" xr:uid="{00000000-0005-0000-0000-0000E0310000}"/>
    <cellStyle name="Moneda 7 2 5 2 2 2" xfId="2285" xr:uid="{00000000-0005-0000-0000-0000E1310000}"/>
    <cellStyle name="Moneda 7 2 5 2 3" xfId="2286" xr:uid="{00000000-0005-0000-0000-0000E2310000}"/>
    <cellStyle name="Moneda 7 2 5 2 3 2" xfId="2287" xr:uid="{00000000-0005-0000-0000-0000E3310000}"/>
    <cellStyle name="Moneda 7 2 5 2 4" xfId="2288" xr:uid="{00000000-0005-0000-0000-0000E4310000}"/>
    <cellStyle name="Moneda 7 2 5 2 4 2" xfId="2289" xr:uid="{00000000-0005-0000-0000-0000E5310000}"/>
    <cellStyle name="Moneda 7 2 5 2 5" xfId="2290" xr:uid="{00000000-0005-0000-0000-0000E6310000}"/>
    <cellStyle name="Moneda 7 2 5 3" xfId="2291" xr:uid="{00000000-0005-0000-0000-0000E7310000}"/>
    <cellStyle name="Moneda 7 2 5 3 2" xfId="2292" xr:uid="{00000000-0005-0000-0000-0000E8310000}"/>
    <cellStyle name="Moneda 7 2 5 4" xfId="2293" xr:uid="{00000000-0005-0000-0000-0000E9310000}"/>
    <cellStyle name="Moneda 7 2 5 4 2" xfId="2294" xr:uid="{00000000-0005-0000-0000-0000EA310000}"/>
    <cellStyle name="Moneda 7 2 5 5" xfId="2295" xr:uid="{00000000-0005-0000-0000-0000EB310000}"/>
    <cellStyle name="Moneda 7 2 5 5 2" xfId="2296" xr:uid="{00000000-0005-0000-0000-0000EC310000}"/>
    <cellStyle name="Moneda 7 2 5 6" xfId="2297" xr:uid="{00000000-0005-0000-0000-0000ED310000}"/>
    <cellStyle name="Moneda 7 2 6" xfId="2298" xr:uid="{00000000-0005-0000-0000-0000EE310000}"/>
    <cellStyle name="Moneda 7 2 6 2" xfId="2299" xr:uid="{00000000-0005-0000-0000-0000EF310000}"/>
    <cellStyle name="Moneda 7 2 6 2 2" xfId="2300" xr:uid="{00000000-0005-0000-0000-0000F0310000}"/>
    <cellStyle name="Moneda 7 2 6 3" xfId="2301" xr:uid="{00000000-0005-0000-0000-0000F1310000}"/>
    <cellStyle name="Moneda 7 2 6 3 2" xfId="2302" xr:uid="{00000000-0005-0000-0000-0000F2310000}"/>
    <cellStyle name="Moneda 7 2 6 4" xfId="2303" xr:uid="{00000000-0005-0000-0000-0000F3310000}"/>
    <cellStyle name="Moneda 7 2 6 4 2" xfId="2304" xr:uid="{00000000-0005-0000-0000-0000F4310000}"/>
    <cellStyle name="Moneda 7 2 6 5" xfId="2305" xr:uid="{00000000-0005-0000-0000-0000F5310000}"/>
    <cellStyle name="Moneda 7 2 7" xfId="2306" xr:uid="{00000000-0005-0000-0000-0000F6310000}"/>
    <cellStyle name="Moneda 7 2 7 2" xfId="2307" xr:uid="{00000000-0005-0000-0000-0000F7310000}"/>
    <cellStyle name="Moneda 7 2 8" xfId="2308" xr:uid="{00000000-0005-0000-0000-0000F8310000}"/>
    <cellStyle name="Moneda 7 2 8 2" xfId="2309" xr:uid="{00000000-0005-0000-0000-0000F9310000}"/>
    <cellStyle name="Moneda 7 2 9" xfId="2310" xr:uid="{00000000-0005-0000-0000-0000FA310000}"/>
    <cellStyle name="Moneda 7 2 9 2" xfId="2311" xr:uid="{00000000-0005-0000-0000-0000FB310000}"/>
    <cellStyle name="Moneda 7 3" xfId="2312" xr:uid="{00000000-0005-0000-0000-0000FC310000}"/>
    <cellStyle name="Moneda 7 3 2" xfId="2313" xr:uid="{00000000-0005-0000-0000-0000FD310000}"/>
    <cellStyle name="Moneda 7 3 2 2" xfId="2314" xr:uid="{00000000-0005-0000-0000-0000FE310000}"/>
    <cellStyle name="Moneda 7 3 2 2 2" xfId="2315" xr:uid="{00000000-0005-0000-0000-0000FF310000}"/>
    <cellStyle name="Moneda 7 3 2 2 2 2" xfId="2316" xr:uid="{00000000-0005-0000-0000-000000320000}"/>
    <cellStyle name="Moneda 7 3 2 2 3" xfId="2317" xr:uid="{00000000-0005-0000-0000-000001320000}"/>
    <cellStyle name="Moneda 7 3 2 2 3 2" xfId="2318" xr:uid="{00000000-0005-0000-0000-000002320000}"/>
    <cellStyle name="Moneda 7 3 2 2 4" xfId="2319" xr:uid="{00000000-0005-0000-0000-000003320000}"/>
    <cellStyle name="Moneda 7 3 2 2 4 2" xfId="2320" xr:uid="{00000000-0005-0000-0000-000004320000}"/>
    <cellStyle name="Moneda 7 3 2 2 5" xfId="2321" xr:uid="{00000000-0005-0000-0000-000005320000}"/>
    <cellStyle name="Moneda 7 3 2 3" xfId="2322" xr:uid="{00000000-0005-0000-0000-000006320000}"/>
    <cellStyle name="Moneda 7 3 2 3 2" xfId="2323" xr:uid="{00000000-0005-0000-0000-000007320000}"/>
    <cellStyle name="Moneda 7 3 2 4" xfId="2324" xr:uid="{00000000-0005-0000-0000-000008320000}"/>
    <cellStyle name="Moneda 7 3 2 4 2" xfId="2325" xr:uid="{00000000-0005-0000-0000-000009320000}"/>
    <cellStyle name="Moneda 7 3 2 5" xfId="2326" xr:uid="{00000000-0005-0000-0000-00000A320000}"/>
    <cellStyle name="Moneda 7 3 2 5 2" xfId="2327" xr:uid="{00000000-0005-0000-0000-00000B320000}"/>
    <cellStyle name="Moneda 7 3 2 6" xfId="2328" xr:uid="{00000000-0005-0000-0000-00000C320000}"/>
    <cellStyle name="Moneda 7 3 3" xfId="2329" xr:uid="{00000000-0005-0000-0000-00000D320000}"/>
    <cellStyle name="Moneda 7 3 3 2" xfId="2330" xr:uid="{00000000-0005-0000-0000-00000E320000}"/>
    <cellStyle name="Moneda 7 3 3 2 2" xfId="2331" xr:uid="{00000000-0005-0000-0000-00000F320000}"/>
    <cellStyle name="Moneda 7 3 3 3" xfId="2332" xr:uid="{00000000-0005-0000-0000-000010320000}"/>
    <cellStyle name="Moneda 7 3 3 3 2" xfId="2333" xr:uid="{00000000-0005-0000-0000-000011320000}"/>
    <cellStyle name="Moneda 7 3 3 4" xfId="2334" xr:uid="{00000000-0005-0000-0000-000012320000}"/>
    <cellStyle name="Moneda 7 3 3 4 2" xfId="2335" xr:uid="{00000000-0005-0000-0000-000013320000}"/>
    <cellStyle name="Moneda 7 3 3 5" xfId="2336" xr:uid="{00000000-0005-0000-0000-000014320000}"/>
    <cellStyle name="Moneda 7 3 4" xfId="2337" xr:uid="{00000000-0005-0000-0000-000015320000}"/>
    <cellStyle name="Moneda 7 3 4 2" xfId="2338" xr:uid="{00000000-0005-0000-0000-000016320000}"/>
    <cellStyle name="Moneda 7 3 5" xfId="2339" xr:uid="{00000000-0005-0000-0000-000017320000}"/>
    <cellStyle name="Moneda 7 3 5 2" xfId="2340" xr:uid="{00000000-0005-0000-0000-000018320000}"/>
    <cellStyle name="Moneda 7 3 6" xfId="2341" xr:uid="{00000000-0005-0000-0000-000019320000}"/>
    <cellStyle name="Moneda 7 3 6 2" xfId="2342" xr:uid="{00000000-0005-0000-0000-00001A320000}"/>
    <cellStyle name="Moneda 7 3 7" xfId="2343" xr:uid="{00000000-0005-0000-0000-00001B320000}"/>
    <cellStyle name="Moneda 7 4" xfId="2344" xr:uid="{00000000-0005-0000-0000-00001C320000}"/>
    <cellStyle name="Moneda 7 4 2" xfId="2345" xr:uid="{00000000-0005-0000-0000-00001D320000}"/>
    <cellStyle name="Moneda 7 4 2 2" xfId="2346" xr:uid="{00000000-0005-0000-0000-00001E320000}"/>
    <cellStyle name="Moneda 7 4 2 2 2" xfId="2347" xr:uid="{00000000-0005-0000-0000-00001F320000}"/>
    <cellStyle name="Moneda 7 4 2 2 2 2" xfId="2348" xr:uid="{00000000-0005-0000-0000-000020320000}"/>
    <cellStyle name="Moneda 7 4 2 2 3" xfId="2349" xr:uid="{00000000-0005-0000-0000-000021320000}"/>
    <cellStyle name="Moneda 7 4 2 2 3 2" xfId="2350" xr:uid="{00000000-0005-0000-0000-000022320000}"/>
    <cellStyle name="Moneda 7 4 2 2 4" xfId="2351" xr:uid="{00000000-0005-0000-0000-000023320000}"/>
    <cellStyle name="Moneda 7 4 2 2 4 2" xfId="2352" xr:uid="{00000000-0005-0000-0000-000024320000}"/>
    <cellStyle name="Moneda 7 4 2 2 5" xfId="2353" xr:uid="{00000000-0005-0000-0000-000025320000}"/>
    <cellStyle name="Moneda 7 4 2 3" xfId="2354" xr:uid="{00000000-0005-0000-0000-000026320000}"/>
    <cellStyle name="Moneda 7 4 2 3 2" xfId="2355" xr:uid="{00000000-0005-0000-0000-000027320000}"/>
    <cellStyle name="Moneda 7 4 2 4" xfId="2356" xr:uid="{00000000-0005-0000-0000-000028320000}"/>
    <cellStyle name="Moneda 7 4 2 4 2" xfId="2357" xr:uid="{00000000-0005-0000-0000-000029320000}"/>
    <cellStyle name="Moneda 7 4 2 5" xfId="2358" xr:uid="{00000000-0005-0000-0000-00002A320000}"/>
    <cellStyle name="Moneda 7 4 2 5 2" xfId="2359" xr:uid="{00000000-0005-0000-0000-00002B320000}"/>
    <cellStyle name="Moneda 7 4 2 6" xfId="2360" xr:uid="{00000000-0005-0000-0000-00002C320000}"/>
    <cellStyle name="Moneda 7 4 3" xfId="2361" xr:uid="{00000000-0005-0000-0000-00002D320000}"/>
    <cellStyle name="Moneda 7 4 3 2" xfId="2362" xr:uid="{00000000-0005-0000-0000-00002E320000}"/>
    <cellStyle name="Moneda 7 4 3 2 2" xfId="2363" xr:uid="{00000000-0005-0000-0000-00002F320000}"/>
    <cellStyle name="Moneda 7 4 3 3" xfId="2364" xr:uid="{00000000-0005-0000-0000-000030320000}"/>
    <cellStyle name="Moneda 7 4 3 3 2" xfId="2365" xr:uid="{00000000-0005-0000-0000-000031320000}"/>
    <cellStyle name="Moneda 7 4 3 4" xfId="2366" xr:uid="{00000000-0005-0000-0000-000032320000}"/>
    <cellStyle name="Moneda 7 4 3 4 2" xfId="2367" xr:uid="{00000000-0005-0000-0000-000033320000}"/>
    <cellStyle name="Moneda 7 4 3 5" xfId="2368" xr:uid="{00000000-0005-0000-0000-000034320000}"/>
    <cellStyle name="Moneda 7 4 4" xfId="2369" xr:uid="{00000000-0005-0000-0000-000035320000}"/>
    <cellStyle name="Moneda 7 4 4 2" xfId="2370" xr:uid="{00000000-0005-0000-0000-000036320000}"/>
    <cellStyle name="Moneda 7 4 5" xfId="2371" xr:uid="{00000000-0005-0000-0000-000037320000}"/>
    <cellStyle name="Moneda 7 4 5 2" xfId="2372" xr:uid="{00000000-0005-0000-0000-000038320000}"/>
    <cellStyle name="Moneda 7 4 6" xfId="2373" xr:uid="{00000000-0005-0000-0000-000039320000}"/>
    <cellStyle name="Moneda 7 4 6 2" xfId="2374" xr:uid="{00000000-0005-0000-0000-00003A320000}"/>
    <cellStyle name="Moneda 7 4 7" xfId="2375" xr:uid="{00000000-0005-0000-0000-00003B320000}"/>
    <cellStyle name="Moneda 7 5" xfId="2376" xr:uid="{00000000-0005-0000-0000-00003C320000}"/>
    <cellStyle name="Moneda 7 5 2" xfId="2377" xr:uid="{00000000-0005-0000-0000-00003D320000}"/>
    <cellStyle name="Moneda 7 5 2 2" xfId="2378" xr:uid="{00000000-0005-0000-0000-00003E320000}"/>
    <cellStyle name="Moneda 7 5 2 2 2" xfId="2379" xr:uid="{00000000-0005-0000-0000-00003F320000}"/>
    <cellStyle name="Moneda 7 5 2 2 2 2" xfId="2380" xr:uid="{00000000-0005-0000-0000-000040320000}"/>
    <cellStyle name="Moneda 7 5 2 2 3" xfId="2381" xr:uid="{00000000-0005-0000-0000-000041320000}"/>
    <cellStyle name="Moneda 7 5 2 2 3 2" xfId="2382" xr:uid="{00000000-0005-0000-0000-000042320000}"/>
    <cellStyle name="Moneda 7 5 2 2 4" xfId="2383" xr:uid="{00000000-0005-0000-0000-000043320000}"/>
    <cellStyle name="Moneda 7 5 2 2 4 2" xfId="2384" xr:uid="{00000000-0005-0000-0000-000044320000}"/>
    <cellStyle name="Moneda 7 5 2 2 5" xfId="2385" xr:uid="{00000000-0005-0000-0000-000045320000}"/>
    <cellStyle name="Moneda 7 5 2 3" xfId="2386" xr:uid="{00000000-0005-0000-0000-000046320000}"/>
    <cellStyle name="Moneda 7 5 2 3 2" xfId="2387" xr:uid="{00000000-0005-0000-0000-000047320000}"/>
    <cellStyle name="Moneda 7 5 2 4" xfId="2388" xr:uid="{00000000-0005-0000-0000-000048320000}"/>
    <cellStyle name="Moneda 7 5 2 4 2" xfId="2389" xr:uid="{00000000-0005-0000-0000-000049320000}"/>
    <cellStyle name="Moneda 7 5 2 5" xfId="2390" xr:uid="{00000000-0005-0000-0000-00004A320000}"/>
    <cellStyle name="Moneda 7 5 2 5 2" xfId="2391" xr:uid="{00000000-0005-0000-0000-00004B320000}"/>
    <cellStyle name="Moneda 7 5 2 6" xfId="2392" xr:uid="{00000000-0005-0000-0000-00004C320000}"/>
    <cellStyle name="Moneda 7 5 3" xfId="2393" xr:uid="{00000000-0005-0000-0000-00004D320000}"/>
    <cellStyle name="Moneda 7 5 3 2" xfId="2394" xr:uid="{00000000-0005-0000-0000-00004E320000}"/>
    <cellStyle name="Moneda 7 5 3 2 2" xfId="2395" xr:uid="{00000000-0005-0000-0000-00004F320000}"/>
    <cellStyle name="Moneda 7 5 3 3" xfId="2396" xr:uid="{00000000-0005-0000-0000-000050320000}"/>
    <cellStyle name="Moneda 7 5 3 3 2" xfId="2397" xr:uid="{00000000-0005-0000-0000-000051320000}"/>
    <cellStyle name="Moneda 7 5 3 4" xfId="2398" xr:uid="{00000000-0005-0000-0000-000052320000}"/>
    <cellStyle name="Moneda 7 5 3 4 2" xfId="2399" xr:uid="{00000000-0005-0000-0000-000053320000}"/>
    <cellStyle name="Moneda 7 5 3 5" xfId="2400" xr:uid="{00000000-0005-0000-0000-000054320000}"/>
    <cellStyle name="Moneda 7 5 4" xfId="2401" xr:uid="{00000000-0005-0000-0000-000055320000}"/>
    <cellStyle name="Moneda 7 5 4 2" xfId="2402" xr:uid="{00000000-0005-0000-0000-000056320000}"/>
    <cellStyle name="Moneda 7 5 5" xfId="2403" xr:uid="{00000000-0005-0000-0000-000057320000}"/>
    <cellStyle name="Moneda 7 5 5 2" xfId="2404" xr:uid="{00000000-0005-0000-0000-000058320000}"/>
    <cellStyle name="Moneda 7 5 6" xfId="2405" xr:uid="{00000000-0005-0000-0000-000059320000}"/>
    <cellStyle name="Moneda 7 5 6 2" xfId="2406" xr:uid="{00000000-0005-0000-0000-00005A320000}"/>
    <cellStyle name="Moneda 7 5 7" xfId="2407" xr:uid="{00000000-0005-0000-0000-00005B320000}"/>
    <cellStyle name="Moneda 7 6" xfId="2408" xr:uid="{00000000-0005-0000-0000-00005C320000}"/>
    <cellStyle name="Moneda 7 6 2" xfId="2409" xr:uid="{00000000-0005-0000-0000-00005D320000}"/>
    <cellStyle name="Moneda 7 6 2 2" xfId="2410" xr:uid="{00000000-0005-0000-0000-00005E320000}"/>
    <cellStyle name="Moneda 7 6 2 2 2" xfId="2411" xr:uid="{00000000-0005-0000-0000-00005F320000}"/>
    <cellStyle name="Moneda 7 6 2 3" xfId="2412" xr:uid="{00000000-0005-0000-0000-000060320000}"/>
    <cellStyle name="Moneda 7 6 2 3 2" xfId="2413" xr:uid="{00000000-0005-0000-0000-000061320000}"/>
    <cellStyle name="Moneda 7 6 2 4" xfId="2414" xr:uid="{00000000-0005-0000-0000-000062320000}"/>
    <cellStyle name="Moneda 7 6 2 4 2" xfId="2415" xr:uid="{00000000-0005-0000-0000-000063320000}"/>
    <cellStyle name="Moneda 7 6 2 5" xfId="2416" xr:uid="{00000000-0005-0000-0000-000064320000}"/>
    <cellStyle name="Moneda 7 6 3" xfId="2417" xr:uid="{00000000-0005-0000-0000-000065320000}"/>
    <cellStyle name="Moneda 7 6 3 2" xfId="2418" xr:uid="{00000000-0005-0000-0000-000066320000}"/>
    <cellStyle name="Moneda 7 6 4" xfId="2419" xr:uid="{00000000-0005-0000-0000-000067320000}"/>
    <cellStyle name="Moneda 7 6 4 2" xfId="2420" xr:uid="{00000000-0005-0000-0000-000068320000}"/>
    <cellStyle name="Moneda 7 6 5" xfId="2421" xr:uid="{00000000-0005-0000-0000-000069320000}"/>
    <cellStyle name="Moneda 7 6 5 2" xfId="2422" xr:uid="{00000000-0005-0000-0000-00006A320000}"/>
    <cellStyle name="Moneda 7 6 6" xfId="2423" xr:uid="{00000000-0005-0000-0000-00006B320000}"/>
    <cellStyle name="Moneda 7 7" xfId="2424" xr:uid="{00000000-0005-0000-0000-00006C320000}"/>
    <cellStyle name="Moneda 7 7 2" xfId="2425" xr:uid="{00000000-0005-0000-0000-00006D320000}"/>
    <cellStyle name="Moneda 7 7 2 2" xfId="2426" xr:uid="{00000000-0005-0000-0000-00006E320000}"/>
    <cellStyle name="Moneda 7 7 3" xfId="2427" xr:uid="{00000000-0005-0000-0000-00006F320000}"/>
    <cellStyle name="Moneda 7 7 3 2" xfId="2428" xr:uid="{00000000-0005-0000-0000-000070320000}"/>
    <cellStyle name="Moneda 7 7 4" xfId="2429" xr:uid="{00000000-0005-0000-0000-000071320000}"/>
    <cellStyle name="Moneda 7 7 4 2" xfId="2430" xr:uid="{00000000-0005-0000-0000-000072320000}"/>
    <cellStyle name="Moneda 7 7 5" xfId="2431" xr:uid="{00000000-0005-0000-0000-000073320000}"/>
    <cellStyle name="Moneda 7 8" xfId="2432" xr:uid="{00000000-0005-0000-0000-000074320000}"/>
    <cellStyle name="Moneda 7 8 2" xfId="2433" xr:uid="{00000000-0005-0000-0000-000075320000}"/>
    <cellStyle name="Moneda 7 9" xfId="2434" xr:uid="{00000000-0005-0000-0000-000076320000}"/>
    <cellStyle name="Moneda 7 9 2" xfId="2435" xr:uid="{00000000-0005-0000-0000-000077320000}"/>
    <cellStyle name="Moneda 70" xfId="13589" xr:uid="{D9293DCD-4652-46E5-B529-81B9250EB6F8}"/>
    <cellStyle name="Moneda 71" xfId="13594" xr:uid="{219EC5E7-8F60-4787-A12D-8E5E0C43FCB6}"/>
    <cellStyle name="Moneda 72" xfId="13517" xr:uid="{6860BB59-F0D2-4F46-A761-FB1E047816AF}"/>
    <cellStyle name="Moneda 73" xfId="13596" xr:uid="{2D7F8881-F15A-4512-9CFD-F884088A7586}"/>
    <cellStyle name="Moneda 74" xfId="13646" xr:uid="{D6437E4D-FDC5-4D38-BF5E-C48829B53DF7}"/>
    <cellStyle name="Moneda 75" xfId="23836" xr:uid="{364B6BD6-1B2B-4179-BFA3-F62A9F41FC0B}"/>
    <cellStyle name="Moneda 76" xfId="13591" xr:uid="{232EA585-C8B6-4602-9CC3-A1D599989464}"/>
    <cellStyle name="Moneda 77" xfId="23828" xr:uid="{616B8B7C-6B77-4CF4-9622-FA822B7B730A}"/>
    <cellStyle name="Moneda 78" xfId="23837" xr:uid="{89E39463-F287-4E81-9FBC-15C3E2E3B6FE}"/>
    <cellStyle name="Moneda 79" xfId="23799" xr:uid="{1786DC63-8A56-4098-8C06-08A9707E92D8}"/>
    <cellStyle name="Moneda 8" xfId="2436" xr:uid="{00000000-0005-0000-0000-000078320000}"/>
    <cellStyle name="Moneda 8 10" xfId="2437" xr:uid="{00000000-0005-0000-0000-000079320000}"/>
    <cellStyle name="Moneda 8 10 2" xfId="2438" xr:uid="{00000000-0005-0000-0000-00007A320000}"/>
    <cellStyle name="Moneda 8 11" xfId="2439" xr:uid="{00000000-0005-0000-0000-00007B320000}"/>
    <cellStyle name="Moneda 8 11 2" xfId="2440" xr:uid="{00000000-0005-0000-0000-00007C320000}"/>
    <cellStyle name="Moneda 8 12" xfId="2441" xr:uid="{00000000-0005-0000-0000-00007D320000}"/>
    <cellStyle name="Moneda 8 13" xfId="2442" xr:uid="{00000000-0005-0000-0000-00007E320000}"/>
    <cellStyle name="Moneda 8 2" xfId="2443" xr:uid="{00000000-0005-0000-0000-00007F320000}"/>
    <cellStyle name="Moneda 8 2 10" xfId="2444" xr:uid="{00000000-0005-0000-0000-000080320000}"/>
    <cellStyle name="Moneda 8 2 11" xfId="2445" xr:uid="{00000000-0005-0000-0000-000081320000}"/>
    <cellStyle name="Moneda 8 2 2" xfId="2446" xr:uid="{00000000-0005-0000-0000-000082320000}"/>
    <cellStyle name="Moneda 8 2 2 2" xfId="2447" xr:uid="{00000000-0005-0000-0000-000083320000}"/>
    <cellStyle name="Moneda 8 2 2 2 2" xfId="2448" xr:uid="{00000000-0005-0000-0000-000084320000}"/>
    <cellStyle name="Moneda 8 2 2 2 2 2" xfId="2449" xr:uid="{00000000-0005-0000-0000-000085320000}"/>
    <cellStyle name="Moneda 8 2 2 2 2 2 2" xfId="2450" xr:uid="{00000000-0005-0000-0000-000086320000}"/>
    <cellStyle name="Moneda 8 2 2 2 2 3" xfId="2451" xr:uid="{00000000-0005-0000-0000-000087320000}"/>
    <cellStyle name="Moneda 8 2 2 2 2 3 2" xfId="2452" xr:uid="{00000000-0005-0000-0000-000088320000}"/>
    <cellStyle name="Moneda 8 2 2 2 2 4" xfId="2453" xr:uid="{00000000-0005-0000-0000-000089320000}"/>
    <cellStyle name="Moneda 8 2 2 2 2 4 2" xfId="2454" xr:uid="{00000000-0005-0000-0000-00008A320000}"/>
    <cellStyle name="Moneda 8 2 2 2 2 5" xfId="2455" xr:uid="{00000000-0005-0000-0000-00008B320000}"/>
    <cellStyle name="Moneda 8 2 2 2 3" xfId="2456" xr:uid="{00000000-0005-0000-0000-00008C320000}"/>
    <cellStyle name="Moneda 8 2 2 2 3 2" xfId="2457" xr:uid="{00000000-0005-0000-0000-00008D320000}"/>
    <cellStyle name="Moneda 8 2 2 2 4" xfId="2458" xr:uid="{00000000-0005-0000-0000-00008E320000}"/>
    <cellStyle name="Moneda 8 2 2 2 4 2" xfId="2459" xr:uid="{00000000-0005-0000-0000-00008F320000}"/>
    <cellStyle name="Moneda 8 2 2 2 5" xfId="2460" xr:uid="{00000000-0005-0000-0000-000090320000}"/>
    <cellStyle name="Moneda 8 2 2 2 5 2" xfId="2461" xr:uid="{00000000-0005-0000-0000-000091320000}"/>
    <cellStyle name="Moneda 8 2 2 2 6" xfId="2462" xr:uid="{00000000-0005-0000-0000-000092320000}"/>
    <cellStyle name="Moneda 8 2 2 3" xfId="2463" xr:uid="{00000000-0005-0000-0000-000093320000}"/>
    <cellStyle name="Moneda 8 2 2 3 2" xfId="2464" xr:uid="{00000000-0005-0000-0000-000094320000}"/>
    <cellStyle name="Moneda 8 2 2 3 2 2" xfId="2465" xr:uid="{00000000-0005-0000-0000-000095320000}"/>
    <cellStyle name="Moneda 8 2 2 3 3" xfId="2466" xr:uid="{00000000-0005-0000-0000-000096320000}"/>
    <cellStyle name="Moneda 8 2 2 3 3 2" xfId="2467" xr:uid="{00000000-0005-0000-0000-000097320000}"/>
    <cellStyle name="Moneda 8 2 2 3 4" xfId="2468" xr:uid="{00000000-0005-0000-0000-000098320000}"/>
    <cellStyle name="Moneda 8 2 2 3 4 2" xfId="2469" xr:uid="{00000000-0005-0000-0000-000099320000}"/>
    <cellStyle name="Moneda 8 2 2 3 5" xfId="2470" xr:uid="{00000000-0005-0000-0000-00009A320000}"/>
    <cellStyle name="Moneda 8 2 2 4" xfId="2471" xr:uid="{00000000-0005-0000-0000-00009B320000}"/>
    <cellStyle name="Moneda 8 2 2 4 2" xfId="2472" xr:uid="{00000000-0005-0000-0000-00009C320000}"/>
    <cellStyle name="Moneda 8 2 2 5" xfId="2473" xr:uid="{00000000-0005-0000-0000-00009D320000}"/>
    <cellStyle name="Moneda 8 2 2 5 2" xfId="2474" xr:uid="{00000000-0005-0000-0000-00009E320000}"/>
    <cellStyle name="Moneda 8 2 2 6" xfId="2475" xr:uid="{00000000-0005-0000-0000-00009F320000}"/>
    <cellStyle name="Moneda 8 2 2 6 2" xfId="2476" xr:uid="{00000000-0005-0000-0000-0000A0320000}"/>
    <cellStyle name="Moneda 8 2 2 7" xfId="2477" xr:uid="{00000000-0005-0000-0000-0000A1320000}"/>
    <cellStyle name="Moneda 8 2 3" xfId="2478" xr:uid="{00000000-0005-0000-0000-0000A2320000}"/>
    <cellStyle name="Moneda 8 2 3 2" xfId="2479" xr:uid="{00000000-0005-0000-0000-0000A3320000}"/>
    <cellStyle name="Moneda 8 2 3 2 2" xfId="2480" xr:uid="{00000000-0005-0000-0000-0000A4320000}"/>
    <cellStyle name="Moneda 8 2 3 2 2 2" xfId="2481" xr:uid="{00000000-0005-0000-0000-0000A5320000}"/>
    <cellStyle name="Moneda 8 2 3 2 2 2 2" xfId="2482" xr:uid="{00000000-0005-0000-0000-0000A6320000}"/>
    <cellStyle name="Moneda 8 2 3 2 2 3" xfId="2483" xr:uid="{00000000-0005-0000-0000-0000A7320000}"/>
    <cellStyle name="Moneda 8 2 3 2 2 3 2" xfId="2484" xr:uid="{00000000-0005-0000-0000-0000A8320000}"/>
    <cellStyle name="Moneda 8 2 3 2 2 4" xfId="2485" xr:uid="{00000000-0005-0000-0000-0000A9320000}"/>
    <cellStyle name="Moneda 8 2 3 2 2 4 2" xfId="2486" xr:uid="{00000000-0005-0000-0000-0000AA320000}"/>
    <cellStyle name="Moneda 8 2 3 2 2 5" xfId="2487" xr:uid="{00000000-0005-0000-0000-0000AB320000}"/>
    <cellStyle name="Moneda 8 2 3 2 3" xfId="2488" xr:uid="{00000000-0005-0000-0000-0000AC320000}"/>
    <cellStyle name="Moneda 8 2 3 2 3 2" xfId="2489" xr:uid="{00000000-0005-0000-0000-0000AD320000}"/>
    <cellStyle name="Moneda 8 2 3 2 4" xfId="2490" xr:uid="{00000000-0005-0000-0000-0000AE320000}"/>
    <cellStyle name="Moneda 8 2 3 2 4 2" xfId="2491" xr:uid="{00000000-0005-0000-0000-0000AF320000}"/>
    <cellStyle name="Moneda 8 2 3 2 5" xfId="2492" xr:uid="{00000000-0005-0000-0000-0000B0320000}"/>
    <cellStyle name="Moneda 8 2 3 2 5 2" xfId="2493" xr:uid="{00000000-0005-0000-0000-0000B1320000}"/>
    <cellStyle name="Moneda 8 2 3 2 6" xfId="2494" xr:uid="{00000000-0005-0000-0000-0000B2320000}"/>
    <cellStyle name="Moneda 8 2 3 3" xfId="2495" xr:uid="{00000000-0005-0000-0000-0000B3320000}"/>
    <cellStyle name="Moneda 8 2 3 3 2" xfId="2496" xr:uid="{00000000-0005-0000-0000-0000B4320000}"/>
    <cellStyle name="Moneda 8 2 3 3 2 2" xfId="2497" xr:uid="{00000000-0005-0000-0000-0000B5320000}"/>
    <cellStyle name="Moneda 8 2 3 3 3" xfId="2498" xr:uid="{00000000-0005-0000-0000-0000B6320000}"/>
    <cellStyle name="Moneda 8 2 3 3 3 2" xfId="2499" xr:uid="{00000000-0005-0000-0000-0000B7320000}"/>
    <cellStyle name="Moneda 8 2 3 3 4" xfId="2500" xr:uid="{00000000-0005-0000-0000-0000B8320000}"/>
    <cellStyle name="Moneda 8 2 3 3 4 2" xfId="2501" xr:uid="{00000000-0005-0000-0000-0000B9320000}"/>
    <cellStyle name="Moneda 8 2 3 3 5" xfId="2502" xr:uid="{00000000-0005-0000-0000-0000BA320000}"/>
    <cellStyle name="Moneda 8 2 3 4" xfId="2503" xr:uid="{00000000-0005-0000-0000-0000BB320000}"/>
    <cellStyle name="Moneda 8 2 3 4 2" xfId="2504" xr:uid="{00000000-0005-0000-0000-0000BC320000}"/>
    <cellStyle name="Moneda 8 2 3 5" xfId="2505" xr:uid="{00000000-0005-0000-0000-0000BD320000}"/>
    <cellStyle name="Moneda 8 2 3 5 2" xfId="2506" xr:uid="{00000000-0005-0000-0000-0000BE320000}"/>
    <cellStyle name="Moneda 8 2 3 6" xfId="2507" xr:uid="{00000000-0005-0000-0000-0000BF320000}"/>
    <cellStyle name="Moneda 8 2 3 6 2" xfId="2508" xr:uid="{00000000-0005-0000-0000-0000C0320000}"/>
    <cellStyle name="Moneda 8 2 3 7" xfId="2509" xr:uid="{00000000-0005-0000-0000-0000C1320000}"/>
    <cellStyle name="Moneda 8 2 4" xfId="2510" xr:uid="{00000000-0005-0000-0000-0000C2320000}"/>
    <cellStyle name="Moneda 8 2 4 2" xfId="2511" xr:uid="{00000000-0005-0000-0000-0000C3320000}"/>
    <cellStyle name="Moneda 8 2 4 2 2" xfId="2512" xr:uid="{00000000-0005-0000-0000-0000C4320000}"/>
    <cellStyle name="Moneda 8 2 4 2 2 2" xfId="2513" xr:uid="{00000000-0005-0000-0000-0000C5320000}"/>
    <cellStyle name="Moneda 8 2 4 2 2 2 2" xfId="2514" xr:uid="{00000000-0005-0000-0000-0000C6320000}"/>
    <cellStyle name="Moneda 8 2 4 2 2 3" xfId="2515" xr:uid="{00000000-0005-0000-0000-0000C7320000}"/>
    <cellStyle name="Moneda 8 2 4 2 2 3 2" xfId="2516" xr:uid="{00000000-0005-0000-0000-0000C8320000}"/>
    <cellStyle name="Moneda 8 2 4 2 2 4" xfId="2517" xr:uid="{00000000-0005-0000-0000-0000C9320000}"/>
    <cellStyle name="Moneda 8 2 4 2 2 4 2" xfId="2518" xr:uid="{00000000-0005-0000-0000-0000CA320000}"/>
    <cellStyle name="Moneda 8 2 4 2 2 5" xfId="2519" xr:uid="{00000000-0005-0000-0000-0000CB320000}"/>
    <cellStyle name="Moneda 8 2 4 2 3" xfId="2520" xr:uid="{00000000-0005-0000-0000-0000CC320000}"/>
    <cellStyle name="Moneda 8 2 4 2 3 2" xfId="2521" xr:uid="{00000000-0005-0000-0000-0000CD320000}"/>
    <cellStyle name="Moneda 8 2 4 2 4" xfId="2522" xr:uid="{00000000-0005-0000-0000-0000CE320000}"/>
    <cellStyle name="Moneda 8 2 4 2 4 2" xfId="2523" xr:uid="{00000000-0005-0000-0000-0000CF320000}"/>
    <cellStyle name="Moneda 8 2 4 2 5" xfId="2524" xr:uid="{00000000-0005-0000-0000-0000D0320000}"/>
    <cellStyle name="Moneda 8 2 4 2 5 2" xfId="2525" xr:uid="{00000000-0005-0000-0000-0000D1320000}"/>
    <cellStyle name="Moneda 8 2 4 2 6" xfId="2526" xr:uid="{00000000-0005-0000-0000-0000D2320000}"/>
    <cellStyle name="Moneda 8 2 4 3" xfId="2527" xr:uid="{00000000-0005-0000-0000-0000D3320000}"/>
    <cellStyle name="Moneda 8 2 4 3 2" xfId="2528" xr:uid="{00000000-0005-0000-0000-0000D4320000}"/>
    <cellStyle name="Moneda 8 2 4 3 2 2" xfId="2529" xr:uid="{00000000-0005-0000-0000-0000D5320000}"/>
    <cellStyle name="Moneda 8 2 4 3 3" xfId="2530" xr:uid="{00000000-0005-0000-0000-0000D6320000}"/>
    <cellStyle name="Moneda 8 2 4 3 3 2" xfId="2531" xr:uid="{00000000-0005-0000-0000-0000D7320000}"/>
    <cellStyle name="Moneda 8 2 4 3 4" xfId="2532" xr:uid="{00000000-0005-0000-0000-0000D8320000}"/>
    <cellStyle name="Moneda 8 2 4 3 4 2" xfId="2533" xr:uid="{00000000-0005-0000-0000-0000D9320000}"/>
    <cellStyle name="Moneda 8 2 4 3 5" xfId="2534" xr:uid="{00000000-0005-0000-0000-0000DA320000}"/>
    <cellStyle name="Moneda 8 2 4 4" xfId="2535" xr:uid="{00000000-0005-0000-0000-0000DB320000}"/>
    <cellStyle name="Moneda 8 2 4 4 2" xfId="2536" xr:uid="{00000000-0005-0000-0000-0000DC320000}"/>
    <cellStyle name="Moneda 8 2 4 5" xfId="2537" xr:uid="{00000000-0005-0000-0000-0000DD320000}"/>
    <cellStyle name="Moneda 8 2 4 5 2" xfId="2538" xr:uid="{00000000-0005-0000-0000-0000DE320000}"/>
    <cellStyle name="Moneda 8 2 4 6" xfId="2539" xr:uid="{00000000-0005-0000-0000-0000DF320000}"/>
    <cellStyle name="Moneda 8 2 4 6 2" xfId="2540" xr:uid="{00000000-0005-0000-0000-0000E0320000}"/>
    <cellStyle name="Moneda 8 2 4 7" xfId="2541" xr:uid="{00000000-0005-0000-0000-0000E1320000}"/>
    <cellStyle name="Moneda 8 2 5" xfId="2542" xr:uid="{00000000-0005-0000-0000-0000E2320000}"/>
    <cellStyle name="Moneda 8 2 5 2" xfId="2543" xr:uid="{00000000-0005-0000-0000-0000E3320000}"/>
    <cellStyle name="Moneda 8 2 5 2 2" xfId="2544" xr:uid="{00000000-0005-0000-0000-0000E4320000}"/>
    <cellStyle name="Moneda 8 2 5 2 2 2" xfId="2545" xr:uid="{00000000-0005-0000-0000-0000E5320000}"/>
    <cellStyle name="Moneda 8 2 5 2 3" xfId="2546" xr:uid="{00000000-0005-0000-0000-0000E6320000}"/>
    <cellStyle name="Moneda 8 2 5 2 3 2" xfId="2547" xr:uid="{00000000-0005-0000-0000-0000E7320000}"/>
    <cellStyle name="Moneda 8 2 5 2 4" xfId="2548" xr:uid="{00000000-0005-0000-0000-0000E8320000}"/>
    <cellStyle name="Moneda 8 2 5 2 4 2" xfId="2549" xr:uid="{00000000-0005-0000-0000-0000E9320000}"/>
    <cellStyle name="Moneda 8 2 5 2 5" xfId="2550" xr:uid="{00000000-0005-0000-0000-0000EA320000}"/>
    <cellStyle name="Moneda 8 2 5 3" xfId="2551" xr:uid="{00000000-0005-0000-0000-0000EB320000}"/>
    <cellStyle name="Moneda 8 2 5 3 2" xfId="2552" xr:uid="{00000000-0005-0000-0000-0000EC320000}"/>
    <cellStyle name="Moneda 8 2 5 4" xfId="2553" xr:uid="{00000000-0005-0000-0000-0000ED320000}"/>
    <cellStyle name="Moneda 8 2 5 4 2" xfId="2554" xr:uid="{00000000-0005-0000-0000-0000EE320000}"/>
    <cellStyle name="Moneda 8 2 5 5" xfId="2555" xr:uid="{00000000-0005-0000-0000-0000EF320000}"/>
    <cellStyle name="Moneda 8 2 5 5 2" xfId="2556" xr:uid="{00000000-0005-0000-0000-0000F0320000}"/>
    <cellStyle name="Moneda 8 2 5 6" xfId="2557" xr:uid="{00000000-0005-0000-0000-0000F1320000}"/>
    <cellStyle name="Moneda 8 2 6" xfId="2558" xr:uid="{00000000-0005-0000-0000-0000F2320000}"/>
    <cellStyle name="Moneda 8 2 6 2" xfId="2559" xr:uid="{00000000-0005-0000-0000-0000F3320000}"/>
    <cellStyle name="Moneda 8 2 6 2 2" xfId="2560" xr:uid="{00000000-0005-0000-0000-0000F4320000}"/>
    <cellStyle name="Moneda 8 2 6 3" xfId="2561" xr:uid="{00000000-0005-0000-0000-0000F5320000}"/>
    <cellStyle name="Moneda 8 2 6 3 2" xfId="2562" xr:uid="{00000000-0005-0000-0000-0000F6320000}"/>
    <cellStyle name="Moneda 8 2 6 4" xfId="2563" xr:uid="{00000000-0005-0000-0000-0000F7320000}"/>
    <cellStyle name="Moneda 8 2 6 4 2" xfId="2564" xr:uid="{00000000-0005-0000-0000-0000F8320000}"/>
    <cellStyle name="Moneda 8 2 6 5" xfId="2565" xr:uid="{00000000-0005-0000-0000-0000F9320000}"/>
    <cellStyle name="Moneda 8 2 7" xfId="2566" xr:uid="{00000000-0005-0000-0000-0000FA320000}"/>
    <cellStyle name="Moneda 8 2 7 2" xfId="2567" xr:uid="{00000000-0005-0000-0000-0000FB320000}"/>
    <cellStyle name="Moneda 8 2 8" xfId="2568" xr:uid="{00000000-0005-0000-0000-0000FC320000}"/>
    <cellStyle name="Moneda 8 2 8 2" xfId="2569" xr:uid="{00000000-0005-0000-0000-0000FD320000}"/>
    <cellStyle name="Moneda 8 2 9" xfId="2570" xr:uid="{00000000-0005-0000-0000-0000FE320000}"/>
    <cellStyle name="Moneda 8 2 9 2" xfId="2571" xr:uid="{00000000-0005-0000-0000-0000FF320000}"/>
    <cellStyle name="Moneda 8 3" xfId="2572" xr:uid="{00000000-0005-0000-0000-000000330000}"/>
    <cellStyle name="Moneda 8 3 2" xfId="2573" xr:uid="{00000000-0005-0000-0000-000001330000}"/>
    <cellStyle name="Moneda 8 3 2 2" xfId="2574" xr:uid="{00000000-0005-0000-0000-000002330000}"/>
    <cellStyle name="Moneda 8 3 2 2 2" xfId="2575" xr:uid="{00000000-0005-0000-0000-000003330000}"/>
    <cellStyle name="Moneda 8 3 2 2 2 2" xfId="2576" xr:uid="{00000000-0005-0000-0000-000004330000}"/>
    <cellStyle name="Moneda 8 3 2 2 3" xfId="2577" xr:uid="{00000000-0005-0000-0000-000005330000}"/>
    <cellStyle name="Moneda 8 3 2 2 3 2" xfId="2578" xr:uid="{00000000-0005-0000-0000-000006330000}"/>
    <cellStyle name="Moneda 8 3 2 2 4" xfId="2579" xr:uid="{00000000-0005-0000-0000-000007330000}"/>
    <cellStyle name="Moneda 8 3 2 2 4 2" xfId="2580" xr:uid="{00000000-0005-0000-0000-000008330000}"/>
    <cellStyle name="Moneda 8 3 2 2 5" xfId="2581" xr:uid="{00000000-0005-0000-0000-000009330000}"/>
    <cellStyle name="Moneda 8 3 2 3" xfId="2582" xr:uid="{00000000-0005-0000-0000-00000A330000}"/>
    <cellStyle name="Moneda 8 3 2 3 2" xfId="2583" xr:uid="{00000000-0005-0000-0000-00000B330000}"/>
    <cellStyle name="Moneda 8 3 2 4" xfId="2584" xr:uid="{00000000-0005-0000-0000-00000C330000}"/>
    <cellStyle name="Moneda 8 3 2 4 2" xfId="2585" xr:uid="{00000000-0005-0000-0000-00000D330000}"/>
    <cellStyle name="Moneda 8 3 2 5" xfId="2586" xr:uid="{00000000-0005-0000-0000-00000E330000}"/>
    <cellStyle name="Moneda 8 3 2 5 2" xfId="2587" xr:uid="{00000000-0005-0000-0000-00000F330000}"/>
    <cellStyle name="Moneda 8 3 2 6" xfId="2588" xr:uid="{00000000-0005-0000-0000-000010330000}"/>
    <cellStyle name="Moneda 8 3 3" xfId="2589" xr:uid="{00000000-0005-0000-0000-000011330000}"/>
    <cellStyle name="Moneda 8 3 3 2" xfId="2590" xr:uid="{00000000-0005-0000-0000-000012330000}"/>
    <cellStyle name="Moneda 8 3 3 2 2" xfId="2591" xr:uid="{00000000-0005-0000-0000-000013330000}"/>
    <cellStyle name="Moneda 8 3 3 3" xfId="2592" xr:uid="{00000000-0005-0000-0000-000014330000}"/>
    <cellStyle name="Moneda 8 3 3 3 2" xfId="2593" xr:uid="{00000000-0005-0000-0000-000015330000}"/>
    <cellStyle name="Moneda 8 3 3 4" xfId="2594" xr:uid="{00000000-0005-0000-0000-000016330000}"/>
    <cellStyle name="Moneda 8 3 3 4 2" xfId="2595" xr:uid="{00000000-0005-0000-0000-000017330000}"/>
    <cellStyle name="Moneda 8 3 3 5" xfId="2596" xr:uid="{00000000-0005-0000-0000-000018330000}"/>
    <cellStyle name="Moneda 8 3 4" xfId="2597" xr:uid="{00000000-0005-0000-0000-000019330000}"/>
    <cellStyle name="Moneda 8 3 4 2" xfId="2598" xr:uid="{00000000-0005-0000-0000-00001A330000}"/>
    <cellStyle name="Moneda 8 3 5" xfId="2599" xr:uid="{00000000-0005-0000-0000-00001B330000}"/>
    <cellStyle name="Moneda 8 3 5 2" xfId="2600" xr:uid="{00000000-0005-0000-0000-00001C330000}"/>
    <cellStyle name="Moneda 8 3 6" xfId="2601" xr:uid="{00000000-0005-0000-0000-00001D330000}"/>
    <cellStyle name="Moneda 8 3 6 2" xfId="2602" xr:uid="{00000000-0005-0000-0000-00001E330000}"/>
    <cellStyle name="Moneda 8 3 7" xfId="2603" xr:uid="{00000000-0005-0000-0000-00001F330000}"/>
    <cellStyle name="Moneda 8 4" xfId="2604" xr:uid="{00000000-0005-0000-0000-000020330000}"/>
    <cellStyle name="Moneda 8 4 2" xfId="2605" xr:uid="{00000000-0005-0000-0000-000021330000}"/>
    <cellStyle name="Moneda 8 4 2 2" xfId="2606" xr:uid="{00000000-0005-0000-0000-000022330000}"/>
    <cellStyle name="Moneda 8 4 2 2 2" xfId="2607" xr:uid="{00000000-0005-0000-0000-000023330000}"/>
    <cellStyle name="Moneda 8 4 2 2 2 2" xfId="2608" xr:uid="{00000000-0005-0000-0000-000024330000}"/>
    <cellStyle name="Moneda 8 4 2 2 3" xfId="2609" xr:uid="{00000000-0005-0000-0000-000025330000}"/>
    <cellStyle name="Moneda 8 4 2 2 3 2" xfId="2610" xr:uid="{00000000-0005-0000-0000-000026330000}"/>
    <cellStyle name="Moneda 8 4 2 2 4" xfId="2611" xr:uid="{00000000-0005-0000-0000-000027330000}"/>
    <cellStyle name="Moneda 8 4 2 2 4 2" xfId="2612" xr:uid="{00000000-0005-0000-0000-000028330000}"/>
    <cellStyle name="Moneda 8 4 2 2 5" xfId="2613" xr:uid="{00000000-0005-0000-0000-000029330000}"/>
    <cellStyle name="Moneda 8 4 2 3" xfId="2614" xr:uid="{00000000-0005-0000-0000-00002A330000}"/>
    <cellStyle name="Moneda 8 4 2 3 2" xfId="2615" xr:uid="{00000000-0005-0000-0000-00002B330000}"/>
    <cellStyle name="Moneda 8 4 2 4" xfId="2616" xr:uid="{00000000-0005-0000-0000-00002C330000}"/>
    <cellStyle name="Moneda 8 4 2 4 2" xfId="2617" xr:uid="{00000000-0005-0000-0000-00002D330000}"/>
    <cellStyle name="Moneda 8 4 2 5" xfId="2618" xr:uid="{00000000-0005-0000-0000-00002E330000}"/>
    <cellStyle name="Moneda 8 4 2 5 2" xfId="2619" xr:uid="{00000000-0005-0000-0000-00002F330000}"/>
    <cellStyle name="Moneda 8 4 2 6" xfId="2620" xr:uid="{00000000-0005-0000-0000-000030330000}"/>
    <cellStyle name="Moneda 8 4 3" xfId="2621" xr:uid="{00000000-0005-0000-0000-000031330000}"/>
    <cellStyle name="Moneda 8 4 3 2" xfId="2622" xr:uid="{00000000-0005-0000-0000-000032330000}"/>
    <cellStyle name="Moneda 8 4 3 2 2" xfId="2623" xr:uid="{00000000-0005-0000-0000-000033330000}"/>
    <cellStyle name="Moneda 8 4 3 3" xfId="2624" xr:uid="{00000000-0005-0000-0000-000034330000}"/>
    <cellStyle name="Moneda 8 4 3 3 2" xfId="2625" xr:uid="{00000000-0005-0000-0000-000035330000}"/>
    <cellStyle name="Moneda 8 4 3 4" xfId="2626" xr:uid="{00000000-0005-0000-0000-000036330000}"/>
    <cellStyle name="Moneda 8 4 3 4 2" xfId="2627" xr:uid="{00000000-0005-0000-0000-000037330000}"/>
    <cellStyle name="Moneda 8 4 3 5" xfId="2628" xr:uid="{00000000-0005-0000-0000-000038330000}"/>
    <cellStyle name="Moneda 8 4 4" xfId="2629" xr:uid="{00000000-0005-0000-0000-000039330000}"/>
    <cellStyle name="Moneda 8 4 4 2" xfId="2630" xr:uid="{00000000-0005-0000-0000-00003A330000}"/>
    <cellStyle name="Moneda 8 4 5" xfId="2631" xr:uid="{00000000-0005-0000-0000-00003B330000}"/>
    <cellStyle name="Moneda 8 4 5 2" xfId="2632" xr:uid="{00000000-0005-0000-0000-00003C330000}"/>
    <cellStyle name="Moneda 8 4 6" xfId="2633" xr:uid="{00000000-0005-0000-0000-00003D330000}"/>
    <cellStyle name="Moneda 8 4 6 2" xfId="2634" xr:uid="{00000000-0005-0000-0000-00003E330000}"/>
    <cellStyle name="Moneda 8 4 7" xfId="2635" xr:uid="{00000000-0005-0000-0000-00003F330000}"/>
    <cellStyle name="Moneda 8 5" xfId="2636" xr:uid="{00000000-0005-0000-0000-000040330000}"/>
    <cellStyle name="Moneda 8 5 2" xfId="2637" xr:uid="{00000000-0005-0000-0000-000041330000}"/>
    <cellStyle name="Moneda 8 5 2 2" xfId="2638" xr:uid="{00000000-0005-0000-0000-000042330000}"/>
    <cellStyle name="Moneda 8 5 2 2 2" xfId="2639" xr:uid="{00000000-0005-0000-0000-000043330000}"/>
    <cellStyle name="Moneda 8 5 2 2 2 2" xfId="2640" xr:uid="{00000000-0005-0000-0000-000044330000}"/>
    <cellStyle name="Moneda 8 5 2 2 3" xfId="2641" xr:uid="{00000000-0005-0000-0000-000045330000}"/>
    <cellStyle name="Moneda 8 5 2 2 3 2" xfId="2642" xr:uid="{00000000-0005-0000-0000-000046330000}"/>
    <cellStyle name="Moneda 8 5 2 2 4" xfId="2643" xr:uid="{00000000-0005-0000-0000-000047330000}"/>
    <cellStyle name="Moneda 8 5 2 2 4 2" xfId="2644" xr:uid="{00000000-0005-0000-0000-000048330000}"/>
    <cellStyle name="Moneda 8 5 2 2 5" xfId="2645" xr:uid="{00000000-0005-0000-0000-000049330000}"/>
    <cellStyle name="Moneda 8 5 2 3" xfId="2646" xr:uid="{00000000-0005-0000-0000-00004A330000}"/>
    <cellStyle name="Moneda 8 5 2 3 2" xfId="2647" xr:uid="{00000000-0005-0000-0000-00004B330000}"/>
    <cellStyle name="Moneda 8 5 2 4" xfId="2648" xr:uid="{00000000-0005-0000-0000-00004C330000}"/>
    <cellStyle name="Moneda 8 5 2 4 2" xfId="2649" xr:uid="{00000000-0005-0000-0000-00004D330000}"/>
    <cellStyle name="Moneda 8 5 2 5" xfId="2650" xr:uid="{00000000-0005-0000-0000-00004E330000}"/>
    <cellStyle name="Moneda 8 5 2 5 2" xfId="2651" xr:uid="{00000000-0005-0000-0000-00004F330000}"/>
    <cellStyle name="Moneda 8 5 2 6" xfId="2652" xr:uid="{00000000-0005-0000-0000-000050330000}"/>
    <cellStyle name="Moneda 8 5 3" xfId="2653" xr:uid="{00000000-0005-0000-0000-000051330000}"/>
    <cellStyle name="Moneda 8 5 3 2" xfId="2654" xr:uid="{00000000-0005-0000-0000-000052330000}"/>
    <cellStyle name="Moneda 8 5 3 2 2" xfId="2655" xr:uid="{00000000-0005-0000-0000-000053330000}"/>
    <cellStyle name="Moneda 8 5 3 3" xfId="2656" xr:uid="{00000000-0005-0000-0000-000054330000}"/>
    <cellStyle name="Moneda 8 5 3 3 2" xfId="2657" xr:uid="{00000000-0005-0000-0000-000055330000}"/>
    <cellStyle name="Moneda 8 5 3 4" xfId="2658" xr:uid="{00000000-0005-0000-0000-000056330000}"/>
    <cellStyle name="Moneda 8 5 3 4 2" xfId="2659" xr:uid="{00000000-0005-0000-0000-000057330000}"/>
    <cellStyle name="Moneda 8 5 3 5" xfId="2660" xr:uid="{00000000-0005-0000-0000-000058330000}"/>
    <cellStyle name="Moneda 8 5 4" xfId="2661" xr:uid="{00000000-0005-0000-0000-000059330000}"/>
    <cellStyle name="Moneda 8 5 4 2" xfId="2662" xr:uid="{00000000-0005-0000-0000-00005A330000}"/>
    <cellStyle name="Moneda 8 5 5" xfId="2663" xr:uid="{00000000-0005-0000-0000-00005B330000}"/>
    <cellStyle name="Moneda 8 5 5 2" xfId="2664" xr:uid="{00000000-0005-0000-0000-00005C330000}"/>
    <cellStyle name="Moneda 8 5 6" xfId="2665" xr:uid="{00000000-0005-0000-0000-00005D330000}"/>
    <cellStyle name="Moneda 8 5 6 2" xfId="2666" xr:uid="{00000000-0005-0000-0000-00005E330000}"/>
    <cellStyle name="Moneda 8 5 7" xfId="2667" xr:uid="{00000000-0005-0000-0000-00005F330000}"/>
    <cellStyle name="Moneda 8 6" xfId="2668" xr:uid="{00000000-0005-0000-0000-000060330000}"/>
    <cellStyle name="Moneda 8 6 2" xfId="2669" xr:uid="{00000000-0005-0000-0000-000061330000}"/>
    <cellStyle name="Moneda 8 6 2 2" xfId="2670" xr:uid="{00000000-0005-0000-0000-000062330000}"/>
    <cellStyle name="Moneda 8 6 2 2 2" xfId="2671" xr:uid="{00000000-0005-0000-0000-000063330000}"/>
    <cellStyle name="Moneda 8 6 2 3" xfId="2672" xr:uid="{00000000-0005-0000-0000-000064330000}"/>
    <cellStyle name="Moneda 8 6 2 3 2" xfId="2673" xr:uid="{00000000-0005-0000-0000-000065330000}"/>
    <cellStyle name="Moneda 8 6 2 4" xfId="2674" xr:uid="{00000000-0005-0000-0000-000066330000}"/>
    <cellStyle name="Moneda 8 6 2 4 2" xfId="2675" xr:uid="{00000000-0005-0000-0000-000067330000}"/>
    <cellStyle name="Moneda 8 6 2 5" xfId="2676" xr:uid="{00000000-0005-0000-0000-000068330000}"/>
    <cellStyle name="Moneda 8 6 3" xfId="2677" xr:uid="{00000000-0005-0000-0000-000069330000}"/>
    <cellStyle name="Moneda 8 6 3 2" xfId="2678" xr:uid="{00000000-0005-0000-0000-00006A330000}"/>
    <cellStyle name="Moneda 8 6 4" xfId="2679" xr:uid="{00000000-0005-0000-0000-00006B330000}"/>
    <cellStyle name="Moneda 8 6 4 2" xfId="2680" xr:uid="{00000000-0005-0000-0000-00006C330000}"/>
    <cellStyle name="Moneda 8 6 5" xfId="2681" xr:uid="{00000000-0005-0000-0000-00006D330000}"/>
    <cellStyle name="Moneda 8 6 5 2" xfId="2682" xr:uid="{00000000-0005-0000-0000-00006E330000}"/>
    <cellStyle name="Moneda 8 6 6" xfId="2683" xr:uid="{00000000-0005-0000-0000-00006F330000}"/>
    <cellStyle name="Moneda 8 7" xfId="2684" xr:uid="{00000000-0005-0000-0000-000070330000}"/>
    <cellStyle name="Moneda 8 7 2" xfId="2685" xr:uid="{00000000-0005-0000-0000-000071330000}"/>
    <cellStyle name="Moneda 8 7 2 2" xfId="2686" xr:uid="{00000000-0005-0000-0000-000072330000}"/>
    <cellStyle name="Moneda 8 7 3" xfId="2687" xr:uid="{00000000-0005-0000-0000-000073330000}"/>
    <cellStyle name="Moneda 8 7 3 2" xfId="2688" xr:uid="{00000000-0005-0000-0000-000074330000}"/>
    <cellStyle name="Moneda 8 7 4" xfId="2689" xr:uid="{00000000-0005-0000-0000-000075330000}"/>
    <cellStyle name="Moneda 8 7 4 2" xfId="2690" xr:uid="{00000000-0005-0000-0000-000076330000}"/>
    <cellStyle name="Moneda 8 7 5" xfId="2691" xr:uid="{00000000-0005-0000-0000-000077330000}"/>
    <cellStyle name="Moneda 8 8" xfId="2692" xr:uid="{00000000-0005-0000-0000-000078330000}"/>
    <cellStyle name="Moneda 8 8 2" xfId="2693" xr:uid="{00000000-0005-0000-0000-000079330000}"/>
    <cellStyle name="Moneda 8 8 2 2" xfId="2694" xr:uid="{00000000-0005-0000-0000-00007A330000}"/>
    <cellStyle name="Moneda 8 8 3" xfId="2695" xr:uid="{00000000-0005-0000-0000-00007B330000}"/>
    <cellStyle name="Moneda 8 8 3 2" xfId="2696" xr:uid="{00000000-0005-0000-0000-00007C330000}"/>
    <cellStyle name="Moneda 8 8 4" xfId="2697" xr:uid="{00000000-0005-0000-0000-00007D330000}"/>
    <cellStyle name="Moneda 8 8 4 2" xfId="2698" xr:uid="{00000000-0005-0000-0000-00007E330000}"/>
    <cellStyle name="Moneda 8 8 5" xfId="2699" xr:uid="{00000000-0005-0000-0000-00007F330000}"/>
    <cellStyle name="Moneda 8 9" xfId="2700" xr:uid="{00000000-0005-0000-0000-000080330000}"/>
    <cellStyle name="Moneda 8 9 2" xfId="2701" xr:uid="{00000000-0005-0000-0000-000081330000}"/>
    <cellStyle name="Moneda 80" xfId="23827" xr:uid="{237F5C19-5EE0-4ECD-A023-30452C9B2F30}"/>
    <cellStyle name="Moneda 9" xfId="2702" xr:uid="{00000000-0005-0000-0000-000082330000}"/>
    <cellStyle name="Moneda 9 10" xfId="2703" xr:uid="{00000000-0005-0000-0000-000083330000}"/>
    <cellStyle name="Moneda 9 11" xfId="2704" xr:uid="{00000000-0005-0000-0000-000084330000}"/>
    <cellStyle name="Moneda 9 2" xfId="2705" xr:uid="{00000000-0005-0000-0000-000085330000}"/>
    <cellStyle name="Moneda 9 2 2" xfId="2706" xr:uid="{00000000-0005-0000-0000-000086330000}"/>
    <cellStyle name="Moneda 9 2 2 2" xfId="2707" xr:uid="{00000000-0005-0000-0000-000087330000}"/>
    <cellStyle name="Moneda 9 2 2 2 2" xfId="2708" xr:uid="{00000000-0005-0000-0000-000088330000}"/>
    <cellStyle name="Moneda 9 2 2 2 2 2" xfId="2709" xr:uid="{00000000-0005-0000-0000-000089330000}"/>
    <cellStyle name="Moneda 9 2 2 2 3" xfId="2710" xr:uid="{00000000-0005-0000-0000-00008A330000}"/>
    <cellStyle name="Moneda 9 2 2 2 3 2" xfId="2711" xr:uid="{00000000-0005-0000-0000-00008B330000}"/>
    <cellStyle name="Moneda 9 2 2 2 4" xfId="2712" xr:uid="{00000000-0005-0000-0000-00008C330000}"/>
    <cellStyle name="Moneda 9 2 2 2 4 2" xfId="2713" xr:uid="{00000000-0005-0000-0000-00008D330000}"/>
    <cellStyle name="Moneda 9 2 2 2 5" xfId="2714" xr:uid="{00000000-0005-0000-0000-00008E330000}"/>
    <cellStyle name="Moneda 9 2 2 3" xfId="2715" xr:uid="{00000000-0005-0000-0000-00008F330000}"/>
    <cellStyle name="Moneda 9 2 2 3 2" xfId="2716" xr:uid="{00000000-0005-0000-0000-000090330000}"/>
    <cellStyle name="Moneda 9 2 2 4" xfId="2717" xr:uid="{00000000-0005-0000-0000-000091330000}"/>
    <cellStyle name="Moneda 9 2 2 4 2" xfId="2718" xr:uid="{00000000-0005-0000-0000-000092330000}"/>
    <cellStyle name="Moneda 9 2 2 5" xfId="2719" xr:uid="{00000000-0005-0000-0000-000093330000}"/>
    <cellStyle name="Moneda 9 2 2 5 2" xfId="2720" xr:uid="{00000000-0005-0000-0000-000094330000}"/>
    <cellStyle name="Moneda 9 2 2 6" xfId="2721" xr:uid="{00000000-0005-0000-0000-000095330000}"/>
    <cellStyle name="Moneda 9 2 3" xfId="2722" xr:uid="{00000000-0005-0000-0000-000096330000}"/>
    <cellStyle name="Moneda 9 2 3 2" xfId="2723" xr:uid="{00000000-0005-0000-0000-000097330000}"/>
    <cellStyle name="Moneda 9 2 3 2 2" xfId="2724" xr:uid="{00000000-0005-0000-0000-000098330000}"/>
    <cellStyle name="Moneda 9 2 3 3" xfId="2725" xr:uid="{00000000-0005-0000-0000-000099330000}"/>
    <cellStyle name="Moneda 9 2 3 3 2" xfId="2726" xr:uid="{00000000-0005-0000-0000-00009A330000}"/>
    <cellStyle name="Moneda 9 2 3 4" xfId="2727" xr:uid="{00000000-0005-0000-0000-00009B330000}"/>
    <cellStyle name="Moneda 9 2 3 4 2" xfId="2728" xr:uid="{00000000-0005-0000-0000-00009C330000}"/>
    <cellStyle name="Moneda 9 2 3 5" xfId="2729" xr:uid="{00000000-0005-0000-0000-00009D330000}"/>
    <cellStyle name="Moneda 9 2 4" xfId="2730" xr:uid="{00000000-0005-0000-0000-00009E330000}"/>
    <cellStyle name="Moneda 9 2 4 2" xfId="2731" xr:uid="{00000000-0005-0000-0000-00009F330000}"/>
    <cellStyle name="Moneda 9 2 5" xfId="2732" xr:uid="{00000000-0005-0000-0000-0000A0330000}"/>
    <cellStyle name="Moneda 9 2 5 2" xfId="2733" xr:uid="{00000000-0005-0000-0000-0000A1330000}"/>
    <cellStyle name="Moneda 9 2 6" xfId="2734" xr:uid="{00000000-0005-0000-0000-0000A2330000}"/>
    <cellStyle name="Moneda 9 2 6 2" xfId="2735" xr:uid="{00000000-0005-0000-0000-0000A3330000}"/>
    <cellStyle name="Moneda 9 2 7" xfId="2736" xr:uid="{00000000-0005-0000-0000-0000A4330000}"/>
    <cellStyle name="Moneda 9 2 8" xfId="2737" xr:uid="{00000000-0005-0000-0000-0000A5330000}"/>
    <cellStyle name="Moneda 9 3" xfId="2738" xr:uid="{00000000-0005-0000-0000-0000A6330000}"/>
    <cellStyle name="Moneda 9 3 2" xfId="2739" xr:uid="{00000000-0005-0000-0000-0000A7330000}"/>
    <cellStyle name="Moneda 9 3 2 2" xfId="2740" xr:uid="{00000000-0005-0000-0000-0000A8330000}"/>
    <cellStyle name="Moneda 9 3 2 2 2" xfId="2741" xr:uid="{00000000-0005-0000-0000-0000A9330000}"/>
    <cellStyle name="Moneda 9 3 2 2 2 2" xfId="2742" xr:uid="{00000000-0005-0000-0000-0000AA330000}"/>
    <cellStyle name="Moneda 9 3 2 2 3" xfId="2743" xr:uid="{00000000-0005-0000-0000-0000AB330000}"/>
    <cellStyle name="Moneda 9 3 2 2 3 2" xfId="2744" xr:uid="{00000000-0005-0000-0000-0000AC330000}"/>
    <cellStyle name="Moneda 9 3 2 2 4" xfId="2745" xr:uid="{00000000-0005-0000-0000-0000AD330000}"/>
    <cellStyle name="Moneda 9 3 2 2 4 2" xfId="2746" xr:uid="{00000000-0005-0000-0000-0000AE330000}"/>
    <cellStyle name="Moneda 9 3 2 2 5" xfId="2747" xr:uid="{00000000-0005-0000-0000-0000AF330000}"/>
    <cellStyle name="Moneda 9 3 2 3" xfId="2748" xr:uid="{00000000-0005-0000-0000-0000B0330000}"/>
    <cellStyle name="Moneda 9 3 2 3 2" xfId="2749" xr:uid="{00000000-0005-0000-0000-0000B1330000}"/>
    <cellStyle name="Moneda 9 3 2 4" xfId="2750" xr:uid="{00000000-0005-0000-0000-0000B2330000}"/>
    <cellStyle name="Moneda 9 3 2 4 2" xfId="2751" xr:uid="{00000000-0005-0000-0000-0000B3330000}"/>
    <cellStyle name="Moneda 9 3 2 5" xfId="2752" xr:uid="{00000000-0005-0000-0000-0000B4330000}"/>
    <cellStyle name="Moneda 9 3 2 5 2" xfId="2753" xr:uid="{00000000-0005-0000-0000-0000B5330000}"/>
    <cellStyle name="Moneda 9 3 2 6" xfId="2754" xr:uid="{00000000-0005-0000-0000-0000B6330000}"/>
    <cellStyle name="Moneda 9 3 3" xfId="2755" xr:uid="{00000000-0005-0000-0000-0000B7330000}"/>
    <cellStyle name="Moneda 9 3 3 2" xfId="2756" xr:uid="{00000000-0005-0000-0000-0000B8330000}"/>
    <cellStyle name="Moneda 9 3 3 2 2" xfId="2757" xr:uid="{00000000-0005-0000-0000-0000B9330000}"/>
    <cellStyle name="Moneda 9 3 3 3" xfId="2758" xr:uid="{00000000-0005-0000-0000-0000BA330000}"/>
    <cellStyle name="Moneda 9 3 3 3 2" xfId="2759" xr:uid="{00000000-0005-0000-0000-0000BB330000}"/>
    <cellStyle name="Moneda 9 3 3 4" xfId="2760" xr:uid="{00000000-0005-0000-0000-0000BC330000}"/>
    <cellStyle name="Moneda 9 3 3 4 2" xfId="2761" xr:uid="{00000000-0005-0000-0000-0000BD330000}"/>
    <cellStyle name="Moneda 9 3 3 5" xfId="2762" xr:uid="{00000000-0005-0000-0000-0000BE330000}"/>
    <cellStyle name="Moneda 9 3 4" xfId="2763" xr:uid="{00000000-0005-0000-0000-0000BF330000}"/>
    <cellStyle name="Moneda 9 3 4 2" xfId="2764" xr:uid="{00000000-0005-0000-0000-0000C0330000}"/>
    <cellStyle name="Moneda 9 3 5" xfId="2765" xr:uid="{00000000-0005-0000-0000-0000C1330000}"/>
    <cellStyle name="Moneda 9 3 5 2" xfId="2766" xr:uid="{00000000-0005-0000-0000-0000C2330000}"/>
    <cellStyle name="Moneda 9 3 6" xfId="2767" xr:uid="{00000000-0005-0000-0000-0000C3330000}"/>
    <cellStyle name="Moneda 9 3 6 2" xfId="2768" xr:uid="{00000000-0005-0000-0000-0000C4330000}"/>
    <cellStyle name="Moneda 9 3 7" xfId="2769" xr:uid="{00000000-0005-0000-0000-0000C5330000}"/>
    <cellStyle name="Moneda 9 4" xfId="2770" xr:uid="{00000000-0005-0000-0000-0000C6330000}"/>
    <cellStyle name="Moneda 9 4 2" xfId="2771" xr:uid="{00000000-0005-0000-0000-0000C7330000}"/>
    <cellStyle name="Moneda 9 4 2 2" xfId="2772" xr:uid="{00000000-0005-0000-0000-0000C8330000}"/>
    <cellStyle name="Moneda 9 4 2 2 2" xfId="2773" xr:uid="{00000000-0005-0000-0000-0000C9330000}"/>
    <cellStyle name="Moneda 9 4 2 2 2 2" xfId="2774" xr:uid="{00000000-0005-0000-0000-0000CA330000}"/>
    <cellStyle name="Moneda 9 4 2 2 3" xfId="2775" xr:uid="{00000000-0005-0000-0000-0000CB330000}"/>
    <cellStyle name="Moneda 9 4 2 2 3 2" xfId="2776" xr:uid="{00000000-0005-0000-0000-0000CC330000}"/>
    <cellStyle name="Moneda 9 4 2 2 4" xfId="2777" xr:uid="{00000000-0005-0000-0000-0000CD330000}"/>
    <cellStyle name="Moneda 9 4 2 2 4 2" xfId="2778" xr:uid="{00000000-0005-0000-0000-0000CE330000}"/>
    <cellStyle name="Moneda 9 4 2 2 5" xfId="2779" xr:uid="{00000000-0005-0000-0000-0000CF330000}"/>
    <cellStyle name="Moneda 9 4 2 3" xfId="2780" xr:uid="{00000000-0005-0000-0000-0000D0330000}"/>
    <cellStyle name="Moneda 9 4 2 3 2" xfId="2781" xr:uid="{00000000-0005-0000-0000-0000D1330000}"/>
    <cellStyle name="Moneda 9 4 2 4" xfId="2782" xr:uid="{00000000-0005-0000-0000-0000D2330000}"/>
    <cellStyle name="Moneda 9 4 2 4 2" xfId="2783" xr:uid="{00000000-0005-0000-0000-0000D3330000}"/>
    <cellStyle name="Moneda 9 4 2 5" xfId="2784" xr:uid="{00000000-0005-0000-0000-0000D4330000}"/>
    <cellStyle name="Moneda 9 4 2 5 2" xfId="2785" xr:uid="{00000000-0005-0000-0000-0000D5330000}"/>
    <cellStyle name="Moneda 9 4 2 6" xfId="2786" xr:uid="{00000000-0005-0000-0000-0000D6330000}"/>
    <cellStyle name="Moneda 9 4 3" xfId="2787" xr:uid="{00000000-0005-0000-0000-0000D7330000}"/>
    <cellStyle name="Moneda 9 4 3 2" xfId="2788" xr:uid="{00000000-0005-0000-0000-0000D8330000}"/>
    <cellStyle name="Moneda 9 4 3 2 2" xfId="2789" xr:uid="{00000000-0005-0000-0000-0000D9330000}"/>
    <cellStyle name="Moneda 9 4 3 3" xfId="2790" xr:uid="{00000000-0005-0000-0000-0000DA330000}"/>
    <cellStyle name="Moneda 9 4 3 3 2" xfId="2791" xr:uid="{00000000-0005-0000-0000-0000DB330000}"/>
    <cellStyle name="Moneda 9 4 3 4" xfId="2792" xr:uid="{00000000-0005-0000-0000-0000DC330000}"/>
    <cellStyle name="Moneda 9 4 3 4 2" xfId="2793" xr:uid="{00000000-0005-0000-0000-0000DD330000}"/>
    <cellStyle name="Moneda 9 4 3 5" xfId="2794" xr:uid="{00000000-0005-0000-0000-0000DE330000}"/>
    <cellStyle name="Moneda 9 4 4" xfId="2795" xr:uid="{00000000-0005-0000-0000-0000DF330000}"/>
    <cellStyle name="Moneda 9 4 4 2" xfId="2796" xr:uid="{00000000-0005-0000-0000-0000E0330000}"/>
    <cellStyle name="Moneda 9 4 5" xfId="2797" xr:uid="{00000000-0005-0000-0000-0000E1330000}"/>
    <cellStyle name="Moneda 9 4 5 2" xfId="2798" xr:uid="{00000000-0005-0000-0000-0000E2330000}"/>
    <cellStyle name="Moneda 9 4 6" xfId="2799" xr:uid="{00000000-0005-0000-0000-0000E3330000}"/>
    <cellStyle name="Moneda 9 4 6 2" xfId="2800" xr:uid="{00000000-0005-0000-0000-0000E4330000}"/>
    <cellStyle name="Moneda 9 4 7" xfId="2801" xr:uid="{00000000-0005-0000-0000-0000E5330000}"/>
    <cellStyle name="Moneda 9 5" xfId="2802" xr:uid="{00000000-0005-0000-0000-0000E6330000}"/>
    <cellStyle name="Moneda 9 5 2" xfId="2803" xr:uid="{00000000-0005-0000-0000-0000E7330000}"/>
    <cellStyle name="Moneda 9 5 2 2" xfId="2804" xr:uid="{00000000-0005-0000-0000-0000E8330000}"/>
    <cellStyle name="Moneda 9 5 2 2 2" xfId="2805" xr:uid="{00000000-0005-0000-0000-0000E9330000}"/>
    <cellStyle name="Moneda 9 5 2 3" xfId="2806" xr:uid="{00000000-0005-0000-0000-0000EA330000}"/>
    <cellStyle name="Moneda 9 5 2 3 2" xfId="2807" xr:uid="{00000000-0005-0000-0000-0000EB330000}"/>
    <cellStyle name="Moneda 9 5 2 4" xfId="2808" xr:uid="{00000000-0005-0000-0000-0000EC330000}"/>
    <cellStyle name="Moneda 9 5 2 4 2" xfId="2809" xr:uid="{00000000-0005-0000-0000-0000ED330000}"/>
    <cellStyle name="Moneda 9 5 2 5" xfId="2810" xr:uid="{00000000-0005-0000-0000-0000EE330000}"/>
    <cellStyle name="Moneda 9 5 3" xfId="2811" xr:uid="{00000000-0005-0000-0000-0000EF330000}"/>
    <cellStyle name="Moneda 9 5 3 2" xfId="2812" xr:uid="{00000000-0005-0000-0000-0000F0330000}"/>
    <cellStyle name="Moneda 9 5 4" xfId="2813" xr:uid="{00000000-0005-0000-0000-0000F1330000}"/>
    <cellStyle name="Moneda 9 5 4 2" xfId="2814" xr:uid="{00000000-0005-0000-0000-0000F2330000}"/>
    <cellStyle name="Moneda 9 5 5" xfId="2815" xr:uid="{00000000-0005-0000-0000-0000F3330000}"/>
    <cellStyle name="Moneda 9 5 5 2" xfId="2816" xr:uid="{00000000-0005-0000-0000-0000F4330000}"/>
    <cellStyle name="Moneda 9 5 6" xfId="2817" xr:uid="{00000000-0005-0000-0000-0000F5330000}"/>
    <cellStyle name="Moneda 9 6" xfId="2818" xr:uid="{00000000-0005-0000-0000-0000F6330000}"/>
    <cellStyle name="Moneda 9 6 2" xfId="2819" xr:uid="{00000000-0005-0000-0000-0000F7330000}"/>
    <cellStyle name="Moneda 9 6 2 2" xfId="2820" xr:uid="{00000000-0005-0000-0000-0000F8330000}"/>
    <cellStyle name="Moneda 9 6 3" xfId="2821" xr:uid="{00000000-0005-0000-0000-0000F9330000}"/>
    <cellStyle name="Moneda 9 6 3 2" xfId="2822" xr:uid="{00000000-0005-0000-0000-0000FA330000}"/>
    <cellStyle name="Moneda 9 6 4" xfId="2823" xr:uid="{00000000-0005-0000-0000-0000FB330000}"/>
    <cellStyle name="Moneda 9 6 4 2" xfId="2824" xr:uid="{00000000-0005-0000-0000-0000FC330000}"/>
    <cellStyle name="Moneda 9 6 5" xfId="2825" xr:uid="{00000000-0005-0000-0000-0000FD330000}"/>
    <cellStyle name="Moneda 9 7" xfId="2826" xr:uid="{00000000-0005-0000-0000-0000FE330000}"/>
    <cellStyle name="Moneda 9 7 2" xfId="2827" xr:uid="{00000000-0005-0000-0000-0000FF330000}"/>
    <cellStyle name="Moneda 9 8" xfId="2828" xr:uid="{00000000-0005-0000-0000-000000340000}"/>
    <cellStyle name="Moneda 9 8 2" xfId="2829" xr:uid="{00000000-0005-0000-0000-000001340000}"/>
    <cellStyle name="Moneda 9 9" xfId="2830" xr:uid="{00000000-0005-0000-0000-000002340000}"/>
    <cellStyle name="Moneda 9 9 2" xfId="2831" xr:uid="{00000000-0005-0000-0000-000003340000}"/>
    <cellStyle name="Moneda_Hoja1" xfId="13456" xr:uid="{00000000-0005-0000-0000-000004340000}"/>
    <cellStyle name="Neutral 2" xfId="2832" xr:uid="{00000000-0005-0000-0000-000005340000}"/>
    <cellStyle name="Neutral 3" xfId="13365" xr:uid="{00000000-0005-0000-0000-000006340000}"/>
    <cellStyle name="Normal" xfId="0" builtinId="0"/>
    <cellStyle name="Normal 10" xfId="13366" xr:uid="{00000000-0005-0000-0000-000008340000}"/>
    <cellStyle name="Normal 10 2" xfId="13367" xr:uid="{00000000-0005-0000-0000-000009340000}"/>
    <cellStyle name="Normal 10 3" xfId="13490" xr:uid="{18952D4B-AEB3-4562-B9D8-AC93F7965FFA}"/>
    <cellStyle name="Normal 11" xfId="13368" xr:uid="{00000000-0005-0000-0000-00000A340000}"/>
    <cellStyle name="Normal 12" xfId="13369" xr:uid="{00000000-0005-0000-0000-00000B340000}"/>
    <cellStyle name="Normal 13" xfId="13370" xr:uid="{00000000-0005-0000-0000-00000C340000}"/>
    <cellStyle name="Normal 14" xfId="13371" xr:uid="{00000000-0005-0000-0000-00000D340000}"/>
    <cellStyle name="Normal 15" xfId="13372" xr:uid="{00000000-0005-0000-0000-00000E340000}"/>
    <cellStyle name="Normal 16" xfId="13373" xr:uid="{00000000-0005-0000-0000-00000F340000}"/>
    <cellStyle name="Normal 17" xfId="13374" xr:uid="{00000000-0005-0000-0000-000010340000}"/>
    <cellStyle name="Normal 18" xfId="13375" xr:uid="{00000000-0005-0000-0000-000011340000}"/>
    <cellStyle name="Normal 19" xfId="13376" xr:uid="{00000000-0005-0000-0000-000012340000}"/>
    <cellStyle name="Normal 2" xfId="16" xr:uid="{00000000-0005-0000-0000-000013340000}"/>
    <cellStyle name="Normal 2 10" xfId="17" xr:uid="{00000000-0005-0000-0000-000014340000}"/>
    <cellStyle name="Normal 2 10 2" xfId="13377" xr:uid="{00000000-0005-0000-0000-000015340000}"/>
    <cellStyle name="Normal 2 2" xfId="2833" xr:uid="{00000000-0005-0000-0000-000016340000}"/>
    <cellStyle name="Normal 2 2 2" xfId="2834" xr:uid="{00000000-0005-0000-0000-000017340000}"/>
    <cellStyle name="Normal 2 2 2 2" xfId="13378" xr:uid="{00000000-0005-0000-0000-000018340000}"/>
    <cellStyle name="Normal 2 2 2 3" xfId="13379" xr:uid="{00000000-0005-0000-0000-000019340000}"/>
    <cellStyle name="Normal 2 2 3" xfId="13380" xr:uid="{00000000-0005-0000-0000-00001A340000}"/>
    <cellStyle name="Normal 2 2 4" xfId="13381" xr:uid="{00000000-0005-0000-0000-00001B340000}"/>
    <cellStyle name="Normal 2 3" xfId="2835" xr:uid="{00000000-0005-0000-0000-00001C340000}"/>
    <cellStyle name="Normal 2 3 2" xfId="2836" xr:uid="{00000000-0005-0000-0000-00001D340000}"/>
    <cellStyle name="Normal 2 4" xfId="2837" xr:uid="{00000000-0005-0000-0000-00001E340000}"/>
    <cellStyle name="Normal 2 5" xfId="13479" xr:uid="{3E774C28-841E-4BE7-BA1C-466D7CE8655D}"/>
    <cellStyle name="Normal 20" xfId="13382" xr:uid="{00000000-0005-0000-0000-00001F340000}"/>
    <cellStyle name="Normal 21" xfId="2865" xr:uid="{00000000-0005-0000-0000-000020340000}"/>
    <cellStyle name="Normal 3" xfId="18" xr:uid="{00000000-0005-0000-0000-000021340000}"/>
    <cellStyle name="Normal 3 2" xfId="19" xr:uid="{00000000-0005-0000-0000-000022340000}"/>
    <cellStyle name="Normal 3 2 2" xfId="2838" xr:uid="{00000000-0005-0000-0000-000023340000}"/>
    <cellStyle name="Normal 3 2 2 2" xfId="2839" xr:uid="{00000000-0005-0000-0000-000024340000}"/>
    <cellStyle name="Normal 3 2 3" xfId="2840" xr:uid="{00000000-0005-0000-0000-000025340000}"/>
    <cellStyle name="Normal 3 2 4" xfId="13383" xr:uid="{00000000-0005-0000-0000-000026340000}"/>
    <cellStyle name="Normal 3 3" xfId="2841" xr:uid="{00000000-0005-0000-0000-000027340000}"/>
    <cellStyle name="Normal 3 4" xfId="2842" xr:uid="{00000000-0005-0000-0000-000028340000}"/>
    <cellStyle name="Normal 3 5" xfId="2843" xr:uid="{00000000-0005-0000-0000-000029340000}"/>
    <cellStyle name="Normal 3 6" xfId="13480" xr:uid="{0E450C5E-F203-4635-8304-FB4022F68B2C}"/>
    <cellStyle name="Normal 3_CADENA DE VALOR" xfId="27" xr:uid="{00000000-0005-0000-0000-00002A340000}"/>
    <cellStyle name="Normal 4" xfId="2844" xr:uid="{00000000-0005-0000-0000-00002B340000}"/>
    <cellStyle name="Normal 4 2" xfId="20" xr:uid="{00000000-0005-0000-0000-00002C340000}"/>
    <cellStyle name="Normal 4 2 2" xfId="13384" xr:uid="{00000000-0005-0000-0000-00002D340000}"/>
    <cellStyle name="Normal 4 3" xfId="2867" xr:uid="{00000000-0005-0000-0000-00002E340000}"/>
    <cellStyle name="Normal 4 3 2" xfId="13385" xr:uid="{00000000-0005-0000-0000-00002F340000}"/>
    <cellStyle name="Normal 4 3 3" xfId="13386" xr:uid="{00000000-0005-0000-0000-000030340000}"/>
    <cellStyle name="Normal 4 3 4" xfId="13387" xr:uid="{00000000-0005-0000-0000-000031340000}"/>
    <cellStyle name="Normal 4 4" xfId="13388" xr:uid="{00000000-0005-0000-0000-000032340000}"/>
    <cellStyle name="Normal 4 5" xfId="13481" xr:uid="{11FCFEB9-97ED-4FAF-9540-CA5D4084EE59}"/>
    <cellStyle name="Normal 4_Hoja1" xfId="13389" xr:uid="{00000000-0005-0000-0000-000033340000}"/>
    <cellStyle name="Normal 5" xfId="2845" xr:uid="{00000000-0005-0000-0000-000034340000}"/>
    <cellStyle name="Normal 5 2" xfId="13390" xr:uid="{00000000-0005-0000-0000-000035340000}"/>
    <cellStyle name="Normal 5 2 2" xfId="13483" xr:uid="{C8DCAE46-D273-4AFD-A3D7-D4E5C88F7BC2}"/>
    <cellStyle name="Normal 5 3" xfId="13482" xr:uid="{BD73F41C-C9FA-4743-8EE6-FE0678E6CA6B}"/>
    <cellStyle name="Normal 6" xfId="13391" xr:uid="{00000000-0005-0000-0000-000036340000}"/>
    <cellStyle name="Normal 6 2" xfId="2846" xr:uid="{00000000-0005-0000-0000-000037340000}"/>
    <cellStyle name="Normal 6 3" xfId="13484" xr:uid="{2677CDAE-8039-4320-96EC-0BB7E93839B5}"/>
    <cellStyle name="Normal 7" xfId="13392" xr:uid="{00000000-0005-0000-0000-000038340000}"/>
    <cellStyle name="Normal 7 2" xfId="13393" xr:uid="{00000000-0005-0000-0000-000039340000}"/>
    <cellStyle name="Normal 7 2 2" xfId="13394" xr:uid="{00000000-0005-0000-0000-00003A340000}"/>
    <cellStyle name="Normal 7 3" xfId="13395" xr:uid="{00000000-0005-0000-0000-00003B340000}"/>
    <cellStyle name="Normal 7 4" xfId="13485" xr:uid="{3D8AF1EE-29A6-4EFA-B627-F1230FC06BDF}"/>
    <cellStyle name="Normal 8" xfId="13396" xr:uid="{00000000-0005-0000-0000-00003C340000}"/>
    <cellStyle name="Normal 8 2" xfId="13487" xr:uid="{5967ACCF-7AC7-4AD9-A1B1-4D402B991351}"/>
    <cellStyle name="Normal 9" xfId="13397" xr:uid="{00000000-0005-0000-0000-00003D340000}"/>
    <cellStyle name="Normal 9 2" xfId="13398" xr:uid="{00000000-0005-0000-0000-00003E340000}"/>
    <cellStyle name="Normal 9 3" xfId="13489" xr:uid="{93DDB7A4-A1A5-4C99-9EC0-5291D3B53D94}"/>
    <cellStyle name="Notas 2" xfId="13399" xr:uid="{00000000-0005-0000-0000-00003F340000}"/>
    <cellStyle name="Notas 2 2" xfId="13400" xr:uid="{00000000-0005-0000-0000-000040340000}"/>
    <cellStyle name="Notas 3" xfId="13401" xr:uid="{00000000-0005-0000-0000-000041340000}"/>
    <cellStyle name="Notas 4" xfId="13402" xr:uid="{00000000-0005-0000-0000-000042340000}"/>
    <cellStyle name="Notas 5" xfId="13403" xr:uid="{00000000-0005-0000-0000-000043340000}"/>
    <cellStyle name="Numeric" xfId="2847" xr:uid="{00000000-0005-0000-0000-000044340000}"/>
    <cellStyle name="NumericWithBorder" xfId="2848" xr:uid="{00000000-0005-0000-0000-000045340000}"/>
    <cellStyle name="NumericWithBorder 2" xfId="2849" xr:uid="{00000000-0005-0000-0000-000046340000}"/>
    <cellStyle name="NumericWithBorder 2 2" xfId="2850" xr:uid="{00000000-0005-0000-0000-000047340000}"/>
    <cellStyle name="NumericWithBorder 2 3" xfId="2851" xr:uid="{00000000-0005-0000-0000-000048340000}"/>
    <cellStyle name="NumericWithBorder 2 4" xfId="2852" xr:uid="{00000000-0005-0000-0000-000049340000}"/>
    <cellStyle name="NumericWithBorder 3" xfId="2853" xr:uid="{00000000-0005-0000-0000-00004A340000}"/>
    <cellStyle name="NumericWithBorder 4" xfId="2854" xr:uid="{00000000-0005-0000-0000-00004B340000}"/>
    <cellStyle name="NumericWithBorder 5" xfId="2855" xr:uid="{00000000-0005-0000-0000-00004C340000}"/>
    <cellStyle name="Percent" xfId="2856" xr:uid="{00000000-0005-0000-0000-00004D340000}"/>
    <cellStyle name="Percent 2" xfId="2857" xr:uid="{00000000-0005-0000-0000-00004E340000}"/>
    <cellStyle name="Percent 2 2" xfId="2858" xr:uid="{00000000-0005-0000-0000-00004F340000}"/>
    <cellStyle name="Porcentaje" xfId="21" builtinId="5"/>
    <cellStyle name="Porcentaje 10" xfId="13404" xr:uid="{00000000-0005-0000-0000-000051340000}"/>
    <cellStyle name="Porcentaje 11" xfId="13405" xr:uid="{00000000-0005-0000-0000-000052340000}"/>
    <cellStyle name="Porcentaje 12" xfId="2868" xr:uid="{00000000-0005-0000-0000-000053340000}"/>
    <cellStyle name="Porcentaje 2" xfId="24" xr:uid="{00000000-0005-0000-0000-000054340000}"/>
    <cellStyle name="Porcentaje 2 2" xfId="2859" xr:uid="{00000000-0005-0000-0000-000055340000}"/>
    <cellStyle name="Porcentaje 2 3" xfId="13406" xr:uid="{00000000-0005-0000-0000-000056340000}"/>
    <cellStyle name="Porcentaje 2 3 2" xfId="13407" xr:uid="{00000000-0005-0000-0000-000057340000}"/>
    <cellStyle name="Porcentaje 2 3 3" xfId="13408" xr:uid="{00000000-0005-0000-0000-000058340000}"/>
    <cellStyle name="Porcentaje 2 3 4" xfId="13409" xr:uid="{00000000-0005-0000-0000-000059340000}"/>
    <cellStyle name="Porcentaje 3" xfId="25" xr:uid="{00000000-0005-0000-0000-00005A340000}"/>
    <cellStyle name="Porcentaje 3 2" xfId="2860" xr:uid="{00000000-0005-0000-0000-00005B340000}"/>
    <cellStyle name="Porcentaje 3 2 2" xfId="13410" xr:uid="{00000000-0005-0000-0000-00005C340000}"/>
    <cellStyle name="Porcentaje 3 3" xfId="13411" xr:uid="{00000000-0005-0000-0000-00005D340000}"/>
    <cellStyle name="Porcentaje 4" xfId="26" xr:uid="{00000000-0005-0000-0000-00005E340000}"/>
    <cellStyle name="Porcentaje 4 2" xfId="13412" xr:uid="{00000000-0005-0000-0000-00005F340000}"/>
    <cellStyle name="Porcentaje 4 2 2" xfId="13413" xr:uid="{00000000-0005-0000-0000-000060340000}"/>
    <cellStyle name="Porcentaje 4 3" xfId="13414" xr:uid="{00000000-0005-0000-0000-000061340000}"/>
    <cellStyle name="Porcentaje 4 4" xfId="13415" xr:uid="{00000000-0005-0000-0000-000062340000}"/>
    <cellStyle name="Porcentaje 4 5" xfId="13416" xr:uid="{00000000-0005-0000-0000-000063340000}"/>
    <cellStyle name="Porcentaje 4 5 2" xfId="13417" xr:uid="{00000000-0005-0000-0000-000064340000}"/>
    <cellStyle name="Porcentaje 4 5 3" xfId="13418" xr:uid="{00000000-0005-0000-0000-000065340000}"/>
    <cellStyle name="Porcentaje 4 5 4" xfId="13419" xr:uid="{00000000-0005-0000-0000-000066340000}"/>
    <cellStyle name="Porcentaje 4 6" xfId="13420" xr:uid="{00000000-0005-0000-0000-000067340000}"/>
    <cellStyle name="Porcentaje 4 6 2" xfId="13421" xr:uid="{00000000-0005-0000-0000-000068340000}"/>
    <cellStyle name="Porcentaje 4 7" xfId="13422" xr:uid="{00000000-0005-0000-0000-000069340000}"/>
    <cellStyle name="Porcentaje 5" xfId="13423" xr:uid="{00000000-0005-0000-0000-00006A340000}"/>
    <cellStyle name="Porcentaje 5 2" xfId="13424" xr:uid="{00000000-0005-0000-0000-00006B340000}"/>
    <cellStyle name="Porcentaje 6" xfId="13425" xr:uid="{00000000-0005-0000-0000-00006C340000}"/>
    <cellStyle name="Porcentaje 7" xfId="13426" xr:uid="{00000000-0005-0000-0000-00006D340000}"/>
    <cellStyle name="Porcentaje 8" xfId="13427" xr:uid="{00000000-0005-0000-0000-00006E340000}"/>
    <cellStyle name="Porcentaje 8 2" xfId="13428" xr:uid="{00000000-0005-0000-0000-00006F340000}"/>
    <cellStyle name="Porcentaje 8 2 2" xfId="13429" xr:uid="{00000000-0005-0000-0000-000070340000}"/>
    <cellStyle name="Porcentaje 8 2 3" xfId="13430" xr:uid="{00000000-0005-0000-0000-000071340000}"/>
    <cellStyle name="Porcentaje 8 3" xfId="13431" xr:uid="{00000000-0005-0000-0000-000072340000}"/>
    <cellStyle name="Porcentaje 8 4" xfId="13432" xr:uid="{00000000-0005-0000-0000-000073340000}"/>
    <cellStyle name="Porcentaje 8 5" xfId="13433" xr:uid="{00000000-0005-0000-0000-000074340000}"/>
    <cellStyle name="Porcentaje 9" xfId="13434" xr:uid="{00000000-0005-0000-0000-000075340000}"/>
    <cellStyle name="Porcentaje 9 2" xfId="13435" xr:uid="{00000000-0005-0000-0000-000076340000}"/>
    <cellStyle name="Porcentaje 9 3" xfId="13436" xr:uid="{00000000-0005-0000-0000-000077340000}"/>
    <cellStyle name="Porcentual 2" xfId="22" xr:uid="{00000000-0005-0000-0000-000078340000}"/>
    <cellStyle name="Porcentual 2 2" xfId="23" xr:uid="{00000000-0005-0000-0000-000079340000}"/>
    <cellStyle name="Porcentual 2 2 2" xfId="2861" xr:uid="{00000000-0005-0000-0000-00007A340000}"/>
    <cellStyle name="Porcentual 2 3" xfId="2862" xr:uid="{00000000-0005-0000-0000-00007B340000}"/>
    <cellStyle name="Porcentual 2 3 2" xfId="2863" xr:uid="{00000000-0005-0000-0000-00007C340000}"/>
    <cellStyle name="Porcentual 2 3 3" xfId="13437" xr:uid="{00000000-0005-0000-0000-00007D340000}"/>
    <cellStyle name="Porcentual 2 3 3 2" xfId="13438" xr:uid="{00000000-0005-0000-0000-00007E340000}"/>
    <cellStyle name="Porcentual 2 3 4" xfId="13439" xr:uid="{00000000-0005-0000-0000-00007F340000}"/>
    <cellStyle name="Porcentual 2 3 5" xfId="13440" xr:uid="{00000000-0005-0000-0000-000080340000}"/>
    <cellStyle name="Porcentual 2 4" xfId="13441" xr:uid="{00000000-0005-0000-0000-000081340000}"/>
    <cellStyle name="Porcentual 2 4 2" xfId="13442" xr:uid="{00000000-0005-0000-0000-000082340000}"/>
    <cellStyle name="Porcentual 2 5" xfId="13443" xr:uid="{00000000-0005-0000-0000-000083340000}"/>
    <cellStyle name="Porcentual 2 6" xfId="13444" xr:uid="{00000000-0005-0000-0000-000084340000}"/>
    <cellStyle name="Porcentual 2 7" xfId="13445" xr:uid="{00000000-0005-0000-0000-000085340000}"/>
    <cellStyle name="Porcentual 2 7 2" xfId="13446" xr:uid="{00000000-0005-0000-0000-000086340000}"/>
    <cellStyle name="Porcentual 2 7 3" xfId="13447" xr:uid="{00000000-0005-0000-0000-000087340000}"/>
    <cellStyle name="Porcentual 2 8" xfId="13448" xr:uid="{00000000-0005-0000-0000-000088340000}"/>
    <cellStyle name="Porcentual 2 9" xfId="13449" xr:uid="{00000000-0005-0000-0000-000089340000}"/>
    <cellStyle name="Porcentual 3" xfId="2864" xr:uid="{00000000-0005-0000-0000-00008A340000}"/>
    <cellStyle name="Texto de advertencia 2" xfId="13450" xr:uid="{00000000-0005-0000-0000-00008B340000}"/>
    <cellStyle name="Texto explicativo 2" xfId="13451" xr:uid="{00000000-0005-0000-0000-00008C340000}"/>
    <cellStyle name="Título 4" xfId="13452" xr:uid="{00000000-0005-0000-0000-00008D340000}"/>
    <cellStyle name="Título 4 2" xfId="13453" xr:uid="{00000000-0005-0000-0000-00008E340000}"/>
    <cellStyle name="Título 5" xfId="13454" xr:uid="{00000000-0005-0000-0000-00008F340000}"/>
    <cellStyle name="Título 6" xfId="13455" xr:uid="{00000000-0005-0000-0000-00009034000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9" defaultPivotStyle="PivotStyleLight16">
    <tableStyle name="JULIO-2020-style" pivot="0" count="3" xr9:uid="{9200D712-CBC3-42C0-8CF2-888A5666E945}">
      <tableStyleElement type="headerRow" dxfId="2"/>
      <tableStyleElement type="firstRowStripe" dxfId="1"/>
      <tableStyleElement type="secondRowStripe" dxfId="0"/>
    </tableStyle>
  </tableStyles>
  <colors>
    <mruColors>
      <color rgb="FFFFCCFF"/>
      <color rgb="FFCCFFCC"/>
      <color rgb="FF75DBFF"/>
      <color rgb="FF92D050"/>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1</xdr:row>
      <xdr:rowOff>142875</xdr:rowOff>
    </xdr:from>
    <xdr:to>
      <xdr:col>5</xdr:col>
      <xdr:colOff>699617</xdr:colOff>
      <xdr:row>3</xdr:row>
      <xdr:rowOff>587157</xdr:rowOff>
    </xdr:to>
    <xdr:pic>
      <xdr:nvPicPr>
        <xdr:cNvPr id="3" name="Imagen 2">
          <a:extLst>
            <a:ext uri="{FF2B5EF4-FFF2-40B4-BE49-F238E27FC236}">
              <a16:creationId xmlns:a16="http://schemas.microsoft.com/office/drawing/2014/main" id="{9EFC1EEE-D5AC-476D-96FA-E45ACCE238CD}"/>
            </a:ext>
          </a:extLst>
        </xdr:cNvPr>
        <xdr:cNvPicPr>
          <a:picLocks noChangeAspect="1"/>
        </xdr:cNvPicPr>
      </xdr:nvPicPr>
      <xdr:blipFill>
        <a:blip xmlns:r="http://schemas.openxmlformats.org/officeDocument/2006/relationships" r:embed="rId1"/>
        <a:stretch>
          <a:fillRect/>
        </a:stretch>
      </xdr:blipFill>
      <xdr:spPr>
        <a:xfrm>
          <a:off x="619125" y="412750"/>
          <a:ext cx="6446367" cy="2238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917575</xdr:colOff>
      <xdr:row>0</xdr:row>
      <xdr:rowOff>196850</xdr:rowOff>
    </xdr:from>
    <xdr:to>
      <xdr:col>2</xdr:col>
      <xdr:colOff>1682234</xdr:colOff>
      <xdr:row>2</xdr:row>
      <xdr:rowOff>4895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679575" y="196850"/>
          <a:ext cx="2474397" cy="798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642939</xdr:colOff>
      <xdr:row>0</xdr:row>
      <xdr:rowOff>0</xdr:rowOff>
    </xdr:from>
    <xdr:to>
      <xdr:col>4</xdr:col>
      <xdr:colOff>595314</xdr:colOff>
      <xdr:row>2</xdr:row>
      <xdr:rowOff>374236</xdr:rowOff>
    </xdr:to>
    <xdr:pic>
      <xdr:nvPicPr>
        <xdr:cNvPr id="5" name="Imagen 4">
          <a:extLst>
            <a:ext uri="{FF2B5EF4-FFF2-40B4-BE49-F238E27FC236}">
              <a16:creationId xmlns:a16="http://schemas.microsoft.com/office/drawing/2014/main" id="{E85C5977-74A8-45AD-BD8B-BA098F6F9A1B}"/>
            </a:ext>
          </a:extLst>
        </xdr:cNvPr>
        <xdr:cNvPicPr>
          <a:picLocks noChangeAspect="1"/>
        </xdr:cNvPicPr>
      </xdr:nvPicPr>
      <xdr:blipFill>
        <a:blip xmlns:r="http://schemas.openxmlformats.org/officeDocument/2006/relationships" r:embed="rId1"/>
        <a:stretch>
          <a:fillRect/>
        </a:stretch>
      </xdr:blipFill>
      <xdr:spPr>
        <a:xfrm>
          <a:off x="642939" y="0"/>
          <a:ext cx="5810250" cy="20172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797720</xdr:colOff>
      <xdr:row>0</xdr:row>
      <xdr:rowOff>35719</xdr:rowOff>
    </xdr:from>
    <xdr:to>
      <xdr:col>2</xdr:col>
      <xdr:colOff>1113312</xdr:colOff>
      <xdr:row>2</xdr:row>
      <xdr:rowOff>345281</xdr:rowOff>
    </xdr:to>
    <xdr:pic>
      <xdr:nvPicPr>
        <xdr:cNvPr id="3" name="Imagen 2">
          <a:extLst>
            <a:ext uri="{FF2B5EF4-FFF2-40B4-BE49-F238E27FC236}">
              <a16:creationId xmlns:a16="http://schemas.microsoft.com/office/drawing/2014/main" id="{EBF464DA-607B-47BB-A0ED-68B1F36D2A0F}"/>
            </a:ext>
          </a:extLst>
        </xdr:cNvPr>
        <xdr:cNvPicPr>
          <a:picLocks noChangeAspect="1"/>
        </xdr:cNvPicPr>
      </xdr:nvPicPr>
      <xdr:blipFill>
        <a:blip xmlns:r="http://schemas.openxmlformats.org/officeDocument/2006/relationships" r:embed="rId1"/>
        <a:stretch>
          <a:fillRect/>
        </a:stretch>
      </xdr:blipFill>
      <xdr:spPr>
        <a:xfrm>
          <a:off x="797720" y="35719"/>
          <a:ext cx="2913319" cy="1682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416718</xdr:colOff>
      <xdr:row>0</xdr:row>
      <xdr:rowOff>23812</xdr:rowOff>
    </xdr:from>
    <xdr:ext cx="3497836" cy="1214437"/>
    <xdr:pic>
      <xdr:nvPicPr>
        <xdr:cNvPr id="2" name="Imagen 1">
          <a:extLst>
            <a:ext uri="{FF2B5EF4-FFF2-40B4-BE49-F238E27FC236}">
              <a16:creationId xmlns:a16="http://schemas.microsoft.com/office/drawing/2014/main" id="{19CB17D1-8698-4A6D-9B46-625B5899294D}"/>
            </a:ext>
          </a:extLst>
        </xdr:cNvPr>
        <xdr:cNvPicPr>
          <a:picLocks noChangeAspect="1"/>
        </xdr:cNvPicPr>
      </xdr:nvPicPr>
      <xdr:blipFill>
        <a:blip xmlns:r="http://schemas.openxmlformats.org/officeDocument/2006/relationships" r:embed="rId1"/>
        <a:stretch>
          <a:fillRect/>
        </a:stretch>
      </xdr:blipFill>
      <xdr:spPr>
        <a:xfrm>
          <a:off x="1178718" y="23812"/>
          <a:ext cx="3497836" cy="1214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0\9.%20Segplan%202020\Avance%20Financiero\8.%20AGOSTO%202020\I%20SEGUIMIENTO%20SEGPLAN%207711%20-%20II%202020%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TERRITORIALIZACIÓN_O"/>
      <sheetName val="ACTIVIDADES"/>
      <sheetName val="TERRITORIALIZACIÓN"/>
      <sheetName val="FAUNA SILVESTRE"/>
      <sheetName val="ACT."/>
      <sheetName val="JULIO-2020"/>
      <sheetName val="SILVICULTURA 2020"/>
    </sheetNames>
    <sheetDataSet>
      <sheetData sheetId="0" refreshError="1"/>
      <sheetData sheetId="1">
        <row r="11">
          <cell r="H11">
            <v>750000000</v>
          </cell>
        </row>
        <row r="17">
          <cell r="H17">
            <v>300000000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O20"/>
  <sheetViews>
    <sheetView showGridLines="0" topLeftCell="A14" zoomScale="51" zoomScaleNormal="51" zoomScaleSheetLayoutView="70" zoomScalePageLayoutView="25" workbookViewId="0">
      <selection activeCell="A20" sqref="A20:XFD20"/>
    </sheetView>
  </sheetViews>
  <sheetFormatPr baseColWidth="10" defaultRowHeight="15" x14ac:dyDescent="0.25"/>
  <cols>
    <col min="1" max="1" width="15.28515625" style="1" customWidth="1"/>
    <col min="2" max="2" width="16.28515625" style="1" customWidth="1"/>
    <col min="3" max="3" width="11.42578125" style="1" customWidth="1"/>
    <col min="4" max="4" width="43.5703125" style="1" customWidth="1"/>
    <col min="5" max="5" width="9" style="1" customWidth="1"/>
    <col min="6" max="6" width="31.42578125" style="1" customWidth="1"/>
    <col min="7" max="7" width="24.28515625" style="1" customWidth="1"/>
    <col min="8" max="8" width="15.5703125" style="1" customWidth="1"/>
    <col min="9" max="9" width="15.5703125" style="17" customWidth="1"/>
    <col min="10" max="11" width="15.28515625" style="22" customWidth="1"/>
    <col min="12" max="12" width="16.42578125" style="21" customWidth="1"/>
    <col min="13" max="17" width="16.42578125" style="22" customWidth="1"/>
    <col min="18" max="23" width="16.42578125" style="22" hidden="1" customWidth="1"/>
    <col min="24" max="24" width="16.42578125" style="22" customWidth="1"/>
    <col min="25" max="40" width="16.42578125" style="22" hidden="1" customWidth="1"/>
    <col min="41" max="41" width="16.42578125" style="21" hidden="1" customWidth="1"/>
    <col min="42" max="44" width="16.42578125" style="22" hidden="1" customWidth="1"/>
    <col min="45" max="45" width="16.42578125" style="21" hidden="1" customWidth="1"/>
    <col min="46" max="46" width="16.42578125" style="22" hidden="1" customWidth="1"/>
    <col min="47" max="48" width="16.42578125" style="21" hidden="1" customWidth="1"/>
    <col min="49" max="49" width="16.42578125" style="22" customWidth="1"/>
    <col min="50" max="72" width="16.42578125" style="22" hidden="1" customWidth="1"/>
    <col min="73" max="73" width="16.42578125" style="21" hidden="1" customWidth="1"/>
    <col min="74" max="74" width="16.42578125" style="22" customWidth="1"/>
    <col min="75" max="97" width="16.42578125" style="22" hidden="1" customWidth="1"/>
    <col min="98" max="98" width="16.42578125" style="21" hidden="1" customWidth="1"/>
    <col min="99" max="99" width="16.42578125" style="22" customWidth="1"/>
    <col min="100" max="123" width="16.42578125" style="22" hidden="1" customWidth="1"/>
    <col min="124" max="129" width="12.85546875" style="1" hidden="1" customWidth="1"/>
    <col min="130" max="134" width="12.85546875" style="1" customWidth="1"/>
    <col min="135" max="135" width="16.5703125" style="1" customWidth="1"/>
    <col min="136" max="136" width="13.140625" style="1" customWidth="1"/>
    <col min="137" max="137" width="12.28515625" style="1" customWidth="1"/>
    <col min="138" max="138" width="142" style="1" customWidth="1"/>
    <col min="139" max="139" width="20.5703125" style="1" customWidth="1"/>
    <col min="140" max="140" width="20.140625" style="1" customWidth="1"/>
    <col min="141" max="141" width="89.7109375" style="1" customWidth="1"/>
    <col min="142" max="142" width="42" style="1" customWidth="1"/>
    <col min="143" max="143" width="11.42578125" style="1"/>
    <col min="144" max="144" width="56.5703125" style="1" customWidth="1"/>
    <col min="145" max="16384" width="11.42578125" style="1"/>
  </cols>
  <sheetData>
    <row r="1" spans="1:145"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5" s="28" customFormat="1" ht="56.25" customHeight="1" x14ac:dyDescent="0.5">
      <c r="A2" s="430"/>
      <c r="B2" s="431"/>
      <c r="C2" s="431"/>
      <c r="D2" s="431"/>
      <c r="E2" s="431"/>
      <c r="F2" s="431"/>
      <c r="G2" s="426" t="s">
        <v>60</v>
      </c>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8"/>
    </row>
    <row r="3" spans="1:145" s="28" customFormat="1" ht="84.75" customHeight="1" thickBot="1" x14ac:dyDescent="0.55000000000000004">
      <c r="A3" s="432"/>
      <c r="B3" s="433"/>
      <c r="C3" s="433"/>
      <c r="D3" s="433"/>
      <c r="E3" s="433"/>
      <c r="F3" s="433"/>
      <c r="G3" s="436" t="s">
        <v>268</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7"/>
      <c r="DW3" s="437"/>
      <c r="DX3" s="437"/>
      <c r="DY3" s="437"/>
      <c r="DZ3" s="437"/>
      <c r="EA3" s="437"/>
      <c r="EB3" s="437"/>
      <c r="EC3" s="437"/>
      <c r="ED3" s="437"/>
      <c r="EE3" s="437"/>
      <c r="EF3" s="437"/>
      <c r="EG3" s="437"/>
      <c r="EH3" s="437"/>
      <c r="EI3" s="437"/>
      <c r="EJ3" s="437"/>
      <c r="EK3" s="437"/>
      <c r="EL3" s="438"/>
    </row>
    <row r="4" spans="1:145" s="27" customFormat="1" ht="63" customHeight="1" thickBot="1" x14ac:dyDescent="0.45">
      <c r="A4" s="434"/>
      <c r="B4" s="435"/>
      <c r="C4" s="435"/>
      <c r="D4" s="435"/>
      <c r="E4" s="435"/>
      <c r="F4" s="435"/>
      <c r="G4" s="429" t="s">
        <v>91</v>
      </c>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t="s">
        <v>143</v>
      </c>
      <c r="DU4" s="429"/>
      <c r="DV4" s="429"/>
      <c r="DW4" s="429"/>
      <c r="DX4" s="429"/>
      <c r="DY4" s="429"/>
      <c r="DZ4" s="429"/>
      <c r="EA4" s="429"/>
      <c r="EB4" s="429"/>
      <c r="EC4" s="429"/>
      <c r="ED4" s="429"/>
      <c r="EE4" s="429"/>
      <c r="EF4" s="429"/>
      <c r="EG4" s="429"/>
      <c r="EH4" s="429"/>
      <c r="EI4" s="429"/>
      <c r="EJ4" s="429"/>
      <c r="EK4" s="429"/>
      <c r="EL4" s="429"/>
    </row>
    <row r="5" spans="1:145" ht="45" customHeight="1" thickBot="1" x14ac:dyDescent="0.3">
      <c r="A5" s="412" t="s">
        <v>0</v>
      </c>
      <c r="B5" s="413"/>
      <c r="C5" s="413"/>
      <c r="D5" s="413"/>
      <c r="E5" s="413"/>
      <c r="F5" s="413"/>
      <c r="G5" s="454" t="s">
        <v>147</v>
      </c>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5"/>
      <c r="CZ5" s="455"/>
      <c r="DA5" s="455"/>
      <c r="DB5" s="455"/>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5"/>
      <c r="EJ5" s="455"/>
      <c r="EK5" s="455"/>
      <c r="EL5" s="456"/>
    </row>
    <row r="6" spans="1:145" ht="45" customHeight="1" thickBot="1" x14ac:dyDescent="0.3">
      <c r="A6" s="412" t="s">
        <v>2</v>
      </c>
      <c r="B6" s="413"/>
      <c r="C6" s="413"/>
      <c r="D6" s="413"/>
      <c r="E6" s="413"/>
      <c r="F6" s="413"/>
      <c r="G6" s="454" t="s">
        <v>190</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c r="CR6" s="455"/>
      <c r="CS6" s="455"/>
      <c r="CT6" s="455"/>
      <c r="CU6" s="455"/>
      <c r="CV6" s="455"/>
      <c r="CW6" s="455"/>
      <c r="CX6" s="455"/>
      <c r="CY6" s="455"/>
      <c r="CZ6" s="455"/>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5"/>
      <c r="EC6" s="455"/>
      <c r="ED6" s="455"/>
      <c r="EE6" s="455"/>
      <c r="EF6" s="455"/>
      <c r="EG6" s="455"/>
      <c r="EH6" s="455"/>
      <c r="EI6" s="455"/>
      <c r="EJ6" s="455"/>
      <c r="EK6" s="455"/>
      <c r="EL6" s="456"/>
    </row>
    <row r="7" spans="1:145" ht="45" customHeight="1" thickBot="1" x14ac:dyDescent="0.3">
      <c r="A7" s="412" t="s">
        <v>113</v>
      </c>
      <c r="B7" s="413"/>
      <c r="C7" s="413"/>
      <c r="D7" s="413"/>
      <c r="E7" s="413"/>
      <c r="F7" s="413"/>
      <c r="G7" s="454" t="s">
        <v>149</v>
      </c>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c r="DL7" s="455"/>
      <c r="DM7" s="455"/>
      <c r="DN7" s="455"/>
      <c r="DO7" s="455"/>
      <c r="DP7" s="455"/>
      <c r="DQ7" s="455"/>
      <c r="DR7" s="455"/>
      <c r="DS7" s="455"/>
      <c r="DT7" s="455"/>
      <c r="DU7" s="455"/>
      <c r="DV7" s="455"/>
      <c r="DW7" s="455"/>
      <c r="DX7" s="455"/>
      <c r="DY7" s="455"/>
      <c r="DZ7" s="455"/>
      <c r="EA7" s="455"/>
      <c r="EB7" s="455"/>
      <c r="EC7" s="455"/>
      <c r="ED7" s="455"/>
      <c r="EE7" s="455"/>
      <c r="EF7" s="455"/>
      <c r="EG7" s="455"/>
      <c r="EH7" s="455"/>
      <c r="EI7" s="455"/>
      <c r="EJ7" s="455"/>
      <c r="EK7" s="455"/>
      <c r="EL7" s="456"/>
      <c r="EO7" s="1" t="s">
        <v>148</v>
      </c>
    </row>
    <row r="8" spans="1:145" ht="45" customHeight="1" thickBot="1" x14ac:dyDescent="0.35">
      <c r="A8" s="412" t="s">
        <v>1</v>
      </c>
      <c r="B8" s="413"/>
      <c r="C8" s="413"/>
      <c r="D8" s="413"/>
      <c r="E8" s="413"/>
      <c r="F8" s="413"/>
      <c r="G8" s="457" t="s">
        <v>191</v>
      </c>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c r="DJ8" s="458"/>
      <c r="DK8" s="458"/>
      <c r="DL8" s="458"/>
      <c r="DM8" s="458"/>
      <c r="DN8" s="458"/>
      <c r="DO8" s="458"/>
      <c r="DP8" s="458"/>
      <c r="DQ8" s="458"/>
      <c r="DR8" s="458"/>
      <c r="DS8" s="458"/>
      <c r="DT8" s="458"/>
      <c r="DU8" s="458"/>
      <c r="DV8" s="458"/>
      <c r="DW8" s="458"/>
      <c r="DX8" s="458"/>
      <c r="DY8" s="458"/>
      <c r="DZ8" s="458"/>
      <c r="EA8" s="458"/>
      <c r="EB8" s="458"/>
      <c r="EC8" s="458"/>
      <c r="ED8" s="458"/>
      <c r="EE8" s="458"/>
      <c r="EF8" s="458"/>
      <c r="EG8" s="458"/>
      <c r="EH8" s="458"/>
      <c r="EI8" s="458"/>
      <c r="EJ8" s="458"/>
      <c r="EK8" s="458"/>
      <c r="EL8" s="459"/>
      <c r="EO8" s="42" t="s">
        <v>150</v>
      </c>
    </row>
    <row r="9" spans="1:145" ht="20.25" customHeight="1" thickBot="1" x14ac:dyDescent="0.3">
      <c r="A9" s="36"/>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5"/>
      <c r="DU9" s="25"/>
      <c r="DV9" s="25"/>
      <c r="DW9" s="25"/>
      <c r="DX9" s="25"/>
      <c r="DY9" s="25"/>
      <c r="DZ9" s="25"/>
      <c r="EA9" s="25"/>
      <c r="EB9" s="25"/>
      <c r="EC9" s="25"/>
      <c r="ED9" s="25"/>
      <c r="EE9" s="25"/>
      <c r="EF9" s="25"/>
      <c r="EG9" s="25"/>
      <c r="EH9" s="25"/>
      <c r="EI9" s="25"/>
      <c r="EJ9" s="25"/>
      <c r="EK9" s="25"/>
      <c r="EL9" s="26"/>
    </row>
    <row r="10" spans="1:145" s="2" customFormat="1" ht="70.5" customHeight="1" thickBot="1" x14ac:dyDescent="0.3">
      <c r="A10" s="417" t="s">
        <v>144</v>
      </c>
      <c r="B10" s="418"/>
      <c r="C10" s="419" t="s">
        <v>38</v>
      </c>
      <c r="D10" s="419"/>
      <c r="E10" s="419" t="s">
        <v>40</v>
      </c>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419"/>
      <c r="DG10" s="419"/>
      <c r="DH10" s="419"/>
      <c r="DI10" s="419"/>
      <c r="DJ10" s="419"/>
      <c r="DK10" s="419"/>
      <c r="DL10" s="419"/>
      <c r="DM10" s="419"/>
      <c r="DN10" s="419"/>
      <c r="DO10" s="419"/>
      <c r="DP10" s="419"/>
      <c r="DQ10" s="419"/>
      <c r="DR10" s="419"/>
      <c r="DS10" s="419"/>
      <c r="DT10" s="423"/>
      <c r="DU10" s="423"/>
      <c r="DV10" s="423"/>
      <c r="DW10" s="423"/>
      <c r="DX10" s="423"/>
      <c r="DY10" s="423"/>
      <c r="DZ10" s="423"/>
      <c r="EA10" s="423"/>
      <c r="EB10" s="423"/>
      <c r="EC10" s="423"/>
      <c r="ED10" s="423"/>
      <c r="EE10" s="423"/>
      <c r="EF10" s="423" t="s">
        <v>48</v>
      </c>
      <c r="EG10" s="423" t="s">
        <v>49</v>
      </c>
      <c r="EH10" s="441" t="s">
        <v>50</v>
      </c>
      <c r="EI10" s="441" t="s">
        <v>51</v>
      </c>
      <c r="EJ10" s="441" t="s">
        <v>151</v>
      </c>
      <c r="EK10" s="441" t="s">
        <v>52</v>
      </c>
      <c r="EL10" s="460" t="s">
        <v>53</v>
      </c>
    </row>
    <row r="11" spans="1:145" s="3" customFormat="1" ht="45.75" customHeight="1" thickBot="1" x14ac:dyDescent="0.25">
      <c r="A11" s="414" t="s">
        <v>145</v>
      </c>
      <c r="B11" s="414" t="s">
        <v>146</v>
      </c>
      <c r="C11" s="423" t="s">
        <v>34</v>
      </c>
      <c r="D11" s="423" t="s">
        <v>39</v>
      </c>
      <c r="E11" s="423" t="s">
        <v>41</v>
      </c>
      <c r="F11" s="423" t="s">
        <v>42</v>
      </c>
      <c r="G11" s="423" t="s">
        <v>43</v>
      </c>
      <c r="H11" s="423" t="s">
        <v>44</v>
      </c>
      <c r="I11" s="420" t="s">
        <v>45</v>
      </c>
      <c r="J11" s="452" t="s">
        <v>46</v>
      </c>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3"/>
      <c r="DT11" s="446" t="s">
        <v>47</v>
      </c>
      <c r="DU11" s="447"/>
      <c r="DV11" s="447"/>
      <c r="DW11" s="447"/>
      <c r="DX11" s="447"/>
      <c r="DY11" s="447"/>
      <c r="DZ11" s="447"/>
      <c r="EA11" s="447"/>
      <c r="EB11" s="447"/>
      <c r="EC11" s="447"/>
      <c r="ED11" s="447"/>
      <c r="EE11" s="447"/>
      <c r="EF11" s="424"/>
      <c r="EG11" s="424"/>
      <c r="EH11" s="442"/>
      <c r="EI11" s="442"/>
      <c r="EJ11" s="442"/>
      <c r="EK11" s="442"/>
      <c r="EL11" s="461"/>
    </row>
    <row r="12" spans="1:145" s="3" customFormat="1" ht="51" customHeight="1" thickBot="1" x14ac:dyDescent="0.25">
      <c r="A12" s="415"/>
      <c r="B12" s="415"/>
      <c r="C12" s="424"/>
      <c r="D12" s="424"/>
      <c r="E12" s="424"/>
      <c r="F12" s="424"/>
      <c r="G12" s="424"/>
      <c r="H12" s="424"/>
      <c r="I12" s="421"/>
      <c r="J12" s="444" t="s">
        <v>54</v>
      </c>
      <c r="K12" s="440" t="s">
        <v>101</v>
      </c>
      <c r="L12" s="440"/>
      <c r="M12" s="440"/>
      <c r="N12" s="440"/>
      <c r="O12" s="440"/>
      <c r="P12" s="440"/>
      <c r="Q12" s="440"/>
      <c r="R12" s="440"/>
      <c r="S12" s="440"/>
      <c r="T12" s="440"/>
      <c r="U12" s="440"/>
      <c r="V12" s="440"/>
      <c r="W12" s="440"/>
      <c r="X12" s="448" t="s">
        <v>102</v>
      </c>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50"/>
      <c r="AW12" s="451" t="s">
        <v>122</v>
      </c>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50"/>
      <c r="BV12" s="451" t="s">
        <v>123</v>
      </c>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50"/>
      <c r="CU12" s="451" t="s">
        <v>126</v>
      </c>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50"/>
      <c r="DT12" s="417" t="s">
        <v>72</v>
      </c>
      <c r="DU12" s="417" t="s">
        <v>92</v>
      </c>
      <c r="DV12" s="417" t="s">
        <v>3</v>
      </c>
      <c r="DW12" s="417" t="s">
        <v>93</v>
      </c>
      <c r="DX12" s="417" t="s">
        <v>94</v>
      </c>
      <c r="DY12" s="417" t="s">
        <v>4</v>
      </c>
      <c r="DZ12" s="417" t="s">
        <v>95</v>
      </c>
      <c r="EA12" s="417" t="s">
        <v>96</v>
      </c>
      <c r="EB12" s="417" t="s">
        <v>97</v>
      </c>
      <c r="EC12" s="417" t="s">
        <v>98</v>
      </c>
      <c r="ED12" s="417" t="s">
        <v>99</v>
      </c>
      <c r="EE12" s="463" t="s">
        <v>5</v>
      </c>
      <c r="EF12" s="465"/>
      <c r="EG12" s="424"/>
      <c r="EH12" s="442"/>
      <c r="EI12" s="442"/>
      <c r="EJ12" s="442"/>
      <c r="EK12" s="442"/>
      <c r="EL12" s="461"/>
    </row>
    <row r="13" spans="1:145" s="3" customFormat="1" ht="92.25" customHeight="1" thickBot="1" x14ac:dyDescent="0.25">
      <c r="A13" s="416"/>
      <c r="B13" s="416"/>
      <c r="C13" s="425"/>
      <c r="D13" s="425"/>
      <c r="E13" s="425"/>
      <c r="F13" s="425"/>
      <c r="G13" s="425"/>
      <c r="H13" s="425"/>
      <c r="I13" s="422"/>
      <c r="J13" s="445"/>
      <c r="K13" s="241" t="s">
        <v>269</v>
      </c>
      <c r="L13" s="246" t="s">
        <v>68</v>
      </c>
      <c r="M13" s="244" t="s">
        <v>103</v>
      </c>
      <c r="N13" s="246" t="s">
        <v>69</v>
      </c>
      <c r="O13" s="244" t="s">
        <v>104</v>
      </c>
      <c r="P13" s="337" t="s">
        <v>70</v>
      </c>
      <c r="Q13" s="244" t="s">
        <v>105</v>
      </c>
      <c r="R13" s="246" t="s">
        <v>100</v>
      </c>
      <c r="S13" s="244" t="s">
        <v>106</v>
      </c>
      <c r="T13" s="246" t="s">
        <v>71</v>
      </c>
      <c r="U13" s="244" t="s">
        <v>107</v>
      </c>
      <c r="V13" s="246" t="s">
        <v>86</v>
      </c>
      <c r="W13" s="243" t="s">
        <v>108</v>
      </c>
      <c r="X13" s="242" t="s">
        <v>55</v>
      </c>
      <c r="Y13" s="245" t="s">
        <v>62</v>
      </c>
      <c r="Z13" s="33" t="s">
        <v>109</v>
      </c>
      <c r="AA13" s="32" t="s">
        <v>63</v>
      </c>
      <c r="AB13" s="33" t="s">
        <v>110</v>
      </c>
      <c r="AC13" s="32" t="s">
        <v>64</v>
      </c>
      <c r="AD13" s="33" t="s">
        <v>111</v>
      </c>
      <c r="AE13" s="32" t="s">
        <v>65</v>
      </c>
      <c r="AF13" s="33" t="s">
        <v>112</v>
      </c>
      <c r="AG13" s="32" t="s">
        <v>66</v>
      </c>
      <c r="AH13" s="33" t="s">
        <v>114</v>
      </c>
      <c r="AI13" s="32" t="s">
        <v>67</v>
      </c>
      <c r="AJ13" s="33" t="s">
        <v>115</v>
      </c>
      <c r="AK13" s="32" t="s">
        <v>68</v>
      </c>
      <c r="AL13" s="33" t="s">
        <v>116</v>
      </c>
      <c r="AM13" s="32" t="s">
        <v>69</v>
      </c>
      <c r="AN13" s="33" t="s">
        <v>117</v>
      </c>
      <c r="AO13" s="32" t="s">
        <v>70</v>
      </c>
      <c r="AP13" s="33" t="s">
        <v>118</v>
      </c>
      <c r="AQ13" s="32" t="s">
        <v>100</v>
      </c>
      <c r="AR13" s="33" t="s">
        <v>119</v>
      </c>
      <c r="AS13" s="32" t="s">
        <v>71</v>
      </c>
      <c r="AT13" s="33" t="s">
        <v>120</v>
      </c>
      <c r="AU13" s="32" t="s">
        <v>86</v>
      </c>
      <c r="AV13" s="34" t="s">
        <v>121</v>
      </c>
      <c r="AW13" s="35" t="s">
        <v>55</v>
      </c>
      <c r="AX13" s="32" t="s">
        <v>62</v>
      </c>
      <c r="AY13" s="33" t="s">
        <v>109</v>
      </c>
      <c r="AZ13" s="32" t="s">
        <v>63</v>
      </c>
      <c r="BA13" s="33" t="s">
        <v>110</v>
      </c>
      <c r="BB13" s="32" t="s">
        <v>64</v>
      </c>
      <c r="BC13" s="33" t="s">
        <v>111</v>
      </c>
      <c r="BD13" s="32" t="s">
        <v>65</v>
      </c>
      <c r="BE13" s="33" t="s">
        <v>112</v>
      </c>
      <c r="BF13" s="32" t="s">
        <v>66</v>
      </c>
      <c r="BG13" s="33" t="s">
        <v>114</v>
      </c>
      <c r="BH13" s="32" t="s">
        <v>67</v>
      </c>
      <c r="BI13" s="33" t="s">
        <v>115</v>
      </c>
      <c r="BJ13" s="32" t="s">
        <v>68</v>
      </c>
      <c r="BK13" s="33" t="s">
        <v>116</v>
      </c>
      <c r="BL13" s="32" t="s">
        <v>69</v>
      </c>
      <c r="BM13" s="33" t="s">
        <v>117</v>
      </c>
      <c r="BN13" s="32" t="s">
        <v>70</v>
      </c>
      <c r="BO13" s="33" t="s">
        <v>118</v>
      </c>
      <c r="BP13" s="32" t="s">
        <v>100</v>
      </c>
      <c r="BQ13" s="33" t="s">
        <v>119</v>
      </c>
      <c r="BR13" s="32" t="s">
        <v>71</v>
      </c>
      <c r="BS13" s="33" t="s">
        <v>120</v>
      </c>
      <c r="BT13" s="32" t="s">
        <v>86</v>
      </c>
      <c r="BU13" s="34" t="s">
        <v>124</v>
      </c>
      <c r="BV13" s="35" t="s">
        <v>55</v>
      </c>
      <c r="BW13" s="32" t="s">
        <v>62</v>
      </c>
      <c r="BX13" s="33" t="s">
        <v>109</v>
      </c>
      <c r="BY13" s="32" t="s">
        <v>63</v>
      </c>
      <c r="BZ13" s="33" t="s">
        <v>110</v>
      </c>
      <c r="CA13" s="32" t="s">
        <v>64</v>
      </c>
      <c r="CB13" s="33" t="s">
        <v>111</v>
      </c>
      <c r="CC13" s="32" t="s">
        <v>65</v>
      </c>
      <c r="CD13" s="33" t="s">
        <v>112</v>
      </c>
      <c r="CE13" s="32" t="s">
        <v>66</v>
      </c>
      <c r="CF13" s="33" t="s">
        <v>114</v>
      </c>
      <c r="CG13" s="32" t="s">
        <v>67</v>
      </c>
      <c r="CH13" s="33" t="s">
        <v>115</v>
      </c>
      <c r="CI13" s="32" t="s">
        <v>68</v>
      </c>
      <c r="CJ13" s="33" t="s">
        <v>116</v>
      </c>
      <c r="CK13" s="32" t="s">
        <v>69</v>
      </c>
      <c r="CL13" s="33" t="s">
        <v>117</v>
      </c>
      <c r="CM13" s="32" t="s">
        <v>70</v>
      </c>
      <c r="CN13" s="33" t="s">
        <v>118</v>
      </c>
      <c r="CO13" s="32" t="s">
        <v>100</v>
      </c>
      <c r="CP13" s="33" t="s">
        <v>119</v>
      </c>
      <c r="CQ13" s="32" t="s">
        <v>71</v>
      </c>
      <c r="CR13" s="33" t="s">
        <v>120</v>
      </c>
      <c r="CS13" s="32" t="s">
        <v>86</v>
      </c>
      <c r="CT13" s="34" t="s">
        <v>125</v>
      </c>
      <c r="CU13" s="35" t="s">
        <v>55</v>
      </c>
      <c r="CV13" s="32" t="s">
        <v>62</v>
      </c>
      <c r="CW13" s="33" t="s">
        <v>109</v>
      </c>
      <c r="CX13" s="32" t="s">
        <v>63</v>
      </c>
      <c r="CY13" s="33" t="s">
        <v>110</v>
      </c>
      <c r="CZ13" s="32" t="s">
        <v>64</v>
      </c>
      <c r="DA13" s="33" t="s">
        <v>111</v>
      </c>
      <c r="DB13" s="32" t="s">
        <v>65</v>
      </c>
      <c r="DC13" s="33" t="s">
        <v>112</v>
      </c>
      <c r="DD13" s="32" t="s">
        <v>66</v>
      </c>
      <c r="DE13" s="33" t="s">
        <v>114</v>
      </c>
      <c r="DF13" s="32" t="s">
        <v>67</v>
      </c>
      <c r="DG13" s="33" t="s">
        <v>115</v>
      </c>
      <c r="DH13" s="32" t="s">
        <v>68</v>
      </c>
      <c r="DI13" s="33" t="s">
        <v>116</v>
      </c>
      <c r="DJ13" s="32" t="s">
        <v>69</v>
      </c>
      <c r="DK13" s="33" t="s">
        <v>117</v>
      </c>
      <c r="DL13" s="32" t="s">
        <v>70</v>
      </c>
      <c r="DM13" s="33" t="s">
        <v>118</v>
      </c>
      <c r="DN13" s="32" t="s">
        <v>100</v>
      </c>
      <c r="DO13" s="33" t="s">
        <v>119</v>
      </c>
      <c r="DP13" s="32" t="s">
        <v>71</v>
      </c>
      <c r="DQ13" s="33" t="s">
        <v>120</v>
      </c>
      <c r="DR13" s="32" t="s">
        <v>86</v>
      </c>
      <c r="DS13" s="34" t="s">
        <v>127</v>
      </c>
      <c r="DT13" s="439"/>
      <c r="DU13" s="439"/>
      <c r="DV13" s="439"/>
      <c r="DW13" s="439"/>
      <c r="DX13" s="439"/>
      <c r="DY13" s="439"/>
      <c r="DZ13" s="439"/>
      <c r="EA13" s="439"/>
      <c r="EB13" s="439"/>
      <c r="EC13" s="439"/>
      <c r="ED13" s="439"/>
      <c r="EE13" s="464"/>
      <c r="EF13" s="466"/>
      <c r="EG13" s="425"/>
      <c r="EH13" s="443"/>
      <c r="EI13" s="443"/>
      <c r="EJ13" s="443"/>
      <c r="EK13" s="443"/>
      <c r="EL13" s="462"/>
    </row>
    <row r="14" spans="1:145" s="3" customFormat="1" ht="256.5" customHeight="1" x14ac:dyDescent="0.2">
      <c r="A14" s="353">
        <v>2</v>
      </c>
      <c r="B14" s="354">
        <v>34</v>
      </c>
      <c r="C14" s="355">
        <v>256</v>
      </c>
      <c r="D14" s="356" t="s">
        <v>352</v>
      </c>
      <c r="E14" s="355">
        <v>273</v>
      </c>
      <c r="F14" s="357" t="s">
        <v>353</v>
      </c>
      <c r="G14" s="355" t="s">
        <v>155</v>
      </c>
      <c r="H14" s="355" t="s">
        <v>153</v>
      </c>
      <c r="I14" s="358">
        <v>0.15</v>
      </c>
      <c r="J14" s="359">
        <v>0.15</v>
      </c>
      <c r="K14" s="360">
        <v>1.4E-2</v>
      </c>
      <c r="L14" s="232">
        <v>1.4E-2</v>
      </c>
      <c r="M14" s="233">
        <v>2.3E-3</v>
      </c>
      <c r="N14" s="232">
        <v>1.4E-2</v>
      </c>
      <c r="O14" s="233">
        <v>4.5999999999999999E-3</v>
      </c>
      <c r="P14" s="232">
        <f>+N14</f>
        <v>1.4E-2</v>
      </c>
      <c r="Q14" s="233">
        <v>7.1000000000000004E-3</v>
      </c>
      <c r="R14" s="232"/>
      <c r="S14" s="232"/>
      <c r="T14" s="232"/>
      <c r="U14" s="232"/>
      <c r="V14" s="232"/>
      <c r="W14" s="233">
        <f>+Q14</f>
        <v>7.1000000000000004E-3</v>
      </c>
      <c r="X14" s="234">
        <v>2.7E-2</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5"/>
      <c r="AW14" s="234">
        <v>4.4999999999999998E-2</v>
      </c>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5"/>
      <c r="BV14" s="234">
        <v>4.4999999999999998E-2</v>
      </c>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5"/>
      <c r="CU14" s="234">
        <v>1.9E-2</v>
      </c>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5"/>
      <c r="DT14" s="234"/>
      <c r="DU14" s="232"/>
      <c r="DV14" s="232"/>
      <c r="DW14" s="232"/>
      <c r="DX14" s="232"/>
      <c r="DY14" s="232"/>
      <c r="DZ14" s="233">
        <v>2.3E-3</v>
      </c>
      <c r="EA14" s="233">
        <v>4.5999999999999999E-3</v>
      </c>
      <c r="EB14" s="233">
        <v>7.1000000000000004E-3</v>
      </c>
      <c r="EC14" s="232"/>
      <c r="ED14" s="232"/>
      <c r="EE14" s="235"/>
      <c r="EF14" s="369">
        <f>+EB14/P14</f>
        <v>0.50714285714285712</v>
      </c>
      <c r="EG14" s="370">
        <f>+EB14/J14</f>
        <v>4.7333333333333338E-2</v>
      </c>
      <c r="EH14" s="371" t="s">
        <v>322</v>
      </c>
      <c r="EI14" s="356" t="s">
        <v>234</v>
      </c>
      <c r="EJ14" s="356" t="s">
        <v>234</v>
      </c>
      <c r="EK14" s="372" t="s">
        <v>323</v>
      </c>
      <c r="EL14" s="373" t="s">
        <v>324</v>
      </c>
    </row>
    <row r="15" spans="1:145" s="20" customFormat="1" ht="171" customHeight="1" thickBot="1" x14ac:dyDescent="0.3">
      <c r="A15" s="361">
        <v>2</v>
      </c>
      <c r="B15" s="362">
        <v>34</v>
      </c>
      <c r="C15" s="363">
        <v>255</v>
      </c>
      <c r="D15" s="364" t="s">
        <v>350</v>
      </c>
      <c r="E15" s="363">
        <v>272</v>
      </c>
      <c r="F15" s="364" t="s">
        <v>351</v>
      </c>
      <c r="G15" s="363" t="s">
        <v>155</v>
      </c>
      <c r="H15" s="363" t="s">
        <v>153</v>
      </c>
      <c r="I15" s="365">
        <v>1</v>
      </c>
      <c r="J15" s="366">
        <v>1</v>
      </c>
      <c r="K15" s="367">
        <v>0</v>
      </c>
      <c r="L15" s="156">
        <v>0</v>
      </c>
      <c r="M15" s="156"/>
      <c r="N15" s="156">
        <v>0</v>
      </c>
      <c r="O15" s="156"/>
      <c r="P15" s="156">
        <v>0</v>
      </c>
      <c r="Q15" s="156">
        <v>0</v>
      </c>
      <c r="R15" s="156"/>
      <c r="S15" s="156"/>
      <c r="T15" s="156"/>
      <c r="U15" s="156"/>
      <c r="V15" s="156"/>
      <c r="W15" s="236">
        <f>+Q15</f>
        <v>0</v>
      </c>
      <c r="X15" s="368">
        <v>0.2</v>
      </c>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236"/>
      <c r="AW15" s="368">
        <v>0.35</v>
      </c>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236"/>
      <c r="BV15" s="368">
        <v>0.35</v>
      </c>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236"/>
      <c r="CU15" s="368">
        <v>0.1</v>
      </c>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8"/>
      <c r="DT15" s="239"/>
      <c r="DU15" s="237"/>
      <c r="DV15" s="237"/>
      <c r="DW15" s="237"/>
      <c r="DX15" s="237"/>
      <c r="DY15" s="237"/>
      <c r="DZ15" s="237"/>
      <c r="EA15" s="237" t="s">
        <v>234</v>
      </c>
      <c r="EB15" s="237" t="s">
        <v>234</v>
      </c>
      <c r="EC15" s="237"/>
      <c r="ED15" s="237"/>
      <c r="EE15" s="238"/>
      <c r="EF15" s="374" t="s">
        <v>234</v>
      </c>
      <c r="EG15" s="375" t="s">
        <v>234</v>
      </c>
      <c r="EH15" s="376" t="s">
        <v>263</v>
      </c>
      <c r="EI15" s="364" t="s">
        <v>234</v>
      </c>
      <c r="EJ15" s="364" t="s">
        <v>234</v>
      </c>
      <c r="EK15" s="364" t="s">
        <v>234</v>
      </c>
      <c r="EL15" s="377" t="s">
        <v>234</v>
      </c>
    </row>
    <row r="16" spans="1:145"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1:142" x14ac:dyDescent="0.25">
      <c r="A17" s="4"/>
      <c r="B17" s="4"/>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1:142" ht="22.5" customHeight="1" x14ac:dyDescent="0.25">
      <c r="A18" s="247"/>
      <c r="B18" s="248"/>
      <c r="C18" s="248"/>
      <c r="D18" s="250" t="s">
        <v>56</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row>
    <row r="19" spans="1:142" ht="22.5" customHeight="1" x14ac:dyDescent="0.25">
      <c r="A19" s="247"/>
      <c r="B19" s="248"/>
      <c r="C19" s="248"/>
      <c r="D19" s="251" t="s">
        <v>57</v>
      </c>
      <c r="E19" s="469" t="s">
        <v>58</v>
      </c>
      <c r="F19" s="469"/>
      <c r="G19" s="469"/>
      <c r="H19" s="469"/>
      <c r="I19" s="469"/>
      <c r="J19" s="469"/>
      <c r="K19" s="469"/>
      <c r="L19" s="470" t="s">
        <v>59</v>
      </c>
      <c r="M19" s="470"/>
      <c r="N19" s="470"/>
      <c r="O19" s="470"/>
      <c r="P19" s="470"/>
      <c r="Q19" s="470"/>
      <c r="R19" s="470"/>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row>
    <row r="20" spans="1:142" ht="22.5" customHeight="1" x14ac:dyDescent="0.25">
      <c r="A20" s="247"/>
      <c r="B20" s="248"/>
      <c r="C20" s="248"/>
      <c r="D20" s="249">
        <v>12</v>
      </c>
      <c r="E20" s="467" t="s">
        <v>270</v>
      </c>
      <c r="F20" s="467"/>
      <c r="G20" s="467"/>
      <c r="H20" s="467"/>
      <c r="I20" s="467"/>
      <c r="J20" s="467"/>
      <c r="K20" s="467"/>
      <c r="L20" s="468" t="s">
        <v>271</v>
      </c>
      <c r="M20" s="468"/>
      <c r="N20" s="468"/>
      <c r="O20" s="468"/>
      <c r="P20" s="468"/>
      <c r="Q20" s="468"/>
      <c r="R20" s="46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row>
  </sheetData>
  <mergeCells count="56">
    <mergeCell ref="E20:K20"/>
    <mergeCell ref="L20:R20"/>
    <mergeCell ref="E19:K19"/>
    <mergeCell ref="L19:R19"/>
    <mergeCell ref="G5:EL5"/>
    <mergeCell ref="G6:EL6"/>
    <mergeCell ref="G7:EL7"/>
    <mergeCell ref="G8:EL8"/>
    <mergeCell ref="DX12:DX13"/>
    <mergeCell ref="DU12:DU13"/>
    <mergeCell ref="DV12:DV13"/>
    <mergeCell ref="DW12:DW13"/>
    <mergeCell ref="EL10:EL13"/>
    <mergeCell ref="EI10:EI13"/>
    <mergeCell ref="DT12:DT13"/>
    <mergeCell ref="EE12:EE13"/>
    <mergeCell ref="E10:EE10"/>
    <mergeCell ref="EH10:EH13"/>
    <mergeCell ref="H11:H13"/>
    <mergeCell ref="EF10:EF13"/>
    <mergeCell ref="A5:F5"/>
    <mergeCell ref="A6:F6"/>
    <mergeCell ref="A7:F7"/>
    <mergeCell ref="EK10:EK13"/>
    <mergeCell ref="EC12:EC13"/>
    <mergeCell ref="ED12:ED13"/>
    <mergeCell ref="B11:B13"/>
    <mergeCell ref="J12:J13"/>
    <mergeCell ref="EJ10:EJ13"/>
    <mergeCell ref="DT11:EE11"/>
    <mergeCell ref="X12:AV12"/>
    <mergeCell ref="AW12:BU12"/>
    <mergeCell ref="BV12:CT12"/>
    <mergeCell ref="CU12:DS12"/>
    <mergeCell ref="J11:DS11"/>
    <mergeCell ref="EG10:EG13"/>
    <mergeCell ref="DY12:DY13"/>
    <mergeCell ref="DZ12:DZ13"/>
    <mergeCell ref="EA12:EA13"/>
    <mergeCell ref="EB12:EB13"/>
    <mergeCell ref="K12:W12"/>
    <mergeCell ref="G2:EL2"/>
    <mergeCell ref="G4:DS4"/>
    <mergeCell ref="DT4:EL4"/>
    <mergeCell ref="A2:F4"/>
    <mergeCell ref="G3:EL3"/>
    <mergeCell ref="A8:F8"/>
    <mergeCell ref="A11:A13"/>
    <mergeCell ref="A10:B10"/>
    <mergeCell ref="C10:D10"/>
    <mergeCell ref="I11:I13"/>
    <mergeCell ref="C11:C13"/>
    <mergeCell ref="D11:D13"/>
    <mergeCell ref="F11:F13"/>
    <mergeCell ref="G11:G13"/>
    <mergeCell ref="E11:E13"/>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716"/>
  <sheetViews>
    <sheetView showGridLines="0" topLeftCell="C114" zoomScale="80" zoomScaleNormal="80" workbookViewId="0">
      <selection activeCell="E130" sqref="E130:E133"/>
    </sheetView>
  </sheetViews>
  <sheetFormatPr baseColWidth="10" defaultRowHeight="15" x14ac:dyDescent="0.25"/>
  <cols>
    <col min="2" max="2" width="25.5703125" customWidth="1"/>
    <col min="3" max="3" width="29.85546875" customWidth="1"/>
    <col min="4" max="4" width="21.5703125" customWidth="1"/>
    <col min="5" max="5" width="20.5703125" customWidth="1"/>
    <col min="6" max="18" width="11.42578125" customWidth="1"/>
    <col min="19" max="28" width="14.140625" customWidth="1"/>
    <col min="29" max="31" width="11.42578125" customWidth="1"/>
    <col min="32" max="32" width="18.7109375" customWidth="1"/>
    <col min="33" max="33" width="29.140625" customWidth="1"/>
    <col min="36" max="36" width="11.7109375" customWidth="1"/>
    <col min="37" max="37" width="16.28515625" customWidth="1"/>
    <col min="38" max="38" width="14" customWidth="1"/>
    <col min="39" max="39" width="31.5703125" customWidth="1"/>
    <col min="40" max="41" width="12.140625" customWidth="1"/>
    <col min="43" max="43" width="11.42578125" customWidth="1"/>
    <col min="44" max="44" width="13" customWidth="1"/>
    <col min="45" max="45" width="12.85546875" customWidth="1"/>
    <col min="46" max="46" width="15.85546875" customWidth="1"/>
    <col min="47" max="47" width="17.7109375" customWidth="1"/>
  </cols>
  <sheetData>
    <row r="1" spans="1:51" ht="33.75" customHeight="1" x14ac:dyDescent="0.25">
      <c r="A1" s="526"/>
      <c r="B1" s="527"/>
      <c r="C1" s="527"/>
      <c r="D1" s="527"/>
      <c r="E1" s="530" t="s">
        <v>60</v>
      </c>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row>
    <row r="2" spans="1:51" ht="44.25" customHeight="1" thickBot="1" x14ac:dyDescent="0.3">
      <c r="A2" s="528"/>
      <c r="B2" s="529"/>
      <c r="C2" s="529"/>
      <c r="D2" s="529"/>
      <c r="E2" s="531" t="s">
        <v>203</v>
      </c>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row>
    <row r="3" spans="1:51" ht="20.25" customHeight="1" thickBot="1" x14ac:dyDescent="0.3">
      <c r="A3" s="528"/>
      <c r="B3" s="529"/>
      <c r="C3" s="529"/>
      <c r="D3" s="529"/>
      <c r="E3" s="532" t="s">
        <v>61</v>
      </c>
      <c r="F3" s="533"/>
      <c r="G3" s="533"/>
      <c r="H3" s="533"/>
      <c r="I3" s="533"/>
      <c r="J3" s="533"/>
      <c r="K3" s="533"/>
      <c r="L3" s="533"/>
      <c r="M3" s="533"/>
      <c r="N3" s="533"/>
      <c r="O3" s="533"/>
      <c r="P3" s="533"/>
      <c r="Q3" s="533"/>
      <c r="R3" s="533"/>
      <c r="S3" s="533"/>
      <c r="T3" s="533"/>
      <c r="U3" s="533"/>
      <c r="V3" s="533"/>
      <c r="W3" s="533"/>
      <c r="X3" s="533"/>
      <c r="Y3" s="533"/>
      <c r="Z3" s="533"/>
      <c r="AA3" s="533"/>
      <c r="AB3" s="533"/>
      <c r="AC3" s="533"/>
      <c r="AD3" s="534"/>
      <c r="AE3" s="535" t="s">
        <v>143</v>
      </c>
      <c r="AF3" s="536"/>
      <c r="AG3" s="536"/>
      <c r="AH3" s="536"/>
      <c r="AI3" s="536"/>
      <c r="AJ3" s="536"/>
      <c r="AK3" s="536"/>
      <c r="AL3" s="536"/>
      <c r="AM3" s="536"/>
      <c r="AN3" s="536"/>
      <c r="AO3" s="536"/>
      <c r="AP3" s="536"/>
      <c r="AQ3" s="536"/>
      <c r="AR3" s="536"/>
      <c r="AS3" s="536"/>
      <c r="AT3" s="536"/>
      <c r="AU3" s="537"/>
    </row>
    <row r="4" spans="1:51" ht="26.25" customHeight="1" thickBot="1" x14ac:dyDescent="0.3">
      <c r="A4" s="538" t="s">
        <v>0</v>
      </c>
      <c r="B4" s="539"/>
      <c r="C4" s="539"/>
      <c r="D4" s="540"/>
      <c r="E4" s="541" t="s">
        <v>147</v>
      </c>
      <c r="F4" s="541"/>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3"/>
    </row>
    <row r="5" spans="1:51" ht="26.25" customHeight="1" thickBot="1" x14ac:dyDescent="0.3">
      <c r="A5" s="555" t="s">
        <v>2</v>
      </c>
      <c r="B5" s="556"/>
      <c r="C5" s="556"/>
      <c r="D5" s="557"/>
      <c r="E5" s="558" t="s">
        <v>204</v>
      </c>
      <c r="F5" s="558"/>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60"/>
    </row>
    <row r="6" spans="1:51" ht="26.25" customHeight="1" thickBot="1" x14ac:dyDescent="0.3">
      <c r="A6" s="561" t="s">
        <v>205</v>
      </c>
      <c r="B6" s="562"/>
      <c r="C6" s="562"/>
      <c r="D6" s="563"/>
      <c r="E6" s="564" t="s">
        <v>206</v>
      </c>
      <c r="F6" s="564"/>
      <c r="G6" s="564"/>
      <c r="H6" s="564"/>
      <c r="I6" s="564"/>
      <c r="J6" s="564"/>
      <c r="K6" s="564"/>
      <c r="L6" s="564"/>
      <c r="M6" s="564"/>
      <c r="N6" s="564"/>
      <c r="O6" s="564"/>
      <c r="P6" s="564"/>
      <c r="Q6" s="564"/>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6"/>
    </row>
    <row r="7" spans="1:51" ht="22.5" customHeight="1" thickBot="1" x14ac:dyDescent="0.3">
      <c r="A7" s="567"/>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9"/>
    </row>
    <row r="8" spans="1:51" ht="46.5" customHeight="1" x14ac:dyDescent="0.25">
      <c r="A8" s="547" t="s">
        <v>207</v>
      </c>
      <c r="B8" s="548" t="s">
        <v>208</v>
      </c>
      <c r="C8" s="572" t="s">
        <v>209</v>
      </c>
      <c r="D8" s="574" t="s">
        <v>210</v>
      </c>
      <c r="E8" s="524" t="s">
        <v>211</v>
      </c>
      <c r="F8" s="93"/>
      <c r="G8" s="544" t="s">
        <v>212</v>
      </c>
      <c r="H8" s="544"/>
      <c r="I8" s="544"/>
      <c r="J8" s="544"/>
      <c r="K8" s="544"/>
      <c r="L8" s="544"/>
      <c r="M8" s="544"/>
      <c r="N8" s="544"/>
      <c r="O8" s="544"/>
      <c r="P8" s="544"/>
      <c r="Q8" s="544"/>
      <c r="R8" s="544"/>
      <c r="S8" s="545"/>
      <c r="T8" s="546" t="s">
        <v>213</v>
      </c>
      <c r="U8" s="544"/>
      <c r="V8" s="544"/>
      <c r="W8" s="544"/>
      <c r="X8" s="544"/>
      <c r="Y8" s="544"/>
      <c r="Z8" s="544"/>
      <c r="AA8" s="544"/>
      <c r="AB8" s="544"/>
      <c r="AC8" s="544"/>
      <c r="AD8" s="544"/>
      <c r="AE8" s="544"/>
      <c r="AF8" s="545"/>
      <c r="AG8" s="547" t="s">
        <v>214</v>
      </c>
      <c r="AH8" s="548"/>
      <c r="AI8" s="548"/>
      <c r="AJ8" s="548"/>
      <c r="AK8" s="548"/>
      <c r="AL8" s="549" t="s">
        <v>215</v>
      </c>
      <c r="AM8" s="550"/>
      <c r="AN8" s="551" t="s">
        <v>216</v>
      </c>
      <c r="AO8" s="544"/>
      <c r="AP8" s="544"/>
      <c r="AQ8" s="544"/>
      <c r="AR8" s="544"/>
      <c r="AS8" s="544"/>
      <c r="AT8" s="552"/>
      <c r="AU8" s="553" t="s">
        <v>217</v>
      </c>
      <c r="AV8" s="94"/>
      <c r="AW8" s="94"/>
      <c r="AX8" s="94"/>
      <c r="AY8" s="94"/>
    </row>
    <row r="9" spans="1:51" ht="70.5" customHeight="1" x14ac:dyDescent="0.25">
      <c r="A9" s="570"/>
      <c r="B9" s="571"/>
      <c r="C9" s="573"/>
      <c r="D9" s="575"/>
      <c r="E9" s="525"/>
      <c r="F9" s="95" t="s">
        <v>55</v>
      </c>
      <c r="G9" s="96" t="s">
        <v>9</v>
      </c>
      <c r="H9" s="96" t="s">
        <v>10</v>
      </c>
      <c r="I9" s="96" t="s">
        <v>11</v>
      </c>
      <c r="J9" s="96" t="s">
        <v>12</v>
      </c>
      <c r="K9" s="96" t="s">
        <v>13</v>
      </c>
      <c r="L9" s="96" t="s">
        <v>14</v>
      </c>
      <c r="M9" s="96" t="s">
        <v>15</v>
      </c>
      <c r="N9" s="96" t="s">
        <v>16</v>
      </c>
      <c r="O9" s="96" t="s">
        <v>17</v>
      </c>
      <c r="P9" s="96" t="s">
        <v>18</v>
      </c>
      <c r="Q9" s="96" t="s">
        <v>19</v>
      </c>
      <c r="R9" s="96" t="s">
        <v>20</v>
      </c>
      <c r="S9" s="97" t="s">
        <v>218</v>
      </c>
      <c r="T9" s="96" t="s">
        <v>9</v>
      </c>
      <c r="U9" s="96" t="s">
        <v>10</v>
      </c>
      <c r="V9" s="96" t="s">
        <v>11</v>
      </c>
      <c r="W9" s="96" t="s">
        <v>12</v>
      </c>
      <c r="X9" s="96" t="s">
        <v>13</v>
      </c>
      <c r="Y9" s="96" t="s">
        <v>14</v>
      </c>
      <c r="Z9" s="96" t="s">
        <v>15</v>
      </c>
      <c r="AA9" s="96" t="s">
        <v>16</v>
      </c>
      <c r="AB9" s="96" t="s">
        <v>17</v>
      </c>
      <c r="AC9" s="96" t="s">
        <v>18</v>
      </c>
      <c r="AD9" s="96" t="s">
        <v>19</v>
      </c>
      <c r="AE9" s="98" t="s">
        <v>20</v>
      </c>
      <c r="AF9" s="98" t="s">
        <v>219</v>
      </c>
      <c r="AG9" s="95" t="s">
        <v>220</v>
      </c>
      <c r="AH9" s="98" t="s">
        <v>221</v>
      </c>
      <c r="AI9" s="98" t="s">
        <v>222</v>
      </c>
      <c r="AJ9" s="98" t="s">
        <v>223</v>
      </c>
      <c r="AK9" s="98" t="s">
        <v>224</v>
      </c>
      <c r="AL9" s="98" t="s">
        <v>225</v>
      </c>
      <c r="AM9" s="98" t="s">
        <v>226</v>
      </c>
      <c r="AN9" s="98" t="s">
        <v>227</v>
      </c>
      <c r="AO9" s="98" t="s">
        <v>228</v>
      </c>
      <c r="AP9" s="98" t="s">
        <v>229</v>
      </c>
      <c r="AQ9" s="98" t="s">
        <v>230</v>
      </c>
      <c r="AR9" s="98" t="s">
        <v>231</v>
      </c>
      <c r="AS9" s="98" t="s">
        <v>232</v>
      </c>
      <c r="AT9" s="99" t="s">
        <v>233</v>
      </c>
      <c r="AU9" s="554"/>
      <c r="AV9" s="94"/>
      <c r="AW9" s="94"/>
      <c r="AX9" s="94"/>
      <c r="AY9" s="94"/>
    </row>
    <row r="10" spans="1:51" ht="17.25" customHeight="1" x14ac:dyDescent="0.25">
      <c r="A10" s="521">
        <v>1</v>
      </c>
      <c r="B10" s="471" t="s">
        <v>193</v>
      </c>
      <c r="C10" s="485" t="s">
        <v>163</v>
      </c>
      <c r="D10" s="100" t="s">
        <v>83</v>
      </c>
      <c r="E10" s="101">
        <f>+VLOOKUP(C10,'FAUNA SILVESTRE'!$B$1:$I$21,8,0)</f>
        <v>127</v>
      </c>
      <c r="F10" s="101"/>
      <c r="G10" s="101"/>
      <c r="H10" s="101"/>
      <c r="I10" s="101"/>
      <c r="J10" s="101"/>
      <c r="K10" s="101"/>
      <c r="L10" s="101"/>
      <c r="M10" s="101"/>
      <c r="N10" s="101"/>
      <c r="O10" s="101"/>
      <c r="P10" s="101"/>
      <c r="Q10" s="101"/>
      <c r="R10" s="102"/>
      <c r="S10" s="103"/>
      <c r="T10" s="104"/>
      <c r="U10" s="105"/>
      <c r="V10" s="105"/>
      <c r="W10" s="105"/>
      <c r="X10" s="105"/>
      <c r="Y10" s="105"/>
      <c r="Z10" s="105"/>
      <c r="AA10" s="105"/>
      <c r="AB10" s="105"/>
      <c r="AC10" s="106"/>
      <c r="AD10" s="107"/>
      <c r="AE10" s="105"/>
      <c r="AF10" s="103"/>
      <c r="AG10" s="475" t="str">
        <f>+C10</f>
        <v>1-USAQUEN</v>
      </c>
      <c r="AH10" s="471" t="s">
        <v>234</v>
      </c>
      <c r="AI10" s="471" t="s">
        <v>234</v>
      </c>
      <c r="AJ10" s="471" t="s">
        <v>234</v>
      </c>
      <c r="AK10" s="471" t="s">
        <v>234</v>
      </c>
      <c r="AL10" s="471" t="s">
        <v>234</v>
      </c>
      <c r="AM10" s="471"/>
      <c r="AN10" s="471"/>
      <c r="AO10" s="478"/>
      <c r="AP10" s="471" t="s">
        <v>234</v>
      </c>
      <c r="AQ10" s="471" t="s">
        <v>234</v>
      </c>
      <c r="AR10" s="471" t="s">
        <v>235</v>
      </c>
      <c r="AS10" s="471" t="s">
        <v>236</v>
      </c>
      <c r="AT10" s="471"/>
      <c r="AU10" s="474"/>
    </row>
    <row r="11" spans="1:51" ht="17.25" customHeight="1" x14ac:dyDescent="0.25">
      <c r="A11" s="522"/>
      <c r="B11" s="472"/>
      <c r="C11" s="485"/>
      <c r="D11" s="108" t="s">
        <v>6</v>
      </c>
      <c r="E11" s="101">
        <f>+VLOOKUP(C10,'FAUNA SILVESTRE'!$B$1:$I$21,7,0)</f>
        <v>38213434</v>
      </c>
      <c r="F11" s="101"/>
      <c r="G11" s="101"/>
      <c r="H11" s="101"/>
      <c r="I11" s="101"/>
      <c r="J11" s="101"/>
      <c r="K11" s="101"/>
      <c r="L11" s="101"/>
      <c r="M11" s="101"/>
      <c r="N11" s="101"/>
      <c r="O11" s="101"/>
      <c r="P11" s="101"/>
      <c r="Q11" s="101"/>
      <c r="R11" s="101"/>
      <c r="S11" s="109"/>
      <c r="T11" s="110"/>
      <c r="U11" s="111"/>
      <c r="V11" s="111"/>
      <c r="W11" s="111"/>
      <c r="X11" s="111"/>
      <c r="Y11" s="111"/>
      <c r="Z11" s="111"/>
      <c r="AA11" s="111"/>
      <c r="AB11" s="111"/>
      <c r="AC11" s="101"/>
      <c r="AD11" s="101"/>
      <c r="AE11" s="111"/>
      <c r="AF11" s="109"/>
      <c r="AG11" s="476"/>
      <c r="AH11" s="472"/>
      <c r="AI11" s="472"/>
      <c r="AJ11" s="472"/>
      <c r="AK11" s="472"/>
      <c r="AL11" s="472"/>
      <c r="AM11" s="472"/>
      <c r="AN11" s="472"/>
      <c r="AO11" s="478"/>
      <c r="AP11" s="472"/>
      <c r="AQ11" s="472"/>
      <c r="AR11" s="472"/>
      <c r="AS11" s="472"/>
      <c r="AT11" s="472"/>
      <c r="AU11" s="474"/>
    </row>
    <row r="12" spans="1:51" ht="17.25" customHeight="1" x14ac:dyDescent="0.25">
      <c r="A12" s="522"/>
      <c r="B12" s="472"/>
      <c r="C12" s="485"/>
      <c r="D12" s="100" t="s">
        <v>84</v>
      </c>
      <c r="E12" s="101">
        <v>0</v>
      </c>
      <c r="F12" s="106"/>
      <c r="G12" s="106"/>
      <c r="H12" s="106"/>
      <c r="I12" s="106"/>
      <c r="J12" s="106"/>
      <c r="K12" s="106"/>
      <c r="L12" s="106"/>
      <c r="M12" s="106"/>
      <c r="N12" s="106"/>
      <c r="O12" s="106"/>
      <c r="P12" s="106"/>
      <c r="Q12" s="106"/>
      <c r="R12" s="106"/>
      <c r="S12" s="112"/>
      <c r="T12" s="113"/>
      <c r="U12" s="114"/>
      <c r="V12" s="114"/>
      <c r="W12" s="114"/>
      <c r="X12" s="114"/>
      <c r="Y12" s="114"/>
      <c r="Z12" s="114"/>
      <c r="AA12" s="114"/>
      <c r="AB12" s="114"/>
      <c r="AC12" s="106"/>
      <c r="AD12" s="101"/>
      <c r="AE12" s="114"/>
      <c r="AF12" s="112"/>
      <c r="AG12" s="476"/>
      <c r="AH12" s="472"/>
      <c r="AI12" s="472"/>
      <c r="AJ12" s="472"/>
      <c r="AK12" s="472"/>
      <c r="AL12" s="472"/>
      <c r="AM12" s="472"/>
      <c r="AN12" s="472"/>
      <c r="AO12" s="478"/>
      <c r="AP12" s="472"/>
      <c r="AQ12" s="472"/>
      <c r="AR12" s="472"/>
      <c r="AS12" s="472"/>
      <c r="AT12" s="472"/>
      <c r="AU12" s="474"/>
    </row>
    <row r="13" spans="1:51" ht="17.25" customHeight="1" x14ac:dyDescent="0.25">
      <c r="A13" s="522"/>
      <c r="B13" s="472"/>
      <c r="C13" s="485"/>
      <c r="D13" s="108" t="s">
        <v>7</v>
      </c>
      <c r="E13" s="101">
        <v>0</v>
      </c>
      <c r="F13" s="106"/>
      <c r="G13" s="106"/>
      <c r="H13" s="106"/>
      <c r="I13" s="106"/>
      <c r="J13" s="106"/>
      <c r="K13" s="106"/>
      <c r="L13" s="106"/>
      <c r="M13" s="106"/>
      <c r="N13" s="106"/>
      <c r="O13" s="106"/>
      <c r="P13" s="106"/>
      <c r="Q13" s="106"/>
      <c r="R13" s="106"/>
      <c r="S13" s="112"/>
      <c r="T13" s="113"/>
      <c r="U13" s="114"/>
      <c r="V13" s="114"/>
      <c r="W13" s="114"/>
      <c r="X13" s="114"/>
      <c r="Y13" s="114"/>
      <c r="Z13" s="114"/>
      <c r="AA13" s="114"/>
      <c r="AB13" s="114"/>
      <c r="AC13" s="106"/>
      <c r="AD13" s="101"/>
      <c r="AE13" s="114"/>
      <c r="AF13" s="112"/>
      <c r="AG13" s="476"/>
      <c r="AH13" s="472"/>
      <c r="AI13" s="472"/>
      <c r="AJ13" s="472"/>
      <c r="AK13" s="472"/>
      <c r="AL13" s="472"/>
      <c r="AM13" s="472"/>
      <c r="AN13" s="472"/>
      <c r="AO13" s="478"/>
      <c r="AP13" s="472"/>
      <c r="AQ13" s="472"/>
      <c r="AR13" s="472"/>
      <c r="AS13" s="472"/>
      <c r="AT13" s="472"/>
      <c r="AU13" s="474"/>
    </row>
    <row r="14" spans="1:51" ht="17.25" customHeight="1" x14ac:dyDescent="0.25">
      <c r="A14" s="522"/>
      <c r="B14" s="472"/>
      <c r="C14" s="485"/>
      <c r="D14" s="100" t="s">
        <v>85</v>
      </c>
      <c r="E14" s="115">
        <f>+E10+E12</f>
        <v>127</v>
      </c>
      <c r="F14" s="116"/>
      <c r="G14" s="116"/>
      <c r="H14" s="116"/>
      <c r="I14" s="116"/>
      <c r="J14" s="116"/>
      <c r="K14" s="116"/>
      <c r="L14" s="116"/>
      <c r="M14" s="116"/>
      <c r="N14" s="116"/>
      <c r="O14" s="116"/>
      <c r="P14" s="116"/>
      <c r="Q14" s="116"/>
      <c r="R14" s="116"/>
      <c r="S14" s="117"/>
      <c r="T14" s="118"/>
      <c r="U14" s="119"/>
      <c r="V14" s="119"/>
      <c r="W14" s="119"/>
      <c r="X14" s="119"/>
      <c r="Y14" s="119"/>
      <c r="Z14" s="119"/>
      <c r="AA14" s="119"/>
      <c r="AB14" s="119"/>
      <c r="AC14" s="116"/>
      <c r="AD14" s="120"/>
      <c r="AE14" s="119"/>
      <c r="AF14" s="117"/>
      <c r="AG14" s="476"/>
      <c r="AH14" s="472"/>
      <c r="AI14" s="472"/>
      <c r="AJ14" s="472"/>
      <c r="AK14" s="472"/>
      <c r="AL14" s="472"/>
      <c r="AM14" s="472"/>
      <c r="AN14" s="472"/>
      <c r="AO14" s="478"/>
      <c r="AP14" s="472"/>
      <c r="AQ14" s="472"/>
      <c r="AR14" s="472"/>
      <c r="AS14" s="472"/>
      <c r="AT14" s="472"/>
      <c r="AU14" s="474"/>
    </row>
    <row r="15" spans="1:51" ht="17.25" customHeight="1" x14ac:dyDescent="0.25">
      <c r="A15" s="522"/>
      <c r="B15" s="472"/>
      <c r="C15" s="485"/>
      <c r="D15" s="108" t="s">
        <v>88</v>
      </c>
      <c r="E15" s="115">
        <f>+E11+E13</f>
        <v>38213434</v>
      </c>
      <c r="F15" s="116"/>
      <c r="G15" s="116"/>
      <c r="H15" s="116"/>
      <c r="I15" s="116"/>
      <c r="J15" s="116"/>
      <c r="K15" s="116"/>
      <c r="L15" s="116"/>
      <c r="M15" s="116"/>
      <c r="N15" s="116"/>
      <c r="O15" s="116"/>
      <c r="P15" s="116"/>
      <c r="Q15" s="116"/>
      <c r="R15" s="116"/>
      <c r="S15" s="117"/>
      <c r="T15" s="118"/>
      <c r="U15" s="119"/>
      <c r="V15" s="119"/>
      <c r="W15" s="119"/>
      <c r="X15" s="119"/>
      <c r="Y15" s="119"/>
      <c r="Z15" s="119"/>
      <c r="AA15" s="119"/>
      <c r="AB15" s="119"/>
      <c r="AC15" s="116"/>
      <c r="AD15" s="120"/>
      <c r="AE15" s="119"/>
      <c r="AF15" s="117"/>
      <c r="AG15" s="477"/>
      <c r="AH15" s="473"/>
      <c r="AI15" s="473"/>
      <c r="AJ15" s="473"/>
      <c r="AK15" s="473"/>
      <c r="AL15" s="473"/>
      <c r="AM15" s="473"/>
      <c r="AN15" s="473"/>
      <c r="AO15" s="478"/>
      <c r="AP15" s="473"/>
      <c r="AQ15" s="473"/>
      <c r="AR15" s="473"/>
      <c r="AS15" s="473"/>
      <c r="AT15" s="473"/>
      <c r="AU15" s="474"/>
    </row>
    <row r="16" spans="1:51" ht="17.25" customHeight="1" x14ac:dyDescent="0.25">
      <c r="A16" s="522"/>
      <c r="B16" s="472"/>
      <c r="C16" s="485" t="s">
        <v>164</v>
      </c>
      <c r="D16" s="100" t="s">
        <v>83</v>
      </c>
      <c r="E16" s="101">
        <f>+VLOOKUP(C16,'FAUNA SILVESTRE'!$B$1:$I$21,8,0)</f>
        <v>25</v>
      </c>
      <c r="F16" s="101"/>
      <c r="G16" s="101"/>
      <c r="H16" s="101"/>
      <c r="I16" s="101"/>
      <c r="J16" s="101"/>
      <c r="K16" s="101"/>
      <c r="L16" s="101"/>
      <c r="M16" s="101"/>
      <c r="N16" s="101"/>
      <c r="O16" s="101"/>
      <c r="P16" s="101"/>
      <c r="Q16" s="101"/>
      <c r="R16" s="102"/>
      <c r="S16" s="103"/>
      <c r="T16" s="104"/>
      <c r="U16" s="105"/>
      <c r="V16" s="105"/>
      <c r="W16" s="105"/>
      <c r="X16" s="105"/>
      <c r="Y16" s="105"/>
      <c r="Z16" s="105"/>
      <c r="AA16" s="105"/>
      <c r="AB16" s="105"/>
      <c r="AC16" s="106"/>
      <c r="AD16" s="107"/>
      <c r="AE16" s="105"/>
      <c r="AF16" s="103"/>
      <c r="AG16" s="475" t="str">
        <f t="shared" ref="AG16" si="0">+C16</f>
        <v>2-CHAPINERO</v>
      </c>
      <c r="AH16" s="471" t="s">
        <v>234</v>
      </c>
      <c r="AI16" s="471" t="s">
        <v>234</v>
      </c>
      <c r="AJ16" s="471" t="s">
        <v>234</v>
      </c>
      <c r="AK16" s="471" t="s">
        <v>234</v>
      </c>
      <c r="AL16" s="471" t="s">
        <v>234</v>
      </c>
      <c r="AM16" s="471"/>
      <c r="AN16" s="471"/>
      <c r="AO16" s="478"/>
      <c r="AP16" s="471" t="s">
        <v>234</v>
      </c>
      <c r="AQ16" s="471" t="s">
        <v>234</v>
      </c>
      <c r="AR16" s="471" t="s">
        <v>235</v>
      </c>
      <c r="AS16" s="471" t="s">
        <v>236</v>
      </c>
      <c r="AT16" s="471"/>
      <c r="AU16" s="474"/>
    </row>
    <row r="17" spans="1:47" ht="17.25" customHeight="1" x14ac:dyDescent="0.25">
      <c r="A17" s="522"/>
      <c r="B17" s="472"/>
      <c r="C17" s="485"/>
      <c r="D17" s="108" t="s">
        <v>6</v>
      </c>
      <c r="E17" s="101">
        <f>+VLOOKUP(C16,'FAUNA SILVESTRE'!$B$1:$I$21,7,0)</f>
        <v>7642687</v>
      </c>
      <c r="F17" s="101"/>
      <c r="G17" s="101"/>
      <c r="H17" s="101"/>
      <c r="I17" s="101"/>
      <c r="J17" s="101"/>
      <c r="K17" s="101"/>
      <c r="L17" s="101"/>
      <c r="M17" s="101"/>
      <c r="N17" s="101"/>
      <c r="O17" s="101"/>
      <c r="P17" s="101"/>
      <c r="Q17" s="101"/>
      <c r="R17" s="101"/>
      <c r="S17" s="109"/>
      <c r="T17" s="110"/>
      <c r="U17" s="111"/>
      <c r="V17" s="111"/>
      <c r="W17" s="111"/>
      <c r="X17" s="111"/>
      <c r="Y17" s="111"/>
      <c r="Z17" s="111"/>
      <c r="AA17" s="111"/>
      <c r="AB17" s="111"/>
      <c r="AC17" s="101"/>
      <c r="AD17" s="101"/>
      <c r="AE17" s="111"/>
      <c r="AF17" s="109"/>
      <c r="AG17" s="476"/>
      <c r="AH17" s="472"/>
      <c r="AI17" s="472"/>
      <c r="AJ17" s="472"/>
      <c r="AK17" s="472"/>
      <c r="AL17" s="472"/>
      <c r="AM17" s="472"/>
      <c r="AN17" s="472"/>
      <c r="AO17" s="478"/>
      <c r="AP17" s="472"/>
      <c r="AQ17" s="472"/>
      <c r="AR17" s="472"/>
      <c r="AS17" s="472"/>
      <c r="AT17" s="472"/>
      <c r="AU17" s="474"/>
    </row>
    <row r="18" spans="1:47" ht="17.25" customHeight="1" x14ac:dyDescent="0.25">
      <c r="A18" s="522"/>
      <c r="B18" s="472"/>
      <c r="C18" s="485"/>
      <c r="D18" s="100" t="s">
        <v>84</v>
      </c>
      <c r="E18" s="101">
        <v>0</v>
      </c>
      <c r="F18" s="106"/>
      <c r="G18" s="106"/>
      <c r="H18" s="106"/>
      <c r="I18" s="106"/>
      <c r="J18" s="106"/>
      <c r="K18" s="106"/>
      <c r="L18" s="106"/>
      <c r="M18" s="106"/>
      <c r="N18" s="106"/>
      <c r="O18" s="106"/>
      <c r="P18" s="106"/>
      <c r="Q18" s="106"/>
      <c r="R18" s="106"/>
      <c r="S18" s="112"/>
      <c r="T18" s="113"/>
      <c r="U18" s="114"/>
      <c r="V18" s="114"/>
      <c r="W18" s="114"/>
      <c r="X18" s="114"/>
      <c r="Y18" s="114"/>
      <c r="Z18" s="114"/>
      <c r="AA18" s="114"/>
      <c r="AB18" s="114"/>
      <c r="AC18" s="106"/>
      <c r="AD18" s="101"/>
      <c r="AE18" s="114"/>
      <c r="AF18" s="112"/>
      <c r="AG18" s="476"/>
      <c r="AH18" s="472"/>
      <c r="AI18" s="472"/>
      <c r="AJ18" s="472"/>
      <c r="AK18" s="472"/>
      <c r="AL18" s="472"/>
      <c r="AM18" s="472"/>
      <c r="AN18" s="472"/>
      <c r="AO18" s="478"/>
      <c r="AP18" s="472"/>
      <c r="AQ18" s="472"/>
      <c r="AR18" s="472"/>
      <c r="AS18" s="472"/>
      <c r="AT18" s="472"/>
      <c r="AU18" s="474"/>
    </row>
    <row r="19" spans="1:47" ht="17.25" customHeight="1" x14ac:dyDescent="0.25">
      <c r="A19" s="522"/>
      <c r="B19" s="472"/>
      <c r="C19" s="485"/>
      <c r="D19" s="108" t="s">
        <v>7</v>
      </c>
      <c r="E19" s="101">
        <v>0</v>
      </c>
      <c r="F19" s="106"/>
      <c r="G19" s="106"/>
      <c r="H19" s="106"/>
      <c r="I19" s="106"/>
      <c r="J19" s="106"/>
      <c r="K19" s="106"/>
      <c r="L19" s="106"/>
      <c r="M19" s="106"/>
      <c r="N19" s="106"/>
      <c r="O19" s="106"/>
      <c r="P19" s="106"/>
      <c r="Q19" s="106"/>
      <c r="R19" s="106"/>
      <c r="S19" s="112"/>
      <c r="T19" s="113"/>
      <c r="U19" s="114"/>
      <c r="V19" s="114"/>
      <c r="W19" s="114"/>
      <c r="X19" s="114"/>
      <c r="Y19" s="114"/>
      <c r="Z19" s="114"/>
      <c r="AA19" s="114"/>
      <c r="AB19" s="114"/>
      <c r="AC19" s="106"/>
      <c r="AD19" s="101"/>
      <c r="AE19" s="114"/>
      <c r="AF19" s="112"/>
      <c r="AG19" s="476"/>
      <c r="AH19" s="472"/>
      <c r="AI19" s="472"/>
      <c r="AJ19" s="472"/>
      <c r="AK19" s="472"/>
      <c r="AL19" s="472"/>
      <c r="AM19" s="472"/>
      <c r="AN19" s="472"/>
      <c r="AO19" s="478"/>
      <c r="AP19" s="472"/>
      <c r="AQ19" s="472"/>
      <c r="AR19" s="472"/>
      <c r="AS19" s="472"/>
      <c r="AT19" s="472"/>
      <c r="AU19" s="474"/>
    </row>
    <row r="20" spans="1:47" ht="17.25" customHeight="1" x14ac:dyDescent="0.25">
      <c r="A20" s="522"/>
      <c r="B20" s="472"/>
      <c r="C20" s="485"/>
      <c r="D20" s="100" t="s">
        <v>85</v>
      </c>
      <c r="E20" s="115">
        <f t="shared" ref="E20:E21" si="1">+E16+E18</f>
        <v>25</v>
      </c>
      <c r="F20" s="116"/>
      <c r="G20" s="116"/>
      <c r="H20" s="116"/>
      <c r="I20" s="116"/>
      <c r="J20" s="116"/>
      <c r="K20" s="116"/>
      <c r="L20" s="116"/>
      <c r="M20" s="116"/>
      <c r="N20" s="116"/>
      <c r="O20" s="116"/>
      <c r="P20" s="116"/>
      <c r="Q20" s="116"/>
      <c r="R20" s="116"/>
      <c r="S20" s="117"/>
      <c r="T20" s="118"/>
      <c r="U20" s="119"/>
      <c r="V20" s="119"/>
      <c r="W20" s="119"/>
      <c r="X20" s="119"/>
      <c r="Y20" s="119"/>
      <c r="Z20" s="119"/>
      <c r="AA20" s="119"/>
      <c r="AB20" s="119"/>
      <c r="AC20" s="116"/>
      <c r="AD20" s="120"/>
      <c r="AE20" s="119"/>
      <c r="AF20" s="117"/>
      <c r="AG20" s="476"/>
      <c r="AH20" s="472"/>
      <c r="AI20" s="472"/>
      <c r="AJ20" s="472"/>
      <c r="AK20" s="472"/>
      <c r="AL20" s="472"/>
      <c r="AM20" s="472"/>
      <c r="AN20" s="472"/>
      <c r="AO20" s="478"/>
      <c r="AP20" s="472"/>
      <c r="AQ20" s="472"/>
      <c r="AR20" s="472"/>
      <c r="AS20" s="472"/>
      <c r="AT20" s="472"/>
      <c r="AU20" s="474"/>
    </row>
    <row r="21" spans="1:47" ht="17.25" customHeight="1" x14ac:dyDescent="0.25">
      <c r="A21" s="522"/>
      <c r="B21" s="472"/>
      <c r="C21" s="485"/>
      <c r="D21" s="108" t="s">
        <v>88</v>
      </c>
      <c r="E21" s="115">
        <f t="shared" si="1"/>
        <v>7642687</v>
      </c>
      <c r="F21" s="116"/>
      <c r="G21" s="116"/>
      <c r="H21" s="116"/>
      <c r="I21" s="116"/>
      <c r="J21" s="116"/>
      <c r="K21" s="116"/>
      <c r="L21" s="116"/>
      <c r="M21" s="116"/>
      <c r="N21" s="116"/>
      <c r="O21" s="116"/>
      <c r="P21" s="116"/>
      <c r="Q21" s="116"/>
      <c r="R21" s="116"/>
      <c r="S21" s="117"/>
      <c r="T21" s="118"/>
      <c r="U21" s="119"/>
      <c r="V21" s="119"/>
      <c r="W21" s="119"/>
      <c r="X21" s="119"/>
      <c r="Y21" s="119"/>
      <c r="Z21" s="119"/>
      <c r="AA21" s="119"/>
      <c r="AB21" s="119"/>
      <c r="AC21" s="116"/>
      <c r="AD21" s="120"/>
      <c r="AE21" s="119"/>
      <c r="AF21" s="117"/>
      <c r="AG21" s="477"/>
      <c r="AH21" s="473"/>
      <c r="AI21" s="473"/>
      <c r="AJ21" s="473"/>
      <c r="AK21" s="473"/>
      <c r="AL21" s="473"/>
      <c r="AM21" s="473"/>
      <c r="AN21" s="473"/>
      <c r="AO21" s="478"/>
      <c r="AP21" s="473"/>
      <c r="AQ21" s="473"/>
      <c r="AR21" s="473"/>
      <c r="AS21" s="473"/>
      <c r="AT21" s="473"/>
      <c r="AU21" s="474"/>
    </row>
    <row r="22" spans="1:47" ht="17.25" customHeight="1" x14ac:dyDescent="0.25">
      <c r="A22" s="522"/>
      <c r="B22" s="472"/>
      <c r="C22" s="485" t="s">
        <v>165</v>
      </c>
      <c r="D22" s="100" t="s">
        <v>83</v>
      </c>
      <c r="E22" s="101">
        <f>+VLOOKUP(C22,'FAUNA SILVESTRE'!$B$1:$I$21,8,0)</f>
        <v>11</v>
      </c>
      <c r="F22" s="101"/>
      <c r="G22" s="101"/>
      <c r="H22" s="101"/>
      <c r="I22" s="101"/>
      <c r="J22" s="101"/>
      <c r="K22" s="101"/>
      <c r="L22" s="101"/>
      <c r="M22" s="101"/>
      <c r="N22" s="101"/>
      <c r="O22" s="101"/>
      <c r="P22" s="101"/>
      <c r="Q22" s="101"/>
      <c r="R22" s="102"/>
      <c r="S22" s="103"/>
      <c r="T22" s="104"/>
      <c r="U22" s="105"/>
      <c r="V22" s="105"/>
      <c r="W22" s="105"/>
      <c r="X22" s="105"/>
      <c r="Y22" s="105"/>
      <c r="Z22" s="105"/>
      <c r="AA22" s="105"/>
      <c r="AB22" s="105"/>
      <c r="AC22" s="106"/>
      <c r="AD22" s="107"/>
      <c r="AE22" s="105"/>
      <c r="AF22" s="103"/>
      <c r="AG22" s="475" t="str">
        <f t="shared" ref="AG22" si="2">+C22</f>
        <v>3-SANTA FE</v>
      </c>
      <c r="AH22" s="471" t="s">
        <v>234</v>
      </c>
      <c r="AI22" s="471" t="s">
        <v>234</v>
      </c>
      <c r="AJ22" s="471" t="s">
        <v>234</v>
      </c>
      <c r="AK22" s="471" t="s">
        <v>234</v>
      </c>
      <c r="AL22" s="471" t="s">
        <v>234</v>
      </c>
      <c r="AM22" s="471"/>
      <c r="AN22" s="471"/>
      <c r="AO22" s="478"/>
      <c r="AP22" s="471" t="s">
        <v>234</v>
      </c>
      <c r="AQ22" s="471" t="s">
        <v>234</v>
      </c>
      <c r="AR22" s="471" t="s">
        <v>235</v>
      </c>
      <c r="AS22" s="471" t="s">
        <v>236</v>
      </c>
      <c r="AT22" s="471"/>
      <c r="AU22" s="474"/>
    </row>
    <row r="23" spans="1:47" ht="17.25" customHeight="1" x14ac:dyDescent="0.25">
      <c r="A23" s="522"/>
      <c r="B23" s="472"/>
      <c r="C23" s="485"/>
      <c r="D23" s="108" t="s">
        <v>6</v>
      </c>
      <c r="E23" s="101">
        <f>+VLOOKUP(C22,'FAUNA SILVESTRE'!$B$1:$I$21,7,0)</f>
        <v>3155238</v>
      </c>
      <c r="F23" s="101"/>
      <c r="G23" s="101"/>
      <c r="H23" s="101"/>
      <c r="I23" s="101"/>
      <c r="J23" s="101"/>
      <c r="K23" s="101"/>
      <c r="L23" s="101"/>
      <c r="M23" s="101"/>
      <c r="N23" s="101"/>
      <c r="O23" s="101"/>
      <c r="P23" s="101"/>
      <c r="Q23" s="101"/>
      <c r="R23" s="101"/>
      <c r="S23" s="109"/>
      <c r="T23" s="110"/>
      <c r="U23" s="111"/>
      <c r="V23" s="111"/>
      <c r="W23" s="111"/>
      <c r="X23" s="111"/>
      <c r="Y23" s="111"/>
      <c r="Z23" s="111"/>
      <c r="AA23" s="111"/>
      <c r="AB23" s="111"/>
      <c r="AC23" s="101"/>
      <c r="AD23" s="101"/>
      <c r="AE23" s="111"/>
      <c r="AF23" s="109"/>
      <c r="AG23" s="476"/>
      <c r="AH23" s="472"/>
      <c r="AI23" s="472"/>
      <c r="AJ23" s="472"/>
      <c r="AK23" s="472"/>
      <c r="AL23" s="472"/>
      <c r="AM23" s="472"/>
      <c r="AN23" s="472"/>
      <c r="AO23" s="478"/>
      <c r="AP23" s="472"/>
      <c r="AQ23" s="472"/>
      <c r="AR23" s="472"/>
      <c r="AS23" s="472"/>
      <c r="AT23" s="472"/>
      <c r="AU23" s="474"/>
    </row>
    <row r="24" spans="1:47" ht="17.25" customHeight="1" x14ac:dyDescent="0.25">
      <c r="A24" s="522"/>
      <c r="B24" s="472"/>
      <c r="C24" s="485"/>
      <c r="D24" s="100" t="s">
        <v>84</v>
      </c>
      <c r="E24" s="101">
        <v>0</v>
      </c>
      <c r="F24" s="106"/>
      <c r="G24" s="106"/>
      <c r="H24" s="106"/>
      <c r="I24" s="106"/>
      <c r="J24" s="106"/>
      <c r="K24" s="106"/>
      <c r="L24" s="106"/>
      <c r="M24" s="106"/>
      <c r="N24" s="106"/>
      <c r="O24" s="106"/>
      <c r="P24" s="106"/>
      <c r="Q24" s="106"/>
      <c r="R24" s="106"/>
      <c r="S24" s="112"/>
      <c r="T24" s="113"/>
      <c r="U24" s="114"/>
      <c r="V24" s="114"/>
      <c r="W24" s="114"/>
      <c r="X24" s="114"/>
      <c r="Y24" s="114"/>
      <c r="Z24" s="114"/>
      <c r="AA24" s="114"/>
      <c r="AB24" s="114"/>
      <c r="AC24" s="106"/>
      <c r="AD24" s="101"/>
      <c r="AE24" s="114"/>
      <c r="AF24" s="112"/>
      <c r="AG24" s="476"/>
      <c r="AH24" s="472"/>
      <c r="AI24" s="472"/>
      <c r="AJ24" s="472"/>
      <c r="AK24" s="472"/>
      <c r="AL24" s="472"/>
      <c r="AM24" s="472"/>
      <c r="AN24" s="472"/>
      <c r="AO24" s="478"/>
      <c r="AP24" s="472"/>
      <c r="AQ24" s="472"/>
      <c r="AR24" s="472"/>
      <c r="AS24" s="472"/>
      <c r="AT24" s="472"/>
      <c r="AU24" s="474"/>
    </row>
    <row r="25" spans="1:47" ht="17.25" customHeight="1" x14ac:dyDescent="0.25">
      <c r="A25" s="522"/>
      <c r="B25" s="472"/>
      <c r="C25" s="485"/>
      <c r="D25" s="108" t="s">
        <v>7</v>
      </c>
      <c r="E25" s="101">
        <v>0</v>
      </c>
      <c r="F25" s="106"/>
      <c r="G25" s="106"/>
      <c r="H25" s="106"/>
      <c r="I25" s="106"/>
      <c r="J25" s="106"/>
      <c r="K25" s="106"/>
      <c r="L25" s="106"/>
      <c r="M25" s="106"/>
      <c r="N25" s="106"/>
      <c r="O25" s="106"/>
      <c r="P25" s="106"/>
      <c r="Q25" s="106"/>
      <c r="R25" s="106"/>
      <c r="S25" s="112"/>
      <c r="T25" s="113"/>
      <c r="U25" s="114"/>
      <c r="V25" s="114"/>
      <c r="W25" s="114"/>
      <c r="X25" s="114"/>
      <c r="Y25" s="114"/>
      <c r="Z25" s="114"/>
      <c r="AA25" s="114"/>
      <c r="AB25" s="114"/>
      <c r="AC25" s="106"/>
      <c r="AD25" s="101"/>
      <c r="AE25" s="114"/>
      <c r="AF25" s="112"/>
      <c r="AG25" s="476"/>
      <c r="AH25" s="472"/>
      <c r="AI25" s="472"/>
      <c r="AJ25" s="472"/>
      <c r="AK25" s="472"/>
      <c r="AL25" s="472"/>
      <c r="AM25" s="472"/>
      <c r="AN25" s="472"/>
      <c r="AO25" s="478"/>
      <c r="AP25" s="472"/>
      <c r="AQ25" s="472"/>
      <c r="AR25" s="472"/>
      <c r="AS25" s="472"/>
      <c r="AT25" s="472"/>
      <c r="AU25" s="474"/>
    </row>
    <row r="26" spans="1:47" ht="17.25" customHeight="1" x14ac:dyDescent="0.25">
      <c r="A26" s="522"/>
      <c r="B26" s="472"/>
      <c r="C26" s="485"/>
      <c r="D26" s="100" t="s">
        <v>85</v>
      </c>
      <c r="E26" s="115">
        <f t="shared" ref="E26:E27" si="3">+E22+E24</f>
        <v>11</v>
      </c>
      <c r="F26" s="116"/>
      <c r="G26" s="116"/>
      <c r="H26" s="116"/>
      <c r="I26" s="116"/>
      <c r="J26" s="116"/>
      <c r="K26" s="116"/>
      <c r="L26" s="116"/>
      <c r="M26" s="116"/>
      <c r="N26" s="116"/>
      <c r="O26" s="116"/>
      <c r="P26" s="116"/>
      <c r="Q26" s="116"/>
      <c r="R26" s="116"/>
      <c r="S26" s="117"/>
      <c r="T26" s="118"/>
      <c r="U26" s="119"/>
      <c r="V26" s="119"/>
      <c r="W26" s="119"/>
      <c r="X26" s="119"/>
      <c r="Y26" s="119"/>
      <c r="Z26" s="119"/>
      <c r="AA26" s="119"/>
      <c r="AB26" s="119"/>
      <c r="AC26" s="116"/>
      <c r="AD26" s="120"/>
      <c r="AE26" s="119"/>
      <c r="AF26" s="117"/>
      <c r="AG26" s="476"/>
      <c r="AH26" s="472"/>
      <c r="AI26" s="472"/>
      <c r="AJ26" s="472"/>
      <c r="AK26" s="472"/>
      <c r="AL26" s="472"/>
      <c r="AM26" s="472"/>
      <c r="AN26" s="472"/>
      <c r="AO26" s="478"/>
      <c r="AP26" s="472"/>
      <c r="AQ26" s="472"/>
      <c r="AR26" s="472"/>
      <c r="AS26" s="472"/>
      <c r="AT26" s="472"/>
      <c r="AU26" s="474"/>
    </row>
    <row r="27" spans="1:47" ht="17.25" customHeight="1" x14ac:dyDescent="0.25">
      <c r="A27" s="522"/>
      <c r="B27" s="472"/>
      <c r="C27" s="485"/>
      <c r="D27" s="108" t="s">
        <v>88</v>
      </c>
      <c r="E27" s="115">
        <f t="shared" si="3"/>
        <v>3155238</v>
      </c>
      <c r="F27" s="116"/>
      <c r="G27" s="116"/>
      <c r="H27" s="116"/>
      <c r="I27" s="116"/>
      <c r="J27" s="116"/>
      <c r="K27" s="116"/>
      <c r="L27" s="116"/>
      <c r="M27" s="116"/>
      <c r="N27" s="116"/>
      <c r="O27" s="116"/>
      <c r="P27" s="116"/>
      <c r="Q27" s="116"/>
      <c r="R27" s="116"/>
      <c r="S27" s="117"/>
      <c r="T27" s="118"/>
      <c r="U27" s="119"/>
      <c r="V27" s="119"/>
      <c r="W27" s="119"/>
      <c r="X27" s="119"/>
      <c r="Y27" s="119"/>
      <c r="Z27" s="119"/>
      <c r="AA27" s="119"/>
      <c r="AB27" s="119"/>
      <c r="AC27" s="116"/>
      <c r="AD27" s="120"/>
      <c r="AE27" s="119"/>
      <c r="AF27" s="117"/>
      <c r="AG27" s="477"/>
      <c r="AH27" s="473"/>
      <c r="AI27" s="473"/>
      <c r="AJ27" s="473"/>
      <c r="AK27" s="473"/>
      <c r="AL27" s="473"/>
      <c r="AM27" s="473"/>
      <c r="AN27" s="473"/>
      <c r="AO27" s="478"/>
      <c r="AP27" s="473"/>
      <c r="AQ27" s="473"/>
      <c r="AR27" s="473"/>
      <c r="AS27" s="473"/>
      <c r="AT27" s="473"/>
      <c r="AU27" s="474"/>
    </row>
    <row r="28" spans="1:47" ht="17.25" customHeight="1" x14ac:dyDescent="0.25">
      <c r="A28" s="522"/>
      <c r="B28" s="472"/>
      <c r="C28" s="485" t="s">
        <v>166</v>
      </c>
      <c r="D28" s="100" t="s">
        <v>83</v>
      </c>
      <c r="E28" s="101">
        <f>+VLOOKUP(C28,'FAUNA SILVESTRE'!$B$1:$I$21,8,0)</f>
        <v>33</v>
      </c>
      <c r="F28" s="101"/>
      <c r="G28" s="101"/>
      <c r="H28" s="101"/>
      <c r="I28" s="101"/>
      <c r="J28" s="101"/>
      <c r="K28" s="101"/>
      <c r="L28" s="101"/>
      <c r="M28" s="101"/>
      <c r="N28" s="101"/>
      <c r="O28" s="101"/>
      <c r="P28" s="101"/>
      <c r="Q28" s="101"/>
      <c r="R28" s="102"/>
      <c r="S28" s="103"/>
      <c r="T28" s="104"/>
      <c r="U28" s="105"/>
      <c r="V28" s="105"/>
      <c r="W28" s="105"/>
      <c r="X28" s="105"/>
      <c r="Y28" s="105"/>
      <c r="Z28" s="105"/>
      <c r="AA28" s="105"/>
      <c r="AB28" s="105"/>
      <c r="AC28" s="106"/>
      <c r="AD28" s="107"/>
      <c r="AE28" s="105"/>
      <c r="AF28" s="103"/>
      <c r="AG28" s="475" t="str">
        <f t="shared" ref="AG28" si="4">+C28</f>
        <v>4-SAN CRISTOBAL</v>
      </c>
      <c r="AH28" s="471" t="s">
        <v>234</v>
      </c>
      <c r="AI28" s="471" t="s">
        <v>234</v>
      </c>
      <c r="AJ28" s="471" t="s">
        <v>234</v>
      </c>
      <c r="AK28" s="471" t="s">
        <v>234</v>
      </c>
      <c r="AL28" s="471" t="s">
        <v>234</v>
      </c>
      <c r="AM28" s="471"/>
      <c r="AN28" s="471"/>
      <c r="AO28" s="478"/>
      <c r="AP28" s="471" t="s">
        <v>234</v>
      </c>
      <c r="AQ28" s="471" t="s">
        <v>234</v>
      </c>
      <c r="AR28" s="471" t="s">
        <v>235</v>
      </c>
      <c r="AS28" s="471" t="s">
        <v>236</v>
      </c>
      <c r="AT28" s="471"/>
      <c r="AU28" s="474"/>
    </row>
    <row r="29" spans="1:47" ht="17.25" customHeight="1" x14ac:dyDescent="0.25">
      <c r="A29" s="522"/>
      <c r="B29" s="472"/>
      <c r="C29" s="485"/>
      <c r="D29" s="108" t="s">
        <v>6</v>
      </c>
      <c r="E29" s="101">
        <f>+VLOOKUP(C28,'FAUNA SILVESTRE'!$B$1:$I$21,7,0)</f>
        <v>9991586</v>
      </c>
      <c r="F29" s="101"/>
      <c r="G29" s="101"/>
      <c r="H29" s="101"/>
      <c r="I29" s="101"/>
      <c r="J29" s="101"/>
      <c r="K29" s="101"/>
      <c r="L29" s="101"/>
      <c r="M29" s="101"/>
      <c r="N29" s="101"/>
      <c r="O29" s="101"/>
      <c r="P29" s="101"/>
      <c r="Q29" s="101"/>
      <c r="R29" s="101"/>
      <c r="S29" s="109"/>
      <c r="T29" s="110"/>
      <c r="U29" s="111"/>
      <c r="V29" s="111"/>
      <c r="W29" s="111"/>
      <c r="X29" s="111"/>
      <c r="Y29" s="111"/>
      <c r="Z29" s="111"/>
      <c r="AA29" s="111"/>
      <c r="AB29" s="111"/>
      <c r="AC29" s="101"/>
      <c r="AD29" s="101"/>
      <c r="AE29" s="111"/>
      <c r="AF29" s="109"/>
      <c r="AG29" s="476"/>
      <c r="AH29" s="472"/>
      <c r="AI29" s="472"/>
      <c r="AJ29" s="472"/>
      <c r="AK29" s="472"/>
      <c r="AL29" s="472"/>
      <c r="AM29" s="472"/>
      <c r="AN29" s="472"/>
      <c r="AO29" s="478"/>
      <c r="AP29" s="472"/>
      <c r="AQ29" s="472"/>
      <c r="AR29" s="472"/>
      <c r="AS29" s="472"/>
      <c r="AT29" s="472"/>
      <c r="AU29" s="474"/>
    </row>
    <row r="30" spans="1:47" ht="17.25" customHeight="1" x14ac:dyDescent="0.25">
      <c r="A30" s="522"/>
      <c r="B30" s="472"/>
      <c r="C30" s="485"/>
      <c r="D30" s="100" t="s">
        <v>84</v>
      </c>
      <c r="E30" s="101">
        <v>0</v>
      </c>
      <c r="F30" s="106"/>
      <c r="G30" s="106"/>
      <c r="H30" s="106"/>
      <c r="I30" s="106"/>
      <c r="J30" s="106"/>
      <c r="K30" s="106"/>
      <c r="L30" s="106"/>
      <c r="M30" s="106"/>
      <c r="N30" s="106"/>
      <c r="O30" s="106"/>
      <c r="P30" s="106"/>
      <c r="Q30" s="106"/>
      <c r="R30" s="106"/>
      <c r="S30" s="112"/>
      <c r="T30" s="113"/>
      <c r="U30" s="114"/>
      <c r="V30" s="114"/>
      <c r="W30" s="114"/>
      <c r="X30" s="114"/>
      <c r="Y30" s="114"/>
      <c r="Z30" s="114"/>
      <c r="AA30" s="114"/>
      <c r="AB30" s="114"/>
      <c r="AC30" s="106"/>
      <c r="AD30" s="101"/>
      <c r="AE30" s="114"/>
      <c r="AF30" s="112"/>
      <c r="AG30" s="476"/>
      <c r="AH30" s="472"/>
      <c r="AI30" s="472"/>
      <c r="AJ30" s="472"/>
      <c r="AK30" s="472"/>
      <c r="AL30" s="472"/>
      <c r="AM30" s="472"/>
      <c r="AN30" s="472"/>
      <c r="AO30" s="478"/>
      <c r="AP30" s="472"/>
      <c r="AQ30" s="472"/>
      <c r="AR30" s="472"/>
      <c r="AS30" s="472"/>
      <c r="AT30" s="472"/>
      <c r="AU30" s="474"/>
    </row>
    <row r="31" spans="1:47" ht="17.25" customHeight="1" x14ac:dyDescent="0.25">
      <c r="A31" s="522"/>
      <c r="B31" s="472"/>
      <c r="C31" s="485"/>
      <c r="D31" s="108" t="s">
        <v>7</v>
      </c>
      <c r="E31" s="101">
        <v>0</v>
      </c>
      <c r="F31" s="106"/>
      <c r="G31" s="106"/>
      <c r="H31" s="106"/>
      <c r="I31" s="106"/>
      <c r="J31" s="106"/>
      <c r="K31" s="106"/>
      <c r="L31" s="106"/>
      <c r="M31" s="106"/>
      <c r="N31" s="106"/>
      <c r="O31" s="106"/>
      <c r="P31" s="106"/>
      <c r="Q31" s="106"/>
      <c r="R31" s="106"/>
      <c r="S31" s="112"/>
      <c r="T31" s="113"/>
      <c r="U31" s="114"/>
      <c r="V31" s="114"/>
      <c r="W31" s="114"/>
      <c r="X31" s="114"/>
      <c r="Y31" s="114"/>
      <c r="Z31" s="114"/>
      <c r="AA31" s="114"/>
      <c r="AB31" s="114"/>
      <c r="AC31" s="106"/>
      <c r="AD31" s="101"/>
      <c r="AE31" s="114"/>
      <c r="AF31" s="112"/>
      <c r="AG31" s="476"/>
      <c r="AH31" s="472"/>
      <c r="AI31" s="472"/>
      <c r="AJ31" s="472"/>
      <c r="AK31" s="472"/>
      <c r="AL31" s="472"/>
      <c r="AM31" s="472"/>
      <c r="AN31" s="472"/>
      <c r="AO31" s="478"/>
      <c r="AP31" s="472"/>
      <c r="AQ31" s="472"/>
      <c r="AR31" s="472"/>
      <c r="AS31" s="472"/>
      <c r="AT31" s="472"/>
      <c r="AU31" s="474"/>
    </row>
    <row r="32" spans="1:47" ht="17.25" customHeight="1" x14ac:dyDescent="0.25">
      <c r="A32" s="522"/>
      <c r="B32" s="472"/>
      <c r="C32" s="485"/>
      <c r="D32" s="100" t="s">
        <v>85</v>
      </c>
      <c r="E32" s="115">
        <f t="shared" ref="E32:E33" si="5">+E28+E30</f>
        <v>33</v>
      </c>
      <c r="F32" s="116"/>
      <c r="G32" s="116"/>
      <c r="H32" s="116"/>
      <c r="I32" s="116"/>
      <c r="J32" s="116"/>
      <c r="K32" s="116"/>
      <c r="L32" s="116"/>
      <c r="M32" s="116"/>
      <c r="N32" s="116"/>
      <c r="O32" s="116"/>
      <c r="P32" s="116"/>
      <c r="Q32" s="116"/>
      <c r="R32" s="116"/>
      <c r="S32" s="117"/>
      <c r="T32" s="118"/>
      <c r="U32" s="119"/>
      <c r="V32" s="119"/>
      <c r="W32" s="119"/>
      <c r="X32" s="119"/>
      <c r="Y32" s="119"/>
      <c r="Z32" s="119"/>
      <c r="AA32" s="119"/>
      <c r="AB32" s="119"/>
      <c r="AC32" s="116"/>
      <c r="AD32" s="120"/>
      <c r="AE32" s="119"/>
      <c r="AF32" s="117"/>
      <c r="AG32" s="476"/>
      <c r="AH32" s="472"/>
      <c r="AI32" s="472"/>
      <c r="AJ32" s="472"/>
      <c r="AK32" s="472"/>
      <c r="AL32" s="472"/>
      <c r="AM32" s="472"/>
      <c r="AN32" s="472"/>
      <c r="AO32" s="478"/>
      <c r="AP32" s="472"/>
      <c r="AQ32" s="472"/>
      <c r="AR32" s="472"/>
      <c r="AS32" s="472"/>
      <c r="AT32" s="472"/>
      <c r="AU32" s="474"/>
    </row>
    <row r="33" spans="1:47" ht="17.25" customHeight="1" x14ac:dyDescent="0.25">
      <c r="A33" s="522"/>
      <c r="B33" s="472"/>
      <c r="C33" s="485"/>
      <c r="D33" s="108" t="s">
        <v>88</v>
      </c>
      <c r="E33" s="115">
        <f t="shared" si="5"/>
        <v>9991586</v>
      </c>
      <c r="F33" s="116"/>
      <c r="G33" s="116"/>
      <c r="H33" s="116"/>
      <c r="I33" s="116"/>
      <c r="J33" s="116"/>
      <c r="K33" s="116"/>
      <c r="L33" s="116"/>
      <c r="M33" s="116"/>
      <c r="N33" s="116"/>
      <c r="O33" s="116"/>
      <c r="P33" s="116"/>
      <c r="Q33" s="116"/>
      <c r="R33" s="116"/>
      <c r="S33" s="117"/>
      <c r="T33" s="118"/>
      <c r="U33" s="119"/>
      <c r="V33" s="119"/>
      <c r="W33" s="119"/>
      <c r="X33" s="119"/>
      <c r="Y33" s="119"/>
      <c r="Z33" s="119"/>
      <c r="AA33" s="119"/>
      <c r="AB33" s="119"/>
      <c r="AC33" s="116"/>
      <c r="AD33" s="120"/>
      <c r="AE33" s="119"/>
      <c r="AF33" s="117"/>
      <c r="AG33" s="477"/>
      <c r="AH33" s="473"/>
      <c r="AI33" s="473"/>
      <c r="AJ33" s="473"/>
      <c r="AK33" s="473"/>
      <c r="AL33" s="473"/>
      <c r="AM33" s="473"/>
      <c r="AN33" s="473"/>
      <c r="AO33" s="478"/>
      <c r="AP33" s="473"/>
      <c r="AQ33" s="473"/>
      <c r="AR33" s="473"/>
      <c r="AS33" s="473"/>
      <c r="AT33" s="473"/>
      <c r="AU33" s="474"/>
    </row>
    <row r="34" spans="1:47" ht="17.25" customHeight="1" x14ac:dyDescent="0.25">
      <c r="A34" s="522"/>
      <c r="B34" s="472"/>
      <c r="C34" s="485" t="s">
        <v>167</v>
      </c>
      <c r="D34" s="100" t="s">
        <v>83</v>
      </c>
      <c r="E34" s="101">
        <f>+VLOOKUP(C34,'FAUNA SILVESTRE'!$B$1:$I$21,8,0)</f>
        <v>24</v>
      </c>
      <c r="F34" s="101"/>
      <c r="G34" s="101"/>
      <c r="H34" s="101"/>
      <c r="I34" s="101"/>
      <c r="J34" s="101"/>
      <c r="K34" s="101"/>
      <c r="L34" s="101"/>
      <c r="M34" s="101"/>
      <c r="N34" s="101"/>
      <c r="O34" s="101"/>
      <c r="P34" s="101"/>
      <c r="Q34" s="101"/>
      <c r="R34" s="102"/>
      <c r="S34" s="103"/>
      <c r="T34" s="104"/>
      <c r="U34" s="105"/>
      <c r="V34" s="105"/>
      <c r="W34" s="105"/>
      <c r="X34" s="105"/>
      <c r="Y34" s="105"/>
      <c r="Z34" s="105"/>
      <c r="AA34" s="105"/>
      <c r="AB34" s="105"/>
      <c r="AC34" s="106"/>
      <c r="AD34" s="107"/>
      <c r="AE34" s="105"/>
      <c r="AF34" s="103"/>
      <c r="AG34" s="475" t="str">
        <f t="shared" ref="AG34" si="6">+C34</f>
        <v>5-USME</v>
      </c>
      <c r="AH34" s="471" t="s">
        <v>234</v>
      </c>
      <c r="AI34" s="471" t="s">
        <v>234</v>
      </c>
      <c r="AJ34" s="471" t="s">
        <v>234</v>
      </c>
      <c r="AK34" s="471" t="s">
        <v>234</v>
      </c>
      <c r="AL34" s="471" t="s">
        <v>234</v>
      </c>
      <c r="AM34" s="471"/>
      <c r="AN34" s="471"/>
      <c r="AO34" s="478"/>
      <c r="AP34" s="471" t="s">
        <v>234</v>
      </c>
      <c r="AQ34" s="471" t="s">
        <v>234</v>
      </c>
      <c r="AR34" s="471" t="s">
        <v>235</v>
      </c>
      <c r="AS34" s="471" t="s">
        <v>236</v>
      </c>
      <c r="AT34" s="471"/>
      <c r="AU34" s="474"/>
    </row>
    <row r="35" spans="1:47" ht="17.25" customHeight="1" x14ac:dyDescent="0.25">
      <c r="A35" s="522"/>
      <c r="B35" s="472"/>
      <c r="C35" s="485"/>
      <c r="D35" s="108" t="s">
        <v>6</v>
      </c>
      <c r="E35" s="101">
        <f>+VLOOKUP(C34,'FAUNA SILVESTRE'!$B$1:$I$21,7,0)</f>
        <v>7186930</v>
      </c>
      <c r="F35" s="101"/>
      <c r="G35" s="101"/>
      <c r="H35" s="101"/>
      <c r="I35" s="101"/>
      <c r="J35" s="101"/>
      <c r="K35" s="101"/>
      <c r="L35" s="101"/>
      <c r="M35" s="101"/>
      <c r="N35" s="101"/>
      <c r="O35" s="101"/>
      <c r="P35" s="101"/>
      <c r="Q35" s="101"/>
      <c r="R35" s="101"/>
      <c r="S35" s="109"/>
      <c r="T35" s="110"/>
      <c r="U35" s="111"/>
      <c r="V35" s="111"/>
      <c r="W35" s="111"/>
      <c r="X35" s="111"/>
      <c r="Y35" s="111"/>
      <c r="Z35" s="111"/>
      <c r="AA35" s="111"/>
      <c r="AB35" s="111"/>
      <c r="AC35" s="101"/>
      <c r="AD35" s="101"/>
      <c r="AE35" s="111"/>
      <c r="AF35" s="109"/>
      <c r="AG35" s="476"/>
      <c r="AH35" s="472"/>
      <c r="AI35" s="472"/>
      <c r="AJ35" s="472"/>
      <c r="AK35" s="472"/>
      <c r="AL35" s="472"/>
      <c r="AM35" s="472"/>
      <c r="AN35" s="472"/>
      <c r="AO35" s="478"/>
      <c r="AP35" s="472"/>
      <c r="AQ35" s="472"/>
      <c r="AR35" s="472"/>
      <c r="AS35" s="472"/>
      <c r="AT35" s="472"/>
      <c r="AU35" s="474"/>
    </row>
    <row r="36" spans="1:47" ht="17.25" customHeight="1" x14ac:dyDescent="0.25">
      <c r="A36" s="522"/>
      <c r="B36" s="472"/>
      <c r="C36" s="485"/>
      <c r="D36" s="100" t="s">
        <v>84</v>
      </c>
      <c r="E36" s="101">
        <v>0</v>
      </c>
      <c r="F36" s="106"/>
      <c r="G36" s="106"/>
      <c r="H36" s="106"/>
      <c r="I36" s="106"/>
      <c r="J36" s="106"/>
      <c r="K36" s="106"/>
      <c r="L36" s="106"/>
      <c r="M36" s="106"/>
      <c r="N36" s="106"/>
      <c r="O36" s="106"/>
      <c r="P36" s="106"/>
      <c r="Q36" s="106"/>
      <c r="R36" s="106"/>
      <c r="S36" s="112"/>
      <c r="T36" s="113"/>
      <c r="U36" s="114"/>
      <c r="V36" s="114"/>
      <c r="W36" s="114"/>
      <c r="X36" s="114"/>
      <c r="Y36" s="114"/>
      <c r="Z36" s="114"/>
      <c r="AA36" s="114"/>
      <c r="AB36" s="114"/>
      <c r="AC36" s="106"/>
      <c r="AD36" s="101"/>
      <c r="AE36" s="114"/>
      <c r="AF36" s="112"/>
      <c r="AG36" s="476"/>
      <c r="AH36" s="472"/>
      <c r="AI36" s="472"/>
      <c r="AJ36" s="472"/>
      <c r="AK36" s="472"/>
      <c r="AL36" s="472"/>
      <c r="AM36" s="472"/>
      <c r="AN36" s="472"/>
      <c r="AO36" s="478"/>
      <c r="AP36" s="472"/>
      <c r="AQ36" s="472"/>
      <c r="AR36" s="472"/>
      <c r="AS36" s="472"/>
      <c r="AT36" s="472"/>
      <c r="AU36" s="474"/>
    </row>
    <row r="37" spans="1:47" ht="17.25" customHeight="1" x14ac:dyDescent="0.25">
      <c r="A37" s="522"/>
      <c r="B37" s="472"/>
      <c r="C37" s="485"/>
      <c r="D37" s="108" t="s">
        <v>7</v>
      </c>
      <c r="E37" s="101">
        <v>0</v>
      </c>
      <c r="F37" s="106"/>
      <c r="G37" s="106"/>
      <c r="H37" s="106"/>
      <c r="I37" s="106"/>
      <c r="J37" s="106"/>
      <c r="K37" s="106"/>
      <c r="L37" s="106"/>
      <c r="M37" s="106"/>
      <c r="N37" s="106"/>
      <c r="O37" s="106"/>
      <c r="P37" s="106"/>
      <c r="Q37" s="106"/>
      <c r="R37" s="106"/>
      <c r="S37" s="112"/>
      <c r="T37" s="113"/>
      <c r="U37" s="114"/>
      <c r="V37" s="114"/>
      <c r="W37" s="114"/>
      <c r="X37" s="114"/>
      <c r="Y37" s="114"/>
      <c r="Z37" s="114"/>
      <c r="AA37" s="114"/>
      <c r="AB37" s="114"/>
      <c r="AC37" s="106"/>
      <c r="AD37" s="101"/>
      <c r="AE37" s="114"/>
      <c r="AF37" s="112"/>
      <c r="AG37" s="476"/>
      <c r="AH37" s="472"/>
      <c r="AI37" s="472"/>
      <c r="AJ37" s="472"/>
      <c r="AK37" s="472"/>
      <c r="AL37" s="472"/>
      <c r="AM37" s="472"/>
      <c r="AN37" s="472"/>
      <c r="AO37" s="478"/>
      <c r="AP37" s="472"/>
      <c r="AQ37" s="472"/>
      <c r="AR37" s="472"/>
      <c r="AS37" s="472"/>
      <c r="AT37" s="472"/>
      <c r="AU37" s="474"/>
    </row>
    <row r="38" spans="1:47" ht="17.25" customHeight="1" x14ac:dyDescent="0.25">
      <c r="A38" s="522"/>
      <c r="B38" s="472"/>
      <c r="C38" s="485"/>
      <c r="D38" s="100" t="s">
        <v>85</v>
      </c>
      <c r="E38" s="115">
        <f t="shared" ref="E38:E39" si="7">+E34+E36</f>
        <v>24</v>
      </c>
      <c r="F38" s="116"/>
      <c r="G38" s="116"/>
      <c r="H38" s="116"/>
      <c r="I38" s="116"/>
      <c r="J38" s="116"/>
      <c r="K38" s="116"/>
      <c r="L38" s="116"/>
      <c r="M38" s="116"/>
      <c r="N38" s="116"/>
      <c r="O38" s="116"/>
      <c r="P38" s="116"/>
      <c r="Q38" s="116"/>
      <c r="R38" s="116"/>
      <c r="S38" s="117"/>
      <c r="T38" s="118"/>
      <c r="U38" s="119"/>
      <c r="V38" s="119"/>
      <c r="W38" s="119"/>
      <c r="X38" s="119"/>
      <c r="Y38" s="119"/>
      <c r="Z38" s="119"/>
      <c r="AA38" s="119"/>
      <c r="AB38" s="119"/>
      <c r="AC38" s="116"/>
      <c r="AD38" s="120"/>
      <c r="AE38" s="119"/>
      <c r="AF38" s="117"/>
      <c r="AG38" s="476"/>
      <c r="AH38" s="472"/>
      <c r="AI38" s="472"/>
      <c r="AJ38" s="472"/>
      <c r="AK38" s="472"/>
      <c r="AL38" s="472"/>
      <c r="AM38" s="472"/>
      <c r="AN38" s="472"/>
      <c r="AO38" s="478"/>
      <c r="AP38" s="472"/>
      <c r="AQ38" s="472"/>
      <c r="AR38" s="472"/>
      <c r="AS38" s="472"/>
      <c r="AT38" s="472"/>
      <c r="AU38" s="474"/>
    </row>
    <row r="39" spans="1:47" ht="17.25" customHeight="1" x14ac:dyDescent="0.25">
      <c r="A39" s="522"/>
      <c r="B39" s="472"/>
      <c r="C39" s="485"/>
      <c r="D39" s="108" t="s">
        <v>88</v>
      </c>
      <c r="E39" s="115">
        <f t="shared" si="7"/>
        <v>7186930</v>
      </c>
      <c r="F39" s="116"/>
      <c r="G39" s="116"/>
      <c r="H39" s="116"/>
      <c r="I39" s="116"/>
      <c r="J39" s="116"/>
      <c r="K39" s="116"/>
      <c r="L39" s="116"/>
      <c r="M39" s="116"/>
      <c r="N39" s="116"/>
      <c r="O39" s="116"/>
      <c r="P39" s="116"/>
      <c r="Q39" s="116"/>
      <c r="R39" s="116"/>
      <c r="S39" s="117"/>
      <c r="T39" s="118"/>
      <c r="U39" s="119"/>
      <c r="V39" s="119"/>
      <c r="W39" s="119"/>
      <c r="X39" s="119"/>
      <c r="Y39" s="119"/>
      <c r="Z39" s="119"/>
      <c r="AA39" s="119"/>
      <c r="AB39" s="119"/>
      <c r="AC39" s="116"/>
      <c r="AD39" s="120"/>
      <c r="AE39" s="119"/>
      <c r="AF39" s="117"/>
      <c r="AG39" s="477"/>
      <c r="AH39" s="473"/>
      <c r="AI39" s="473"/>
      <c r="AJ39" s="473"/>
      <c r="AK39" s="473"/>
      <c r="AL39" s="473"/>
      <c r="AM39" s="473"/>
      <c r="AN39" s="473"/>
      <c r="AO39" s="478"/>
      <c r="AP39" s="473"/>
      <c r="AQ39" s="473"/>
      <c r="AR39" s="473"/>
      <c r="AS39" s="473"/>
      <c r="AT39" s="473"/>
      <c r="AU39" s="474"/>
    </row>
    <row r="40" spans="1:47" ht="17.25" customHeight="1" x14ac:dyDescent="0.25">
      <c r="A40" s="522"/>
      <c r="B40" s="472"/>
      <c r="C40" s="485" t="s">
        <v>168</v>
      </c>
      <c r="D40" s="100" t="s">
        <v>83</v>
      </c>
      <c r="E40" s="101">
        <f>+VLOOKUP(C40,'FAUNA SILVESTRE'!$B$1:$I$21,8,0)</f>
        <v>25</v>
      </c>
      <c r="F40" s="101"/>
      <c r="G40" s="101"/>
      <c r="H40" s="101"/>
      <c r="I40" s="101"/>
      <c r="J40" s="101"/>
      <c r="K40" s="101"/>
      <c r="L40" s="101"/>
      <c r="M40" s="101"/>
      <c r="N40" s="101"/>
      <c r="O40" s="101"/>
      <c r="P40" s="101"/>
      <c r="Q40" s="101"/>
      <c r="R40" s="102"/>
      <c r="S40" s="103"/>
      <c r="T40" s="104"/>
      <c r="U40" s="105"/>
      <c r="V40" s="105"/>
      <c r="W40" s="105"/>
      <c r="X40" s="105"/>
      <c r="Y40" s="105"/>
      <c r="Z40" s="105"/>
      <c r="AA40" s="105"/>
      <c r="AB40" s="105"/>
      <c r="AC40" s="106"/>
      <c r="AD40" s="107"/>
      <c r="AE40" s="105"/>
      <c r="AF40" s="103"/>
      <c r="AG40" s="475" t="str">
        <f t="shared" ref="AG40" si="8">+C40</f>
        <v>6-TUNJUELITO</v>
      </c>
      <c r="AH40" s="471" t="s">
        <v>234</v>
      </c>
      <c r="AI40" s="471" t="s">
        <v>234</v>
      </c>
      <c r="AJ40" s="471" t="s">
        <v>234</v>
      </c>
      <c r="AK40" s="471" t="s">
        <v>234</v>
      </c>
      <c r="AL40" s="471" t="s">
        <v>234</v>
      </c>
      <c r="AM40" s="471"/>
      <c r="AN40" s="471"/>
      <c r="AO40" s="478"/>
      <c r="AP40" s="471" t="s">
        <v>234</v>
      </c>
      <c r="AQ40" s="471" t="s">
        <v>234</v>
      </c>
      <c r="AR40" s="471" t="s">
        <v>235</v>
      </c>
      <c r="AS40" s="471" t="s">
        <v>236</v>
      </c>
      <c r="AT40" s="471"/>
      <c r="AU40" s="474"/>
    </row>
    <row r="41" spans="1:47" ht="17.25" customHeight="1" x14ac:dyDescent="0.25">
      <c r="A41" s="522"/>
      <c r="B41" s="472"/>
      <c r="C41" s="485"/>
      <c r="D41" s="108" t="s">
        <v>6</v>
      </c>
      <c r="E41" s="101">
        <f>+VLOOKUP(C40,'FAUNA SILVESTRE'!$B$1:$I$21,7,0)</f>
        <v>7397279</v>
      </c>
      <c r="F41" s="101"/>
      <c r="G41" s="101"/>
      <c r="H41" s="101"/>
      <c r="I41" s="101"/>
      <c r="J41" s="101"/>
      <c r="K41" s="101"/>
      <c r="L41" s="101"/>
      <c r="M41" s="101"/>
      <c r="N41" s="101"/>
      <c r="O41" s="101"/>
      <c r="P41" s="101"/>
      <c r="Q41" s="101"/>
      <c r="R41" s="101"/>
      <c r="S41" s="109"/>
      <c r="T41" s="110"/>
      <c r="U41" s="111"/>
      <c r="V41" s="111"/>
      <c r="W41" s="111"/>
      <c r="X41" s="111"/>
      <c r="Y41" s="111"/>
      <c r="Z41" s="111"/>
      <c r="AA41" s="111"/>
      <c r="AB41" s="111"/>
      <c r="AC41" s="101"/>
      <c r="AD41" s="101"/>
      <c r="AE41" s="111"/>
      <c r="AF41" s="109"/>
      <c r="AG41" s="476"/>
      <c r="AH41" s="472"/>
      <c r="AI41" s="472"/>
      <c r="AJ41" s="472"/>
      <c r="AK41" s="472"/>
      <c r="AL41" s="472"/>
      <c r="AM41" s="472"/>
      <c r="AN41" s="472"/>
      <c r="AO41" s="478"/>
      <c r="AP41" s="472"/>
      <c r="AQ41" s="472"/>
      <c r="AR41" s="472"/>
      <c r="AS41" s="472"/>
      <c r="AT41" s="472"/>
      <c r="AU41" s="474"/>
    </row>
    <row r="42" spans="1:47" ht="17.25" customHeight="1" x14ac:dyDescent="0.25">
      <c r="A42" s="522"/>
      <c r="B42" s="472"/>
      <c r="C42" s="485"/>
      <c r="D42" s="100" t="s">
        <v>84</v>
      </c>
      <c r="E42" s="101">
        <v>0</v>
      </c>
      <c r="F42" s="106"/>
      <c r="G42" s="106"/>
      <c r="H42" s="106"/>
      <c r="I42" s="106"/>
      <c r="J42" s="106"/>
      <c r="K42" s="106"/>
      <c r="L42" s="106"/>
      <c r="M42" s="106"/>
      <c r="N42" s="106"/>
      <c r="O42" s="106"/>
      <c r="P42" s="106"/>
      <c r="Q42" s="106"/>
      <c r="R42" s="106"/>
      <c r="S42" s="112"/>
      <c r="T42" s="113"/>
      <c r="U42" s="114"/>
      <c r="V42" s="114"/>
      <c r="W42" s="114"/>
      <c r="X42" s="114"/>
      <c r="Y42" s="114"/>
      <c r="Z42" s="114"/>
      <c r="AA42" s="114"/>
      <c r="AB42" s="114"/>
      <c r="AC42" s="106"/>
      <c r="AD42" s="101"/>
      <c r="AE42" s="114"/>
      <c r="AF42" s="112"/>
      <c r="AG42" s="476"/>
      <c r="AH42" s="472"/>
      <c r="AI42" s="472"/>
      <c r="AJ42" s="472"/>
      <c r="AK42" s="472"/>
      <c r="AL42" s="472"/>
      <c r="AM42" s="472"/>
      <c r="AN42" s="472"/>
      <c r="AO42" s="478"/>
      <c r="AP42" s="472"/>
      <c r="AQ42" s="472"/>
      <c r="AR42" s="472"/>
      <c r="AS42" s="472"/>
      <c r="AT42" s="472"/>
      <c r="AU42" s="474"/>
    </row>
    <row r="43" spans="1:47" ht="17.25" customHeight="1" x14ac:dyDescent="0.25">
      <c r="A43" s="522"/>
      <c r="B43" s="472"/>
      <c r="C43" s="485"/>
      <c r="D43" s="108" t="s">
        <v>7</v>
      </c>
      <c r="E43" s="101">
        <v>0</v>
      </c>
      <c r="F43" s="106"/>
      <c r="G43" s="106"/>
      <c r="H43" s="106"/>
      <c r="I43" s="106"/>
      <c r="J43" s="106"/>
      <c r="K43" s="106"/>
      <c r="L43" s="106"/>
      <c r="M43" s="106"/>
      <c r="N43" s="106"/>
      <c r="O43" s="106"/>
      <c r="P43" s="106"/>
      <c r="Q43" s="106"/>
      <c r="R43" s="106"/>
      <c r="S43" s="112"/>
      <c r="T43" s="113"/>
      <c r="U43" s="114"/>
      <c r="V43" s="114"/>
      <c r="W43" s="114"/>
      <c r="X43" s="114"/>
      <c r="Y43" s="114"/>
      <c r="Z43" s="114"/>
      <c r="AA43" s="114"/>
      <c r="AB43" s="114"/>
      <c r="AC43" s="106"/>
      <c r="AD43" s="101"/>
      <c r="AE43" s="114"/>
      <c r="AF43" s="112"/>
      <c r="AG43" s="476"/>
      <c r="AH43" s="472"/>
      <c r="AI43" s="472"/>
      <c r="AJ43" s="472"/>
      <c r="AK43" s="472"/>
      <c r="AL43" s="472"/>
      <c r="AM43" s="472"/>
      <c r="AN43" s="472"/>
      <c r="AO43" s="478"/>
      <c r="AP43" s="472"/>
      <c r="AQ43" s="472"/>
      <c r="AR43" s="472"/>
      <c r="AS43" s="472"/>
      <c r="AT43" s="472"/>
      <c r="AU43" s="474"/>
    </row>
    <row r="44" spans="1:47" ht="17.25" customHeight="1" x14ac:dyDescent="0.25">
      <c r="A44" s="522"/>
      <c r="B44" s="472"/>
      <c r="C44" s="485"/>
      <c r="D44" s="100" t="s">
        <v>85</v>
      </c>
      <c r="E44" s="115">
        <f t="shared" ref="E44:E45" si="9">+E40+E42</f>
        <v>25</v>
      </c>
      <c r="F44" s="116"/>
      <c r="G44" s="116"/>
      <c r="H44" s="116"/>
      <c r="I44" s="116"/>
      <c r="J44" s="116"/>
      <c r="K44" s="116"/>
      <c r="L44" s="116"/>
      <c r="M44" s="116"/>
      <c r="N44" s="116"/>
      <c r="O44" s="116"/>
      <c r="P44" s="116"/>
      <c r="Q44" s="116"/>
      <c r="R44" s="116"/>
      <c r="S44" s="117"/>
      <c r="T44" s="118"/>
      <c r="U44" s="119"/>
      <c r="V44" s="119"/>
      <c r="W44" s="119"/>
      <c r="X44" s="119"/>
      <c r="Y44" s="119"/>
      <c r="Z44" s="119"/>
      <c r="AA44" s="119"/>
      <c r="AB44" s="119"/>
      <c r="AC44" s="116"/>
      <c r="AD44" s="120"/>
      <c r="AE44" s="119"/>
      <c r="AF44" s="117"/>
      <c r="AG44" s="476"/>
      <c r="AH44" s="472"/>
      <c r="AI44" s="472"/>
      <c r="AJ44" s="472"/>
      <c r="AK44" s="472"/>
      <c r="AL44" s="472"/>
      <c r="AM44" s="472"/>
      <c r="AN44" s="472"/>
      <c r="AO44" s="478"/>
      <c r="AP44" s="472"/>
      <c r="AQ44" s="472"/>
      <c r="AR44" s="472"/>
      <c r="AS44" s="472"/>
      <c r="AT44" s="472"/>
      <c r="AU44" s="474"/>
    </row>
    <row r="45" spans="1:47" ht="17.25" customHeight="1" x14ac:dyDescent="0.25">
      <c r="A45" s="522"/>
      <c r="B45" s="472"/>
      <c r="C45" s="485"/>
      <c r="D45" s="108" t="s">
        <v>88</v>
      </c>
      <c r="E45" s="115">
        <f t="shared" si="9"/>
        <v>7397279</v>
      </c>
      <c r="F45" s="116"/>
      <c r="G45" s="116"/>
      <c r="H45" s="116"/>
      <c r="I45" s="116"/>
      <c r="J45" s="116"/>
      <c r="K45" s="116"/>
      <c r="L45" s="116"/>
      <c r="M45" s="116"/>
      <c r="N45" s="116"/>
      <c r="O45" s="116"/>
      <c r="P45" s="116"/>
      <c r="Q45" s="116"/>
      <c r="R45" s="116"/>
      <c r="S45" s="117"/>
      <c r="T45" s="118"/>
      <c r="U45" s="119"/>
      <c r="V45" s="119"/>
      <c r="W45" s="119"/>
      <c r="X45" s="119"/>
      <c r="Y45" s="119"/>
      <c r="Z45" s="119"/>
      <c r="AA45" s="119"/>
      <c r="AB45" s="119"/>
      <c r="AC45" s="116"/>
      <c r="AD45" s="120"/>
      <c r="AE45" s="119"/>
      <c r="AF45" s="117"/>
      <c r="AG45" s="477"/>
      <c r="AH45" s="473"/>
      <c r="AI45" s="473"/>
      <c r="AJ45" s="473"/>
      <c r="AK45" s="473"/>
      <c r="AL45" s="473"/>
      <c r="AM45" s="473"/>
      <c r="AN45" s="473"/>
      <c r="AO45" s="478"/>
      <c r="AP45" s="473"/>
      <c r="AQ45" s="473"/>
      <c r="AR45" s="473"/>
      <c r="AS45" s="473"/>
      <c r="AT45" s="473"/>
      <c r="AU45" s="474"/>
    </row>
    <row r="46" spans="1:47" ht="17.25" customHeight="1" x14ac:dyDescent="0.25">
      <c r="A46" s="522"/>
      <c r="B46" s="472"/>
      <c r="C46" s="485" t="s">
        <v>169</v>
      </c>
      <c r="D46" s="100" t="s">
        <v>83</v>
      </c>
      <c r="E46" s="101">
        <f>+VLOOKUP(C46,'FAUNA SILVESTRE'!$B$1:$I$21,8,0)</f>
        <v>259</v>
      </c>
      <c r="F46" s="101"/>
      <c r="G46" s="101"/>
      <c r="H46" s="101"/>
      <c r="I46" s="101"/>
      <c r="J46" s="101"/>
      <c r="K46" s="101"/>
      <c r="L46" s="101"/>
      <c r="M46" s="101"/>
      <c r="N46" s="101"/>
      <c r="O46" s="101"/>
      <c r="P46" s="101"/>
      <c r="Q46" s="101"/>
      <c r="R46" s="102"/>
      <c r="S46" s="103"/>
      <c r="T46" s="104"/>
      <c r="U46" s="105"/>
      <c r="V46" s="105"/>
      <c r="W46" s="105"/>
      <c r="X46" s="105"/>
      <c r="Y46" s="105"/>
      <c r="Z46" s="105"/>
      <c r="AA46" s="105"/>
      <c r="AB46" s="105"/>
      <c r="AC46" s="106"/>
      <c r="AD46" s="107"/>
      <c r="AE46" s="105"/>
      <c r="AF46" s="103"/>
      <c r="AG46" s="475" t="str">
        <f t="shared" ref="AG46" si="10">+C46</f>
        <v>7-BOSA</v>
      </c>
      <c r="AH46" s="471" t="s">
        <v>234</v>
      </c>
      <c r="AI46" s="471" t="s">
        <v>234</v>
      </c>
      <c r="AJ46" s="471" t="s">
        <v>234</v>
      </c>
      <c r="AK46" s="471" t="s">
        <v>234</v>
      </c>
      <c r="AL46" s="471" t="s">
        <v>234</v>
      </c>
      <c r="AM46" s="471"/>
      <c r="AN46" s="471"/>
      <c r="AO46" s="478"/>
      <c r="AP46" s="471" t="s">
        <v>234</v>
      </c>
      <c r="AQ46" s="471" t="s">
        <v>234</v>
      </c>
      <c r="AR46" s="471" t="s">
        <v>235</v>
      </c>
      <c r="AS46" s="471" t="s">
        <v>236</v>
      </c>
      <c r="AT46" s="471"/>
      <c r="AU46" s="474"/>
    </row>
    <row r="47" spans="1:47" ht="17.25" customHeight="1" x14ac:dyDescent="0.25">
      <c r="A47" s="522"/>
      <c r="B47" s="472"/>
      <c r="C47" s="485"/>
      <c r="D47" s="108" t="s">
        <v>6</v>
      </c>
      <c r="E47" s="101">
        <f>+VLOOKUP(C46,'FAUNA SILVESTRE'!$B$1:$I$21,7,0)</f>
        <v>77829196</v>
      </c>
      <c r="F47" s="101"/>
      <c r="G47" s="101"/>
      <c r="H47" s="101"/>
      <c r="I47" s="101"/>
      <c r="J47" s="101"/>
      <c r="K47" s="101"/>
      <c r="L47" s="101"/>
      <c r="M47" s="101"/>
      <c r="N47" s="101"/>
      <c r="O47" s="101"/>
      <c r="P47" s="101"/>
      <c r="Q47" s="101"/>
      <c r="R47" s="101"/>
      <c r="S47" s="109"/>
      <c r="T47" s="110"/>
      <c r="U47" s="111"/>
      <c r="V47" s="111"/>
      <c r="W47" s="111"/>
      <c r="X47" s="111"/>
      <c r="Y47" s="111"/>
      <c r="Z47" s="111"/>
      <c r="AA47" s="111"/>
      <c r="AB47" s="111"/>
      <c r="AC47" s="101"/>
      <c r="AD47" s="101"/>
      <c r="AE47" s="111"/>
      <c r="AF47" s="109"/>
      <c r="AG47" s="476"/>
      <c r="AH47" s="472"/>
      <c r="AI47" s="472"/>
      <c r="AJ47" s="472"/>
      <c r="AK47" s="472"/>
      <c r="AL47" s="472"/>
      <c r="AM47" s="472"/>
      <c r="AN47" s="472"/>
      <c r="AO47" s="478"/>
      <c r="AP47" s="472"/>
      <c r="AQ47" s="472"/>
      <c r="AR47" s="472"/>
      <c r="AS47" s="472"/>
      <c r="AT47" s="472"/>
      <c r="AU47" s="474"/>
    </row>
    <row r="48" spans="1:47" ht="17.25" customHeight="1" x14ac:dyDescent="0.25">
      <c r="A48" s="522"/>
      <c r="B48" s="472"/>
      <c r="C48" s="485"/>
      <c r="D48" s="100" t="s">
        <v>84</v>
      </c>
      <c r="E48" s="101">
        <v>0</v>
      </c>
      <c r="F48" s="106"/>
      <c r="G48" s="106"/>
      <c r="H48" s="106"/>
      <c r="I48" s="106"/>
      <c r="J48" s="106"/>
      <c r="K48" s="106"/>
      <c r="L48" s="106"/>
      <c r="M48" s="106"/>
      <c r="N48" s="106"/>
      <c r="O48" s="106"/>
      <c r="P48" s="106"/>
      <c r="Q48" s="106"/>
      <c r="R48" s="106"/>
      <c r="S48" s="112"/>
      <c r="T48" s="113"/>
      <c r="U48" s="114"/>
      <c r="V48" s="114"/>
      <c r="W48" s="114"/>
      <c r="X48" s="114"/>
      <c r="Y48" s="114"/>
      <c r="Z48" s="114"/>
      <c r="AA48" s="114"/>
      <c r="AB48" s="114"/>
      <c r="AC48" s="106"/>
      <c r="AD48" s="101"/>
      <c r="AE48" s="114"/>
      <c r="AF48" s="112"/>
      <c r="AG48" s="476"/>
      <c r="AH48" s="472"/>
      <c r="AI48" s="472"/>
      <c r="AJ48" s="472"/>
      <c r="AK48" s="472"/>
      <c r="AL48" s="472"/>
      <c r="AM48" s="472"/>
      <c r="AN48" s="472"/>
      <c r="AO48" s="478"/>
      <c r="AP48" s="472"/>
      <c r="AQ48" s="472"/>
      <c r="AR48" s="472"/>
      <c r="AS48" s="472"/>
      <c r="AT48" s="472"/>
      <c r="AU48" s="474"/>
    </row>
    <row r="49" spans="1:47" ht="17.25" customHeight="1" x14ac:dyDescent="0.25">
      <c r="A49" s="522"/>
      <c r="B49" s="472"/>
      <c r="C49" s="485"/>
      <c r="D49" s="108" t="s">
        <v>7</v>
      </c>
      <c r="E49" s="101">
        <v>0</v>
      </c>
      <c r="F49" s="106"/>
      <c r="G49" s="106"/>
      <c r="H49" s="106"/>
      <c r="I49" s="106"/>
      <c r="J49" s="106"/>
      <c r="K49" s="106"/>
      <c r="L49" s="106"/>
      <c r="M49" s="106"/>
      <c r="N49" s="106"/>
      <c r="O49" s="106"/>
      <c r="P49" s="106"/>
      <c r="Q49" s="106"/>
      <c r="R49" s="106"/>
      <c r="S49" s="112"/>
      <c r="T49" s="113"/>
      <c r="U49" s="114"/>
      <c r="V49" s="114"/>
      <c r="W49" s="114"/>
      <c r="X49" s="114"/>
      <c r="Y49" s="114"/>
      <c r="Z49" s="114"/>
      <c r="AA49" s="114"/>
      <c r="AB49" s="114"/>
      <c r="AC49" s="106"/>
      <c r="AD49" s="101"/>
      <c r="AE49" s="114"/>
      <c r="AF49" s="112"/>
      <c r="AG49" s="476"/>
      <c r="AH49" s="472"/>
      <c r="AI49" s="472"/>
      <c r="AJ49" s="472"/>
      <c r="AK49" s="472"/>
      <c r="AL49" s="472"/>
      <c r="AM49" s="472"/>
      <c r="AN49" s="472"/>
      <c r="AO49" s="478"/>
      <c r="AP49" s="472"/>
      <c r="AQ49" s="472"/>
      <c r="AR49" s="472"/>
      <c r="AS49" s="472"/>
      <c r="AT49" s="472"/>
      <c r="AU49" s="474"/>
    </row>
    <row r="50" spans="1:47" ht="17.25" customHeight="1" x14ac:dyDescent="0.25">
      <c r="A50" s="522"/>
      <c r="B50" s="472"/>
      <c r="C50" s="485"/>
      <c r="D50" s="100" t="s">
        <v>85</v>
      </c>
      <c r="E50" s="115">
        <f t="shared" ref="E50:E51" si="11">+E46+E48</f>
        <v>259</v>
      </c>
      <c r="F50" s="116"/>
      <c r="G50" s="116"/>
      <c r="H50" s="116"/>
      <c r="I50" s="116"/>
      <c r="J50" s="116"/>
      <c r="K50" s="116"/>
      <c r="L50" s="116"/>
      <c r="M50" s="116"/>
      <c r="N50" s="116"/>
      <c r="O50" s="116"/>
      <c r="P50" s="116"/>
      <c r="Q50" s="116"/>
      <c r="R50" s="116"/>
      <c r="S50" s="117"/>
      <c r="T50" s="118"/>
      <c r="U50" s="119"/>
      <c r="V50" s="119"/>
      <c r="W50" s="119"/>
      <c r="X50" s="119"/>
      <c r="Y50" s="119"/>
      <c r="Z50" s="119"/>
      <c r="AA50" s="119"/>
      <c r="AB50" s="119"/>
      <c r="AC50" s="116"/>
      <c r="AD50" s="120"/>
      <c r="AE50" s="119"/>
      <c r="AF50" s="117"/>
      <c r="AG50" s="476"/>
      <c r="AH50" s="472"/>
      <c r="AI50" s="472"/>
      <c r="AJ50" s="472"/>
      <c r="AK50" s="472"/>
      <c r="AL50" s="472"/>
      <c r="AM50" s="472"/>
      <c r="AN50" s="472"/>
      <c r="AO50" s="478"/>
      <c r="AP50" s="472"/>
      <c r="AQ50" s="472"/>
      <c r="AR50" s="472"/>
      <c r="AS50" s="472"/>
      <c r="AT50" s="472"/>
      <c r="AU50" s="474"/>
    </row>
    <row r="51" spans="1:47" ht="17.25" customHeight="1" x14ac:dyDescent="0.25">
      <c r="A51" s="522"/>
      <c r="B51" s="472"/>
      <c r="C51" s="485"/>
      <c r="D51" s="108" t="s">
        <v>88</v>
      </c>
      <c r="E51" s="115">
        <f t="shared" si="11"/>
        <v>77829196</v>
      </c>
      <c r="F51" s="116"/>
      <c r="G51" s="116"/>
      <c r="H51" s="116"/>
      <c r="I51" s="116"/>
      <c r="J51" s="116"/>
      <c r="K51" s="116"/>
      <c r="L51" s="116"/>
      <c r="M51" s="116"/>
      <c r="N51" s="116"/>
      <c r="O51" s="116"/>
      <c r="P51" s="116"/>
      <c r="Q51" s="116"/>
      <c r="R51" s="116"/>
      <c r="S51" s="117"/>
      <c r="T51" s="118"/>
      <c r="U51" s="119"/>
      <c r="V51" s="119"/>
      <c r="W51" s="119"/>
      <c r="X51" s="119"/>
      <c r="Y51" s="119"/>
      <c r="Z51" s="119"/>
      <c r="AA51" s="119"/>
      <c r="AB51" s="119"/>
      <c r="AC51" s="116"/>
      <c r="AD51" s="120"/>
      <c r="AE51" s="119"/>
      <c r="AF51" s="117"/>
      <c r="AG51" s="477"/>
      <c r="AH51" s="473"/>
      <c r="AI51" s="473"/>
      <c r="AJ51" s="473"/>
      <c r="AK51" s="473"/>
      <c r="AL51" s="473"/>
      <c r="AM51" s="473"/>
      <c r="AN51" s="473"/>
      <c r="AO51" s="478"/>
      <c r="AP51" s="473"/>
      <c r="AQ51" s="473"/>
      <c r="AR51" s="473"/>
      <c r="AS51" s="473"/>
      <c r="AT51" s="473"/>
      <c r="AU51" s="474"/>
    </row>
    <row r="52" spans="1:47" ht="17.25" customHeight="1" x14ac:dyDescent="0.25">
      <c r="A52" s="522"/>
      <c r="B52" s="472"/>
      <c r="C52" s="485" t="s">
        <v>170</v>
      </c>
      <c r="D52" s="100" t="s">
        <v>83</v>
      </c>
      <c r="E52" s="101">
        <f>+VLOOKUP(C52,'FAUNA SILVESTRE'!$B$1:$I$21,8,0)</f>
        <v>75</v>
      </c>
      <c r="F52" s="101"/>
      <c r="G52" s="101"/>
      <c r="H52" s="101"/>
      <c r="I52" s="101"/>
      <c r="J52" s="101"/>
      <c r="K52" s="101"/>
      <c r="L52" s="101"/>
      <c r="M52" s="101"/>
      <c r="N52" s="101"/>
      <c r="O52" s="101"/>
      <c r="P52" s="101"/>
      <c r="Q52" s="101"/>
      <c r="R52" s="102"/>
      <c r="S52" s="103"/>
      <c r="T52" s="104"/>
      <c r="U52" s="105"/>
      <c r="V52" s="105"/>
      <c r="W52" s="105"/>
      <c r="X52" s="105"/>
      <c r="Y52" s="105"/>
      <c r="Z52" s="105"/>
      <c r="AA52" s="105"/>
      <c r="AB52" s="105"/>
      <c r="AC52" s="106"/>
      <c r="AD52" s="107"/>
      <c r="AE52" s="105"/>
      <c r="AF52" s="103"/>
      <c r="AG52" s="475" t="str">
        <f t="shared" ref="AG52" si="12">+C52</f>
        <v>8-KENNEDY</v>
      </c>
      <c r="AH52" s="471" t="s">
        <v>234</v>
      </c>
      <c r="AI52" s="471" t="s">
        <v>234</v>
      </c>
      <c r="AJ52" s="471" t="s">
        <v>234</v>
      </c>
      <c r="AK52" s="471" t="s">
        <v>234</v>
      </c>
      <c r="AL52" s="471" t="s">
        <v>234</v>
      </c>
      <c r="AM52" s="471"/>
      <c r="AN52" s="471"/>
      <c r="AO52" s="478"/>
      <c r="AP52" s="471" t="s">
        <v>234</v>
      </c>
      <c r="AQ52" s="471" t="s">
        <v>234</v>
      </c>
      <c r="AR52" s="471" t="s">
        <v>235</v>
      </c>
      <c r="AS52" s="471" t="s">
        <v>236</v>
      </c>
      <c r="AT52" s="471"/>
      <c r="AU52" s="474"/>
    </row>
    <row r="53" spans="1:47" ht="17.25" customHeight="1" x14ac:dyDescent="0.25">
      <c r="A53" s="522"/>
      <c r="B53" s="472"/>
      <c r="C53" s="485"/>
      <c r="D53" s="108" t="s">
        <v>6</v>
      </c>
      <c r="E53" s="101">
        <f>+VLOOKUP(C52,'FAUNA SILVESTRE'!$B$1:$I$21,7,0)</f>
        <v>22542420</v>
      </c>
      <c r="F53" s="101"/>
      <c r="G53" s="101"/>
      <c r="H53" s="101"/>
      <c r="I53" s="101"/>
      <c r="J53" s="101"/>
      <c r="K53" s="101"/>
      <c r="L53" s="101"/>
      <c r="M53" s="101"/>
      <c r="N53" s="101"/>
      <c r="O53" s="101"/>
      <c r="P53" s="101"/>
      <c r="Q53" s="101"/>
      <c r="R53" s="101"/>
      <c r="S53" s="109"/>
      <c r="T53" s="110"/>
      <c r="U53" s="111"/>
      <c r="V53" s="111"/>
      <c r="W53" s="111"/>
      <c r="X53" s="111"/>
      <c r="Y53" s="111"/>
      <c r="Z53" s="111"/>
      <c r="AA53" s="111"/>
      <c r="AB53" s="111"/>
      <c r="AC53" s="101"/>
      <c r="AD53" s="101"/>
      <c r="AE53" s="111"/>
      <c r="AF53" s="109"/>
      <c r="AG53" s="476"/>
      <c r="AH53" s="472"/>
      <c r="AI53" s="472"/>
      <c r="AJ53" s="472"/>
      <c r="AK53" s="472"/>
      <c r="AL53" s="472"/>
      <c r="AM53" s="472"/>
      <c r="AN53" s="472"/>
      <c r="AO53" s="478"/>
      <c r="AP53" s="472"/>
      <c r="AQ53" s="472"/>
      <c r="AR53" s="472"/>
      <c r="AS53" s="472"/>
      <c r="AT53" s="472"/>
      <c r="AU53" s="474"/>
    </row>
    <row r="54" spans="1:47" ht="17.25" customHeight="1" x14ac:dyDescent="0.25">
      <c r="A54" s="522"/>
      <c r="B54" s="472"/>
      <c r="C54" s="485"/>
      <c r="D54" s="100" t="s">
        <v>84</v>
      </c>
      <c r="E54" s="101">
        <v>0</v>
      </c>
      <c r="F54" s="106"/>
      <c r="G54" s="106"/>
      <c r="H54" s="106"/>
      <c r="I54" s="106"/>
      <c r="J54" s="106"/>
      <c r="K54" s="106"/>
      <c r="L54" s="106"/>
      <c r="M54" s="106"/>
      <c r="N54" s="106"/>
      <c r="O54" s="106"/>
      <c r="P54" s="106"/>
      <c r="Q54" s="106"/>
      <c r="R54" s="106"/>
      <c r="S54" s="112"/>
      <c r="T54" s="113"/>
      <c r="U54" s="114"/>
      <c r="V54" s="114"/>
      <c r="W54" s="114"/>
      <c r="X54" s="114"/>
      <c r="Y54" s="114"/>
      <c r="Z54" s="114"/>
      <c r="AA54" s="114"/>
      <c r="AB54" s="114"/>
      <c r="AC54" s="106"/>
      <c r="AD54" s="101"/>
      <c r="AE54" s="114"/>
      <c r="AF54" s="112"/>
      <c r="AG54" s="476"/>
      <c r="AH54" s="472"/>
      <c r="AI54" s="472"/>
      <c r="AJ54" s="472"/>
      <c r="AK54" s="472"/>
      <c r="AL54" s="472"/>
      <c r="AM54" s="472"/>
      <c r="AN54" s="472"/>
      <c r="AO54" s="478"/>
      <c r="AP54" s="472"/>
      <c r="AQ54" s="472"/>
      <c r="AR54" s="472"/>
      <c r="AS54" s="472"/>
      <c r="AT54" s="472"/>
      <c r="AU54" s="474"/>
    </row>
    <row r="55" spans="1:47" ht="17.25" customHeight="1" x14ac:dyDescent="0.25">
      <c r="A55" s="522"/>
      <c r="B55" s="472"/>
      <c r="C55" s="485"/>
      <c r="D55" s="108" t="s">
        <v>7</v>
      </c>
      <c r="E55" s="101">
        <v>0</v>
      </c>
      <c r="F55" s="106"/>
      <c r="G55" s="106"/>
      <c r="H55" s="106"/>
      <c r="I55" s="106"/>
      <c r="J55" s="106"/>
      <c r="K55" s="106"/>
      <c r="L55" s="106"/>
      <c r="M55" s="106"/>
      <c r="N55" s="106"/>
      <c r="O55" s="106"/>
      <c r="P55" s="106"/>
      <c r="Q55" s="106"/>
      <c r="R55" s="106"/>
      <c r="S55" s="112"/>
      <c r="T55" s="113"/>
      <c r="U55" s="114"/>
      <c r="V55" s="114"/>
      <c r="W55" s="114"/>
      <c r="X55" s="114"/>
      <c r="Y55" s="114"/>
      <c r="Z55" s="114"/>
      <c r="AA55" s="114"/>
      <c r="AB55" s="114"/>
      <c r="AC55" s="106"/>
      <c r="AD55" s="101"/>
      <c r="AE55" s="114"/>
      <c r="AF55" s="112"/>
      <c r="AG55" s="476"/>
      <c r="AH55" s="472"/>
      <c r="AI55" s="472"/>
      <c r="AJ55" s="472"/>
      <c r="AK55" s="472"/>
      <c r="AL55" s="472"/>
      <c r="AM55" s="472"/>
      <c r="AN55" s="472"/>
      <c r="AO55" s="478"/>
      <c r="AP55" s="472"/>
      <c r="AQ55" s="472"/>
      <c r="AR55" s="472"/>
      <c r="AS55" s="472"/>
      <c r="AT55" s="472"/>
      <c r="AU55" s="474"/>
    </row>
    <row r="56" spans="1:47" ht="17.25" customHeight="1" x14ac:dyDescent="0.25">
      <c r="A56" s="522"/>
      <c r="B56" s="472"/>
      <c r="C56" s="485"/>
      <c r="D56" s="100" t="s">
        <v>85</v>
      </c>
      <c r="E56" s="115">
        <f t="shared" ref="E56:E57" si="13">+E52+E54</f>
        <v>75</v>
      </c>
      <c r="F56" s="116"/>
      <c r="G56" s="116"/>
      <c r="H56" s="116"/>
      <c r="I56" s="116"/>
      <c r="J56" s="116"/>
      <c r="K56" s="116"/>
      <c r="L56" s="116"/>
      <c r="M56" s="116"/>
      <c r="N56" s="116"/>
      <c r="O56" s="116"/>
      <c r="P56" s="116"/>
      <c r="Q56" s="116"/>
      <c r="R56" s="116"/>
      <c r="S56" s="117"/>
      <c r="T56" s="118"/>
      <c r="U56" s="119"/>
      <c r="V56" s="119"/>
      <c r="W56" s="119"/>
      <c r="X56" s="119"/>
      <c r="Y56" s="119"/>
      <c r="Z56" s="119"/>
      <c r="AA56" s="119"/>
      <c r="AB56" s="119"/>
      <c r="AC56" s="116"/>
      <c r="AD56" s="120"/>
      <c r="AE56" s="119"/>
      <c r="AF56" s="117"/>
      <c r="AG56" s="476"/>
      <c r="AH56" s="472"/>
      <c r="AI56" s="472"/>
      <c r="AJ56" s="472"/>
      <c r="AK56" s="472"/>
      <c r="AL56" s="472"/>
      <c r="AM56" s="472"/>
      <c r="AN56" s="472"/>
      <c r="AO56" s="478"/>
      <c r="AP56" s="472"/>
      <c r="AQ56" s="472"/>
      <c r="AR56" s="472"/>
      <c r="AS56" s="472"/>
      <c r="AT56" s="472"/>
      <c r="AU56" s="474"/>
    </row>
    <row r="57" spans="1:47" ht="17.25" customHeight="1" x14ac:dyDescent="0.25">
      <c r="A57" s="522"/>
      <c r="B57" s="472"/>
      <c r="C57" s="485"/>
      <c r="D57" s="108" t="s">
        <v>88</v>
      </c>
      <c r="E57" s="115">
        <f t="shared" si="13"/>
        <v>22542420</v>
      </c>
      <c r="F57" s="116"/>
      <c r="G57" s="116"/>
      <c r="H57" s="116"/>
      <c r="I57" s="116"/>
      <c r="J57" s="116"/>
      <c r="K57" s="116"/>
      <c r="L57" s="116"/>
      <c r="M57" s="116"/>
      <c r="N57" s="116"/>
      <c r="O57" s="116"/>
      <c r="P57" s="116"/>
      <c r="Q57" s="116"/>
      <c r="R57" s="116"/>
      <c r="S57" s="117"/>
      <c r="T57" s="118"/>
      <c r="U57" s="119"/>
      <c r="V57" s="119"/>
      <c r="W57" s="119"/>
      <c r="X57" s="119"/>
      <c r="Y57" s="119"/>
      <c r="Z57" s="119"/>
      <c r="AA57" s="119"/>
      <c r="AB57" s="119"/>
      <c r="AC57" s="116"/>
      <c r="AD57" s="120"/>
      <c r="AE57" s="119"/>
      <c r="AF57" s="117"/>
      <c r="AG57" s="477"/>
      <c r="AH57" s="473"/>
      <c r="AI57" s="473"/>
      <c r="AJ57" s="473"/>
      <c r="AK57" s="473"/>
      <c r="AL57" s="473"/>
      <c r="AM57" s="473"/>
      <c r="AN57" s="473"/>
      <c r="AO57" s="478"/>
      <c r="AP57" s="473"/>
      <c r="AQ57" s="473"/>
      <c r="AR57" s="473"/>
      <c r="AS57" s="473"/>
      <c r="AT57" s="473"/>
      <c r="AU57" s="474"/>
    </row>
    <row r="58" spans="1:47" ht="17.25" customHeight="1" x14ac:dyDescent="0.25">
      <c r="A58" s="522"/>
      <c r="B58" s="472"/>
      <c r="C58" s="485" t="s">
        <v>171</v>
      </c>
      <c r="D58" s="100" t="s">
        <v>83</v>
      </c>
      <c r="E58" s="101">
        <f>+VLOOKUP(C58,'FAUNA SILVESTRE'!$B$1:$I$21,8,0)</f>
        <v>868</v>
      </c>
      <c r="F58" s="101"/>
      <c r="G58" s="101"/>
      <c r="H58" s="101"/>
      <c r="I58" s="101"/>
      <c r="J58" s="101"/>
      <c r="K58" s="101"/>
      <c r="L58" s="101"/>
      <c r="M58" s="101"/>
      <c r="N58" s="101"/>
      <c r="O58" s="101"/>
      <c r="P58" s="101"/>
      <c r="Q58" s="101"/>
      <c r="R58" s="102"/>
      <c r="S58" s="103"/>
      <c r="T58" s="104"/>
      <c r="U58" s="105"/>
      <c r="V58" s="105"/>
      <c r="W58" s="105"/>
      <c r="X58" s="105"/>
      <c r="Y58" s="105"/>
      <c r="Z58" s="105"/>
      <c r="AA58" s="105"/>
      <c r="AB58" s="105"/>
      <c r="AC58" s="106"/>
      <c r="AD58" s="107"/>
      <c r="AE58" s="105"/>
      <c r="AF58" s="103"/>
      <c r="AG58" s="475" t="str">
        <f t="shared" ref="AG58:AG112" si="14">+C58</f>
        <v>9-FONTIBON</v>
      </c>
      <c r="AH58" s="471" t="s">
        <v>234</v>
      </c>
      <c r="AI58" s="471" t="s">
        <v>234</v>
      </c>
      <c r="AJ58" s="471" t="s">
        <v>234</v>
      </c>
      <c r="AK58" s="471" t="s">
        <v>234</v>
      </c>
      <c r="AL58" s="471" t="s">
        <v>234</v>
      </c>
      <c r="AM58" s="471"/>
      <c r="AN58" s="471"/>
      <c r="AO58" s="478"/>
      <c r="AP58" s="471" t="s">
        <v>234</v>
      </c>
      <c r="AQ58" s="471" t="s">
        <v>234</v>
      </c>
      <c r="AR58" s="471" t="s">
        <v>235</v>
      </c>
      <c r="AS58" s="471" t="s">
        <v>236</v>
      </c>
      <c r="AT58" s="471"/>
      <c r="AU58" s="474"/>
    </row>
    <row r="59" spans="1:47" ht="17.25" customHeight="1" x14ac:dyDescent="0.25">
      <c r="A59" s="522"/>
      <c r="B59" s="472"/>
      <c r="C59" s="485"/>
      <c r="D59" s="108" t="s">
        <v>6</v>
      </c>
      <c r="E59" s="101">
        <f>+VLOOKUP(C58,'FAUNA SILVESTRE'!$B$1:$I$21,7,0)</f>
        <v>260307110</v>
      </c>
      <c r="F59" s="101"/>
      <c r="G59" s="101"/>
      <c r="H59" s="101"/>
      <c r="I59" s="101"/>
      <c r="J59" s="101"/>
      <c r="K59" s="101"/>
      <c r="L59" s="101"/>
      <c r="M59" s="101"/>
      <c r="N59" s="101"/>
      <c r="O59" s="101"/>
      <c r="P59" s="101"/>
      <c r="Q59" s="101"/>
      <c r="R59" s="101"/>
      <c r="S59" s="109"/>
      <c r="T59" s="110"/>
      <c r="U59" s="111"/>
      <c r="V59" s="111"/>
      <c r="W59" s="111"/>
      <c r="X59" s="111"/>
      <c r="Y59" s="111"/>
      <c r="Z59" s="111"/>
      <c r="AA59" s="111"/>
      <c r="AB59" s="111"/>
      <c r="AC59" s="101"/>
      <c r="AD59" s="101"/>
      <c r="AE59" s="111"/>
      <c r="AF59" s="109"/>
      <c r="AG59" s="476"/>
      <c r="AH59" s="472"/>
      <c r="AI59" s="472"/>
      <c r="AJ59" s="472"/>
      <c r="AK59" s="472"/>
      <c r="AL59" s="472"/>
      <c r="AM59" s="472"/>
      <c r="AN59" s="472"/>
      <c r="AO59" s="478"/>
      <c r="AP59" s="472"/>
      <c r="AQ59" s="472"/>
      <c r="AR59" s="472"/>
      <c r="AS59" s="472"/>
      <c r="AT59" s="472"/>
      <c r="AU59" s="474"/>
    </row>
    <row r="60" spans="1:47" ht="17.25" customHeight="1" x14ac:dyDescent="0.25">
      <c r="A60" s="522"/>
      <c r="B60" s="472"/>
      <c r="C60" s="485"/>
      <c r="D60" s="100" t="s">
        <v>84</v>
      </c>
      <c r="E60" s="101">
        <v>0</v>
      </c>
      <c r="F60" s="106"/>
      <c r="G60" s="106"/>
      <c r="H60" s="106"/>
      <c r="I60" s="106"/>
      <c r="J60" s="106"/>
      <c r="K60" s="106"/>
      <c r="L60" s="106"/>
      <c r="M60" s="106"/>
      <c r="N60" s="106"/>
      <c r="O60" s="106"/>
      <c r="P60" s="106"/>
      <c r="Q60" s="106"/>
      <c r="R60" s="106"/>
      <c r="S60" s="112"/>
      <c r="T60" s="113"/>
      <c r="U60" s="114"/>
      <c r="V60" s="114"/>
      <c r="W60" s="114"/>
      <c r="X60" s="114"/>
      <c r="Y60" s="114"/>
      <c r="Z60" s="114"/>
      <c r="AA60" s="114"/>
      <c r="AB60" s="114"/>
      <c r="AC60" s="106"/>
      <c r="AD60" s="101"/>
      <c r="AE60" s="114"/>
      <c r="AF60" s="112"/>
      <c r="AG60" s="476"/>
      <c r="AH60" s="472"/>
      <c r="AI60" s="472"/>
      <c r="AJ60" s="472"/>
      <c r="AK60" s="472"/>
      <c r="AL60" s="472"/>
      <c r="AM60" s="472"/>
      <c r="AN60" s="472"/>
      <c r="AO60" s="478"/>
      <c r="AP60" s="472"/>
      <c r="AQ60" s="472"/>
      <c r="AR60" s="472"/>
      <c r="AS60" s="472"/>
      <c r="AT60" s="472"/>
      <c r="AU60" s="474"/>
    </row>
    <row r="61" spans="1:47" ht="17.25" customHeight="1" x14ac:dyDescent="0.25">
      <c r="A61" s="522"/>
      <c r="B61" s="472"/>
      <c r="C61" s="485"/>
      <c r="D61" s="108" t="s">
        <v>7</v>
      </c>
      <c r="E61" s="101">
        <v>0</v>
      </c>
      <c r="F61" s="106"/>
      <c r="G61" s="106"/>
      <c r="H61" s="106"/>
      <c r="I61" s="106"/>
      <c r="J61" s="106"/>
      <c r="K61" s="106"/>
      <c r="L61" s="106"/>
      <c r="M61" s="106"/>
      <c r="N61" s="106"/>
      <c r="O61" s="106"/>
      <c r="P61" s="106"/>
      <c r="Q61" s="106"/>
      <c r="R61" s="106"/>
      <c r="S61" s="112"/>
      <c r="T61" s="113"/>
      <c r="U61" s="114"/>
      <c r="V61" s="114"/>
      <c r="W61" s="114"/>
      <c r="X61" s="114"/>
      <c r="Y61" s="114"/>
      <c r="Z61" s="114"/>
      <c r="AA61" s="114"/>
      <c r="AB61" s="114"/>
      <c r="AC61" s="106"/>
      <c r="AD61" s="101"/>
      <c r="AE61" s="114"/>
      <c r="AF61" s="112"/>
      <c r="AG61" s="476"/>
      <c r="AH61" s="472"/>
      <c r="AI61" s="472"/>
      <c r="AJ61" s="472"/>
      <c r="AK61" s="472"/>
      <c r="AL61" s="472"/>
      <c r="AM61" s="472"/>
      <c r="AN61" s="472"/>
      <c r="AO61" s="478"/>
      <c r="AP61" s="472"/>
      <c r="AQ61" s="472"/>
      <c r="AR61" s="472"/>
      <c r="AS61" s="472"/>
      <c r="AT61" s="472"/>
      <c r="AU61" s="474"/>
    </row>
    <row r="62" spans="1:47" ht="17.25" customHeight="1" x14ac:dyDescent="0.25">
      <c r="A62" s="522"/>
      <c r="B62" s="472"/>
      <c r="C62" s="485"/>
      <c r="D62" s="100" t="s">
        <v>85</v>
      </c>
      <c r="E62" s="115">
        <f t="shared" ref="E62:E63" si="15">+E58+E60</f>
        <v>868</v>
      </c>
      <c r="F62" s="116"/>
      <c r="G62" s="116"/>
      <c r="H62" s="116"/>
      <c r="I62" s="116"/>
      <c r="J62" s="116"/>
      <c r="K62" s="116"/>
      <c r="L62" s="116"/>
      <c r="M62" s="116"/>
      <c r="N62" s="116"/>
      <c r="O62" s="116"/>
      <c r="P62" s="116"/>
      <c r="Q62" s="116"/>
      <c r="R62" s="116"/>
      <c r="S62" s="117"/>
      <c r="T62" s="118"/>
      <c r="U62" s="119"/>
      <c r="V62" s="119"/>
      <c r="W62" s="119"/>
      <c r="X62" s="119"/>
      <c r="Y62" s="119"/>
      <c r="Z62" s="119"/>
      <c r="AA62" s="119"/>
      <c r="AB62" s="119"/>
      <c r="AC62" s="116"/>
      <c r="AD62" s="120"/>
      <c r="AE62" s="119"/>
      <c r="AF62" s="117"/>
      <c r="AG62" s="476"/>
      <c r="AH62" s="472"/>
      <c r="AI62" s="472"/>
      <c r="AJ62" s="472"/>
      <c r="AK62" s="472"/>
      <c r="AL62" s="472"/>
      <c r="AM62" s="472"/>
      <c r="AN62" s="472"/>
      <c r="AO62" s="478"/>
      <c r="AP62" s="472"/>
      <c r="AQ62" s="472"/>
      <c r="AR62" s="472"/>
      <c r="AS62" s="472"/>
      <c r="AT62" s="472"/>
      <c r="AU62" s="474"/>
    </row>
    <row r="63" spans="1:47" ht="17.25" customHeight="1" x14ac:dyDescent="0.25">
      <c r="A63" s="522"/>
      <c r="B63" s="472"/>
      <c r="C63" s="485"/>
      <c r="D63" s="108" t="s">
        <v>88</v>
      </c>
      <c r="E63" s="115">
        <f t="shared" si="15"/>
        <v>260307110</v>
      </c>
      <c r="F63" s="116"/>
      <c r="G63" s="116"/>
      <c r="H63" s="116"/>
      <c r="I63" s="116"/>
      <c r="J63" s="116"/>
      <c r="K63" s="116"/>
      <c r="L63" s="116"/>
      <c r="M63" s="116"/>
      <c r="N63" s="116"/>
      <c r="O63" s="116"/>
      <c r="P63" s="116"/>
      <c r="Q63" s="116"/>
      <c r="R63" s="116"/>
      <c r="S63" s="117"/>
      <c r="T63" s="118"/>
      <c r="U63" s="119"/>
      <c r="V63" s="119"/>
      <c r="W63" s="119"/>
      <c r="X63" s="119"/>
      <c r="Y63" s="119"/>
      <c r="Z63" s="119"/>
      <c r="AA63" s="119"/>
      <c r="AB63" s="119"/>
      <c r="AC63" s="116"/>
      <c r="AD63" s="120"/>
      <c r="AE63" s="119"/>
      <c r="AF63" s="117"/>
      <c r="AG63" s="477"/>
      <c r="AH63" s="473"/>
      <c r="AI63" s="473"/>
      <c r="AJ63" s="473"/>
      <c r="AK63" s="473"/>
      <c r="AL63" s="473"/>
      <c r="AM63" s="473"/>
      <c r="AN63" s="473"/>
      <c r="AO63" s="478"/>
      <c r="AP63" s="473"/>
      <c r="AQ63" s="473"/>
      <c r="AR63" s="473"/>
      <c r="AS63" s="473"/>
      <c r="AT63" s="473"/>
      <c r="AU63" s="474"/>
    </row>
    <row r="64" spans="1:47" ht="17.25" customHeight="1" x14ac:dyDescent="0.25">
      <c r="A64" s="522"/>
      <c r="B64" s="472"/>
      <c r="C64" s="485" t="s">
        <v>172</v>
      </c>
      <c r="D64" s="100" t="s">
        <v>83</v>
      </c>
      <c r="E64" s="101">
        <f>+VLOOKUP(C64,'FAUNA SILVESTRE'!$B$1:$I$21,8,0)</f>
        <v>182</v>
      </c>
      <c r="F64" s="101"/>
      <c r="G64" s="101"/>
      <c r="H64" s="101"/>
      <c r="I64" s="101"/>
      <c r="J64" s="101"/>
      <c r="K64" s="101"/>
      <c r="L64" s="101"/>
      <c r="M64" s="101"/>
      <c r="N64" s="101"/>
      <c r="O64" s="101"/>
      <c r="P64" s="101"/>
      <c r="Q64" s="101"/>
      <c r="R64" s="102"/>
      <c r="S64" s="103"/>
      <c r="T64" s="104"/>
      <c r="U64" s="105"/>
      <c r="V64" s="105"/>
      <c r="W64" s="105"/>
      <c r="X64" s="105"/>
      <c r="Y64" s="105"/>
      <c r="Z64" s="105"/>
      <c r="AA64" s="105"/>
      <c r="AB64" s="105"/>
      <c r="AC64" s="106"/>
      <c r="AD64" s="107"/>
      <c r="AE64" s="105"/>
      <c r="AF64" s="103"/>
      <c r="AG64" s="475" t="str">
        <f t="shared" si="14"/>
        <v>10-ENGATIVA</v>
      </c>
      <c r="AH64" s="471" t="s">
        <v>234</v>
      </c>
      <c r="AI64" s="471" t="s">
        <v>234</v>
      </c>
      <c r="AJ64" s="471" t="s">
        <v>234</v>
      </c>
      <c r="AK64" s="471" t="s">
        <v>234</v>
      </c>
      <c r="AL64" s="471" t="s">
        <v>234</v>
      </c>
      <c r="AM64" s="471"/>
      <c r="AN64" s="471"/>
      <c r="AO64" s="478"/>
      <c r="AP64" s="471" t="s">
        <v>234</v>
      </c>
      <c r="AQ64" s="471" t="s">
        <v>234</v>
      </c>
      <c r="AR64" s="471" t="s">
        <v>235</v>
      </c>
      <c r="AS64" s="471" t="s">
        <v>236</v>
      </c>
      <c r="AT64" s="471"/>
      <c r="AU64" s="474"/>
    </row>
    <row r="65" spans="1:47" ht="17.25" customHeight="1" x14ac:dyDescent="0.25">
      <c r="A65" s="522"/>
      <c r="B65" s="472"/>
      <c r="C65" s="485"/>
      <c r="D65" s="108" t="s">
        <v>6</v>
      </c>
      <c r="E65" s="101">
        <f>+VLOOKUP(C64,'FAUNA SILVESTRE'!$B$1:$I$21,7,0)</f>
        <v>54585612</v>
      </c>
      <c r="F65" s="101"/>
      <c r="G65" s="101"/>
      <c r="H65" s="101"/>
      <c r="I65" s="101"/>
      <c r="J65" s="101"/>
      <c r="K65" s="101"/>
      <c r="L65" s="101"/>
      <c r="M65" s="101"/>
      <c r="N65" s="101"/>
      <c r="O65" s="101"/>
      <c r="P65" s="101"/>
      <c r="Q65" s="101"/>
      <c r="R65" s="101"/>
      <c r="S65" s="109"/>
      <c r="T65" s="110"/>
      <c r="U65" s="111"/>
      <c r="V65" s="111"/>
      <c r="W65" s="111"/>
      <c r="X65" s="111"/>
      <c r="Y65" s="111"/>
      <c r="Z65" s="111"/>
      <c r="AA65" s="111"/>
      <c r="AB65" s="111"/>
      <c r="AC65" s="101"/>
      <c r="AD65" s="101"/>
      <c r="AE65" s="111"/>
      <c r="AF65" s="109"/>
      <c r="AG65" s="476"/>
      <c r="AH65" s="472"/>
      <c r="AI65" s="472"/>
      <c r="AJ65" s="472"/>
      <c r="AK65" s="472"/>
      <c r="AL65" s="472"/>
      <c r="AM65" s="472"/>
      <c r="AN65" s="472"/>
      <c r="AO65" s="478"/>
      <c r="AP65" s="472"/>
      <c r="AQ65" s="472"/>
      <c r="AR65" s="472"/>
      <c r="AS65" s="472"/>
      <c r="AT65" s="472"/>
      <c r="AU65" s="474"/>
    </row>
    <row r="66" spans="1:47" ht="17.25" customHeight="1" x14ac:dyDescent="0.25">
      <c r="A66" s="522"/>
      <c r="B66" s="472"/>
      <c r="C66" s="485"/>
      <c r="D66" s="100" t="s">
        <v>84</v>
      </c>
      <c r="E66" s="101">
        <v>0</v>
      </c>
      <c r="F66" s="106"/>
      <c r="G66" s="106"/>
      <c r="H66" s="106"/>
      <c r="I66" s="106"/>
      <c r="J66" s="106"/>
      <c r="K66" s="106"/>
      <c r="L66" s="106"/>
      <c r="M66" s="106"/>
      <c r="N66" s="106"/>
      <c r="O66" s="106"/>
      <c r="P66" s="106"/>
      <c r="Q66" s="106"/>
      <c r="R66" s="106"/>
      <c r="S66" s="112"/>
      <c r="T66" s="113"/>
      <c r="U66" s="114"/>
      <c r="V66" s="114"/>
      <c r="W66" s="114"/>
      <c r="X66" s="114"/>
      <c r="Y66" s="114"/>
      <c r="Z66" s="114"/>
      <c r="AA66" s="114"/>
      <c r="AB66" s="114"/>
      <c r="AC66" s="106"/>
      <c r="AD66" s="101"/>
      <c r="AE66" s="114"/>
      <c r="AF66" s="112"/>
      <c r="AG66" s="476"/>
      <c r="AH66" s="472"/>
      <c r="AI66" s="472"/>
      <c r="AJ66" s="472"/>
      <c r="AK66" s="472"/>
      <c r="AL66" s="472"/>
      <c r="AM66" s="472"/>
      <c r="AN66" s="472"/>
      <c r="AO66" s="478"/>
      <c r="AP66" s="472"/>
      <c r="AQ66" s="472"/>
      <c r="AR66" s="472"/>
      <c r="AS66" s="472"/>
      <c r="AT66" s="472"/>
      <c r="AU66" s="474"/>
    </row>
    <row r="67" spans="1:47" ht="17.25" customHeight="1" x14ac:dyDescent="0.25">
      <c r="A67" s="522"/>
      <c r="B67" s="472"/>
      <c r="C67" s="485"/>
      <c r="D67" s="108" t="s">
        <v>7</v>
      </c>
      <c r="E67" s="101">
        <v>0</v>
      </c>
      <c r="F67" s="106"/>
      <c r="G67" s="106"/>
      <c r="H67" s="106"/>
      <c r="I67" s="106"/>
      <c r="J67" s="106"/>
      <c r="K67" s="106"/>
      <c r="L67" s="106"/>
      <c r="M67" s="106"/>
      <c r="N67" s="106"/>
      <c r="O67" s="106"/>
      <c r="P67" s="106"/>
      <c r="Q67" s="106"/>
      <c r="R67" s="106"/>
      <c r="S67" s="112"/>
      <c r="T67" s="113"/>
      <c r="U67" s="114"/>
      <c r="V67" s="114"/>
      <c r="W67" s="114"/>
      <c r="X67" s="114"/>
      <c r="Y67" s="114"/>
      <c r="Z67" s="114"/>
      <c r="AA67" s="114"/>
      <c r="AB67" s="114"/>
      <c r="AC67" s="106"/>
      <c r="AD67" s="101"/>
      <c r="AE67" s="114"/>
      <c r="AF67" s="112"/>
      <c r="AG67" s="476"/>
      <c r="AH67" s="472"/>
      <c r="AI67" s="472"/>
      <c r="AJ67" s="472"/>
      <c r="AK67" s="472"/>
      <c r="AL67" s="472"/>
      <c r="AM67" s="472"/>
      <c r="AN67" s="472"/>
      <c r="AO67" s="478"/>
      <c r="AP67" s="472"/>
      <c r="AQ67" s="472"/>
      <c r="AR67" s="472"/>
      <c r="AS67" s="472"/>
      <c r="AT67" s="472"/>
      <c r="AU67" s="474"/>
    </row>
    <row r="68" spans="1:47" ht="17.25" customHeight="1" x14ac:dyDescent="0.25">
      <c r="A68" s="522"/>
      <c r="B68" s="472"/>
      <c r="C68" s="485"/>
      <c r="D68" s="100" t="s">
        <v>85</v>
      </c>
      <c r="E68" s="115">
        <f t="shared" ref="E68:E69" si="16">+E64+E66</f>
        <v>182</v>
      </c>
      <c r="F68" s="116"/>
      <c r="G68" s="116"/>
      <c r="H68" s="116"/>
      <c r="I68" s="116"/>
      <c r="J68" s="116"/>
      <c r="K68" s="116"/>
      <c r="L68" s="116"/>
      <c r="M68" s="116"/>
      <c r="N68" s="116"/>
      <c r="O68" s="116"/>
      <c r="P68" s="116"/>
      <c r="Q68" s="116"/>
      <c r="R68" s="116"/>
      <c r="S68" s="117"/>
      <c r="T68" s="118"/>
      <c r="U68" s="119"/>
      <c r="V68" s="119"/>
      <c r="W68" s="119"/>
      <c r="X68" s="119"/>
      <c r="Y68" s="119"/>
      <c r="Z68" s="119"/>
      <c r="AA68" s="119"/>
      <c r="AB68" s="119"/>
      <c r="AC68" s="116"/>
      <c r="AD68" s="120"/>
      <c r="AE68" s="119"/>
      <c r="AF68" s="117"/>
      <c r="AG68" s="476"/>
      <c r="AH68" s="472"/>
      <c r="AI68" s="472"/>
      <c r="AJ68" s="472"/>
      <c r="AK68" s="472"/>
      <c r="AL68" s="472"/>
      <c r="AM68" s="472"/>
      <c r="AN68" s="472"/>
      <c r="AO68" s="478"/>
      <c r="AP68" s="472"/>
      <c r="AQ68" s="472"/>
      <c r="AR68" s="472"/>
      <c r="AS68" s="472"/>
      <c r="AT68" s="472"/>
      <c r="AU68" s="474"/>
    </row>
    <row r="69" spans="1:47" ht="17.25" customHeight="1" x14ac:dyDescent="0.25">
      <c r="A69" s="522"/>
      <c r="B69" s="472"/>
      <c r="C69" s="485"/>
      <c r="D69" s="108" t="s">
        <v>88</v>
      </c>
      <c r="E69" s="115">
        <f t="shared" si="16"/>
        <v>54585612</v>
      </c>
      <c r="F69" s="116"/>
      <c r="G69" s="116"/>
      <c r="H69" s="116"/>
      <c r="I69" s="116"/>
      <c r="J69" s="116"/>
      <c r="K69" s="116"/>
      <c r="L69" s="116"/>
      <c r="M69" s="116"/>
      <c r="N69" s="116"/>
      <c r="O69" s="116"/>
      <c r="P69" s="116"/>
      <c r="Q69" s="116"/>
      <c r="R69" s="116"/>
      <c r="S69" s="117"/>
      <c r="T69" s="118"/>
      <c r="U69" s="119"/>
      <c r="V69" s="119"/>
      <c r="W69" s="119"/>
      <c r="X69" s="119"/>
      <c r="Y69" s="119"/>
      <c r="Z69" s="119"/>
      <c r="AA69" s="119"/>
      <c r="AB69" s="119"/>
      <c r="AC69" s="116"/>
      <c r="AD69" s="120"/>
      <c r="AE69" s="119"/>
      <c r="AF69" s="117"/>
      <c r="AG69" s="477"/>
      <c r="AH69" s="473"/>
      <c r="AI69" s="473"/>
      <c r="AJ69" s="473"/>
      <c r="AK69" s="473"/>
      <c r="AL69" s="473"/>
      <c r="AM69" s="473"/>
      <c r="AN69" s="473"/>
      <c r="AO69" s="478"/>
      <c r="AP69" s="473"/>
      <c r="AQ69" s="473"/>
      <c r="AR69" s="473"/>
      <c r="AS69" s="473"/>
      <c r="AT69" s="473"/>
      <c r="AU69" s="474"/>
    </row>
    <row r="70" spans="1:47" ht="17.25" customHeight="1" x14ac:dyDescent="0.25">
      <c r="A70" s="522"/>
      <c r="B70" s="472"/>
      <c r="C70" s="485" t="s">
        <v>173</v>
      </c>
      <c r="D70" s="100" t="s">
        <v>83</v>
      </c>
      <c r="E70" s="101">
        <f>+VLOOKUP(C70,'FAUNA SILVESTRE'!$B$1:$I$21,8,0)</f>
        <v>147</v>
      </c>
      <c r="F70" s="101"/>
      <c r="G70" s="101"/>
      <c r="H70" s="101"/>
      <c r="I70" s="101"/>
      <c r="J70" s="101"/>
      <c r="K70" s="101"/>
      <c r="L70" s="101"/>
      <c r="M70" s="101"/>
      <c r="N70" s="101"/>
      <c r="O70" s="101"/>
      <c r="P70" s="101"/>
      <c r="Q70" s="101"/>
      <c r="R70" s="102"/>
      <c r="S70" s="103"/>
      <c r="T70" s="104"/>
      <c r="U70" s="105"/>
      <c r="V70" s="105"/>
      <c r="W70" s="105"/>
      <c r="X70" s="105"/>
      <c r="Y70" s="105"/>
      <c r="Z70" s="105"/>
      <c r="AA70" s="105"/>
      <c r="AB70" s="105"/>
      <c r="AC70" s="106"/>
      <c r="AD70" s="107"/>
      <c r="AE70" s="105"/>
      <c r="AF70" s="103"/>
      <c r="AG70" s="475" t="str">
        <f t="shared" si="14"/>
        <v>11-SUBA</v>
      </c>
      <c r="AH70" s="471" t="s">
        <v>234</v>
      </c>
      <c r="AI70" s="471" t="s">
        <v>234</v>
      </c>
      <c r="AJ70" s="471" t="s">
        <v>234</v>
      </c>
      <c r="AK70" s="471" t="s">
        <v>234</v>
      </c>
      <c r="AL70" s="471" t="s">
        <v>234</v>
      </c>
      <c r="AM70" s="471"/>
      <c r="AN70" s="471"/>
      <c r="AO70" s="478"/>
      <c r="AP70" s="471" t="s">
        <v>234</v>
      </c>
      <c r="AQ70" s="471" t="s">
        <v>234</v>
      </c>
      <c r="AR70" s="471" t="s">
        <v>235</v>
      </c>
      <c r="AS70" s="471" t="s">
        <v>236</v>
      </c>
      <c r="AT70" s="471"/>
      <c r="AU70" s="474"/>
    </row>
    <row r="71" spans="1:47" ht="17.25" customHeight="1" x14ac:dyDescent="0.25">
      <c r="A71" s="522"/>
      <c r="B71" s="472"/>
      <c r="C71" s="485"/>
      <c r="D71" s="108" t="s">
        <v>6</v>
      </c>
      <c r="E71" s="101">
        <f>+VLOOKUP(C70,'FAUNA SILVESTRE'!$B$1:$I$21,7,0)</f>
        <v>44138270</v>
      </c>
      <c r="F71" s="101"/>
      <c r="G71" s="101"/>
      <c r="H71" s="101"/>
      <c r="I71" s="101"/>
      <c r="J71" s="101"/>
      <c r="K71" s="101"/>
      <c r="L71" s="101"/>
      <c r="M71" s="101"/>
      <c r="N71" s="101"/>
      <c r="O71" s="101"/>
      <c r="P71" s="101"/>
      <c r="Q71" s="101"/>
      <c r="R71" s="101"/>
      <c r="S71" s="109"/>
      <c r="T71" s="110"/>
      <c r="U71" s="111"/>
      <c r="V71" s="111"/>
      <c r="W71" s="111"/>
      <c r="X71" s="111"/>
      <c r="Y71" s="111"/>
      <c r="Z71" s="111"/>
      <c r="AA71" s="111"/>
      <c r="AB71" s="111"/>
      <c r="AC71" s="101"/>
      <c r="AD71" s="101"/>
      <c r="AE71" s="111"/>
      <c r="AF71" s="109"/>
      <c r="AG71" s="476"/>
      <c r="AH71" s="472"/>
      <c r="AI71" s="472"/>
      <c r="AJ71" s="472"/>
      <c r="AK71" s="472"/>
      <c r="AL71" s="472"/>
      <c r="AM71" s="472"/>
      <c r="AN71" s="472"/>
      <c r="AO71" s="478"/>
      <c r="AP71" s="472"/>
      <c r="AQ71" s="472"/>
      <c r="AR71" s="472"/>
      <c r="AS71" s="472"/>
      <c r="AT71" s="472"/>
      <c r="AU71" s="474"/>
    </row>
    <row r="72" spans="1:47" ht="17.25" customHeight="1" x14ac:dyDescent="0.25">
      <c r="A72" s="522"/>
      <c r="B72" s="472"/>
      <c r="C72" s="485"/>
      <c r="D72" s="100" t="s">
        <v>84</v>
      </c>
      <c r="E72" s="101">
        <v>0</v>
      </c>
      <c r="F72" s="106"/>
      <c r="G72" s="106"/>
      <c r="H72" s="106"/>
      <c r="I72" s="106"/>
      <c r="J72" s="106"/>
      <c r="K72" s="106"/>
      <c r="L72" s="106"/>
      <c r="M72" s="106"/>
      <c r="N72" s="106"/>
      <c r="O72" s="106"/>
      <c r="P72" s="106"/>
      <c r="Q72" s="106"/>
      <c r="R72" s="106"/>
      <c r="S72" s="112"/>
      <c r="T72" s="113"/>
      <c r="U72" s="114"/>
      <c r="V72" s="114"/>
      <c r="W72" s="114"/>
      <c r="X72" s="114"/>
      <c r="Y72" s="114"/>
      <c r="Z72" s="114"/>
      <c r="AA72" s="114"/>
      <c r="AB72" s="114"/>
      <c r="AC72" s="106"/>
      <c r="AD72" s="101"/>
      <c r="AE72" s="114"/>
      <c r="AF72" s="112"/>
      <c r="AG72" s="476"/>
      <c r="AH72" s="472"/>
      <c r="AI72" s="472"/>
      <c r="AJ72" s="472"/>
      <c r="AK72" s="472"/>
      <c r="AL72" s="472"/>
      <c r="AM72" s="472"/>
      <c r="AN72" s="472"/>
      <c r="AO72" s="478"/>
      <c r="AP72" s="472"/>
      <c r="AQ72" s="472"/>
      <c r="AR72" s="472"/>
      <c r="AS72" s="472"/>
      <c r="AT72" s="472"/>
      <c r="AU72" s="474"/>
    </row>
    <row r="73" spans="1:47" ht="17.25" customHeight="1" x14ac:dyDescent="0.25">
      <c r="A73" s="522"/>
      <c r="B73" s="472"/>
      <c r="C73" s="485"/>
      <c r="D73" s="108" t="s">
        <v>7</v>
      </c>
      <c r="E73" s="101">
        <v>0</v>
      </c>
      <c r="F73" s="106"/>
      <c r="G73" s="106"/>
      <c r="H73" s="106"/>
      <c r="I73" s="106"/>
      <c r="J73" s="106"/>
      <c r="K73" s="106"/>
      <c r="L73" s="106"/>
      <c r="M73" s="106"/>
      <c r="N73" s="106"/>
      <c r="O73" s="106"/>
      <c r="P73" s="106"/>
      <c r="Q73" s="106"/>
      <c r="R73" s="106"/>
      <c r="S73" s="112"/>
      <c r="T73" s="113"/>
      <c r="U73" s="114"/>
      <c r="V73" s="114"/>
      <c r="W73" s="114"/>
      <c r="X73" s="114"/>
      <c r="Y73" s="114"/>
      <c r="Z73" s="114"/>
      <c r="AA73" s="114"/>
      <c r="AB73" s="114"/>
      <c r="AC73" s="106"/>
      <c r="AD73" s="101"/>
      <c r="AE73" s="114"/>
      <c r="AF73" s="112"/>
      <c r="AG73" s="476"/>
      <c r="AH73" s="472"/>
      <c r="AI73" s="472"/>
      <c r="AJ73" s="472"/>
      <c r="AK73" s="472"/>
      <c r="AL73" s="472"/>
      <c r="AM73" s="472"/>
      <c r="AN73" s="472"/>
      <c r="AO73" s="478"/>
      <c r="AP73" s="472"/>
      <c r="AQ73" s="472"/>
      <c r="AR73" s="472"/>
      <c r="AS73" s="472"/>
      <c r="AT73" s="472"/>
      <c r="AU73" s="474"/>
    </row>
    <row r="74" spans="1:47" ht="17.25" customHeight="1" x14ac:dyDescent="0.25">
      <c r="A74" s="522"/>
      <c r="B74" s="472"/>
      <c r="C74" s="485"/>
      <c r="D74" s="100" t="s">
        <v>85</v>
      </c>
      <c r="E74" s="115">
        <f t="shared" ref="E74:E75" si="17">+E70+E72</f>
        <v>147</v>
      </c>
      <c r="F74" s="116"/>
      <c r="G74" s="116"/>
      <c r="H74" s="116"/>
      <c r="I74" s="116"/>
      <c r="J74" s="116"/>
      <c r="K74" s="116"/>
      <c r="L74" s="116"/>
      <c r="M74" s="116"/>
      <c r="N74" s="116"/>
      <c r="O74" s="116"/>
      <c r="P74" s="116"/>
      <c r="Q74" s="116"/>
      <c r="R74" s="116"/>
      <c r="S74" s="117"/>
      <c r="T74" s="118"/>
      <c r="U74" s="119"/>
      <c r="V74" s="119"/>
      <c r="W74" s="119"/>
      <c r="X74" s="119"/>
      <c r="Y74" s="119"/>
      <c r="Z74" s="119"/>
      <c r="AA74" s="119"/>
      <c r="AB74" s="119"/>
      <c r="AC74" s="116"/>
      <c r="AD74" s="120"/>
      <c r="AE74" s="119"/>
      <c r="AF74" s="117"/>
      <c r="AG74" s="476"/>
      <c r="AH74" s="472"/>
      <c r="AI74" s="472"/>
      <c r="AJ74" s="472"/>
      <c r="AK74" s="472"/>
      <c r="AL74" s="472"/>
      <c r="AM74" s="472"/>
      <c r="AN74" s="472"/>
      <c r="AO74" s="478"/>
      <c r="AP74" s="472"/>
      <c r="AQ74" s="472"/>
      <c r="AR74" s="472"/>
      <c r="AS74" s="472"/>
      <c r="AT74" s="472"/>
      <c r="AU74" s="474"/>
    </row>
    <row r="75" spans="1:47" ht="17.25" customHeight="1" x14ac:dyDescent="0.25">
      <c r="A75" s="522"/>
      <c r="B75" s="472"/>
      <c r="C75" s="485"/>
      <c r="D75" s="108" t="s">
        <v>88</v>
      </c>
      <c r="E75" s="115">
        <f t="shared" si="17"/>
        <v>44138270</v>
      </c>
      <c r="F75" s="116"/>
      <c r="G75" s="116"/>
      <c r="H75" s="116"/>
      <c r="I75" s="116"/>
      <c r="J75" s="116"/>
      <c r="K75" s="116"/>
      <c r="L75" s="116"/>
      <c r="M75" s="116"/>
      <c r="N75" s="116"/>
      <c r="O75" s="116"/>
      <c r="P75" s="116"/>
      <c r="Q75" s="116"/>
      <c r="R75" s="116"/>
      <c r="S75" s="117"/>
      <c r="T75" s="118"/>
      <c r="U75" s="119"/>
      <c r="V75" s="119"/>
      <c r="W75" s="119"/>
      <c r="X75" s="119"/>
      <c r="Y75" s="119"/>
      <c r="Z75" s="119"/>
      <c r="AA75" s="119"/>
      <c r="AB75" s="119"/>
      <c r="AC75" s="116"/>
      <c r="AD75" s="120"/>
      <c r="AE75" s="119"/>
      <c r="AF75" s="117"/>
      <c r="AG75" s="477"/>
      <c r="AH75" s="473"/>
      <c r="AI75" s="473"/>
      <c r="AJ75" s="473"/>
      <c r="AK75" s="473"/>
      <c r="AL75" s="473"/>
      <c r="AM75" s="473"/>
      <c r="AN75" s="473"/>
      <c r="AO75" s="478"/>
      <c r="AP75" s="473"/>
      <c r="AQ75" s="473"/>
      <c r="AR75" s="473"/>
      <c r="AS75" s="473"/>
      <c r="AT75" s="473"/>
      <c r="AU75" s="474"/>
    </row>
    <row r="76" spans="1:47" ht="17.25" customHeight="1" x14ac:dyDescent="0.25">
      <c r="A76" s="522"/>
      <c r="B76" s="472"/>
      <c r="C76" s="485" t="s">
        <v>174</v>
      </c>
      <c r="D76" s="100" t="s">
        <v>83</v>
      </c>
      <c r="E76" s="101">
        <f>+VLOOKUP(C76,'FAUNA SILVESTRE'!$B$1:$I$21,8,0)</f>
        <v>23</v>
      </c>
      <c r="F76" s="101"/>
      <c r="G76" s="101"/>
      <c r="H76" s="101"/>
      <c r="I76" s="101"/>
      <c r="J76" s="101"/>
      <c r="K76" s="101"/>
      <c r="L76" s="101"/>
      <c r="M76" s="101"/>
      <c r="N76" s="101"/>
      <c r="O76" s="101"/>
      <c r="P76" s="101"/>
      <c r="Q76" s="101"/>
      <c r="R76" s="102"/>
      <c r="S76" s="103"/>
      <c r="T76" s="104"/>
      <c r="U76" s="105"/>
      <c r="V76" s="105"/>
      <c r="W76" s="105"/>
      <c r="X76" s="105"/>
      <c r="Y76" s="105"/>
      <c r="Z76" s="105"/>
      <c r="AA76" s="105"/>
      <c r="AB76" s="105"/>
      <c r="AC76" s="106"/>
      <c r="AD76" s="107"/>
      <c r="AE76" s="105"/>
      <c r="AF76" s="103"/>
      <c r="AG76" s="475" t="str">
        <f t="shared" si="14"/>
        <v>12-BARRIOS UNIDOS</v>
      </c>
      <c r="AH76" s="471" t="s">
        <v>234</v>
      </c>
      <c r="AI76" s="471" t="s">
        <v>234</v>
      </c>
      <c r="AJ76" s="471" t="s">
        <v>234</v>
      </c>
      <c r="AK76" s="471" t="s">
        <v>234</v>
      </c>
      <c r="AL76" s="471" t="s">
        <v>234</v>
      </c>
      <c r="AM76" s="471"/>
      <c r="AN76" s="471"/>
      <c r="AO76" s="478"/>
      <c r="AP76" s="471" t="s">
        <v>234</v>
      </c>
      <c r="AQ76" s="471" t="s">
        <v>234</v>
      </c>
      <c r="AR76" s="471" t="s">
        <v>235</v>
      </c>
      <c r="AS76" s="471" t="s">
        <v>236</v>
      </c>
      <c r="AT76" s="471"/>
      <c r="AU76" s="474"/>
    </row>
    <row r="77" spans="1:47" ht="17.25" customHeight="1" x14ac:dyDescent="0.25">
      <c r="A77" s="522"/>
      <c r="B77" s="472"/>
      <c r="C77" s="485"/>
      <c r="D77" s="108" t="s">
        <v>6</v>
      </c>
      <c r="E77" s="101">
        <f>+VLOOKUP(C76,'FAUNA SILVESTRE'!$B$1:$I$21,7,0)</f>
        <v>6871407</v>
      </c>
      <c r="F77" s="101"/>
      <c r="G77" s="101"/>
      <c r="H77" s="101"/>
      <c r="I77" s="101"/>
      <c r="J77" s="101"/>
      <c r="K77" s="101"/>
      <c r="L77" s="101"/>
      <c r="M77" s="101"/>
      <c r="N77" s="101"/>
      <c r="O77" s="101"/>
      <c r="P77" s="101"/>
      <c r="Q77" s="101"/>
      <c r="R77" s="101"/>
      <c r="S77" s="109"/>
      <c r="T77" s="110"/>
      <c r="U77" s="111"/>
      <c r="V77" s="111"/>
      <c r="W77" s="111"/>
      <c r="X77" s="111"/>
      <c r="Y77" s="111"/>
      <c r="Z77" s="111"/>
      <c r="AA77" s="111"/>
      <c r="AB77" s="111"/>
      <c r="AC77" s="101"/>
      <c r="AD77" s="101"/>
      <c r="AE77" s="111"/>
      <c r="AF77" s="109"/>
      <c r="AG77" s="476"/>
      <c r="AH77" s="472"/>
      <c r="AI77" s="472"/>
      <c r="AJ77" s="472"/>
      <c r="AK77" s="472"/>
      <c r="AL77" s="472"/>
      <c r="AM77" s="472"/>
      <c r="AN77" s="472"/>
      <c r="AO77" s="478"/>
      <c r="AP77" s="472"/>
      <c r="AQ77" s="472"/>
      <c r="AR77" s="472"/>
      <c r="AS77" s="472"/>
      <c r="AT77" s="472"/>
      <c r="AU77" s="474"/>
    </row>
    <row r="78" spans="1:47" ht="17.25" customHeight="1" x14ac:dyDescent="0.25">
      <c r="A78" s="522"/>
      <c r="B78" s="472"/>
      <c r="C78" s="485"/>
      <c r="D78" s="100" t="s">
        <v>84</v>
      </c>
      <c r="E78" s="101">
        <v>0</v>
      </c>
      <c r="F78" s="106"/>
      <c r="G78" s="106"/>
      <c r="H78" s="106"/>
      <c r="I78" s="106"/>
      <c r="J78" s="106"/>
      <c r="K78" s="106"/>
      <c r="L78" s="106"/>
      <c r="M78" s="106"/>
      <c r="N78" s="106"/>
      <c r="O78" s="106"/>
      <c r="P78" s="106"/>
      <c r="Q78" s="106"/>
      <c r="R78" s="106"/>
      <c r="S78" s="112"/>
      <c r="T78" s="113"/>
      <c r="U78" s="114"/>
      <c r="V78" s="114"/>
      <c r="W78" s="114"/>
      <c r="X78" s="114"/>
      <c r="Y78" s="114"/>
      <c r="Z78" s="114"/>
      <c r="AA78" s="114"/>
      <c r="AB78" s="114"/>
      <c r="AC78" s="106"/>
      <c r="AD78" s="101"/>
      <c r="AE78" s="114"/>
      <c r="AF78" s="112"/>
      <c r="AG78" s="476"/>
      <c r="AH78" s="472"/>
      <c r="AI78" s="472"/>
      <c r="AJ78" s="472"/>
      <c r="AK78" s="472"/>
      <c r="AL78" s="472"/>
      <c r="AM78" s="472"/>
      <c r="AN78" s="472"/>
      <c r="AO78" s="478"/>
      <c r="AP78" s="472"/>
      <c r="AQ78" s="472"/>
      <c r="AR78" s="472"/>
      <c r="AS78" s="472"/>
      <c r="AT78" s="472"/>
      <c r="AU78" s="474"/>
    </row>
    <row r="79" spans="1:47" ht="17.25" customHeight="1" x14ac:dyDescent="0.25">
      <c r="A79" s="522"/>
      <c r="B79" s="472"/>
      <c r="C79" s="485"/>
      <c r="D79" s="108" t="s">
        <v>7</v>
      </c>
      <c r="E79" s="101">
        <v>0</v>
      </c>
      <c r="F79" s="106"/>
      <c r="G79" s="106"/>
      <c r="H79" s="106"/>
      <c r="I79" s="106"/>
      <c r="J79" s="106"/>
      <c r="K79" s="106"/>
      <c r="L79" s="106"/>
      <c r="M79" s="106"/>
      <c r="N79" s="106"/>
      <c r="O79" s="106"/>
      <c r="P79" s="106"/>
      <c r="Q79" s="106"/>
      <c r="R79" s="106"/>
      <c r="S79" s="112"/>
      <c r="T79" s="113"/>
      <c r="U79" s="114"/>
      <c r="V79" s="114"/>
      <c r="W79" s="114"/>
      <c r="X79" s="114"/>
      <c r="Y79" s="114"/>
      <c r="Z79" s="114"/>
      <c r="AA79" s="114"/>
      <c r="AB79" s="114"/>
      <c r="AC79" s="106"/>
      <c r="AD79" s="101"/>
      <c r="AE79" s="114"/>
      <c r="AF79" s="112"/>
      <c r="AG79" s="476"/>
      <c r="AH79" s="472"/>
      <c r="AI79" s="472"/>
      <c r="AJ79" s="472"/>
      <c r="AK79" s="472"/>
      <c r="AL79" s="472"/>
      <c r="AM79" s="472"/>
      <c r="AN79" s="472"/>
      <c r="AO79" s="478"/>
      <c r="AP79" s="472"/>
      <c r="AQ79" s="472"/>
      <c r="AR79" s="472"/>
      <c r="AS79" s="472"/>
      <c r="AT79" s="472"/>
      <c r="AU79" s="474"/>
    </row>
    <row r="80" spans="1:47" ht="17.25" customHeight="1" x14ac:dyDescent="0.25">
      <c r="A80" s="522"/>
      <c r="B80" s="472"/>
      <c r="C80" s="485"/>
      <c r="D80" s="100" t="s">
        <v>85</v>
      </c>
      <c r="E80" s="115">
        <f t="shared" ref="E80:E81" si="18">+E76+E78</f>
        <v>23</v>
      </c>
      <c r="F80" s="116"/>
      <c r="G80" s="116"/>
      <c r="H80" s="116"/>
      <c r="I80" s="116"/>
      <c r="J80" s="116"/>
      <c r="K80" s="116"/>
      <c r="L80" s="116"/>
      <c r="M80" s="116"/>
      <c r="N80" s="116"/>
      <c r="O80" s="116"/>
      <c r="P80" s="116"/>
      <c r="Q80" s="116"/>
      <c r="R80" s="116"/>
      <c r="S80" s="117"/>
      <c r="T80" s="118"/>
      <c r="U80" s="119"/>
      <c r="V80" s="119"/>
      <c r="W80" s="119"/>
      <c r="X80" s="119"/>
      <c r="Y80" s="119"/>
      <c r="Z80" s="119"/>
      <c r="AA80" s="119"/>
      <c r="AB80" s="119"/>
      <c r="AC80" s="116"/>
      <c r="AD80" s="120"/>
      <c r="AE80" s="119"/>
      <c r="AF80" s="117"/>
      <c r="AG80" s="476"/>
      <c r="AH80" s="472"/>
      <c r="AI80" s="472"/>
      <c r="AJ80" s="472"/>
      <c r="AK80" s="472"/>
      <c r="AL80" s="472"/>
      <c r="AM80" s="472"/>
      <c r="AN80" s="472"/>
      <c r="AO80" s="478"/>
      <c r="AP80" s="472"/>
      <c r="AQ80" s="472"/>
      <c r="AR80" s="472"/>
      <c r="AS80" s="472"/>
      <c r="AT80" s="472"/>
      <c r="AU80" s="474"/>
    </row>
    <row r="81" spans="1:47" ht="17.25" customHeight="1" x14ac:dyDescent="0.25">
      <c r="A81" s="522"/>
      <c r="B81" s="472"/>
      <c r="C81" s="485"/>
      <c r="D81" s="108" t="s">
        <v>88</v>
      </c>
      <c r="E81" s="115">
        <f t="shared" si="18"/>
        <v>6871407</v>
      </c>
      <c r="F81" s="116"/>
      <c r="G81" s="116"/>
      <c r="H81" s="116"/>
      <c r="I81" s="116"/>
      <c r="J81" s="116"/>
      <c r="K81" s="116"/>
      <c r="L81" s="116"/>
      <c r="M81" s="116"/>
      <c r="N81" s="116"/>
      <c r="O81" s="116"/>
      <c r="P81" s="116"/>
      <c r="Q81" s="116"/>
      <c r="R81" s="116"/>
      <c r="S81" s="117"/>
      <c r="T81" s="118"/>
      <c r="U81" s="119"/>
      <c r="V81" s="119"/>
      <c r="W81" s="119"/>
      <c r="X81" s="119"/>
      <c r="Y81" s="119"/>
      <c r="Z81" s="119"/>
      <c r="AA81" s="119"/>
      <c r="AB81" s="119"/>
      <c r="AC81" s="116"/>
      <c r="AD81" s="120"/>
      <c r="AE81" s="119"/>
      <c r="AF81" s="117"/>
      <c r="AG81" s="477"/>
      <c r="AH81" s="473"/>
      <c r="AI81" s="473"/>
      <c r="AJ81" s="473"/>
      <c r="AK81" s="473"/>
      <c r="AL81" s="473"/>
      <c r="AM81" s="473"/>
      <c r="AN81" s="473"/>
      <c r="AO81" s="478"/>
      <c r="AP81" s="473"/>
      <c r="AQ81" s="473"/>
      <c r="AR81" s="473"/>
      <c r="AS81" s="473"/>
      <c r="AT81" s="473"/>
      <c r="AU81" s="474"/>
    </row>
    <row r="82" spans="1:47" ht="17.25" customHeight="1" x14ac:dyDescent="0.25">
      <c r="A82" s="522"/>
      <c r="B82" s="472"/>
      <c r="C82" s="485" t="s">
        <v>175</v>
      </c>
      <c r="D82" s="100" t="s">
        <v>83</v>
      </c>
      <c r="E82" s="101">
        <f>+VLOOKUP(C82,'FAUNA SILVESTRE'!$B$1:$I$21,8,0)</f>
        <v>29</v>
      </c>
      <c r="F82" s="101"/>
      <c r="G82" s="101"/>
      <c r="H82" s="101"/>
      <c r="I82" s="101"/>
      <c r="J82" s="101"/>
      <c r="K82" s="101"/>
      <c r="L82" s="101"/>
      <c r="M82" s="101"/>
      <c r="N82" s="101"/>
      <c r="O82" s="101"/>
      <c r="P82" s="101"/>
      <c r="Q82" s="101"/>
      <c r="R82" s="102"/>
      <c r="S82" s="103"/>
      <c r="T82" s="104"/>
      <c r="U82" s="105"/>
      <c r="V82" s="105"/>
      <c r="W82" s="105"/>
      <c r="X82" s="105"/>
      <c r="Y82" s="105"/>
      <c r="Z82" s="105"/>
      <c r="AA82" s="105"/>
      <c r="AB82" s="105"/>
      <c r="AC82" s="106"/>
      <c r="AD82" s="107"/>
      <c r="AE82" s="105"/>
      <c r="AF82" s="103"/>
      <c r="AG82" s="475" t="str">
        <f t="shared" si="14"/>
        <v>13-TEUSAQUILLO</v>
      </c>
      <c r="AH82" s="471" t="s">
        <v>234</v>
      </c>
      <c r="AI82" s="471" t="s">
        <v>234</v>
      </c>
      <c r="AJ82" s="471" t="s">
        <v>234</v>
      </c>
      <c r="AK82" s="471" t="s">
        <v>234</v>
      </c>
      <c r="AL82" s="471" t="s">
        <v>234</v>
      </c>
      <c r="AM82" s="471"/>
      <c r="AN82" s="471"/>
      <c r="AO82" s="478"/>
      <c r="AP82" s="471" t="s">
        <v>234</v>
      </c>
      <c r="AQ82" s="471" t="s">
        <v>234</v>
      </c>
      <c r="AR82" s="471" t="s">
        <v>235</v>
      </c>
      <c r="AS82" s="471" t="s">
        <v>236</v>
      </c>
      <c r="AT82" s="471"/>
      <c r="AU82" s="474"/>
    </row>
    <row r="83" spans="1:47" ht="17.25" customHeight="1" x14ac:dyDescent="0.25">
      <c r="A83" s="522"/>
      <c r="B83" s="472"/>
      <c r="C83" s="485"/>
      <c r="D83" s="108" t="s">
        <v>6</v>
      </c>
      <c r="E83" s="101">
        <f>+VLOOKUP(C82,'FAUNA SILVESTRE'!$B$1:$I$21,7,0)</f>
        <v>8659375</v>
      </c>
      <c r="F83" s="101"/>
      <c r="G83" s="101"/>
      <c r="H83" s="101"/>
      <c r="I83" s="101"/>
      <c r="J83" s="101"/>
      <c r="K83" s="101"/>
      <c r="L83" s="101"/>
      <c r="M83" s="101"/>
      <c r="N83" s="101"/>
      <c r="O83" s="101"/>
      <c r="P83" s="101"/>
      <c r="Q83" s="101"/>
      <c r="R83" s="101"/>
      <c r="S83" s="109"/>
      <c r="T83" s="110"/>
      <c r="U83" s="111"/>
      <c r="V83" s="111"/>
      <c r="W83" s="111"/>
      <c r="X83" s="111"/>
      <c r="Y83" s="111"/>
      <c r="Z83" s="111"/>
      <c r="AA83" s="111"/>
      <c r="AB83" s="111"/>
      <c r="AC83" s="101"/>
      <c r="AD83" s="101"/>
      <c r="AE83" s="111"/>
      <c r="AF83" s="109"/>
      <c r="AG83" s="476"/>
      <c r="AH83" s="472"/>
      <c r="AI83" s="472"/>
      <c r="AJ83" s="472"/>
      <c r="AK83" s="472"/>
      <c r="AL83" s="472"/>
      <c r="AM83" s="472"/>
      <c r="AN83" s="472"/>
      <c r="AO83" s="478"/>
      <c r="AP83" s="472"/>
      <c r="AQ83" s="472"/>
      <c r="AR83" s="472"/>
      <c r="AS83" s="472"/>
      <c r="AT83" s="472"/>
      <c r="AU83" s="474"/>
    </row>
    <row r="84" spans="1:47" ht="17.25" customHeight="1" x14ac:dyDescent="0.25">
      <c r="A84" s="522"/>
      <c r="B84" s="472"/>
      <c r="C84" s="485"/>
      <c r="D84" s="100" t="s">
        <v>84</v>
      </c>
      <c r="E84" s="101">
        <v>0</v>
      </c>
      <c r="F84" s="106"/>
      <c r="G84" s="106"/>
      <c r="H84" s="106"/>
      <c r="I84" s="106"/>
      <c r="J84" s="106"/>
      <c r="K84" s="106"/>
      <c r="L84" s="106"/>
      <c r="M84" s="106"/>
      <c r="N84" s="106"/>
      <c r="O84" s="106"/>
      <c r="P84" s="106"/>
      <c r="Q84" s="106"/>
      <c r="R84" s="106"/>
      <c r="S84" s="112"/>
      <c r="T84" s="113"/>
      <c r="U84" s="114"/>
      <c r="V84" s="114"/>
      <c r="W84" s="114"/>
      <c r="X84" s="114"/>
      <c r="Y84" s="114"/>
      <c r="Z84" s="114"/>
      <c r="AA84" s="114"/>
      <c r="AB84" s="114"/>
      <c r="AC84" s="106"/>
      <c r="AD84" s="101"/>
      <c r="AE84" s="114"/>
      <c r="AF84" s="112"/>
      <c r="AG84" s="476"/>
      <c r="AH84" s="472"/>
      <c r="AI84" s="472"/>
      <c r="AJ84" s="472"/>
      <c r="AK84" s="472"/>
      <c r="AL84" s="472"/>
      <c r="AM84" s="472"/>
      <c r="AN84" s="472"/>
      <c r="AO84" s="478"/>
      <c r="AP84" s="472"/>
      <c r="AQ84" s="472"/>
      <c r="AR84" s="472"/>
      <c r="AS84" s="472"/>
      <c r="AT84" s="472"/>
      <c r="AU84" s="474"/>
    </row>
    <row r="85" spans="1:47" ht="17.25" customHeight="1" x14ac:dyDescent="0.25">
      <c r="A85" s="522"/>
      <c r="B85" s="472"/>
      <c r="C85" s="485"/>
      <c r="D85" s="108" t="s">
        <v>7</v>
      </c>
      <c r="E85" s="101">
        <v>0</v>
      </c>
      <c r="F85" s="106"/>
      <c r="G85" s="106"/>
      <c r="H85" s="106"/>
      <c r="I85" s="106"/>
      <c r="J85" s="106"/>
      <c r="K85" s="106"/>
      <c r="L85" s="106"/>
      <c r="M85" s="106"/>
      <c r="N85" s="106"/>
      <c r="O85" s="106"/>
      <c r="P85" s="106"/>
      <c r="Q85" s="106"/>
      <c r="R85" s="106"/>
      <c r="S85" s="112"/>
      <c r="T85" s="113"/>
      <c r="U85" s="114"/>
      <c r="V85" s="114"/>
      <c r="W85" s="114"/>
      <c r="X85" s="114"/>
      <c r="Y85" s="114"/>
      <c r="Z85" s="114"/>
      <c r="AA85" s="114"/>
      <c r="AB85" s="114"/>
      <c r="AC85" s="106"/>
      <c r="AD85" s="101"/>
      <c r="AE85" s="114"/>
      <c r="AF85" s="112"/>
      <c r="AG85" s="476"/>
      <c r="AH85" s="472"/>
      <c r="AI85" s="472"/>
      <c r="AJ85" s="472"/>
      <c r="AK85" s="472"/>
      <c r="AL85" s="472"/>
      <c r="AM85" s="472"/>
      <c r="AN85" s="472"/>
      <c r="AO85" s="478"/>
      <c r="AP85" s="472"/>
      <c r="AQ85" s="472"/>
      <c r="AR85" s="472"/>
      <c r="AS85" s="472"/>
      <c r="AT85" s="472"/>
      <c r="AU85" s="474"/>
    </row>
    <row r="86" spans="1:47" ht="17.25" customHeight="1" x14ac:dyDescent="0.25">
      <c r="A86" s="522"/>
      <c r="B86" s="472"/>
      <c r="C86" s="485"/>
      <c r="D86" s="100" t="s">
        <v>85</v>
      </c>
      <c r="E86" s="115">
        <f t="shared" ref="E86:E87" si="19">+E82+E84</f>
        <v>29</v>
      </c>
      <c r="F86" s="116"/>
      <c r="G86" s="116"/>
      <c r="H86" s="116"/>
      <c r="I86" s="116"/>
      <c r="J86" s="116"/>
      <c r="K86" s="116"/>
      <c r="L86" s="116"/>
      <c r="M86" s="116"/>
      <c r="N86" s="116"/>
      <c r="O86" s="116"/>
      <c r="P86" s="116"/>
      <c r="Q86" s="116"/>
      <c r="R86" s="116"/>
      <c r="S86" s="117"/>
      <c r="T86" s="118"/>
      <c r="U86" s="119"/>
      <c r="V86" s="119"/>
      <c r="W86" s="119"/>
      <c r="X86" s="119"/>
      <c r="Y86" s="119"/>
      <c r="Z86" s="119"/>
      <c r="AA86" s="119"/>
      <c r="AB86" s="119"/>
      <c r="AC86" s="116"/>
      <c r="AD86" s="120"/>
      <c r="AE86" s="119"/>
      <c r="AF86" s="117"/>
      <c r="AG86" s="476"/>
      <c r="AH86" s="472"/>
      <c r="AI86" s="472"/>
      <c r="AJ86" s="472"/>
      <c r="AK86" s="472"/>
      <c r="AL86" s="472"/>
      <c r="AM86" s="472"/>
      <c r="AN86" s="472"/>
      <c r="AO86" s="478"/>
      <c r="AP86" s="472"/>
      <c r="AQ86" s="472"/>
      <c r="AR86" s="472"/>
      <c r="AS86" s="472"/>
      <c r="AT86" s="472"/>
      <c r="AU86" s="474"/>
    </row>
    <row r="87" spans="1:47" ht="17.25" customHeight="1" x14ac:dyDescent="0.25">
      <c r="A87" s="522"/>
      <c r="B87" s="472"/>
      <c r="C87" s="485"/>
      <c r="D87" s="108" t="s">
        <v>88</v>
      </c>
      <c r="E87" s="115">
        <f t="shared" si="19"/>
        <v>8659375</v>
      </c>
      <c r="F87" s="116"/>
      <c r="G87" s="116"/>
      <c r="H87" s="116"/>
      <c r="I87" s="116"/>
      <c r="J87" s="116"/>
      <c r="K87" s="116"/>
      <c r="L87" s="116"/>
      <c r="M87" s="116"/>
      <c r="N87" s="116"/>
      <c r="O87" s="116"/>
      <c r="P87" s="116"/>
      <c r="Q87" s="116"/>
      <c r="R87" s="116"/>
      <c r="S87" s="117"/>
      <c r="T87" s="118"/>
      <c r="U87" s="119"/>
      <c r="V87" s="119"/>
      <c r="W87" s="119"/>
      <c r="X87" s="119"/>
      <c r="Y87" s="119"/>
      <c r="Z87" s="119"/>
      <c r="AA87" s="119"/>
      <c r="AB87" s="119"/>
      <c r="AC87" s="116"/>
      <c r="AD87" s="120"/>
      <c r="AE87" s="119"/>
      <c r="AF87" s="117"/>
      <c r="AG87" s="477"/>
      <c r="AH87" s="473"/>
      <c r="AI87" s="473"/>
      <c r="AJ87" s="473"/>
      <c r="AK87" s="473"/>
      <c r="AL87" s="473"/>
      <c r="AM87" s="473"/>
      <c r="AN87" s="473"/>
      <c r="AO87" s="478"/>
      <c r="AP87" s="473"/>
      <c r="AQ87" s="473"/>
      <c r="AR87" s="473"/>
      <c r="AS87" s="473"/>
      <c r="AT87" s="473"/>
      <c r="AU87" s="474"/>
    </row>
    <row r="88" spans="1:47" ht="17.25" customHeight="1" x14ac:dyDescent="0.25">
      <c r="A88" s="522"/>
      <c r="B88" s="472"/>
      <c r="C88" s="485" t="s">
        <v>176</v>
      </c>
      <c r="D88" s="100" t="s">
        <v>83</v>
      </c>
      <c r="E88" s="101">
        <f>+VLOOKUP(C88,'FAUNA SILVESTRE'!$B$1:$I$21,8,0)</f>
        <v>13</v>
      </c>
      <c r="F88" s="101"/>
      <c r="G88" s="101"/>
      <c r="H88" s="101"/>
      <c r="I88" s="101"/>
      <c r="J88" s="101"/>
      <c r="K88" s="101"/>
      <c r="L88" s="101"/>
      <c r="M88" s="101"/>
      <c r="N88" s="101"/>
      <c r="O88" s="101"/>
      <c r="P88" s="101"/>
      <c r="Q88" s="101"/>
      <c r="R88" s="102"/>
      <c r="S88" s="103"/>
      <c r="T88" s="104"/>
      <c r="U88" s="105"/>
      <c r="V88" s="105"/>
      <c r="W88" s="105"/>
      <c r="X88" s="105"/>
      <c r="Y88" s="105"/>
      <c r="Z88" s="105"/>
      <c r="AA88" s="105"/>
      <c r="AB88" s="105"/>
      <c r="AC88" s="106"/>
      <c r="AD88" s="107"/>
      <c r="AE88" s="105"/>
      <c r="AF88" s="103"/>
      <c r="AG88" s="475" t="str">
        <f t="shared" si="14"/>
        <v>14-LOS MARTIRES</v>
      </c>
      <c r="AH88" s="471" t="s">
        <v>234</v>
      </c>
      <c r="AI88" s="471" t="s">
        <v>234</v>
      </c>
      <c r="AJ88" s="471" t="s">
        <v>234</v>
      </c>
      <c r="AK88" s="471" t="s">
        <v>234</v>
      </c>
      <c r="AL88" s="471" t="s">
        <v>234</v>
      </c>
      <c r="AM88" s="471"/>
      <c r="AN88" s="471"/>
      <c r="AO88" s="478"/>
      <c r="AP88" s="471" t="s">
        <v>234</v>
      </c>
      <c r="AQ88" s="471" t="s">
        <v>234</v>
      </c>
      <c r="AR88" s="471" t="s">
        <v>235</v>
      </c>
      <c r="AS88" s="471" t="s">
        <v>236</v>
      </c>
      <c r="AT88" s="471"/>
      <c r="AU88" s="474"/>
    </row>
    <row r="89" spans="1:47" ht="17.25" customHeight="1" x14ac:dyDescent="0.25">
      <c r="A89" s="522"/>
      <c r="B89" s="472"/>
      <c r="C89" s="485"/>
      <c r="D89" s="108" t="s">
        <v>6</v>
      </c>
      <c r="E89" s="101">
        <f>+VLOOKUP(C88,'FAUNA SILVESTRE'!$B$1:$I$21,7,0)</f>
        <v>3786285</v>
      </c>
      <c r="F89" s="101"/>
      <c r="G89" s="101"/>
      <c r="H89" s="101"/>
      <c r="I89" s="101"/>
      <c r="J89" s="101"/>
      <c r="K89" s="101"/>
      <c r="L89" s="101"/>
      <c r="M89" s="101"/>
      <c r="N89" s="101"/>
      <c r="O89" s="101"/>
      <c r="P89" s="101"/>
      <c r="Q89" s="101"/>
      <c r="R89" s="101"/>
      <c r="S89" s="109"/>
      <c r="T89" s="110"/>
      <c r="U89" s="111"/>
      <c r="V89" s="111"/>
      <c r="W89" s="111"/>
      <c r="X89" s="111"/>
      <c r="Y89" s="111"/>
      <c r="Z89" s="111"/>
      <c r="AA89" s="111"/>
      <c r="AB89" s="111"/>
      <c r="AC89" s="101"/>
      <c r="AD89" s="101"/>
      <c r="AE89" s="111"/>
      <c r="AF89" s="109"/>
      <c r="AG89" s="476"/>
      <c r="AH89" s="472"/>
      <c r="AI89" s="472"/>
      <c r="AJ89" s="472"/>
      <c r="AK89" s="472"/>
      <c r="AL89" s="472"/>
      <c r="AM89" s="472"/>
      <c r="AN89" s="472"/>
      <c r="AO89" s="478"/>
      <c r="AP89" s="472"/>
      <c r="AQ89" s="472"/>
      <c r="AR89" s="472"/>
      <c r="AS89" s="472"/>
      <c r="AT89" s="472"/>
      <c r="AU89" s="474"/>
    </row>
    <row r="90" spans="1:47" ht="17.25" customHeight="1" x14ac:dyDescent="0.25">
      <c r="A90" s="522"/>
      <c r="B90" s="472"/>
      <c r="C90" s="485"/>
      <c r="D90" s="100" t="s">
        <v>84</v>
      </c>
      <c r="E90" s="101">
        <v>0</v>
      </c>
      <c r="F90" s="106"/>
      <c r="G90" s="106"/>
      <c r="H90" s="106"/>
      <c r="I90" s="106"/>
      <c r="J90" s="106"/>
      <c r="K90" s="106"/>
      <c r="L90" s="106"/>
      <c r="M90" s="106"/>
      <c r="N90" s="106"/>
      <c r="O90" s="106"/>
      <c r="P90" s="106"/>
      <c r="Q90" s="106"/>
      <c r="R90" s="106"/>
      <c r="S90" s="112"/>
      <c r="T90" s="113"/>
      <c r="U90" s="114"/>
      <c r="V90" s="114"/>
      <c r="W90" s="114"/>
      <c r="X90" s="114"/>
      <c r="Y90" s="114"/>
      <c r="Z90" s="114"/>
      <c r="AA90" s="114"/>
      <c r="AB90" s="114"/>
      <c r="AC90" s="106"/>
      <c r="AD90" s="101"/>
      <c r="AE90" s="114"/>
      <c r="AF90" s="112"/>
      <c r="AG90" s="476"/>
      <c r="AH90" s="472"/>
      <c r="AI90" s="472"/>
      <c r="AJ90" s="472"/>
      <c r="AK90" s="472"/>
      <c r="AL90" s="472"/>
      <c r="AM90" s="472"/>
      <c r="AN90" s="472"/>
      <c r="AO90" s="478"/>
      <c r="AP90" s="472"/>
      <c r="AQ90" s="472"/>
      <c r="AR90" s="472"/>
      <c r="AS90" s="472"/>
      <c r="AT90" s="472"/>
      <c r="AU90" s="474"/>
    </row>
    <row r="91" spans="1:47" ht="17.25" customHeight="1" x14ac:dyDescent="0.25">
      <c r="A91" s="522"/>
      <c r="B91" s="472"/>
      <c r="C91" s="485"/>
      <c r="D91" s="108" t="s">
        <v>7</v>
      </c>
      <c r="E91" s="101">
        <v>0</v>
      </c>
      <c r="F91" s="106"/>
      <c r="G91" s="106"/>
      <c r="H91" s="106"/>
      <c r="I91" s="106"/>
      <c r="J91" s="106"/>
      <c r="K91" s="106"/>
      <c r="L91" s="106"/>
      <c r="M91" s="106"/>
      <c r="N91" s="106"/>
      <c r="O91" s="106"/>
      <c r="P91" s="106"/>
      <c r="Q91" s="106"/>
      <c r="R91" s="106"/>
      <c r="S91" s="112"/>
      <c r="T91" s="113"/>
      <c r="U91" s="114"/>
      <c r="V91" s="114"/>
      <c r="W91" s="114"/>
      <c r="X91" s="114"/>
      <c r="Y91" s="114"/>
      <c r="Z91" s="114"/>
      <c r="AA91" s="114"/>
      <c r="AB91" s="114"/>
      <c r="AC91" s="106"/>
      <c r="AD91" s="101"/>
      <c r="AE91" s="114"/>
      <c r="AF91" s="112"/>
      <c r="AG91" s="476"/>
      <c r="AH91" s="472"/>
      <c r="AI91" s="472"/>
      <c r="AJ91" s="472"/>
      <c r="AK91" s="472"/>
      <c r="AL91" s="472"/>
      <c r="AM91" s="472"/>
      <c r="AN91" s="472"/>
      <c r="AO91" s="478"/>
      <c r="AP91" s="472"/>
      <c r="AQ91" s="472"/>
      <c r="AR91" s="472"/>
      <c r="AS91" s="472"/>
      <c r="AT91" s="472"/>
      <c r="AU91" s="474"/>
    </row>
    <row r="92" spans="1:47" ht="17.25" customHeight="1" x14ac:dyDescent="0.25">
      <c r="A92" s="522"/>
      <c r="B92" s="472"/>
      <c r="C92" s="485"/>
      <c r="D92" s="100" t="s">
        <v>85</v>
      </c>
      <c r="E92" s="115">
        <f t="shared" ref="E92:E93" si="20">+E88+E90</f>
        <v>13</v>
      </c>
      <c r="F92" s="116"/>
      <c r="G92" s="116"/>
      <c r="H92" s="116"/>
      <c r="I92" s="116"/>
      <c r="J92" s="116"/>
      <c r="K92" s="116"/>
      <c r="L92" s="116"/>
      <c r="M92" s="116"/>
      <c r="N92" s="116"/>
      <c r="O92" s="116"/>
      <c r="P92" s="116"/>
      <c r="Q92" s="116"/>
      <c r="R92" s="116"/>
      <c r="S92" s="117"/>
      <c r="T92" s="118"/>
      <c r="U92" s="119"/>
      <c r="V92" s="119"/>
      <c r="W92" s="119"/>
      <c r="X92" s="119"/>
      <c r="Y92" s="119"/>
      <c r="Z92" s="119"/>
      <c r="AA92" s="119"/>
      <c r="AB92" s="119"/>
      <c r="AC92" s="116"/>
      <c r="AD92" s="120"/>
      <c r="AE92" s="119"/>
      <c r="AF92" s="117"/>
      <c r="AG92" s="476"/>
      <c r="AH92" s="472"/>
      <c r="AI92" s="472"/>
      <c r="AJ92" s="472"/>
      <c r="AK92" s="472"/>
      <c r="AL92" s="472"/>
      <c r="AM92" s="472"/>
      <c r="AN92" s="472"/>
      <c r="AO92" s="478"/>
      <c r="AP92" s="472"/>
      <c r="AQ92" s="472"/>
      <c r="AR92" s="472"/>
      <c r="AS92" s="472"/>
      <c r="AT92" s="472"/>
      <c r="AU92" s="474"/>
    </row>
    <row r="93" spans="1:47" ht="17.25" customHeight="1" x14ac:dyDescent="0.25">
      <c r="A93" s="522"/>
      <c r="B93" s="472"/>
      <c r="C93" s="485"/>
      <c r="D93" s="108" t="s">
        <v>88</v>
      </c>
      <c r="E93" s="115">
        <f t="shared" si="20"/>
        <v>3786285</v>
      </c>
      <c r="F93" s="116"/>
      <c r="G93" s="116"/>
      <c r="H93" s="116"/>
      <c r="I93" s="116"/>
      <c r="J93" s="116"/>
      <c r="K93" s="116"/>
      <c r="L93" s="116"/>
      <c r="M93" s="116"/>
      <c r="N93" s="116"/>
      <c r="O93" s="116"/>
      <c r="P93" s="116"/>
      <c r="Q93" s="116"/>
      <c r="R93" s="116"/>
      <c r="S93" s="117"/>
      <c r="T93" s="118"/>
      <c r="U93" s="119"/>
      <c r="V93" s="119"/>
      <c r="W93" s="119"/>
      <c r="X93" s="119"/>
      <c r="Y93" s="119"/>
      <c r="Z93" s="119"/>
      <c r="AA93" s="119"/>
      <c r="AB93" s="119"/>
      <c r="AC93" s="116"/>
      <c r="AD93" s="120"/>
      <c r="AE93" s="119"/>
      <c r="AF93" s="117"/>
      <c r="AG93" s="477"/>
      <c r="AH93" s="473"/>
      <c r="AI93" s="473"/>
      <c r="AJ93" s="473"/>
      <c r="AK93" s="473"/>
      <c r="AL93" s="473"/>
      <c r="AM93" s="473"/>
      <c r="AN93" s="473"/>
      <c r="AO93" s="478"/>
      <c r="AP93" s="473"/>
      <c r="AQ93" s="473"/>
      <c r="AR93" s="473"/>
      <c r="AS93" s="473"/>
      <c r="AT93" s="473"/>
      <c r="AU93" s="474"/>
    </row>
    <row r="94" spans="1:47" ht="17.25" customHeight="1" x14ac:dyDescent="0.25">
      <c r="A94" s="522"/>
      <c r="B94" s="472"/>
      <c r="C94" s="485" t="s">
        <v>177</v>
      </c>
      <c r="D94" s="100" t="s">
        <v>83</v>
      </c>
      <c r="E94" s="101">
        <f>+VLOOKUP(C94,'FAUNA SILVESTRE'!$B$1:$I$21,8,0)</f>
        <v>18</v>
      </c>
      <c r="F94" s="101"/>
      <c r="G94" s="101"/>
      <c r="H94" s="101"/>
      <c r="I94" s="101"/>
      <c r="J94" s="101"/>
      <c r="K94" s="101"/>
      <c r="L94" s="101"/>
      <c r="M94" s="101"/>
      <c r="N94" s="101"/>
      <c r="O94" s="101"/>
      <c r="P94" s="101"/>
      <c r="Q94" s="101"/>
      <c r="R94" s="102"/>
      <c r="S94" s="103"/>
      <c r="T94" s="104"/>
      <c r="U94" s="105"/>
      <c r="V94" s="105"/>
      <c r="W94" s="105"/>
      <c r="X94" s="105"/>
      <c r="Y94" s="105"/>
      <c r="Z94" s="105"/>
      <c r="AA94" s="105"/>
      <c r="AB94" s="105"/>
      <c r="AC94" s="106"/>
      <c r="AD94" s="107"/>
      <c r="AE94" s="105"/>
      <c r="AF94" s="103"/>
      <c r="AG94" s="475" t="str">
        <f t="shared" si="14"/>
        <v>15-ANTONIO NARIÑO</v>
      </c>
      <c r="AH94" s="471" t="s">
        <v>234</v>
      </c>
      <c r="AI94" s="471" t="s">
        <v>234</v>
      </c>
      <c r="AJ94" s="471" t="s">
        <v>234</v>
      </c>
      <c r="AK94" s="471" t="s">
        <v>234</v>
      </c>
      <c r="AL94" s="471" t="s">
        <v>234</v>
      </c>
      <c r="AM94" s="471"/>
      <c r="AN94" s="471"/>
      <c r="AO94" s="478"/>
      <c r="AP94" s="471" t="s">
        <v>234</v>
      </c>
      <c r="AQ94" s="471" t="s">
        <v>234</v>
      </c>
      <c r="AR94" s="471" t="s">
        <v>235</v>
      </c>
      <c r="AS94" s="471" t="s">
        <v>236</v>
      </c>
      <c r="AT94" s="471"/>
      <c r="AU94" s="474"/>
    </row>
    <row r="95" spans="1:47" ht="17.25" customHeight="1" x14ac:dyDescent="0.25">
      <c r="A95" s="522"/>
      <c r="B95" s="472"/>
      <c r="C95" s="485"/>
      <c r="D95" s="108" t="s">
        <v>6</v>
      </c>
      <c r="E95" s="101">
        <f>+VLOOKUP(C94,'FAUNA SILVESTRE'!$B$1:$I$21,7,0)</f>
        <v>5539195</v>
      </c>
      <c r="F95" s="101"/>
      <c r="G95" s="101"/>
      <c r="H95" s="101"/>
      <c r="I95" s="101"/>
      <c r="J95" s="101"/>
      <c r="K95" s="101"/>
      <c r="L95" s="101"/>
      <c r="M95" s="101"/>
      <c r="N95" s="101"/>
      <c r="O95" s="101"/>
      <c r="P95" s="101"/>
      <c r="Q95" s="101"/>
      <c r="R95" s="101"/>
      <c r="S95" s="109"/>
      <c r="T95" s="110"/>
      <c r="U95" s="111"/>
      <c r="V95" s="111"/>
      <c r="W95" s="111"/>
      <c r="X95" s="111"/>
      <c r="Y95" s="111"/>
      <c r="Z95" s="111"/>
      <c r="AA95" s="111"/>
      <c r="AB95" s="111"/>
      <c r="AC95" s="101"/>
      <c r="AD95" s="101"/>
      <c r="AE95" s="111"/>
      <c r="AF95" s="109"/>
      <c r="AG95" s="476"/>
      <c r="AH95" s="472"/>
      <c r="AI95" s="472"/>
      <c r="AJ95" s="472"/>
      <c r="AK95" s="472"/>
      <c r="AL95" s="472"/>
      <c r="AM95" s="472"/>
      <c r="AN95" s="472"/>
      <c r="AO95" s="478"/>
      <c r="AP95" s="472"/>
      <c r="AQ95" s="472"/>
      <c r="AR95" s="472"/>
      <c r="AS95" s="472"/>
      <c r="AT95" s="472"/>
      <c r="AU95" s="474"/>
    </row>
    <row r="96" spans="1:47" ht="17.25" customHeight="1" x14ac:dyDescent="0.25">
      <c r="A96" s="522"/>
      <c r="B96" s="472"/>
      <c r="C96" s="485"/>
      <c r="D96" s="100" t="s">
        <v>84</v>
      </c>
      <c r="E96" s="101">
        <v>0</v>
      </c>
      <c r="F96" s="106"/>
      <c r="G96" s="106"/>
      <c r="H96" s="106"/>
      <c r="I96" s="106"/>
      <c r="J96" s="106"/>
      <c r="K96" s="106"/>
      <c r="L96" s="106"/>
      <c r="M96" s="106"/>
      <c r="N96" s="106"/>
      <c r="O96" s="106"/>
      <c r="P96" s="106"/>
      <c r="Q96" s="106"/>
      <c r="R96" s="106"/>
      <c r="S96" s="112"/>
      <c r="T96" s="113"/>
      <c r="U96" s="114"/>
      <c r="V96" s="114"/>
      <c r="W96" s="114"/>
      <c r="X96" s="114"/>
      <c r="Y96" s="114"/>
      <c r="Z96" s="114"/>
      <c r="AA96" s="114"/>
      <c r="AB96" s="114"/>
      <c r="AC96" s="106"/>
      <c r="AD96" s="101"/>
      <c r="AE96" s="114"/>
      <c r="AF96" s="112"/>
      <c r="AG96" s="476"/>
      <c r="AH96" s="472"/>
      <c r="AI96" s="472"/>
      <c r="AJ96" s="472"/>
      <c r="AK96" s="472"/>
      <c r="AL96" s="472"/>
      <c r="AM96" s="472"/>
      <c r="AN96" s="472"/>
      <c r="AO96" s="478"/>
      <c r="AP96" s="472"/>
      <c r="AQ96" s="472"/>
      <c r="AR96" s="472"/>
      <c r="AS96" s="472"/>
      <c r="AT96" s="472"/>
      <c r="AU96" s="474"/>
    </row>
    <row r="97" spans="1:47" ht="17.25" customHeight="1" x14ac:dyDescent="0.25">
      <c r="A97" s="522"/>
      <c r="B97" s="472"/>
      <c r="C97" s="485"/>
      <c r="D97" s="108" t="s">
        <v>7</v>
      </c>
      <c r="E97" s="101">
        <v>0</v>
      </c>
      <c r="F97" s="106"/>
      <c r="G97" s="106"/>
      <c r="H97" s="106"/>
      <c r="I97" s="106"/>
      <c r="J97" s="106"/>
      <c r="K97" s="106"/>
      <c r="L97" s="106"/>
      <c r="M97" s="106"/>
      <c r="N97" s="106"/>
      <c r="O97" s="106"/>
      <c r="P97" s="106"/>
      <c r="Q97" s="106"/>
      <c r="R97" s="106"/>
      <c r="S97" s="112"/>
      <c r="T97" s="113"/>
      <c r="U97" s="114"/>
      <c r="V97" s="114"/>
      <c r="W97" s="114"/>
      <c r="X97" s="114"/>
      <c r="Y97" s="114"/>
      <c r="Z97" s="114"/>
      <c r="AA97" s="114"/>
      <c r="AB97" s="114"/>
      <c r="AC97" s="106"/>
      <c r="AD97" s="101"/>
      <c r="AE97" s="114"/>
      <c r="AF97" s="112"/>
      <c r="AG97" s="476"/>
      <c r="AH97" s="472"/>
      <c r="AI97" s="472"/>
      <c r="AJ97" s="472"/>
      <c r="AK97" s="472"/>
      <c r="AL97" s="472"/>
      <c r="AM97" s="472"/>
      <c r="AN97" s="472"/>
      <c r="AO97" s="478"/>
      <c r="AP97" s="472"/>
      <c r="AQ97" s="472"/>
      <c r="AR97" s="472"/>
      <c r="AS97" s="472"/>
      <c r="AT97" s="472"/>
      <c r="AU97" s="474"/>
    </row>
    <row r="98" spans="1:47" ht="17.25" customHeight="1" x14ac:dyDescent="0.25">
      <c r="A98" s="522"/>
      <c r="B98" s="472"/>
      <c r="C98" s="485"/>
      <c r="D98" s="100" t="s">
        <v>85</v>
      </c>
      <c r="E98" s="115">
        <f t="shared" ref="E98:E99" si="21">+E94+E96</f>
        <v>18</v>
      </c>
      <c r="F98" s="116"/>
      <c r="G98" s="116"/>
      <c r="H98" s="116"/>
      <c r="I98" s="116"/>
      <c r="J98" s="116"/>
      <c r="K98" s="116"/>
      <c r="L98" s="116"/>
      <c r="M98" s="116"/>
      <c r="N98" s="116"/>
      <c r="O98" s="116"/>
      <c r="P98" s="116"/>
      <c r="Q98" s="116"/>
      <c r="R98" s="116"/>
      <c r="S98" s="117"/>
      <c r="T98" s="118"/>
      <c r="U98" s="119"/>
      <c r="V98" s="119"/>
      <c r="W98" s="119"/>
      <c r="X98" s="119"/>
      <c r="Y98" s="119"/>
      <c r="Z98" s="119"/>
      <c r="AA98" s="119"/>
      <c r="AB98" s="119"/>
      <c r="AC98" s="116"/>
      <c r="AD98" s="120"/>
      <c r="AE98" s="119"/>
      <c r="AF98" s="117"/>
      <c r="AG98" s="476"/>
      <c r="AH98" s="472"/>
      <c r="AI98" s="472"/>
      <c r="AJ98" s="472"/>
      <c r="AK98" s="472"/>
      <c r="AL98" s="472"/>
      <c r="AM98" s="472"/>
      <c r="AN98" s="472"/>
      <c r="AO98" s="478"/>
      <c r="AP98" s="472"/>
      <c r="AQ98" s="472"/>
      <c r="AR98" s="472"/>
      <c r="AS98" s="472"/>
      <c r="AT98" s="472"/>
      <c r="AU98" s="474"/>
    </row>
    <row r="99" spans="1:47" ht="17.25" customHeight="1" x14ac:dyDescent="0.25">
      <c r="A99" s="522"/>
      <c r="B99" s="472"/>
      <c r="C99" s="485"/>
      <c r="D99" s="108" t="s">
        <v>88</v>
      </c>
      <c r="E99" s="115">
        <f t="shared" si="21"/>
        <v>5539195</v>
      </c>
      <c r="F99" s="116"/>
      <c r="G99" s="116"/>
      <c r="H99" s="116"/>
      <c r="I99" s="116"/>
      <c r="J99" s="116"/>
      <c r="K99" s="116"/>
      <c r="L99" s="116"/>
      <c r="M99" s="116"/>
      <c r="N99" s="116"/>
      <c r="O99" s="116"/>
      <c r="P99" s="116"/>
      <c r="Q99" s="116"/>
      <c r="R99" s="116"/>
      <c r="S99" s="117"/>
      <c r="T99" s="118"/>
      <c r="U99" s="119"/>
      <c r="V99" s="119"/>
      <c r="W99" s="119"/>
      <c r="X99" s="119"/>
      <c r="Y99" s="119"/>
      <c r="Z99" s="119"/>
      <c r="AA99" s="119"/>
      <c r="AB99" s="119"/>
      <c r="AC99" s="116"/>
      <c r="AD99" s="120"/>
      <c r="AE99" s="119"/>
      <c r="AF99" s="117"/>
      <c r="AG99" s="477"/>
      <c r="AH99" s="473"/>
      <c r="AI99" s="473"/>
      <c r="AJ99" s="473"/>
      <c r="AK99" s="473"/>
      <c r="AL99" s="473"/>
      <c r="AM99" s="473"/>
      <c r="AN99" s="473"/>
      <c r="AO99" s="478"/>
      <c r="AP99" s="473"/>
      <c r="AQ99" s="473"/>
      <c r="AR99" s="473"/>
      <c r="AS99" s="473"/>
      <c r="AT99" s="473"/>
      <c r="AU99" s="474"/>
    </row>
    <row r="100" spans="1:47" ht="17.25" customHeight="1" x14ac:dyDescent="0.25">
      <c r="A100" s="522"/>
      <c r="B100" s="472"/>
      <c r="C100" s="485" t="s">
        <v>178</v>
      </c>
      <c r="D100" s="100" t="s">
        <v>83</v>
      </c>
      <c r="E100" s="101">
        <f>+VLOOKUP(C100,'FAUNA SILVESTRE'!$B$1:$I$21,8,0)</f>
        <v>59</v>
      </c>
      <c r="F100" s="101"/>
      <c r="G100" s="101"/>
      <c r="H100" s="101"/>
      <c r="I100" s="101"/>
      <c r="J100" s="101"/>
      <c r="K100" s="101"/>
      <c r="L100" s="101"/>
      <c r="M100" s="101"/>
      <c r="N100" s="101"/>
      <c r="O100" s="101"/>
      <c r="P100" s="101"/>
      <c r="Q100" s="101"/>
      <c r="R100" s="102"/>
      <c r="S100" s="103"/>
      <c r="T100" s="104"/>
      <c r="U100" s="105"/>
      <c r="V100" s="105"/>
      <c r="W100" s="105"/>
      <c r="X100" s="105"/>
      <c r="Y100" s="105"/>
      <c r="Z100" s="105"/>
      <c r="AA100" s="105"/>
      <c r="AB100" s="105"/>
      <c r="AC100" s="106"/>
      <c r="AD100" s="107"/>
      <c r="AE100" s="105"/>
      <c r="AF100" s="103"/>
      <c r="AG100" s="475" t="str">
        <f t="shared" si="14"/>
        <v>16-PUENTE ARANDA</v>
      </c>
      <c r="AH100" s="471" t="s">
        <v>234</v>
      </c>
      <c r="AI100" s="471" t="s">
        <v>234</v>
      </c>
      <c r="AJ100" s="471" t="s">
        <v>234</v>
      </c>
      <c r="AK100" s="471" t="s">
        <v>234</v>
      </c>
      <c r="AL100" s="471" t="s">
        <v>234</v>
      </c>
      <c r="AM100" s="471"/>
      <c r="AN100" s="471"/>
      <c r="AO100" s="478"/>
      <c r="AP100" s="471" t="s">
        <v>234</v>
      </c>
      <c r="AQ100" s="471" t="s">
        <v>234</v>
      </c>
      <c r="AR100" s="471" t="s">
        <v>235</v>
      </c>
      <c r="AS100" s="471" t="s">
        <v>236</v>
      </c>
      <c r="AT100" s="471"/>
      <c r="AU100" s="474"/>
    </row>
    <row r="101" spans="1:47" ht="17.25" customHeight="1" x14ac:dyDescent="0.25">
      <c r="A101" s="522"/>
      <c r="B101" s="472"/>
      <c r="C101" s="485"/>
      <c r="D101" s="108" t="s">
        <v>6</v>
      </c>
      <c r="E101" s="101">
        <f>+VLOOKUP(C100,'FAUNA SILVESTRE'!$B$1:$I$21,7,0)</f>
        <v>17599215</v>
      </c>
      <c r="F101" s="101"/>
      <c r="G101" s="101"/>
      <c r="H101" s="101"/>
      <c r="I101" s="101"/>
      <c r="J101" s="101"/>
      <c r="K101" s="101"/>
      <c r="L101" s="101"/>
      <c r="M101" s="101"/>
      <c r="N101" s="101"/>
      <c r="O101" s="101"/>
      <c r="P101" s="101"/>
      <c r="Q101" s="101"/>
      <c r="R101" s="101"/>
      <c r="S101" s="109"/>
      <c r="T101" s="110"/>
      <c r="U101" s="111"/>
      <c r="V101" s="111"/>
      <c r="W101" s="111"/>
      <c r="X101" s="111"/>
      <c r="Y101" s="111"/>
      <c r="Z101" s="111"/>
      <c r="AA101" s="111"/>
      <c r="AB101" s="111"/>
      <c r="AC101" s="101"/>
      <c r="AD101" s="101"/>
      <c r="AE101" s="111"/>
      <c r="AF101" s="109"/>
      <c r="AG101" s="476"/>
      <c r="AH101" s="472"/>
      <c r="AI101" s="472"/>
      <c r="AJ101" s="472"/>
      <c r="AK101" s="472"/>
      <c r="AL101" s="472"/>
      <c r="AM101" s="472"/>
      <c r="AN101" s="472"/>
      <c r="AO101" s="478"/>
      <c r="AP101" s="472"/>
      <c r="AQ101" s="472"/>
      <c r="AR101" s="472"/>
      <c r="AS101" s="472"/>
      <c r="AT101" s="472"/>
      <c r="AU101" s="474"/>
    </row>
    <row r="102" spans="1:47" ht="17.25" customHeight="1" x14ac:dyDescent="0.25">
      <c r="A102" s="522"/>
      <c r="B102" s="472"/>
      <c r="C102" s="485"/>
      <c r="D102" s="100" t="s">
        <v>84</v>
      </c>
      <c r="E102" s="101">
        <v>0</v>
      </c>
      <c r="F102" s="106"/>
      <c r="G102" s="106"/>
      <c r="H102" s="106"/>
      <c r="I102" s="106"/>
      <c r="J102" s="106"/>
      <c r="K102" s="106"/>
      <c r="L102" s="106"/>
      <c r="M102" s="106"/>
      <c r="N102" s="106"/>
      <c r="O102" s="106"/>
      <c r="P102" s="106"/>
      <c r="Q102" s="106"/>
      <c r="R102" s="106"/>
      <c r="S102" s="112"/>
      <c r="T102" s="113"/>
      <c r="U102" s="114"/>
      <c r="V102" s="114"/>
      <c r="W102" s="114"/>
      <c r="X102" s="114"/>
      <c r="Y102" s="114"/>
      <c r="Z102" s="114"/>
      <c r="AA102" s="114"/>
      <c r="AB102" s="114"/>
      <c r="AC102" s="106"/>
      <c r="AD102" s="101"/>
      <c r="AE102" s="114"/>
      <c r="AF102" s="112"/>
      <c r="AG102" s="476"/>
      <c r="AH102" s="472"/>
      <c r="AI102" s="472"/>
      <c r="AJ102" s="472"/>
      <c r="AK102" s="472"/>
      <c r="AL102" s="472"/>
      <c r="AM102" s="472"/>
      <c r="AN102" s="472"/>
      <c r="AO102" s="478"/>
      <c r="AP102" s="472"/>
      <c r="AQ102" s="472"/>
      <c r="AR102" s="472"/>
      <c r="AS102" s="472"/>
      <c r="AT102" s="472"/>
      <c r="AU102" s="474"/>
    </row>
    <row r="103" spans="1:47" ht="17.25" customHeight="1" x14ac:dyDescent="0.25">
      <c r="A103" s="522"/>
      <c r="B103" s="472"/>
      <c r="C103" s="485"/>
      <c r="D103" s="108" t="s">
        <v>7</v>
      </c>
      <c r="E103" s="101">
        <v>0</v>
      </c>
      <c r="F103" s="106"/>
      <c r="G103" s="106"/>
      <c r="H103" s="106"/>
      <c r="I103" s="106"/>
      <c r="J103" s="106"/>
      <c r="K103" s="106"/>
      <c r="L103" s="106"/>
      <c r="M103" s="106"/>
      <c r="N103" s="106"/>
      <c r="O103" s="106"/>
      <c r="P103" s="106"/>
      <c r="Q103" s="106"/>
      <c r="R103" s="106"/>
      <c r="S103" s="112"/>
      <c r="T103" s="113"/>
      <c r="U103" s="114"/>
      <c r="V103" s="114"/>
      <c r="W103" s="114"/>
      <c r="X103" s="114"/>
      <c r="Y103" s="114"/>
      <c r="Z103" s="114"/>
      <c r="AA103" s="114"/>
      <c r="AB103" s="114"/>
      <c r="AC103" s="106"/>
      <c r="AD103" s="101"/>
      <c r="AE103" s="114"/>
      <c r="AF103" s="112"/>
      <c r="AG103" s="476"/>
      <c r="AH103" s="472"/>
      <c r="AI103" s="472"/>
      <c r="AJ103" s="472"/>
      <c r="AK103" s="472"/>
      <c r="AL103" s="472"/>
      <c r="AM103" s="472"/>
      <c r="AN103" s="472"/>
      <c r="AO103" s="478"/>
      <c r="AP103" s="472"/>
      <c r="AQ103" s="472"/>
      <c r="AR103" s="472"/>
      <c r="AS103" s="472"/>
      <c r="AT103" s="472"/>
      <c r="AU103" s="474"/>
    </row>
    <row r="104" spans="1:47" ht="17.25" customHeight="1" x14ac:dyDescent="0.25">
      <c r="A104" s="522"/>
      <c r="B104" s="472"/>
      <c r="C104" s="485"/>
      <c r="D104" s="100" t="s">
        <v>85</v>
      </c>
      <c r="E104" s="115">
        <f t="shared" ref="E104:E105" si="22">+E100+E102</f>
        <v>59</v>
      </c>
      <c r="F104" s="116"/>
      <c r="G104" s="116"/>
      <c r="H104" s="116"/>
      <c r="I104" s="116"/>
      <c r="J104" s="116"/>
      <c r="K104" s="116"/>
      <c r="L104" s="116"/>
      <c r="M104" s="116"/>
      <c r="N104" s="116"/>
      <c r="O104" s="116"/>
      <c r="P104" s="116"/>
      <c r="Q104" s="116"/>
      <c r="R104" s="116"/>
      <c r="S104" s="117"/>
      <c r="T104" s="118"/>
      <c r="U104" s="119"/>
      <c r="V104" s="119"/>
      <c r="W104" s="119"/>
      <c r="X104" s="119"/>
      <c r="Y104" s="119"/>
      <c r="Z104" s="119"/>
      <c r="AA104" s="119"/>
      <c r="AB104" s="119"/>
      <c r="AC104" s="116"/>
      <c r="AD104" s="120"/>
      <c r="AE104" s="119"/>
      <c r="AF104" s="117"/>
      <c r="AG104" s="476"/>
      <c r="AH104" s="472"/>
      <c r="AI104" s="472"/>
      <c r="AJ104" s="472"/>
      <c r="AK104" s="472"/>
      <c r="AL104" s="472"/>
      <c r="AM104" s="472"/>
      <c r="AN104" s="472"/>
      <c r="AO104" s="478"/>
      <c r="AP104" s="472"/>
      <c r="AQ104" s="472"/>
      <c r="AR104" s="472"/>
      <c r="AS104" s="472"/>
      <c r="AT104" s="472"/>
      <c r="AU104" s="474"/>
    </row>
    <row r="105" spans="1:47" ht="17.25" customHeight="1" x14ac:dyDescent="0.25">
      <c r="A105" s="522"/>
      <c r="B105" s="472"/>
      <c r="C105" s="485"/>
      <c r="D105" s="108" t="s">
        <v>88</v>
      </c>
      <c r="E105" s="115">
        <f t="shared" si="22"/>
        <v>17599215</v>
      </c>
      <c r="F105" s="116"/>
      <c r="G105" s="116"/>
      <c r="H105" s="116"/>
      <c r="I105" s="116"/>
      <c r="J105" s="116"/>
      <c r="K105" s="116"/>
      <c r="L105" s="116"/>
      <c r="M105" s="116"/>
      <c r="N105" s="116"/>
      <c r="O105" s="116"/>
      <c r="P105" s="116"/>
      <c r="Q105" s="116"/>
      <c r="R105" s="116"/>
      <c r="S105" s="117"/>
      <c r="T105" s="118"/>
      <c r="U105" s="119"/>
      <c r="V105" s="119"/>
      <c r="W105" s="119"/>
      <c r="X105" s="119"/>
      <c r="Y105" s="119"/>
      <c r="Z105" s="119"/>
      <c r="AA105" s="119"/>
      <c r="AB105" s="119"/>
      <c r="AC105" s="116"/>
      <c r="AD105" s="120"/>
      <c r="AE105" s="119"/>
      <c r="AF105" s="117"/>
      <c r="AG105" s="477"/>
      <c r="AH105" s="473"/>
      <c r="AI105" s="473"/>
      <c r="AJ105" s="473"/>
      <c r="AK105" s="473"/>
      <c r="AL105" s="473"/>
      <c r="AM105" s="473"/>
      <c r="AN105" s="473"/>
      <c r="AO105" s="478"/>
      <c r="AP105" s="473"/>
      <c r="AQ105" s="473"/>
      <c r="AR105" s="473"/>
      <c r="AS105" s="473"/>
      <c r="AT105" s="473"/>
      <c r="AU105" s="474"/>
    </row>
    <row r="106" spans="1:47" ht="17.25" customHeight="1" x14ac:dyDescent="0.25">
      <c r="A106" s="522"/>
      <c r="B106" s="472"/>
      <c r="C106" s="485" t="s">
        <v>179</v>
      </c>
      <c r="D106" s="100" t="s">
        <v>83</v>
      </c>
      <c r="E106" s="101">
        <f>+VLOOKUP(C106,'FAUNA SILVESTRE'!$B$1:$I$21,8,0)</f>
        <v>10</v>
      </c>
      <c r="F106" s="101"/>
      <c r="G106" s="101"/>
      <c r="H106" s="101"/>
      <c r="I106" s="101"/>
      <c r="J106" s="101"/>
      <c r="K106" s="101"/>
      <c r="L106" s="101"/>
      <c r="M106" s="101"/>
      <c r="N106" s="101"/>
      <c r="O106" s="101"/>
      <c r="P106" s="101"/>
      <c r="Q106" s="101"/>
      <c r="R106" s="102"/>
      <c r="S106" s="103"/>
      <c r="T106" s="104"/>
      <c r="U106" s="105"/>
      <c r="V106" s="105"/>
      <c r="W106" s="105"/>
      <c r="X106" s="105"/>
      <c r="Y106" s="105"/>
      <c r="Z106" s="105"/>
      <c r="AA106" s="105"/>
      <c r="AB106" s="105"/>
      <c r="AC106" s="106"/>
      <c r="AD106" s="107"/>
      <c r="AE106" s="105"/>
      <c r="AF106" s="103"/>
      <c r="AG106" s="475" t="str">
        <f t="shared" si="14"/>
        <v>17-CANDELARIA</v>
      </c>
      <c r="AH106" s="471" t="s">
        <v>234</v>
      </c>
      <c r="AI106" s="471" t="s">
        <v>234</v>
      </c>
      <c r="AJ106" s="471" t="s">
        <v>234</v>
      </c>
      <c r="AK106" s="471" t="s">
        <v>234</v>
      </c>
      <c r="AL106" s="471" t="s">
        <v>234</v>
      </c>
      <c r="AM106" s="471"/>
      <c r="AN106" s="471"/>
      <c r="AO106" s="478"/>
      <c r="AP106" s="471" t="s">
        <v>234</v>
      </c>
      <c r="AQ106" s="471" t="s">
        <v>234</v>
      </c>
      <c r="AR106" s="471" t="s">
        <v>235</v>
      </c>
      <c r="AS106" s="471" t="s">
        <v>236</v>
      </c>
      <c r="AT106" s="471"/>
      <c r="AU106" s="474"/>
    </row>
    <row r="107" spans="1:47" ht="17.25" customHeight="1" x14ac:dyDescent="0.25">
      <c r="A107" s="522"/>
      <c r="B107" s="472"/>
      <c r="C107" s="485"/>
      <c r="D107" s="108" t="s">
        <v>6</v>
      </c>
      <c r="E107" s="101">
        <f>+VLOOKUP(C106,'FAUNA SILVESTRE'!$B$1:$I$21,7,0)</f>
        <v>2944889</v>
      </c>
      <c r="F107" s="101"/>
      <c r="G107" s="101"/>
      <c r="H107" s="101"/>
      <c r="I107" s="101"/>
      <c r="J107" s="101"/>
      <c r="K107" s="101"/>
      <c r="L107" s="101"/>
      <c r="M107" s="101"/>
      <c r="N107" s="101"/>
      <c r="O107" s="101"/>
      <c r="P107" s="101"/>
      <c r="Q107" s="101"/>
      <c r="R107" s="101"/>
      <c r="S107" s="109"/>
      <c r="T107" s="110"/>
      <c r="U107" s="111"/>
      <c r="V107" s="111"/>
      <c r="W107" s="111"/>
      <c r="X107" s="111"/>
      <c r="Y107" s="111"/>
      <c r="Z107" s="111"/>
      <c r="AA107" s="111"/>
      <c r="AB107" s="111"/>
      <c r="AC107" s="101"/>
      <c r="AD107" s="101"/>
      <c r="AE107" s="111"/>
      <c r="AF107" s="109"/>
      <c r="AG107" s="476"/>
      <c r="AH107" s="472"/>
      <c r="AI107" s="472"/>
      <c r="AJ107" s="472"/>
      <c r="AK107" s="472"/>
      <c r="AL107" s="472"/>
      <c r="AM107" s="472"/>
      <c r="AN107" s="472"/>
      <c r="AO107" s="478"/>
      <c r="AP107" s="472"/>
      <c r="AQ107" s="472"/>
      <c r="AR107" s="472"/>
      <c r="AS107" s="472"/>
      <c r="AT107" s="472"/>
      <c r="AU107" s="474"/>
    </row>
    <row r="108" spans="1:47" ht="17.25" customHeight="1" x14ac:dyDescent="0.25">
      <c r="A108" s="522"/>
      <c r="B108" s="472"/>
      <c r="C108" s="485"/>
      <c r="D108" s="100" t="s">
        <v>84</v>
      </c>
      <c r="E108" s="101">
        <v>0</v>
      </c>
      <c r="F108" s="106"/>
      <c r="G108" s="106"/>
      <c r="H108" s="106"/>
      <c r="I108" s="106"/>
      <c r="J108" s="106"/>
      <c r="K108" s="106"/>
      <c r="L108" s="106"/>
      <c r="M108" s="106"/>
      <c r="N108" s="106"/>
      <c r="O108" s="106"/>
      <c r="P108" s="106"/>
      <c r="Q108" s="106"/>
      <c r="R108" s="106"/>
      <c r="S108" s="112"/>
      <c r="T108" s="113"/>
      <c r="U108" s="114"/>
      <c r="V108" s="114"/>
      <c r="W108" s="114"/>
      <c r="X108" s="114"/>
      <c r="Y108" s="114"/>
      <c r="Z108" s="114"/>
      <c r="AA108" s="114"/>
      <c r="AB108" s="114"/>
      <c r="AC108" s="106"/>
      <c r="AD108" s="101"/>
      <c r="AE108" s="114"/>
      <c r="AF108" s="112"/>
      <c r="AG108" s="476"/>
      <c r="AH108" s="472"/>
      <c r="AI108" s="472"/>
      <c r="AJ108" s="472"/>
      <c r="AK108" s="472"/>
      <c r="AL108" s="472"/>
      <c r="AM108" s="472"/>
      <c r="AN108" s="472"/>
      <c r="AO108" s="478"/>
      <c r="AP108" s="472"/>
      <c r="AQ108" s="472"/>
      <c r="AR108" s="472"/>
      <c r="AS108" s="472"/>
      <c r="AT108" s="472"/>
      <c r="AU108" s="474"/>
    </row>
    <row r="109" spans="1:47" ht="17.25" customHeight="1" x14ac:dyDescent="0.25">
      <c r="A109" s="522"/>
      <c r="B109" s="472"/>
      <c r="C109" s="485"/>
      <c r="D109" s="108" t="s">
        <v>7</v>
      </c>
      <c r="E109" s="101">
        <v>0</v>
      </c>
      <c r="F109" s="106"/>
      <c r="G109" s="106"/>
      <c r="H109" s="106"/>
      <c r="I109" s="106"/>
      <c r="J109" s="106"/>
      <c r="K109" s="106"/>
      <c r="L109" s="106"/>
      <c r="M109" s="106"/>
      <c r="N109" s="106"/>
      <c r="O109" s="106"/>
      <c r="P109" s="106"/>
      <c r="Q109" s="106"/>
      <c r="R109" s="106"/>
      <c r="S109" s="112"/>
      <c r="T109" s="113"/>
      <c r="U109" s="114"/>
      <c r="V109" s="114"/>
      <c r="W109" s="114"/>
      <c r="X109" s="114"/>
      <c r="Y109" s="114"/>
      <c r="Z109" s="114"/>
      <c r="AA109" s="114"/>
      <c r="AB109" s="114"/>
      <c r="AC109" s="106"/>
      <c r="AD109" s="101"/>
      <c r="AE109" s="114"/>
      <c r="AF109" s="112"/>
      <c r="AG109" s="476"/>
      <c r="AH109" s="472"/>
      <c r="AI109" s="472"/>
      <c r="AJ109" s="472"/>
      <c r="AK109" s="472"/>
      <c r="AL109" s="472"/>
      <c r="AM109" s="472"/>
      <c r="AN109" s="472"/>
      <c r="AO109" s="478"/>
      <c r="AP109" s="472"/>
      <c r="AQ109" s="472"/>
      <c r="AR109" s="472"/>
      <c r="AS109" s="472"/>
      <c r="AT109" s="472"/>
      <c r="AU109" s="474"/>
    </row>
    <row r="110" spans="1:47" ht="17.25" customHeight="1" x14ac:dyDescent="0.25">
      <c r="A110" s="522"/>
      <c r="B110" s="472"/>
      <c r="C110" s="485"/>
      <c r="D110" s="100" t="s">
        <v>85</v>
      </c>
      <c r="E110" s="115">
        <f t="shared" ref="E110:E111" si="23">+E106+E108</f>
        <v>10</v>
      </c>
      <c r="F110" s="116"/>
      <c r="G110" s="116"/>
      <c r="H110" s="116"/>
      <c r="I110" s="116"/>
      <c r="J110" s="116"/>
      <c r="K110" s="116"/>
      <c r="L110" s="116"/>
      <c r="M110" s="116"/>
      <c r="N110" s="116"/>
      <c r="O110" s="116"/>
      <c r="P110" s="116"/>
      <c r="Q110" s="116"/>
      <c r="R110" s="116"/>
      <c r="S110" s="117"/>
      <c r="T110" s="118"/>
      <c r="U110" s="119"/>
      <c r="V110" s="119"/>
      <c r="W110" s="119"/>
      <c r="X110" s="119"/>
      <c r="Y110" s="119"/>
      <c r="Z110" s="119"/>
      <c r="AA110" s="119"/>
      <c r="AB110" s="119"/>
      <c r="AC110" s="116"/>
      <c r="AD110" s="120"/>
      <c r="AE110" s="119"/>
      <c r="AF110" s="117"/>
      <c r="AG110" s="476"/>
      <c r="AH110" s="472"/>
      <c r="AI110" s="472"/>
      <c r="AJ110" s="472"/>
      <c r="AK110" s="472"/>
      <c r="AL110" s="472"/>
      <c r="AM110" s="472"/>
      <c r="AN110" s="472"/>
      <c r="AO110" s="478"/>
      <c r="AP110" s="472"/>
      <c r="AQ110" s="472"/>
      <c r="AR110" s="472"/>
      <c r="AS110" s="472"/>
      <c r="AT110" s="472"/>
      <c r="AU110" s="474"/>
    </row>
    <row r="111" spans="1:47" ht="17.25" customHeight="1" x14ac:dyDescent="0.25">
      <c r="A111" s="522"/>
      <c r="B111" s="472"/>
      <c r="C111" s="485"/>
      <c r="D111" s="108" t="s">
        <v>88</v>
      </c>
      <c r="E111" s="115">
        <f t="shared" si="23"/>
        <v>2944889</v>
      </c>
      <c r="F111" s="116"/>
      <c r="G111" s="116"/>
      <c r="H111" s="116"/>
      <c r="I111" s="116"/>
      <c r="J111" s="116"/>
      <c r="K111" s="116"/>
      <c r="L111" s="116"/>
      <c r="M111" s="116"/>
      <c r="N111" s="116"/>
      <c r="O111" s="116"/>
      <c r="P111" s="116"/>
      <c r="Q111" s="116"/>
      <c r="R111" s="116"/>
      <c r="S111" s="117"/>
      <c r="T111" s="118"/>
      <c r="U111" s="119"/>
      <c r="V111" s="119"/>
      <c r="W111" s="119"/>
      <c r="X111" s="119"/>
      <c r="Y111" s="119"/>
      <c r="Z111" s="119"/>
      <c r="AA111" s="119"/>
      <c r="AB111" s="119"/>
      <c r="AC111" s="116"/>
      <c r="AD111" s="120"/>
      <c r="AE111" s="119"/>
      <c r="AF111" s="117"/>
      <c r="AG111" s="477"/>
      <c r="AH111" s="473"/>
      <c r="AI111" s="473"/>
      <c r="AJ111" s="473"/>
      <c r="AK111" s="473"/>
      <c r="AL111" s="473"/>
      <c r="AM111" s="473"/>
      <c r="AN111" s="473"/>
      <c r="AO111" s="478"/>
      <c r="AP111" s="473"/>
      <c r="AQ111" s="473"/>
      <c r="AR111" s="473"/>
      <c r="AS111" s="473"/>
      <c r="AT111" s="473"/>
      <c r="AU111" s="474"/>
    </row>
    <row r="112" spans="1:47" ht="17.25" customHeight="1" x14ac:dyDescent="0.25">
      <c r="A112" s="522"/>
      <c r="B112" s="472"/>
      <c r="C112" s="485" t="s">
        <v>180</v>
      </c>
      <c r="D112" s="100" t="s">
        <v>83</v>
      </c>
      <c r="E112" s="101">
        <f>+VLOOKUP(C112,'FAUNA SILVESTRE'!$B$1:$I$21,8,0)</f>
        <v>24</v>
      </c>
      <c r="F112" s="101"/>
      <c r="G112" s="101"/>
      <c r="H112" s="101"/>
      <c r="I112" s="101"/>
      <c r="J112" s="101"/>
      <c r="K112" s="101"/>
      <c r="L112" s="101"/>
      <c r="M112" s="101"/>
      <c r="N112" s="101"/>
      <c r="O112" s="101"/>
      <c r="P112" s="101"/>
      <c r="Q112" s="101"/>
      <c r="R112" s="102"/>
      <c r="S112" s="103"/>
      <c r="T112" s="104"/>
      <c r="U112" s="105"/>
      <c r="V112" s="105"/>
      <c r="W112" s="105"/>
      <c r="X112" s="105"/>
      <c r="Y112" s="105"/>
      <c r="Z112" s="105"/>
      <c r="AA112" s="105"/>
      <c r="AB112" s="105"/>
      <c r="AC112" s="106"/>
      <c r="AD112" s="107"/>
      <c r="AE112" s="105"/>
      <c r="AF112" s="103"/>
      <c r="AG112" s="475" t="str">
        <f t="shared" si="14"/>
        <v>18-RAFAEL URIBE URIBE</v>
      </c>
      <c r="AH112" s="471" t="s">
        <v>234</v>
      </c>
      <c r="AI112" s="471" t="s">
        <v>234</v>
      </c>
      <c r="AJ112" s="471" t="s">
        <v>234</v>
      </c>
      <c r="AK112" s="471" t="s">
        <v>234</v>
      </c>
      <c r="AL112" s="471" t="s">
        <v>234</v>
      </c>
      <c r="AM112" s="471"/>
      <c r="AN112" s="471"/>
      <c r="AO112" s="478"/>
      <c r="AP112" s="471" t="s">
        <v>234</v>
      </c>
      <c r="AQ112" s="471" t="s">
        <v>234</v>
      </c>
      <c r="AR112" s="471" t="s">
        <v>235</v>
      </c>
      <c r="AS112" s="471" t="s">
        <v>236</v>
      </c>
      <c r="AT112" s="471"/>
      <c r="AU112" s="474"/>
    </row>
    <row r="113" spans="1:47" ht="17.25" customHeight="1" x14ac:dyDescent="0.25">
      <c r="A113" s="522"/>
      <c r="B113" s="472"/>
      <c r="C113" s="485"/>
      <c r="D113" s="108" t="s">
        <v>6</v>
      </c>
      <c r="E113" s="101">
        <f>+VLOOKUP(C112,'FAUNA SILVESTRE'!$B$1:$I$21,7,0)</f>
        <v>7221989</v>
      </c>
      <c r="F113" s="101"/>
      <c r="G113" s="101"/>
      <c r="H113" s="101"/>
      <c r="I113" s="101"/>
      <c r="J113" s="101"/>
      <c r="K113" s="101"/>
      <c r="L113" s="101"/>
      <c r="M113" s="101"/>
      <c r="N113" s="101"/>
      <c r="O113" s="101"/>
      <c r="P113" s="101"/>
      <c r="Q113" s="101"/>
      <c r="R113" s="101"/>
      <c r="S113" s="109"/>
      <c r="T113" s="110"/>
      <c r="U113" s="111"/>
      <c r="V113" s="111"/>
      <c r="W113" s="111"/>
      <c r="X113" s="111"/>
      <c r="Y113" s="111"/>
      <c r="Z113" s="111"/>
      <c r="AA113" s="111"/>
      <c r="AB113" s="111"/>
      <c r="AC113" s="101"/>
      <c r="AD113" s="101"/>
      <c r="AE113" s="111"/>
      <c r="AF113" s="109"/>
      <c r="AG113" s="476"/>
      <c r="AH113" s="472"/>
      <c r="AI113" s="472"/>
      <c r="AJ113" s="472"/>
      <c r="AK113" s="472"/>
      <c r="AL113" s="472"/>
      <c r="AM113" s="472"/>
      <c r="AN113" s="472"/>
      <c r="AO113" s="478"/>
      <c r="AP113" s="472"/>
      <c r="AQ113" s="472"/>
      <c r="AR113" s="472"/>
      <c r="AS113" s="472"/>
      <c r="AT113" s="472"/>
      <c r="AU113" s="474"/>
    </row>
    <row r="114" spans="1:47" ht="17.25" customHeight="1" x14ac:dyDescent="0.25">
      <c r="A114" s="522"/>
      <c r="B114" s="472"/>
      <c r="C114" s="485"/>
      <c r="D114" s="100" t="s">
        <v>84</v>
      </c>
      <c r="E114" s="101">
        <v>0</v>
      </c>
      <c r="F114" s="106"/>
      <c r="G114" s="106"/>
      <c r="H114" s="106"/>
      <c r="I114" s="106"/>
      <c r="J114" s="106"/>
      <c r="K114" s="106"/>
      <c r="L114" s="106"/>
      <c r="M114" s="106"/>
      <c r="N114" s="106"/>
      <c r="O114" s="106"/>
      <c r="P114" s="106"/>
      <c r="Q114" s="106"/>
      <c r="R114" s="106"/>
      <c r="S114" s="112"/>
      <c r="T114" s="113"/>
      <c r="U114" s="114"/>
      <c r="V114" s="114"/>
      <c r="W114" s="114"/>
      <c r="X114" s="114"/>
      <c r="Y114" s="114"/>
      <c r="Z114" s="114"/>
      <c r="AA114" s="114"/>
      <c r="AB114" s="114"/>
      <c r="AC114" s="106"/>
      <c r="AD114" s="101"/>
      <c r="AE114" s="114"/>
      <c r="AF114" s="112"/>
      <c r="AG114" s="476"/>
      <c r="AH114" s="472"/>
      <c r="AI114" s="472"/>
      <c r="AJ114" s="472"/>
      <c r="AK114" s="472"/>
      <c r="AL114" s="472"/>
      <c r="AM114" s="472"/>
      <c r="AN114" s="472"/>
      <c r="AO114" s="478"/>
      <c r="AP114" s="472"/>
      <c r="AQ114" s="472"/>
      <c r="AR114" s="472"/>
      <c r="AS114" s="472"/>
      <c r="AT114" s="472"/>
      <c r="AU114" s="474"/>
    </row>
    <row r="115" spans="1:47" ht="17.25" customHeight="1" x14ac:dyDescent="0.25">
      <c r="A115" s="522"/>
      <c r="B115" s="472"/>
      <c r="C115" s="485"/>
      <c r="D115" s="108" t="s">
        <v>7</v>
      </c>
      <c r="E115" s="101">
        <v>0</v>
      </c>
      <c r="F115" s="106"/>
      <c r="G115" s="106"/>
      <c r="H115" s="106"/>
      <c r="I115" s="106"/>
      <c r="J115" s="106"/>
      <c r="K115" s="106"/>
      <c r="L115" s="106"/>
      <c r="M115" s="106"/>
      <c r="N115" s="106"/>
      <c r="O115" s="106"/>
      <c r="P115" s="106"/>
      <c r="Q115" s="106"/>
      <c r="R115" s="106"/>
      <c r="S115" s="112"/>
      <c r="T115" s="113"/>
      <c r="U115" s="114"/>
      <c r="V115" s="114"/>
      <c r="W115" s="114"/>
      <c r="X115" s="114"/>
      <c r="Y115" s="114"/>
      <c r="Z115" s="114"/>
      <c r="AA115" s="114"/>
      <c r="AB115" s="114"/>
      <c r="AC115" s="106"/>
      <c r="AD115" s="101"/>
      <c r="AE115" s="114"/>
      <c r="AF115" s="112"/>
      <c r="AG115" s="476"/>
      <c r="AH115" s="472"/>
      <c r="AI115" s="472"/>
      <c r="AJ115" s="472"/>
      <c r="AK115" s="472"/>
      <c r="AL115" s="472"/>
      <c r="AM115" s="472"/>
      <c r="AN115" s="472"/>
      <c r="AO115" s="478"/>
      <c r="AP115" s="472"/>
      <c r="AQ115" s="472"/>
      <c r="AR115" s="472"/>
      <c r="AS115" s="472"/>
      <c r="AT115" s="472"/>
      <c r="AU115" s="474"/>
    </row>
    <row r="116" spans="1:47" ht="17.25" customHeight="1" x14ac:dyDescent="0.25">
      <c r="A116" s="522"/>
      <c r="B116" s="472"/>
      <c r="C116" s="485"/>
      <c r="D116" s="100" t="s">
        <v>85</v>
      </c>
      <c r="E116" s="115">
        <f t="shared" ref="E116:E117" si="24">+E112+E114</f>
        <v>24</v>
      </c>
      <c r="F116" s="116"/>
      <c r="G116" s="116"/>
      <c r="H116" s="116"/>
      <c r="I116" s="116"/>
      <c r="J116" s="116"/>
      <c r="K116" s="116"/>
      <c r="L116" s="116"/>
      <c r="M116" s="116"/>
      <c r="N116" s="116"/>
      <c r="O116" s="116"/>
      <c r="P116" s="116"/>
      <c r="Q116" s="116"/>
      <c r="R116" s="116"/>
      <c r="S116" s="117"/>
      <c r="T116" s="118"/>
      <c r="U116" s="119"/>
      <c r="V116" s="119"/>
      <c r="W116" s="119"/>
      <c r="X116" s="119"/>
      <c r="Y116" s="119"/>
      <c r="Z116" s="119"/>
      <c r="AA116" s="119"/>
      <c r="AB116" s="119"/>
      <c r="AC116" s="116"/>
      <c r="AD116" s="120"/>
      <c r="AE116" s="119"/>
      <c r="AF116" s="117"/>
      <c r="AG116" s="476"/>
      <c r="AH116" s="472"/>
      <c r="AI116" s="472"/>
      <c r="AJ116" s="472"/>
      <c r="AK116" s="472"/>
      <c r="AL116" s="472"/>
      <c r="AM116" s="472"/>
      <c r="AN116" s="472"/>
      <c r="AO116" s="478"/>
      <c r="AP116" s="472"/>
      <c r="AQ116" s="472"/>
      <c r="AR116" s="472"/>
      <c r="AS116" s="472"/>
      <c r="AT116" s="472"/>
      <c r="AU116" s="474"/>
    </row>
    <row r="117" spans="1:47" ht="17.25" customHeight="1" x14ac:dyDescent="0.25">
      <c r="A117" s="522"/>
      <c r="B117" s="472"/>
      <c r="C117" s="485"/>
      <c r="D117" s="108" t="s">
        <v>88</v>
      </c>
      <c r="E117" s="115">
        <f t="shared" si="24"/>
        <v>7221989</v>
      </c>
      <c r="F117" s="116"/>
      <c r="G117" s="116"/>
      <c r="H117" s="116"/>
      <c r="I117" s="116"/>
      <c r="J117" s="116"/>
      <c r="K117" s="116"/>
      <c r="L117" s="116"/>
      <c r="M117" s="116"/>
      <c r="N117" s="116"/>
      <c r="O117" s="116"/>
      <c r="P117" s="116"/>
      <c r="Q117" s="116"/>
      <c r="R117" s="116"/>
      <c r="S117" s="117"/>
      <c r="T117" s="118"/>
      <c r="U117" s="119"/>
      <c r="V117" s="119"/>
      <c r="W117" s="119"/>
      <c r="X117" s="119"/>
      <c r="Y117" s="119"/>
      <c r="Z117" s="119"/>
      <c r="AA117" s="119"/>
      <c r="AB117" s="119"/>
      <c r="AC117" s="116"/>
      <c r="AD117" s="120"/>
      <c r="AE117" s="119"/>
      <c r="AF117" s="117"/>
      <c r="AG117" s="477"/>
      <c r="AH117" s="473"/>
      <c r="AI117" s="473"/>
      <c r="AJ117" s="473"/>
      <c r="AK117" s="473"/>
      <c r="AL117" s="473"/>
      <c r="AM117" s="473"/>
      <c r="AN117" s="473"/>
      <c r="AO117" s="478"/>
      <c r="AP117" s="473"/>
      <c r="AQ117" s="473"/>
      <c r="AR117" s="473"/>
      <c r="AS117" s="473"/>
      <c r="AT117" s="473"/>
      <c r="AU117" s="474"/>
    </row>
    <row r="118" spans="1:47" ht="17.25" customHeight="1" x14ac:dyDescent="0.25">
      <c r="A118" s="522"/>
      <c r="B118" s="472"/>
      <c r="C118" s="485" t="s">
        <v>181</v>
      </c>
      <c r="D118" s="100" t="s">
        <v>83</v>
      </c>
      <c r="E118" s="101">
        <f>+VLOOKUP(C118,'FAUNA SILVESTRE'!$B$1:$I$21,8,0)</f>
        <v>40</v>
      </c>
      <c r="F118" s="101"/>
      <c r="G118" s="101"/>
      <c r="H118" s="101"/>
      <c r="I118" s="101"/>
      <c r="J118" s="101"/>
      <c r="K118" s="101"/>
      <c r="L118" s="101"/>
      <c r="M118" s="101"/>
      <c r="N118" s="101"/>
      <c r="O118" s="101"/>
      <c r="P118" s="101"/>
      <c r="Q118" s="101"/>
      <c r="R118" s="102"/>
      <c r="S118" s="103"/>
      <c r="T118" s="104"/>
      <c r="U118" s="105"/>
      <c r="V118" s="105"/>
      <c r="W118" s="105"/>
      <c r="X118" s="105"/>
      <c r="Y118" s="105"/>
      <c r="Z118" s="105"/>
      <c r="AA118" s="105"/>
      <c r="AB118" s="105"/>
      <c r="AC118" s="106"/>
      <c r="AD118" s="107"/>
      <c r="AE118" s="105"/>
      <c r="AF118" s="103"/>
      <c r="AG118" s="475" t="str">
        <f t="shared" ref="AG118" si="25">+C118</f>
        <v>19-CIUDAD BOLIVAR</v>
      </c>
      <c r="AH118" s="471" t="s">
        <v>234</v>
      </c>
      <c r="AI118" s="471" t="s">
        <v>234</v>
      </c>
      <c r="AJ118" s="471" t="s">
        <v>234</v>
      </c>
      <c r="AK118" s="471" t="s">
        <v>234</v>
      </c>
      <c r="AL118" s="471" t="s">
        <v>234</v>
      </c>
      <c r="AM118" s="471"/>
      <c r="AN118" s="471"/>
      <c r="AO118" s="478"/>
      <c r="AP118" s="471" t="s">
        <v>234</v>
      </c>
      <c r="AQ118" s="471" t="s">
        <v>234</v>
      </c>
      <c r="AR118" s="471" t="s">
        <v>235</v>
      </c>
      <c r="AS118" s="471" t="s">
        <v>236</v>
      </c>
      <c r="AT118" s="471"/>
      <c r="AU118" s="474"/>
    </row>
    <row r="119" spans="1:47" ht="17.25" customHeight="1" x14ac:dyDescent="0.25">
      <c r="A119" s="522"/>
      <c r="B119" s="472"/>
      <c r="C119" s="485"/>
      <c r="D119" s="108" t="s">
        <v>6</v>
      </c>
      <c r="E119" s="101">
        <f>+VLOOKUP(C118,'FAUNA SILVESTRE'!$B$1:$I$21,7,0)</f>
        <v>12024961</v>
      </c>
      <c r="F119" s="101"/>
      <c r="G119" s="101"/>
      <c r="H119" s="101"/>
      <c r="I119" s="101"/>
      <c r="J119" s="101"/>
      <c r="K119" s="101"/>
      <c r="L119" s="101"/>
      <c r="M119" s="101"/>
      <c r="N119" s="101"/>
      <c r="O119" s="101"/>
      <c r="P119" s="101"/>
      <c r="Q119" s="101"/>
      <c r="R119" s="101"/>
      <c r="S119" s="109"/>
      <c r="T119" s="110"/>
      <c r="U119" s="111"/>
      <c r="V119" s="111"/>
      <c r="W119" s="111"/>
      <c r="X119" s="111"/>
      <c r="Y119" s="111"/>
      <c r="Z119" s="111"/>
      <c r="AA119" s="111"/>
      <c r="AB119" s="111"/>
      <c r="AC119" s="101"/>
      <c r="AD119" s="101"/>
      <c r="AE119" s="111"/>
      <c r="AF119" s="109"/>
      <c r="AG119" s="476"/>
      <c r="AH119" s="472"/>
      <c r="AI119" s="472"/>
      <c r="AJ119" s="472"/>
      <c r="AK119" s="472"/>
      <c r="AL119" s="472"/>
      <c r="AM119" s="472"/>
      <c r="AN119" s="472"/>
      <c r="AO119" s="478"/>
      <c r="AP119" s="472"/>
      <c r="AQ119" s="472"/>
      <c r="AR119" s="472"/>
      <c r="AS119" s="472"/>
      <c r="AT119" s="472"/>
      <c r="AU119" s="474"/>
    </row>
    <row r="120" spans="1:47" ht="17.25" customHeight="1" x14ac:dyDescent="0.25">
      <c r="A120" s="522"/>
      <c r="B120" s="472"/>
      <c r="C120" s="485"/>
      <c r="D120" s="100" t="s">
        <v>84</v>
      </c>
      <c r="E120" s="101">
        <v>0</v>
      </c>
      <c r="F120" s="106"/>
      <c r="G120" s="106"/>
      <c r="H120" s="106"/>
      <c r="I120" s="106"/>
      <c r="J120" s="106"/>
      <c r="K120" s="106"/>
      <c r="L120" s="106"/>
      <c r="M120" s="106"/>
      <c r="N120" s="106"/>
      <c r="O120" s="106"/>
      <c r="P120" s="106"/>
      <c r="Q120" s="106"/>
      <c r="R120" s="106"/>
      <c r="S120" s="112"/>
      <c r="T120" s="113"/>
      <c r="U120" s="114"/>
      <c r="V120" s="114"/>
      <c r="W120" s="114"/>
      <c r="X120" s="114"/>
      <c r="Y120" s="114"/>
      <c r="Z120" s="114"/>
      <c r="AA120" s="114"/>
      <c r="AB120" s="114"/>
      <c r="AC120" s="106"/>
      <c r="AD120" s="101"/>
      <c r="AE120" s="114"/>
      <c r="AF120" s="112"/>
      <c r="AG120" s="476"/>
      <c r="AH120" s="472"/>
      <c r="AI120" s="472"/>
      <c r="AJ120" s="472"/>
      <c r="AK120" s="472"/>
      <c r="AL120" s="472"/>
      <c r="AM120" s="472"/>
      <c r="AN120" s="472"/>
      <c r="AO120" s="478"/>
      <c r="AP120" s="472"/>
      <c r="AQ120" s="472"/>
      <c r="AR120" s="472"/>
      <c r="AS120" s="472"/>
      <c r="AT120" s="472"/>
      <c r="AU120" s="474"/>
    </row>
    <row r="121" spans="1:47" ht="17.25" customHeight="1" x14ac:dyDescent="0.25">
      <c r="A121" s="522"/>
      <c r="B121" s="472"/>
      <c r="C121" s="485"/>
      <c r="D121" s="108" t="s">
        <v>7</v>
      </c>
      <c r="E121" s="101">
        <v>0</v>
      </c>
      <c r="F121" s="106"/>
      <c r="G121" s="106"/>
      <c r="H121" s="106"/>
      <c r="I121" s="106"/>
      <c r="J121" s="106"/>
      <c r="K121" s="106"/>
      <c r="L121" s="106"/>
      <c r="M121" s="106"/>
      <c r="N121" s="106"/>
      <c r="O121" s="106"/>
      <c r="P121" s="106"/>
      <c r="Q121" s="106"/>
      <c r="R121" s="106"/>
      <c r="S121" s="112"/>
      <c r="T121" s="113"/>
      <c r="U121" s="114"/>
      <c r="V121" s="114"/>
      <c r="W121" s="114"/>
      <c r="X121" s="114"/>
      <c r="Y121" s="114"/>
      <c r="Z121" s="114"/>
      <c r="AA121" s="114"/>
      <c r="AB121" s="114"/>
      <c r="AC121" s="106"/>
      <c r="AD121" s="101"/>
      <c r="AE121" s="114"/>
      <c r="AF121" s="112"/>
      <c r="AG121" s="476"/>
      <c r="AH121" s="472"/>
      <c r="AI121" s="472"/>
      <c r="AJ121" s="472"/>
      <c r="AK121" s="472"/>
      <c r="AL121" s="472"/>
      <c r="AM121" s="472"/>
      <c r="AN121" s="472"/>
      <c r="AO121" s="478"/>
      <c r="AP121" s="472"/>
      <c r="AQ121" s="472"/>
      <c r="AR121" s="472"/>
      <c r="AS121" s="472"/>
      <c r="AT121" s="472"/>
      <c r="AU121" s="474"/>
    </row>
    <row r="122" spans="1:47" ht="17.25" customHeight="1" x14ac:dyDescent="0.25">
      <c r="A122" s="522"/>
      <c r="B122" s="472"/>
      <c r="C122" s="485"/>
      <c r="D122" s="100" t="s">
        <v>85</v>
      </c>
      <c r="E122" s="115">
        <f t="shared" ref="E122:E123" si="26">+E118+E120</f>
        <v>40</v>
      </c>
      <c r="F122" s="116"/>
      <c r="G122" s="116"/>
      <c r="H122" s="116"/>
      <c r="I122" s="116"/>
      <c r="J122" s="116"/>
      <c r="K122" s="116"/>
      <c r="L122" s="116"/>
      <c r="M122" s="116"/>
      <c r="N122" s="116"/>
      <c r="O122" s="116"/>
      <c r="P122" s="116"/>
      <c r="Q122" s="116"/>
      <c r="R122" s="116"/>
      <c r="S122" s="117"/>
      <c r="T122" s="118"/>
      <c r="U122" s="119"/>
      <c r="V122" s="119"/>
      <c r="W122" s="119"/>
      <c r="X122" s="119"/>
      <c r="Y122" s="119"/>
      <c r="Z122" s="119"/>
      <c r="AA122" s="119"/>
      <c r="AB122" s="119"/>
      <c r="AC122" s="116"/>
      <c r="AD122" s="120"/>
      <c r="AE122" s="119"/>
      <c r="AF122" s="117"/>
      <c r="AG122" s="476"/>
      <c r="AH122" s="472"/>
      <c r="AI122" s="472"/>
      <c r="AJ122" s="472"/>
      <c r="AK122" s="472"/>
      <c r="AL122" s="472"/>
      <c r="AM122" s="472"/>
      <c r="AN122" s="472"/>
      <c r="AO122" s="478"/>
      <c r="AP122" s="472"/>
      <c r="AQ122" s="472"/>
      <c r="AR122" s="472"/>
      <c r="AS122" s="472"/>
      <c r="AT122" s="472"/>
      <c r="AU122" s="474"/>
    </row>
    <row r="123" spans="1:47" ht="17.25" customHeight="1" x14ac:dyDescent="0.25">
      <c r="A123" s="522"/>
      <c r="B123" s="472"/>
      <c r="C123" s="485"/>
      <c r="D123" s="108" t="s">
        <v>88</v>
      </c>
      <c r="E123" s="115">
        <f t="shared" si="26"/>
        <v>12024961</v>
      </c>
      <c r="F123" s="116"/>
      <c r="G123" s="116"/>
      <c r="H123" s="116"/>
      <c r="I123" s="116"/>
      <c r="J123" s="116"/>
      <c r="K123" s="116"/>
      <c r="L123" s="116"/>
      <c r="M123" s="116"/>
      <c r="N123" s="116"/>
      <c r="O123" s="116"/>
      <c r="P123" s="116"/>
      <c r="Q123" s="116"/>
      <c r="R123" s="116"/>
      <c r="S123" s="117"/>
      <c r="T123" s="118"/>
      <c r="U123" s="119"/>
      <c r="V123" s="119"/>
      <c r="W123" s="119"/>
      <c r="X123" s="119"/>
      <c r="Y123" s="119"/>
      <c r="Z123" s="119"/>
      <c r="AA123" s="119"/>
      <c r="AB123" s="119"/>
      <c r="AC123" s="116"/>
      <c r="AD123" s="120"/>
      <c r="AE123" s="119"/>
      <c r="AF123" s="117"/>
      <c r="AG123" s="477"/>
      <c r="AH123" s="473"/>
      <c r="AI123" s="473"/>
      <c r="AJ123" s="473"/>
      <c r="AK123" s="473"/>
      <c r="AL123" s="473"/>
      <c r="AM123" s="473"/>
      <c r="AN123" s="473"/>
      <c r="AO123" s="478"/>
      <c r="AP123" s="473"/>
      <c r="AQ123" s="473"/>
      <c r="AR123" s="473"/>
      <c r="AS123" s="473"/>
      <c r="AT123" s="473"/>
      <c r="AU123" s="474"/>
    </row>
    <row r="124" spans="1:47" ht="24.75" customHeight="1" x14ac:dyDescent="0.25">
      <c r="A124" s="522"/>
      <c r="B124" s="472"/>
      <c r="C124" s="485" t="s">
        <v>202</v>
      </c>
      <c r="D124" s="100" t="s">
        <v>83</v>
      </c>
      <c r="E124" s="101">
        <f>+VLOOKUP(C124,'FAUNA SILVESTRE'!$B$1:$I$21,8,0)</f>
        <v>508</v>
      </c>
      <c r="F124" s="101"/>
      <c r="G124" s="101"/>
      <c r="H124" s="101"/>
      <c r="I124" s="101"/>
      <c r="J124" s="101"/>
      <c r="K124" s="101"/>
      <c r="L124" s="101"/>
      <c r="M124" s="101"/>
      <c r="N124" s="101"/>
      <c r="O124" s="101"/>
      <c r="P124" s="101"/>
      <c r="Q124" s="101"/>
      <c r="R124" s="102"/>
      <c r="S124" s="103"/>
      <c r="T124" s="104"/>
      <c r="U124" s="105"/>
      <c r="V124" s="105"/>
      <c r="W124" s="105"/>
      <c r="X124" s="105"/>
      <c r="Y124" s="105"/>
      <c r="Z124" s="105"/>
      <c r="AA124" s="105"/>
      <c r="AB124" s="105"/>
      <c r="AC124" s="106"/>
      <c r="AD124" s="107"/>
      <c r="AE124" s="105"/>
      <c r="AF124" s="103"/>
      <c r="AG124" s="475" t="s">
        <v>251</v>
      </c>
      <c r="AH124" s="471" t="s">
        <v>234</v>
      </c>
      <c r="AI124" s="471" t="s">
        <v>234</v>
      </c>
      <c r="AJ124" s="471" t="s">
        <v>234</v>
      </c>
      <c r="AK124" s="471" t="s">
        <v>234</v>
      </c>
      <c r="AL124" s="471" t="s">
        <v>234</v>
      </c>
      <c r="AM124" s="471"/>
      <c r="AN124" s="471"/>
      <c r="AO124" s="478"/>
      <c r="AP124" s="471" t="s">
        <v>234</v>
      </c>
      <c r="AQ124" s="471" t="s">
        <v>234</v>
      </c>
      <c r="AR124" s="471" t="s">
        <v>235</v>
      </c>
      <c r="AS124" s="471" t="s">
        <v>236</v>
      </c>
      <c r="AT124" s="471"/>
      <c r="AU124" s="474"/>
    </row>
    <row r="125" spans="1:47" ht="24.75" customHeight="1" x14ac:dyDescent="0.25">
      <c r="A125" s="522"/>
      <c r="B125" s="472"/>
      <c r="C125" s="485"/>
      <c r="D125" s="108" t="s">
        <v>6</v>
      </c>
      <c r="E125" s="101">
        <f>+VLOOKUP(C124,'FAUNA SILVESTRE'!$B$1:$I$21,7,0)</f>
        <v>152362922</v>
      </c>
      <c r="F125" s="101"/>
      <c r="G125" s="101"/>
      <c r="H125" s="101"/>
      <c r="I125" s="101"/>
      <c r="J125" s="101"/>
      <c r="K125" s="101"/>
      <c r="L125" s="101"/>
      <c r="M125" s="101"/>
      <c r="N125" s="101"/>
      <c r="O125" s="101"/>
      <c r="P125" s="101"/>
      <c r="Q125" s="101"/>
      <c r="R125" s="101"/>
      <c r="S125" s="109"/>
      <c r="T125" s="110"/>
      <c r="U125" s="111"/>
      <c r="V125" s="111"/>
      <c r="W125" s="111"/>
      <c r="X125" s="111"/>
      <c r="Y125" s="111"/>
      <c r="Z125" s="111"/>
      <c r="AA125" s="111"/>
      <c r="AB125" s="111"/>
      <c r="AC125" s="101"/>
      <c r="AD125" s="101"/>
      <c r="AE125" s="111"/>
      <c r="AF125" s="109"/>
      <c r="AG125" s="476"/>
      <c r="AH125" s="472"/>
      <c r="AI125" s="472"/>
      <c r="AJ125" s="472"/>
      <c r="AK125" s="472"/>
      <c r="AL125" s="472"/>
      <c r="AM125" s="472"/>
      <c r="AN125" s="472"/>
      <c r="AO125" s="478"/>
      <c r="AP125" s="472"/>
      <c r="AQ125" s="472"/>
      <c r="AR125" s="472"/>
      <c r="AS125" s="472"/>
      <c r="AT125" s="472"/>
      <c r="AU125" s="474"/>
    </row>
    <row r="126" spans="1:47" ht="24.75" customHeight="1" x14ac:dyDescent="0.25">
      <c r="A126" s="522"/>
      <c r="B126" s="472"/>
      <c r="C126" s="485"/>
      <c r="D126" s="100" t="s">
        <v>84</v>
      </c>
      <c r="E126" s="101">
        <v>0</v>
      </c>
      <c r="F126" s="106"/>
      <c r="G126" s="106"/>
      <c r="H126" s="106"/>
      <c r="I126" s="106"/>
      <c r="J126" s="106"/>
      <c r="K126" s="106"/>
      <c r="L126" s="106"/>
      <c r="M126" s="106"/>
      <c r="N126" s="106"/>
      <c r="O126" s="106"/>
      <c r="P126" s="106"/>
      <c r="Q126" s="106"/>
      <c r="R126" s="106"/>
      <c r="S126" s="112"/>
      <c r="T126" s="113"/>
      <c r="U126" s="114"/>
      <c r="V126" s="114"/>
      <c r="W126" s="114"/>
      <c r="X126" s="114"/>
      <c r="Y126" s="114"/>
      <c r="Z126" s="114"/>
      <c r="AA126" s="114"/>
      <c r="AB126" s="114"/>
      <c r="AC126" s="106"/>
      <c r="AD126" s="101"/>
      <c r="AE126" s="114"/>
      <c r="AF126" s="112"/>
      <c r="AG126" s="476"/>
      <c r="AH126" s="472"/>
      <c r="AI126" s="472"/>
      <c r="AJ126" s="472"/>
      <c r="AK126" s="472"/>
      <c r="AL126" s="472"/>
      <c r="AM126" s="472"/>
      <c r="AN126" s="472"/>
      <c r="AO126" s="478"/>
      <c r="AP126" s="472"/>
      <c r="AQ126" s="472"/>
      <c r="AR126" s="472"/>
      <c r="AS126" s="472"/>
      <c r="AT126" s="472"/>
      <c r="AU126" s="474"/>
    </row>
    <row r="127" spans="1:47" ht="24.75" customHeight="1" x14ac:dyDescent="0.25">
      <c r="A127" s="522"/>
      <c r="B127" s="472"/>
      <c r="C127" s="485"/>
      <c r="D127" s="108" t="s">
        <v>7</v>
      </c>
      <c r="E127" s="101">
        <v>0</v>
      </c>
      <c r="F127" s="106"/>
      <c r="G127" s="106"/>
      <c r="H127" s="106"/>
      <c r="I127" s="106"/>
      <c r="J127" s="106"/>
      <c r="K127" s="106"/>
      <c r="L127" s="106"/>
      <c r="M127" s="106"/>
      <c r="N127" s="106"/>
      <c r="O127" s="106"/>
      <c r="P127" s="106"/>
      <c r="Q127" s="106"/>
      <c r="R127" s="106"/>
      <c r="S127" s="112"/>
      <c r="T127" s="113"/>
      <c r="U127" s="114"/>
      <c r="V127" s="114"/>
      <c r="W127" s="114"/>
      <c r="X127" s="114"/>
      <c r="Y127" s="114"/>
      <c r="Z127" s="114"/>
      <c r="AA127" s="114"/>
      <c r="AB127" s="114"/>
      <c r="AC127" s="106"/>
      <c r="AD127" s="101"/>
      <c r="AE127" s="114"/>
      <c r="AF127" s="112"/>
      <c r="AG127" s="476"/>
      <c r="AH127" s="472"/>
      <c r="AI127" s="472"/>
      <c r="AJ127" s="472"/>
      <c r="AK127" s="472"/>
      <c r="AL127" s="472"/>
      <c r="AM127" s="472"/>
      <c r="AN127" s="472"/>
      <c r="AO127" s="478"/>
      <c r="AP127" s="472"/>
      <c r="AQ127" s="472"/>
      <c r="AR127" s="472"/>
      <c r="AS127" s="472"/>
      <c r="AT127" s="472"/>
      <c r="AU127" s="474"/>
    </row>
    <row r="128" spans="1:47" ht="24.75" customHeight="1" x14ac:dyDescent="0.25">
      <c r="A128" s="522"/>
      <c r="B128" s="472"/>
      <c r="C128" s="485"/>
      <c r="D128" s="100" t="s">
        <v>85</v>
      </c>
      <c r="E128" s="115">
        <f t="shared" ref="E128:E129" si="27">+E124+E126</f>
        <v>508</v>
      </c>
      <c r="F128" s="116"/>
      <c r="G128" s="116"/>
      <c r="H128" s="116"/>
      <c r="I128" s="116"/>
      <c r="J128" s="116"/>
      <c r="K128" s="116"/>
      <c r="L128" s="116"/>
      <c r="M128" s="116"/>
      <c r="N128" s="116"/>
      <c r="O128" s="116"/>
      <c r="P128" s="116"/>
      <c r="Q128" s="116"/>
      <c r="R128" s="116"/>
      <c r="S128" s="117"/>
      <c r="T128" s="118"/>
      <c r="U128" s="119"/>
      <c r="V128" s="119"/>
      <c r="W128" s="119"/>
      <c r="X128" s="119"/>
      <c r="Y128" s="119"/>
      <c r="Z128" s="119"/>
      <c r="AA128" s="119"/>
      <c r="AB128" s="119"/>
      <c r="AC128" s="116"/>
      <c r="AD128" s="120"/>
      <c r="AE128" s="119"/>
      <c r="AF128" s="117"/>
      <c r="AG128" s="476"/>
      <c r="AH128" s="472"/>
      <c r="AI128" s="472"/>
      <c r="AJ128" s="472"/>
      <c r="AK128" s="472"/>
      <c r="AL128" s="472"/>
      <c r="AM128" s="472"/>
      <c r="AN128" s="472"/>
      <c r="AO128" s="478"/>
      <c r="AP128" s="472"/>
      <c r="AQ128" s="472"/>
      <c r="AR128" s="472"/>
      <c r="AS128" s="472"/>
      <c r="AT128" s="472"/>
      <c r="AU128" s="474"/>
    </row>
    <row r="129" spans="1:47" ht="24.75" customHeight="1" x14ac:dyDescent="0.25">
      <c r="A129" s="522"/>
      <c r="B129" s="472"/>
      <c r="C129" s="485"/>
      <c r="D129" s="108" t="s">
        <v>88</v>
      </c>
      <c r="E129" s="115">
        <f t="shared" si="27"/>
        <v>152362922</v>
      </c>
      <c r="F129" s="116"/>
      <c r="G129" s="116"/>
      <c r="H129" s="116"/>
      <c r="I129" s="116"/>
      <c r="J129" s="116"/>
      <c r="K129" s="116"/>
      <c r="L129" s="116"/>
      <c r="M129" s="116"/>
      <c r="N129" s="116"/>
      <c r="O129" s="116"/>
      <c r="P129" s="116"/>
      <c r="Q129" s="116"/>
      <c r="R129" s="116"/>
      <c r="S129" s="117"/>
      <c r="T129" s="118"/>
      <c r="U129" s="119"/>
      <c r="V129" s="119"/>
      <c r="W129" s="119"/>
      <c r="X129" s="119"/>
      <c r="Y129" s="119"/>
      <c r="Z129" s="119"/>
      <c r="AA129" s="119"/>
      <c r="AB129" s="119"/>
      <c r="AC129" s="116"/>
      <c r="AD129" s="120"/>
      <c r="AE129" s="119"/>
      <c r="AF129" s="117"/>
      <c r="AG129" s="477"/>
      <c r="AH129" s="473"/>
      <c r="AI129" s="473"/>
      <c r="AJ129" s="473"/>
      <c r="AK129" s="473"/>
      <c r="AL129" s="473"/>
      <c r="AM129" s="473"/>
      <c r="AN129" s="473"/>
      <c r="AO129" s="478"/>
      <c r="AP129" s="473"/>
      <c r="AQ129" s="473"/>
      <c r="AR129" s="473"/>
      <c r="AS129" s="473"/>
      <c r="AT129" s="473"/>
      <c r="AU129" s="474"/>
    </row>
    <row r="130" spans="1:47" ht="34.5" customHeight="1" x14ac:dyDescent="0.25">
      <c r="A130" s="522"/>
      <c r="B130" s="472"/>
      <c r="C130" s="511" t="s">
        <v>249</v>
      </c>
      <c r="D130" s="100" t="s">
        <v>237</v>
      </c>
      <c r="E130" s="121">
        <f>+E10+E16+E22+E28+E34+E40+E46+E52+E58+E64+E70+E76+E82+E88+E94+E100+E106+E112+E118+E124</f>
        <v>2500</v>
      </c>
      <c r="F130" s="122"/>
      <c r="G130" s="122"/>
      <c r="H130" s="122"/>
      <c r="I130" s="122"/>
      <c r="J130" s="122"/>
      <c r="K130" s="122"/>
      <c r="L130" s="122"/>
      <c r="M130" s="122"/>
      <c r="N130" s="122"/>
      <c r="O130" s="122"/>
      <c r="P130" s="122"/>
      <c r="Q130" s="122"/>
      <c r="R130" s="123"/>
      <c r="S130" s="124"/>
      <c r="T130" s="125"/>
      <c r="U130" s="126"/>
      <c r="V130" s="126"/>
      <c r="W130" s="126"/>
      <c r="X130" s="126"/>
      <c r="Y130" s="126"/>
      <c r="Z130" s="126"/>
      <c r="AA130" s="126"/>
      <c r="AB130" s="126"/>
      <c r="AC130" s="126"/>
      <c r="AD130" s="126"/>
      <c r="AE130" s="126"/>
      <c r="AF130" s="124"/>
      <c r="AG130" s="512" t="s">
        <v>238</v>
      </c>
      <c r="AH130" s="486" t="s">
        <v>234</v>
      </c>
      <c r="AI130" s="486" t="s">
        <v>234</v>
      </c>
      <c r="AJ130" s="486" t="s">
        <v>234</v>
      </c>
      <c r="AK130" s="486" t="s">
        <v>234</v>
      </c>
      <c r="AL130" s="486" t="s">
        <v>234</v>
      </c>
      <c r="AM130" s="518" t="s">
        <v>239</v>
      </c>
      <c r="AN130" s="492">
        <v>4152687</v>
      </c>
      <c r="AO130" s="492">
        <v>4228114</v>
      </c>
      <c r="AP130" s="486" t="s">
        <v>234</v>
      </c>
      <c r="AQ130" s="486" t="s">
        <v>234</v>
      </c>
      <c r="AR130" s="486" t="s">
        <v>235</v>
      </c>
      <c r="AS130" s="489" t="s">
        <v>236</v>
      </c>
      <c r="AT130" s="492">
        <f>+AN130+AO130</f>
        <v>8380801</v>
      </c>
      <c r="AU130" s="486"/>
    </row>
    <row r="131" spans="1:47" ht="34.5" customHeight="1" x14ac:dyDescent="0.25">
      <c r="A131" s="522"/>
      <c r="B131" s="472"/>
      <c r="C131" s="511"/>
      <c r="D131" s="108" t="s">
        <v>240</v>
      </c>
      <c r="E131" s="121">
        <f t="shared" ref="E131:E133" si="28">+E11+E17+E23+E29+E35+E41+E47+E53+E59+E65+E71+E77+E83+E89+E95+E101+E107+E113+E119+E125</f>
        <v>750000000</v>
      </c>
      <c r="F131" s="122"/>
      <c r="G131" s="122"/>
      <c r="H131" s="122"/>
      <c r="I131" s="122"/>
      <c r="J131" s="122"/>
      <c r="K131" s="122"/>
      <c r="L131" s="122"/>
      <c r="M131" s="122"/>
      <c r="N131" s="122"/>
      <c r="O131" s="122"/>
      <c r="P131" s="122"/>
      <c r="Q131" s="122"/>
      <c r="R131" s="122"/>
      <c r="S131" s="124"/>
      <c r="T131" s="125"/>
      <c r="U131" s="126"/>
      <c r="V131" s="126"/>
      <c r="W131" s="126"/>
      <c r="X131" s="126"/>
      <c r="Y131" s="126"/>
      <c r="Z131" s="126"/>
      <c r="AA131" s="126"/>
      <c r="AB131" s="126"/>
      <c r="AC131" s="122"/>
      <c r="AD131" s="127"/>
      <c r="AE131" s="126"/>
      <c r="AF131" s="124"/>
      <c r="AG131" s="513"/>
      <c r="AH131" s="487"/>
      <c r="AI131" s="487"/>
      <c r="AJ131" s="487"/>
      <c r="AK131" s="487"/>
      <c r="AL131" s="487"/>
      <c r="AM131" s="519"/>
      <c r="AN131" s="487"/>
      <c r="AO131" s="487"/>
      <c r="AP131" s="487"/>
      <c r="AQ131" s="487"/>
      <c r="AR131" s="487"/>
      <c r="AS131" s="490"/>
      <c r="AT131" s="487"/>
      <c r="AU131" s="487"/>
    </row>
    <row r="132" spans="1:47" ht="34.5" customHeight="1" x14ac:dyDescent="0.25">
      <c r="A132" s="522"/>
      <c r="B132" s="472"/>
      <c r="C132" s="511"/>
      <c r="D132" s="100" t="s">
        <v>241</v>
      </c>
      <c r="E132" s="121">
        <f t="shared" si="28"/>
        <v>0</v>
      </c>
      <c r="F132" s="122"/>
      <c r="G132" s="122"/>
      <c r="H132" s="122"/>
      <c r="I132" s="122"/>
      <c r="J132" s="122"/>
      <c r="K132" s="122"/>
      <c r="L132" s="122"/>
      <c r="M132" s="122"/>
      <c r="N132" s="122"/>
      <c r="O132" s="122"/>
      <c r="P132" s="122"/>
      <c r="Q132" s="122"/>
      <c r="R132" s="123"/>
      <c r="S132" s="124"/>
      <c r="T132" s="125"/>
      <c r="U132" s="126"/>
      <c r="V132" s="126"/>
      <c r="W132" s="126"/>
      <c r="X132" s="126"/>
      <c r="Y132" s="126"/>
      <c r="Z132" s="126"/>
      <c r="AA132" s="126"/>
      <c r="AB132" s="126"/>
      <c r="AC132" s="126"/>
      <c r="AD132" s="126"/>
      <c r="AE132" s="126"/>
      <c r="AF132" s="124"/>
      <c r="AG132" s="513"/>
      <c r="AH132" s="487"/>
      <c r="AI132" s="487"/>
      <c r="AJ132" s="487"/>
      <c r="AK132" s="487"/>
      <c r="AL132" s="487"/>
      <c r="AM132" s="519"/>
      <c r="AN132" s="487"/>
      <c r="AO132" s="487"/>
      <c r="AP132" s="487"/>
      <c r="AQ132" s="487"/>
      <c r="AR132" s="487"/>
      <c r="AS132" s="490"/>
      <c r="AT132" s="487"/>
      <c r="AU132" s="487"/>
    </row>
    <row r="133" spans="1:47" ht="34.5" customHeight="1" x14ac:dyDescent="0.25">
      <c r="A133" s="523"/>
      <c r="B133" s="473"/>
      <c r="C133" s="511"/>
      <c r="D133" s="108" t="s">
        <v>242</v>
      </c>
      <c r="E133" s="121">
        <f t="shared" si="28"/>
        <v>0</v>
      </c>
      <c r="F133" s="128"/>
      <c r="G133" s="128"/>
      <c r="H133" s="128"/>
      <c r="I133" s="128"/>
      <c r="J133" s="128"/>
      <c r="K133" s="128"/>
      <c r="L133" s="128"/>
      <c r="M133" s="128"/>
      <c r="N133" s="128"/>
      <c r="O133" s="128"/>
      <c r="P133" s="128"/>
      <c r="Q133" s="128"/>
      <c r="R133" s="122"/>
      <c r="S133" s="124"/>
      <c r="T133" s="125"/>
      <c r="U133" s="126"/>
      <c r="V133" s="126"/>
      <c r="W133" s="126"/>
      <c r="X133" s="126"/>
      <c r="Y133" s="126"/>
      <c r="Z133" s="126"/>
      <c r="AA133" s="126"/>
      <c r="AB133" s="126"/>
      <c r="AC133" s="129"/>
      <c r="AD133" s="130"/>
      <c r="AE133" s="126"/>
      <c r="AF133" s="124"/>
      <c r="AG133" s="514"/>
      <c r="AH133" s="488"/>
      <c r="AI133" s="488"/>
      <c r="AJ133" s="488"/>
      <c r="AK133" s="488"/>
      <c r="AL133" s="488"/>
      <c r="AM133" s="520"/>
      <c r="AN133" s="488"/>
      <c r="AO133" s="488"/>
      <c r="AP133" s="488"/>
      <c r="AQ133" s="488"/>
      <c r="AR133" s="488"/>
      <c r="AS133" s="491"/>
      <c r="AT133" s="488"/>
      <c r="AU133" s="488"/>
    </row>
    <row r="134" spans="1:47" ht="34.5" customHeight="1" x14ac:dyDescent="0.25">
      <c r="A134" s="515">
        <v>2</v>
      </c>
      <c r="B134" s="471" t="s">
        <v>152</v>
      </c>
      <c r="C134" s="485" t="s">
        <v>243</v>
      </c>
      <c r="D134" s="100" t="s">
        <v>83</v>
      </c>
      <c r="E134" s="132">
        <f>+INVERSIÓN!H16</f>
        <v>0.125</v>
      </c>
      <c r="F134" s="101"/>
      <c r="G134" s="101"/>
      <c r="H134" s="101"/>
      <c r="I134" s="101"/>
      <c r="J134" s="101"/>
      <c r="K134" s="101"/>
      <c r="L134" s="101"/>
      <c r="M134" s="101"/>
      <c r="N134" s="101"/>
      <c r="O134" s="101"/>
      <c r="P134" s="101"/>
      <c r="Q134" s="101"/>
      <c r="R134" s="102"/>
      <c r="S134" s="103"/>
      <c r="T134" s="104"/>
      <c r="U134" s="105"/>
      <c r="V134" s="105"/>
      <c r="W134" s="105"/>
      <c r="X134" s="105"/>
      <c r="Y134" s="105"/>
      <c r="Z134" s="105"/>
      <c r="AA134" s="105"/>
      <c r="AB134" s="105"/>
      <c r="AC134" s="106"/>
      <c r="AD134" s="107"/>
      <c r="AE134" s="105"/>
      <c r="AF134" s="133"/>
      <c r="AG134" s="493"/>
      <c r="AH134" s="485"/>
      <c r="AI134" s="485"/>
      <c r="AJ134" s="485"/>
      <c r="AK134" s="485"/>
      <c r="AL134" s="485"/>
      <c r="AM134" s="485"/>
      <c r="AN134" s="485"/>
      <c r="AO134" s="485"/>
      <c r="AP134" s="485"/>
      <c r="AQ134" s="485"/>
      <c r="AR134" s="485"/>
      <c r="AS134" s="485"/>
      <c r="AT134" s="485"/>
      <c r="AU134" s="485"/>
    </row>
    <row r="135" spans="1:47" ht="17.25" customHeight="1" x14ac:dyDescent="0.25">
      <c r="A135" s="516"/>
      <c r="B135" s="472"/>
      <c r="C135" s="485"/>
      <c r="D135" s="108" t="s">
        <v>6</v>
      </c>
      <c r="E135" s="101">
        <f>+INVERSIÓN!H17</f>
        <v>300000000</v>
      </c>
      <c r="F135" s="101"/>
      <c r="G135" s="101"/>
      <c r="H135" s="101"/>
      <c r="I135" s="101"/>
      <c r="J135" s="101"/>
      <c r="K135" s="101"/>
      <c r="L135" s="101"/>
      <c r="M135" s="101"/>
      <c r="N135" s="101"/>
      <c r="O135" s="101"/>
      <c r="P135" s="101"/>
      <c r="Q135" s="101"/>
      <c r="R135" s="101"/>
      <c r="S135" s="109"/>
      <c r="T135" s="110"/>
      <c r="U135" s="111"/>
      <c r="V135" s="111"/>
      <c r="W135" s="111"/>
      <c r="X135" s="111"/>
      <c r="Y135" s="111"/>
      <c r="Z135" s="111"/>
      <c r="AA135" s="111"/>
      <c r="AB135" s="111"/>
      <c r="AC135" s="101"/>
      <c r="AD135" s="101"/>
      <c r="AE135" s="111"/>
      <c r="AF135" s="134"/>
      <c r="AG135" s="494"/>
      <c r="AH135" s="485"/>
      <c r="AI135" s="485"/>
      <c r="AJ135" s="485"/>
      <c r="AK135" s="485"/>
      <c r="AL135" s="485"/>
      <c r="AM135" s="485"/>
      <c r="AN135" s="485"/>
      <c r="AO135" s="485"/>
      <c r="AP135" s="485"/>
      <c r="AQ135" s="485"/>
      <c r="AR135" s="485"/>
      <c r="AS135" s="485"/>
      <c r="AT135" s="485"/>
      <c r="AU135" s="485"/>
    </row>
    <row r="136" spans="1:47" ht="17.25" customHeight="1" x14ac:dyDescent="0.25">
      <c r="A136" s="516"/>
      <c r="B136" s="472"/>
      <c r="C136" s="485"/>
      <c r="D136" s="100" t="s">
        <v>84</v>
      </c>
      <c r="E136" s="101">
        <v>0</v>
      </c>
      <c r="F136" s="106"/>
      <c r="G136" s="106"/>
      <c r="H136" s="106"/>
      <c r="I136" s="106"/>
      <c r="J136" s="106"/>
      <c r="K136" s="106"/>
      <c r="L136" s="106"/>
      <c r="M136" s="106"/>
      <c r="N136" s="106"/>
      <c r="O136" s="106"/>
      <c r="P136" s="106"/>
      <c r="Q136" s="106"/>
      <c r="R136" s="106"/>
      <c r="S136" s="112"/>
      <c r="T136" s="113"/>
      <c r="U136" s="114"/>
      <c r="V136" s="114"/>
      <c r="W136" s="114"/>
      <c r="X136" s="114"/>
      <c r="Y136" s="114"/>
      <c r="Z136" s="114"/>
      <c r="AA136" s="114"/>
      <c r="AB136" s="114"/>
      <c r="AC136" s="106"/>
      <c r="AD136" s="101"/>
      <c r="AE136" s="114"/>
      <c r="AF136" s="135"/>
      <c r="AG136" s="494"/>
      <c r="AH136" s="485"/>
      <c r="AI136" s="485"/>
      <c r="AJ136" s="485"/>
      <c r="AK136" s="485"/>
      <c r="AL136" s="485"/>
      <c r="AM136" s="485"/>
      <c r="AN136" s="485"/>
      <c r="AO136" s="485"/>
      <c r="AP136" s="485"/>
      <c r="AQ136" s="485"/>
      <c r="AR136" s="485"/>
      <c r="AS136" s="485"/>
      <c r="AT136" s="485"/>
      <c r="AU136" s="485"/>
    </row>
    <row r="137" spans="1:47" ht="17.25" customHeight="1" x14ac:dyDescent="0.25">
      <c r="A137" s="516"/>
      <c r="B137" s="472"/>
      <c r="C137" s="485"/>
      <c r="D137" s="108" t="s">
        <v>7</v>
      </c>
      <c r="E137" s="101">
        <v>0</v>
      </c>
      <c r="F137" s="106"/>
      <c r="G137" s="106"/>
      <c r="H137" s="106"/>
      <c r="I137" s="106"/>
      <c r="J137" s="106"/>
      <c r="K137" s="106"/>
      <c r="L137" s="106"/>
      <c r="M137" s="106"/>
      <c r="N137" s="106"/>
      <c r="O137" s="106"/>
      <c r="P137" s="106"/>
      <c r="Q137" s="106"/>
      <c r="R137" s="106"/>
      <c r="S137" s="112"/>
      <c r="T137" s="113"/>
      <c r="U137" s="114"/>
      <c r="V137" s="114"/>
      <c r="W137" s="114"/>
      <c r="X137" s="114"/>
      <c r="Y137" s="114"/>
      <c r="Z137" s="114"/>
      <c r="AA137" s="114"/>
      <c r="AB137" s="114"/>
      <c r="AC137" s="106"/>
      <c r="AD137" s="101"/>
      <c r="AE137" s="114"/>
      <c r="AF137" s="135"/>
      <c r="AG137" s="494"/>
      <c r="AH137" s="485"/>
      <c r="AI137" s="485"/>
      <c r="AJ137" s="485"/>
      <c r="AK137" s="485"/>
      <c r="AL137" s="485"/>
      <c r="AM137" s="485"/>
      <c r="AN137" s="485"/>
      <c r="AO137" s="485"/>
      <c r="AP137" s="485"/>
      <c r="AQ137" s="485"/>
      <c r="AR137" s="485"/>
      <c r="AS137" s="485"/>
      <c r="AT137" s="485"/>
      <c r="AU137" s="485"/>
    </row>
    <row r="138" spans="1:47" ht="17.25" customHeight="1" x14ac:dyDescent="0.25">
      <c r="A138" s="516"/>
      <c r="B138" s="472"/>
      <c r="C138" s="485"/>
      <c r="D138" s="100" t="s">
        <v>85</v>
      </c>
      <c r="E138" s="136">
        <f>+E134</f>
        <v>0.125</v>
      </c>
      <c r="F138" s="106"/>
      <c r="G138" s="106"/>
      <c r="H138" s="106"/>
      <c r="I138" s="106"/>
      <c r="J138" s="106"/>
      <c r="K138" s="106"/>
      <c r="L138" s="106"/>
      <c r="M138" s="106"/>
      <c r="N138" s="106"/>
      <c r="O138" s="106"/>
      <c r="P138" s="106"/>
      <c r="Q138" s="106"/>
      <c r="R138" s="106"/>
      <c r="S138" s="112"/>
      <c r="T138" s="113"/>
      <c r="U138" s="114"/>
      <c r="V138" s="114"/>
      <c r="W138" s="114"/>
      <c r="X138" s="114"/>
      <c r="Y138" s="114"/>
      <c r="Z138" s="114"/>
      <c r="AA138" s="114"/>
      <c r="AB138" s="114"/>
      <c r="AC138" s="106"/>
      <c r="AD138" s="101"/>
      <c r="AE138" s="114"/>
      <c r="AF138" s="135"/>
      <c r="AG138" s="494"/>
      <c r="AH138" s="485"/>
      <c r="AI138" s="485"/>
      <c r="AJ138" s="485"/>
      <c r="AK138" s="485"/>
      <c r="AL138" s="485"/>
      <c r="AM138" s="485"/>
      <c r="AN138" s="485"/>
      <c r="AO138" s="485"/>
      <c r="AP138" s="485"/>
      <c r="AQ138" s="485"/>
      <c r="AR138" s="485"/>
      <c r="AS138" s="485"/>
      <c r="AT138" s="485"/>
      <c r="AU138" s="485"/>
    </row>
    <row r="139" spans="1:47" ht="17.25" customHeight="1" x14ac:dyDescent="0.25">
      <c r="A139" s="516"/>
      <c r="B139" s="472"/>
      <c r="C139" s="485"/>
      <c r="D139" s="108" t="s">
        <v>88</v>
      </c>
      <c r="E139" s="102">
        <f>+E135</f>
        <v>300000000</v>
      </c>
      <c r="F139" s="106"/>
      <c r="G139" s="106"/>
      <c r="H139" s="106"/>
      <c r="I139" s="106"/>
      <c r="J139" s="106"/>
      <c r="K139" s="106"/>
      <c r="L139" s="106"/>
      <c r="M139" s="106"/>
      <c r="N139" s="106"/>
      <c r="O139" s="106"/>
      <c r="P139" s="106"/>
      <c r="Q139" s="106"/>
      <c r="R139" s="106"/>
      <c r="S139" s="112"/>
      <c r="T139" s="113"/>
      <c r="U139" s="114"/>
      <c r="V139" s="114"/>
      <c r="W139" s="114"/>
      <c r="X139" s="114"/>
      <c r="Y139" s="114"/>
      <c r="Z139" s="114"/>
      <c r="AA139" s="114"/>
      <c r="AB139" s="114"/>
      <c r="AC139" s="106"/>
      <c r="AD139" s="101"/>
      <c r="AE139" s="114"/>
      <c r="AF139" s="135"/>
      <c r="AG139" s="495"/>
      <c r="AH139" s="485"/>
      <c r="AI139" s="485"/>
      <c r="AJ139" s="485"/>
      <c r="AK139" s="485"/>
      <c r="AL139" s="485"/>
      <c r="AM139" s="485"/>
      <c r="AN139" s="485"/>
      <c r="AO139" s="485"/>
      <c r="AP139" s="485"/>
      <c r="AQ139" s="485"/>
      <c r="AR139" s="485"/>
      <c r="AS139" s="485"/>
      <c r="AT139" s="485"/>
      <c r="AU139" s="485"/>
    </row>
    <row r="140" spans="1:47" ht="29.25" customHeight="1" x14ac:dyDescent="0.25">
      <c r="A140" s="516"/>
      <c r="B140" s="472"/>
      <c r="C140" s="511" t="s">
        <v>252</v>
      </c>
      <c r="D140" s="100" t="s">
        <v>237</v>
      </c>
      <c r="E140" s="137">
        <f>+E134</f>
        <v>0.125</v>
      </c>
      <c r="F140" s="122"/>
      <c r="G140" s="122"/>
      <c r="H140" s="122"/>
      <c r="I140" s="122"/>
      <c r="J140" s="122"/>
      <c r="K140" s="122"/>
      <c r="L140" s="122"/>
      <c r="M140" s="122"/>
      <c r="N140" s="122"/>
      <c r="O140" s="122"/>
      <c r="P140" s="122"/>
      <c r="Q140" s="122"/>
      <c r="R140" s="123"/>
      <c r="S140" s="124"/>
      <c r="T140" s="125"/>
      <c r="U140" s="126"/>
      <c r="V140" s="126"/>
      <c r="W140" s="126"/>
      <c r="X140" s="126"/>
      <c r="Y140" s="126"/>
      <c r="Z140" s="126"/>
      <c r="AA140" s="126"/>
      <c r="AB140" s="126"/>
      <c r="AC140" s="126"/>
      <c r="AD140" s="126"/>
      <c r="AE140" s="126"/>
      <c r="AF140" s="131"/>
      <c r="AG140" s="512" t="s">
        <v>238</v>
      </c>
      <c r="AH140" s="486" t="s">
        <v>234</v>
      </c>
      <c r="AI140" s="486" t="s">
        <v>234</v>
      </c>
      <c r="AJ140" s="486" t="s">
        <v>234</v>
      </c>
      <c r="AK140" s="486" t="s">
        <v>234</v>
      </c>
      <c r="AL140" s="486" t="s">
        <v>234</v>
      </c>
      <c r="AM140" s="486" t="s">
        <v>234</v>
      </c>
      <c r="AN140" s="492">
        <v>4152687</v>
      </c>
      <c r="AO140" s="492">
        <v>4228114</v>
      </c>
      <c r="AP140" s="486" t="s">
        <v>234</v>
      </c>
      <c r="AQ140" s="486" t="s">
        <v>234</v>
      </c>
      <c r="AR140" s="486" t="s">
        <v>235</v>
      </c>
      <c r="AS140" s="489" t="s">
        <v>236</v>
      </c>
      <c r="AT140" s="492">
        <f>+AN140+AO140</f>
        <v>8380801</v>
      </c>
      <c r="AU140" s="486"/>
    </row>
    <row r="141" spans="1:47" ht="29.25" customHeight="1" x14ac:dyDescent="0.25">
      <c r="A141" s="516"/>
      <c r="B141" s="472"/>
      <c r="C141" s="511"/>
      <c r="D141" s="108" t="s">
        <v>240</v>
      </c>
      <c r="E141" s="121">
        <f>+E139</f>
        <v>300000000</v>
      </c>
      <c r="F141" s="122"/>
      <c r="G141" s="122"/>
      <c r="H141" s="122"/>
      <c r="I141" s="122"/>
      <c r="J141" s="122"/>
      <c r="K141" s="122"/>
      <c r="L141" s="122"/>
      <c r="M141" s="122"/>
      <c r="N141" s="122"/>
      <c r="O141" s="122"/>
      <c r="P141" s="122"/>
      <c r="Q141" s="122"/>
      <c r="R141" s="122"/>
      <c r="S141" s="124"/>
      <c r="T141" s="125"/>
      <c r="U141" s="126"/>
      <c r="V141" s="126"/>
      <c r="W141" s="126"/>
      <c r="X141" s="126"/>
      <c r="Y141" s="126"/>
      <c r="Z141" s="126"/>
      <c r="AA141" s="126"/>
      <c r="AB141" s="126"/>
      <c r="AC141" s="122"/>
      <c r="AD141" s="127"/>
      <c r="AE141" s="126"/>
      <c r="AF141" s="131"/>
      <c r="AG141" s="513"/>
      <c r="AH141" s="487"/>
      <c r="AI141" s="487"/>
      <c r="AJ141" s="487"/>
      <c r="AK141" s="487"/>
      <c r="AL141" s="487"/>
      <c r="AM141" s="487"/>
      <c r="AN141" s="487"/>
      <c r="AO141" s="487"/>
      <c r="AP141" s="487"/>
      <c r="AQ141" s="487"/>
      <c r="AR141" s="487"/>
      <c r="AS141" s="490"/>
      <c r="AT141" s="487"/>
      <c r="AU141" s="487"/>
    </row>
    <row r="142" spans="1:47" ht="29.25" customHeight="1" x14ac:dyDescent="0.25">
      <c r="A142" s="516"/>
      <c r="B142" s="472"/>
      <c r="C142" s="511"/>
      <c r="D142" s="100" t="s">
        <v>241</v>
      </c>
      <c r="E142" s="121">
        <v>0</v>
      </c>
      <c r="F142" s="122"/>
      <c r="G142" s="122"/>
      <c r="H142" s="122"/>
      <c r="I142" s="122"/>
      <c r="J142" s="122"/>
      <c r="K142" s="122"/>
      <c r="L142" s="122"/>
      <c r="M142" s="122"/>
      <c r="N142" s="122"/>
      <c r="O142" s="122"/>
      <c r="P142" s="122"/>
      <c r="Q142" s="122"/>
      <c r="R142" s="123"/>
      <c r="S142" s="124"/>
      <c r="T142" s="125"/>
      <c r="U142" s="126"/>
      <c r="V142" s="126"/>
      <c r="W142" s="126"/>
      <c r="X142" s="126"/>
      <c r="Y142" s="126"/>
      <c r="Z142" s="126"/>
      <c r="AA142" s="126"/>
      <c r="AB142" s="126"/>
      <c r="AC142" s="126"/>
      <c r="AD142" s="126"/>
      <c r="AE142" s="126"/>
      <c r="AF142" s="131"/>
      <c r="AG142" s="513"/>
      <c r="AH142" s="487"/>
      <c r="AI142" s="487"/>
      <c r="AJ142" s="487"/>
      <c r="AK142" s="487"/>
      <c r="AL142" s="487"/>
      <c r="AM142" s="487"/>
      <c r="AN142" s="487"/>
      <c r="AO142" s="487"/>
      <c r="AP142" s="487"/>
      <c r="AQ142" s="487"/>
      <c r="AR142" s="487"/>
      <c r="AS142" s="490"/>
      <c r="AT142" s="487"/>
      <c r="AU142" s="487"/>
    </row>
    <row r="143" spans="1:47" ht="29.25" customHeight="1" x14ac:dyDescent="0.25">
      <c r="A143" s="517"/>
      <c r="B143" s="473"/>
      <c r="C143" s="511"/>
      <c r="D143" s="108" t="s">
        <v>242</v>
      </c>
      <c r="E143" s="121">
        <v>0</v>
      </c>
      <c r="F143" s="128"/>
      <c r="G143" s="128"/>
      <c r="H143" s="128"/>
      <c r="I143" s="128"/>
      <c r="J143" s="128"/>
      <c r="K143" s="128"/>
      <c r="L143" s="128"/>
      <c r="M143" s="128"/>
      <c r="N143" s="128"/>
      <c r="O143" s="128"/>
      <c r="P143" s="128"/>
      <c r="Q143" s="128"/>
      <c r="R143" s="122"/>
      <c r="S143" s="124"/>
      <c r="T143" s="125"/>
      <c r="U143" s="126"/>
      <c r="V143" s="126"/>
      <c r="W143" s="126"/>
      <c r="X143" s="126"/>
      <c r="Y143" s="126"/>
      <c r="Z143" s="126"/>
      <c r="AA143" s="126"/>
      <c r="AB143" s="126"/>
      <c r="AC143" s="129"/>
      <c r="AD143" s="130"/>
      <c r="AE143" s="126"/>
      <c r="AF143" s="131"/>
      <c r="AG143" s="514"/>
      <c r="AH143" s="488"/>
      <c r="AI143" s="488"/>
      <c r="AJ143" s="488"/>
      <c r="AK143" s="488"/>
      <c r="AL143" s="488"/>
      <c r="AM143" s="488"/>
      <c r="AN143" s="488"/>
      <c r="AO143" s="488"/>
      <c r="AP143" s="488"/>
      <c r="AQ143" s="488"/>
      <c r="AR143" s="488"/>
      <c r="AS143" s="491"/>
      <c r="AT143" s="488"/>
      <c r="AU143" s="488"/>
    </row>
    <row r="144" spans="1:47" ht="34.5" customHeight="1" x14ac:dyDescent="0.25">
      <c r="A144" s="502" t="s">
        <v>244</v>
      </c>
      <c r="B144" s="503"/>
      <c r="C144" s="503"/>
      <c r="D144" s="138" t="s">
        <v>245</v>
      </c>
      <c r="E144" s="139">
        <f>+E131+E141</f>
        <v>1050000000</v>
      </c>
      <c r="F144" s="139"/>
      <c r="G144" s="139"/>
      <c r="H144" s="139"/>
      <c r="I144" s="139"/>
      <c r="J144" s="139"/>
      <c r="K144" s="139"/>
      <c r="L144" s="139"/>
      <c r="M144" s="139"/>
      <c r="N144" s="139"/>
      <c r="O144" s="139"/>
      <c r="P144" s="139"/>
      <c r="Q144" s="139"/>
      <c r="R144" s="139"/>
      <c r="S144" s="140"/>
      <c r="T144" s="141"/>
      <c r="U144" s="139"/>
      <c r="V144" s="139"/>
      <c r="W144" s="139"/>
      <c r="X144" s="139"/>
      <c r="Y144" s="139"/>
      <c r="Z144" s="139"/>
      <c r="AA144" s="139"/>
      <c r="AB144" s="139"/>
      <c r="AC144" s="139"/>
      <c r="AD144" s="139"/>
      <c r="AE144" s="139"/>
      <c r="AF144" s="142"/>
      <c r="AG144" s="508" t="str">
        <f>+AG140</f>
        <v>19 LOCALIDADES</v>
      </c>
      <c r="AH144" s="501" t="s">
        <v>234</v>
      </c>
      <c r="AI144" s="501" t="s">
        <v>234</v>
      </c>
      <c r="AJ144" s="501" t="s">
        <v>234</v>
      </c>
      <c r="AK144" s="501" t="s">
        <v>234</v>
      </c>
      <c r="AL144" s="501" t="s">
        <v>234</v>
      </c>
      <c r="AM144" s="501" t="s">
        <v>234</v>
      </c>
      <c r="AN144" s="482">
        <f>+AN140</f>
        <v>4152687</v>
      </c>
      <c r="AO144" s="482">
        <f t="shared" ref="AO144:AT144" si="29">+AO140</f>
        <v>4228114</v>
      </c>
      <c r="AP144" s="482" t="str">
        <f t="shared" si="29"/>
        <v>N/A</v>
      </c>
      <c r="AQ144" s="482" t="str">
        <f t="shared" si="29"/>
        <v>N/A</v>
      </c>
      <c r="AR144" s="482" t="str">
        <f t="shared" si="29"/>
        <v>TODOS</v>
      </c>
      <c r="AS144" s="482" t="str">
        <f t="shared" si="29"/>
        <v>COMUNIDAD EN GENERAL</v>
      </c>
      <c r="AT144" s="482">
        <f t="shared" si="29"/>
        <v>8380801</v>
      </c>
      <c r="AU144" s="501"/>
    </row>
    <row r="145" spans="1:47" ht="34.5" customHeight="1" x14ac:dyDescent="0.25">
      <c r="A145" s="504"/>
      <c r="B145" s="505"/>
      <c r="C145" s="505"/>
      <c r="D145" s="143" t="s">
        <v>246</v>
      </c>
      <c r="E145" s="139">
        <f>+E133+E143</f>
        <v>0</v>
      </c>
      <c r="F145" s="139"/>
      <c r="G145" s="139"/>
      <c r="H145" s="139"/>
      <c r="I145" s="139"/>
      <c r="J145" s="139"/>
      <c r="K145" s="139"/>
      <c r="L145" s="139"/>
      <c r="M145" s="139"/>
      <c r="N145" s="139"/>
      <c r="O145" s="139"/>
      <c r="P145" s="139"/>
      <c r="Q145" s="139"/>
      <c r="R145" s="139"/>
      <c r="S145" s="140"/>
      <c r="T145" s="141"/>
      <c r="U145" s="139"/>
      <c r="V145" s="139"/>
      <c r="W145" s="139"/>
      <c r="X145" s="139"/>
      <c r="Y145" s="139"/>
      <c r="Z145" s="139"/>
      <c r="AA145" s="139"/>
      <c r="AB145" s="139"/>
      <c r="AC145" s="139"/>
      <c r="AD145" s="139"/>
      <c r="AE145" s="139"/>
      <c r="AF145" s="142"/>
      <c r="AG145" s="509"/>
      <c r="AH145" s="483"/>
      <c r="AI145" s="483"/>
      <c r="AJ145" s="483"/>
      <c r="AK145" s="483"/>
      <c r="AL145" s="483"/>
      <c r="AM145" s="483"/>
      <c r="AN145" s="483"/>
      <c r="AO145" s="483"/>
      <c r="AP145" s="483"/>
      <c r="AQ145" s="483"/>
      <c r="AR145" s="483"/>
      <c r="AS145" s="483"/>
      <c r="AT145" s="483"/>
      <c r="AU145" s="483"/>
    </row>
    <row r="146" spans="1:47" ht="34.5" customHeight="1" thickBot="1" x14ac:dyDescent="0.3">
      <c r="A146" s="506"/>
      <c r="B146" s="507"/>
      <c r="C146" s="507"/>
      <c r="D146" s="144" t="s">
        <v>247</v>
      </c>
      <c r="E146" s="139">
        <f>+E144+E145</f>
        <v>1050000000</v>
      </c>
      <c r="F146" s="139"/>
      <c r="G146" s="139"/>
      <c r="H146" s="139"/>
      <c r="I146" s="139"/>
      <c r="J146" s="139"/>
      <c r="K146" s="139"/>
      <c r="L146" s="139"/>
      <c r="M146" s="139"/>
      <c r="N146" s="139"/>
      <c r="O146" s="139"/>
      <c r="P146" s="139"/>
      <c r="Q146" s="139"/>
      <c r="R146" s="139"/>
      <c r="S146" s="140"/>
      <c r="T146" s="141"/>
      <c r="U146" s="139"/>
      <c r="V146" s="139"/>
      <c r="W146" s="139"/>
      <c r="X146" s="139"/>
      <c r="Y146" s="139"/>
      <c r="Z146" s="139"/>
      <c r="AA146" s="139"/>
      <c r="AB146" s="139"/>
      <c r="AC146" s="139"/>
      <c r="AD146" s="139"/>
      <c r="AE146" s="139"/>
      <c r="AF146" s="142"/>
      <c r="AG146" s="510"/>
      <c r="AH146" s="484"/>
      <c r="AI146" s="484"/>
      <c r="AJ146" s="484"/>
      <c r="AK146" s="484"/>
      <c r="AL146" s="484"/>
      <c r="AM146" s="484"/>
      <c r="AN146" s="484"/>
      <c r="AO146" s="484"/>
      <c r="AP146" s="484"/>
      <c r="AQ146" s="484"/>
      <c r="AR146" s="484"/>
      <c r="AS146" s="484"/>
      <c r="AT146" s="484"/>
      <c r="AU146" s="484"/>
    </row>
    <row r="147" spans="1:47" x14ac:dyDescent="0.25">
      <c r="A147" s="145"/>
      <c r="B147" s="145"/>
      <c r="C147" s="145"/>
      <c r="D147" s="145"/>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5"/>
      <c r="AE147" s="145"/>
      <c r="AF147" s="145"/>
      <c r="AG147" s="145"/>
      <c r="AH147" s="145"/>
      <c r="AI147" s="145"/>
      <c r="AJ147" s="145"/>
      <c r="AK147" s="145"/>
      <c r="AL147" s="145"/>
      <c r="AM147" s="145"/>
      <c r="AN147" s="145"/>
      <c r="AO147" s="145"/>
      <c r="AP147" s="145"/>
      <c r="AQ147" s="145"/>
      <c r="AR147" s="145"/>
      <c r="AS147" s="145"/>
      <c r="AT147" s="145"/>
    </row>
    <row r="148" spans="1:47" ht="18" x14ac:dyDescent="0.25">
      <c r="A148" s="147" t="s">
        <v>56</v>
      </c>
      <c r="B148" s="145"/>
      <c r="C148" s="145"/>
      <c r="D148" s="145"/>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5"/>
      <c r="AE148" s="145"/>
      <c r="AF148" s="145"/>
      <c r="AG148" s="145"/>
      <c r="AH148" s="145"/>
      <c r="AI148" s="145"/>
      <c r="AJ148" s="148"/>
      <c r="AK148" s="148"/>
      <c r="AL148" s="148"/>
      <c r="AM148" s="148"/>
      <c r="AN148" s="148"/>
      <c r="AO148" s="148"/>
      <c r="AP148" s="148"/>
      <c r="AQ148" s="149"/>
      <c r="AR148" s="149"/>
      <c r="AS148" s="149"/>
      <c r="AT148" s="149"/>
    </row>
    <row r="149" spans="1:47" ht="18" x14ac:dyDescent="0.25">
      <c r="A149" s="150" t="s">
        <v>57</v>
      </c>
      <c r="B149" s="496" t="s">
        <v>58</v>
      </c>
      <c r="C149" s="497"/>
      <c r="D149" s="498"/>
      <c r="E149" s="499" t="s">
        <v>59</v>
      </c>
      <c r="F149" s="500"/>
      <c r="G149" s="500"/>
      <c r="H149" s="500"/>
      <c r="I149" s="500"/>
      <c r="J149" s="500"/>
      <c r="K149" s="500"/>
      <c r="L149" s="500"/>
      <c r="M149" s="500"/>
      <c r="N149" s="500"/>
      <c r="O149" s="500"/>
      <c r="P149" s="500"/>
      <c r="Q149" s="500"/>
      <c r="R149" s="500"/>
      <c r="S149" s="145"/>
      <c r="T149" s="145"/>
      <c r="U149" s="145"/>
      <c r="V149" s="145"/>
      <c r="W149" s="145"/>
      <c r="X149" s="145"/>
      <c r="Y149" s="145"/>
      <c r="Z149" s="145"/>
      <c r="AA149" s="145"/>
      <c r="AB149" s="145"/>
      <c r="AC149" s="145"/>
      <c r="AD149" s="145"/>
      <c r="AE149" s="145"/>
      <c r="AF149" s="145"/>
      <c r="AG149" s="145"/>
      <c r="AH149" s="145"/>
      <c r="AI149" s="145"/>
      <c r="AJ149" s="148"/>
      <c r="AK149" s="148"/>
      <c r="AL149" s="148"/>
      <c r="AM149" s="148"/>
      <c r="AN149" s="148"/>
      <c r="AO149" s="148"/>
      <c r="AP149" s="148"/>
      <c r="AQ149" s="148"/>
      <c r="AR149" s="148"/>
      <c r="AS149" s="148"/>
      <c r="AT149" s="148"/>
    </row>
    <row r="150" spans="1:47" x14ac:dyDescent="0.25">
      <c r="A150" s="151">
        <v>12</v>
      </c>
      <c r="B150" s="479" t="s">
        <v>248</v>
      </c>
      <c r="C150" s="480"/>
      <c r="D150" s="481"/>
      <c r="E150" s="479"/>
      <c r="F150" s="480"/>
      <c r="G150" s="480"/>
      <c r="H150" s="480"/>
      <c r="I150" s="480"/>
      <c r="J150" s="480"/>
      <c r="K150" s="480"/>
      <c r="L150" s="480"/>
      <c r="M150" s="480"/>
      <c r="N150" s="480"/>
      <c r="O150" s="480"/>
      <c r="P150" s="480"/>
      <c r="Q150" s="480"/>
      <c r="R150" s="480"/>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row>
    <row r="151" spans="1:47" x14ac:dyDescent="0.25">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row>
    <row r="152" spans="1:47" x14ac:dyDescent="0.25">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row>
    <row r="153" spans="1:47" x14ac:dyDescent="0.25">
      <c r="A153" s="152"/>
      <c r="B153" s="152"/>
      <c r="C153" s="152"/>
      <c r="D153" s="152"/>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2"/>
      <c r="AE153" s="152"/>
      <c r="AF153" s="152"/>
      <c r="AG153" s="152"/>
      <c r="AH153" s="152"/>
      <c r="AI153" s="152"/>
      <c r="AJ153" s="152"/>
      <c r="AK153" s="152"/>
      <c r="AL153" s="152"/>
      <c r="AM153" s="152"/>
      <c r="AN153" s="152"/>
      <c r="AO153" s="152"/>
      <c r="AP153" s="152"/>
      <c r="AQ153" s="152"/>
      <c r="AR153" s="152"/>
      <c r="AS153" s="152"/>
      <c r="AT153" s="152"/>
    </row>
    <row r="154" spans="1:47" ht="15.75" x14ac:dyDescent="0.25">
      <c r="A154" s="152"/>
      <c r="B154" s="152"/>
      <c r="C154" s="152"/>
      <c r="D154" s="152"/>
      <c r="E154" s="154"/>
      <c r="F154" s="154"/>
      <c r="G154" s="154"/>
      <c r="H154" s="154"/>
      <c r="I154" s="154"/>
      <c r="J154" s="154"/>
      <c r="K154" s="154"/>
      <c r="L154" s="154"/>
      <c r="M154" s="154"/>
      <c r="N154" s="154"/>
      <c r="O154" s="154"/>
      <c r="P154" s="154"/>
      <c r="Q154" s="154"/>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row>
    <row r="155" spans="1:47" x14ac:dyDescent="0.2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5"/>
      <c r="AE155" s="152"/>
      <c r="AF155" s="152"/>
      <c r="AG155" s="152"/>
      <c r="AH155" s="152"/>
      <c r="AI155" s="152"/>
      <c r="AJ155" s="152"/>
      <c r="AK155" s="152"/>
      <c r="AL155" s="152"/>
      <c r="AM155" s="152"/>
      <c r="AN155" s="152"/>
      <c r="AO155" s="152"/>
      <c r="AP155" s="152"/>
      <c r="AQ155" s="152"/>
      <c r="AR155" s="152"/>
      <c r="AS155" s="152"/>
      <c r="AT155" s="152"/>
    </row>
    <row r="156" spans="1:47" x14ac:dyDescent="0.25">
      <c r="A156" s="152"/>
      <c r="B156" s="152"/>
      <c r="C156" s="152"/>
      <c r="D156" s="152"/>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2"/>
      <c r="AE156" s="152"/>
      <c r="AF156" s="152"/>
      <c r="AG156" s="152"/>
      <c r="AH156" s="152"/>
      <c r="AI156" s="152"/>
      <c r="AJ156" s="152"/>
      <c r="AK156" s="152"/>
      <c r="AL156" s="152"/>
      <c r="AM156" s="152"/>
      <c r="AN156" s="152"/>
      <c r="AO156" s="152"/>
      <c r="AP156" s="152"/>
      <c r="AQ156" s="152"/>
      <c r="AR156" s="152"/>
      <c r="AS156" s="152"/>
      <c r="AT156" s="152"/>
    </row>
    <row r="157" spans="1:47" x14ac:dyDescent="0.25">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row>
    <row r="158" spans="1:47" x14ac:dyDescent="0.25">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row>
    <row r="159" spans="1:47" x14ac:dyDescent="0.25">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row>
    <row r="160" spans="1:47" x14ac:dyDescent="0.25">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row>
    <row r="161" spans="1:46" x14ac:dyDescent="0.2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row>
    <row r="162" spans="1:46" x14ac:dyDescent="0.2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row>
    <row r="163" spans="1:46" x14ac:dyDescent="0.2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row>
    <row r="164" spans="1:46" x14ac:dyDescent="0.25">
      <c r="R164" s="152"/>
      <c r="S164" s="152"/>
      <c r="T164" s="152"/>
      <c r="U164" s="152"/>
      <c r="V164" s="152"/>
      <c r="W164" s="152"/>
      <c r="X164" s="152"/>
      <c r="Y164" s="152"/>
      <c r="Z164" s="152"/>
      <c r="AA164" s="152"/>
      <c r="AB164" s="152"/>
      <c r="AC164" s="152"/>
      <c r="AD164" s="152"/>
    </row>
    <row r="165" spans="1:46" x14ac:dyDescent="0.25">
      <c r="R165" s="152"/>
      <c r="S165" s="152"/>
      <c r="T165" s="152"/>
      <c r="U165" s="152"/>
      <c r="V165" s="152"/>
      <c r="W165" s="152"/>
      <c r="X165" s="152"/>
      <c r="Y165" s="152"/>
      <c r="Z165" s="152"/>
      <c r="AA165" s="152"/>
      <c r="AB165" s="152"/>
      <c r="AC165" s="152"/>
      <c r="AD165" s="152"/>
    </row>
    <row r="166" spans="1:46" x14ac:dyDescent="0.25">
      <c r="R166" s="152"/>
      <c r="S166" s="152"/>
      <c r="T166" s="152"/>
      <c r="U166" s="152"/>
      <c r="V166" s="152"/>
      <c r="W166" s="152"/>
      <c r="X166" s="152"/>
      <c r="Y166" s="152"/>
      <c r="Z166" s="152"/>
      <c r="AA166" s="152"/>
      <c r="AB166" s="152"/>
      <c r="AC166" s="152"/>
      <c r="AD166" s="152"/>
    </row>
    <row r="167" spans="1:46" x14ac:dyDescent="0.25">
      <c r="R167" s="152"/>
      <c r="S167" s="152"/>
      <c r="T167" s="152"/>
      <c r="U167" s="152"/>
      <c r="V167" s="152"/>
      <c r="W167" s="152"/>
      <c r="X167" s="152"/>
      <c r="Y167" s="152"/>
      <c r="Z167" s="152"/>
      <c r="AA167" s="152"/>
      <c r="AB167" s="152"/>
      <c r="AC167" s="152"/>
      <c r="AD167" s="152"/>
    </row>
    <row r="168" spans="1:46" x14ac:dyDescent="0.25">
      <c r="R168" s="152"/>
      <c r="S168" s="152"/>
      <c r="T168" s="152"/>
      <c r="U168" s="152"/>
      <c r="V168" s="152"/>
      <c r="W168" s="152"/>
      <c r="X168" s="152"/>
      <c r="Y168" s="152"/>
      <c r="Z168" s="152"/>
      <c r="AA168" s="152"/>
      <c r="AB168" s="152"/>
      <c r="AC168" s="152"/>
      <c r="AD168" s="152"/>
    </row>
    <row r="169" spans="1:46" x14ac:dyDescent="0.25">
      <c r="R169" s="152"/>
      <c r="S169" s="152"/>
      <c r="T169" s="152"/>
      <c r="U169" s="152"/>
      <c r="V169" s="152"/>
      <c r="W169" s="152"/>
      <c r="X169" s="152"/>
      <c r="Y169" s="152"/>
      <c r="Z169" s="152"/>
      <c r="AA169" s="152"/>
      <c r="AB169" s="152"/>
      <c r="AC169" s="152"/>
      <c r="AD169" s="152"/>
    </row>
    <row r="170" spans="1:46" x14ac:dyDescent="0.25">
      <c r="R170" s="152"/>
      <c r="S170" s="152"/>
      <c r="T170" s="152"/>
      <c r="U170" s="152"/>
      <c r="V170" s="152"/>
      <c r="W170" s="152"/>
      <c r="X170" s="152"/>
      <c r="Y170" s="152"/>
      <c r="Z170" s="152"/>
      <c r="AA170" s="152"/>
      <c r="AB170" s="152"/>
      <c r="AC170" s="152"/>
      <c r="AD170" s="152"/>
    </row>
    <row r="171" spans="1:46" x14ac:dyDescent="0.25">
      <c r="R171" s="152"/>
      <c r="S171" s="152"/>
      <c r="T171" s="152"/>
      <c r="U171" s="152"/>
      <c r="V171" s="152"/>
      <c r="W171" s="152"/>
      <c r="X171" s="152"/>
      <c r="Y171" s="152"/>
      <c r="Z171" s="152"/>
      <c r="AA171" s="152"/>
      <c r="AB171" s="152"/>
      <c r="AC171" s="152"/>
      <c r="AD171" s="152"/>
    </row>
    <row r="172" spans="1:46" x14ac:dyDescent="0.25">
      <c r="R172" s="152"/>
      <c r="S172" s="152"/>
      <c r="T172" s="152"/>
      <c r="U172" s="152"/>
      <c r="V172" s="152"/>
      <c r="W172" s="152"/>
      <c r="X172" s="152"/>
      <c r="Y172" s="152"/>
      <c r="Z172" s="152"/>
      <c r="AA172" s="152"/>
      <c r="AB172" s="152"/>
      <c r="AC172" s="152"/>
      <c r="AD172" s="152"/>
    </row>
    <row r="173" spans="1:46" x14ac:dyDescent="0.25">
      <c r="R173" s="152"/>
      <c r="S173" s="152"/>
      <c r="T173" s="152"/>
      <c r="U173" s="152"/>
      <c r="V173" s="152"/>
      <c r="W173" s="152"/>
      <c r="X173" s="152"/>
      <c r="Y173" s="152"/>
      <c r="Z173" s="152"/>
      <c r="AA173" s="152"/>
      <c r="AB173" s="152"/>
      <c r="AC173" s="152"/>
      <c r="AD173" s="152"/>
    </row>
    <row r="174" spans="1:46" x14ac:dyDescent="0.25">
      <c r="R174" s="152"/>
      <c r="S174" s="152"/>
      <c r="T174" s="152"/>
      <c r="U174" s="152"/>
      <c r="V174" s="152"/>
      <c r="W174" s="152"/>
      <c r="X174" s="152"/>
      <c r="Y174" s="152"/>
      <c r="Z174" s="152"/>
      <c r="AA174" s="152"/>
      <c r="AB174" s="152"/>
      <c r="AC174" s="152"/>
      <c r="AD174" s="152"/>
    </row>
    <row r="175" spans="1:46" x14ac:dyDescent="0.25">
      <c r="R175" s="152"/>
      <c r="S175" s="152"/>
      <c r="T175" s="152"/>
      <c r="U175" s="152"/>
      <c r="V175" s="152"/>
      <c r="W175" s="152"/>
      <c r="X175" s="152"/>
      <c r="Y175" s="152"/>
      <c r="Z175" s="152"/>
      <c r="AA175" s="152"/>
      <c r="AB175" s="152"/>
      <c r="AC175" s="152"/>
      <c r="AD175" s="152"/>
    </row>
    <row r="176" spans="1:46" x14ac:dyDescent="0.25">
      <c r="R176" s="152"/>
      <c r="S176" s="152"/>
      <c r="T176" s="152"/>
      <c r="U176" s="152"/>
      <c r="V176" s="152"/>
      <c r="W176" s="152"/>
      <c r="X176" s="152"/>
      <c r="Y176" s="152"/>
      <c r="Z176" s="152"/>
      <c r="AA176" s="152"/>
      <c r="AB176" s="152"/>
      <c r="AC176" s="152"/>
      <c r="AD176" s="152"/>
    </row>
    <row r="177" spans="18:30" x14ac:dyDescent="0.25">
      <c r="R177" s="152"/>
      <c r="S177" s="152"/>
      <c r="T177" s="152"/>
      <c r="U177" s="152"/>
      <c r="V177" s="152"/>
      <c r="W177" s="152"/>
      <c r="X177" s="152"/>
      <c r="Y177" s="152"/>
      <c r="Z177" s="152"/>
      <c r="AA177" s="152"/>
      <c r="AB177" s="152"/>
      <c r="AC177" s="152"/>
      <c r="AD177" s="152"/>
    </row>
    <row r="178" spans="18:30" x14ac:dyDescent="0.25">
      <c r="R178" s="152"/>
      <c r="S178" s="152"/>
      <c r="T178" s="152"/>
      <c r="U178" s="152"/>
      <c r="V178" s="152"/>
      <c r="W178" s="152"/>
      <c r="X178" s="152"/>
      <c r="Y178" s="152"/>
      <c r="Z178" s="152"/>
      <c r="AA178" s="152"/>
      <c r="AB178" s="152"/>
      <c r="AC178" s="152"/>
      <c r="AD178" s="152"/>
    </row>
    <row r="179" spans="18:30" x14ac:dyDescent="0.25">
      <c r="R179" s="152"/>
      <c r="S179" s="152"/>
      <c r="T179" s="152"/>
      <c r="U179" s="152"/>
      <c r="V179" s="152"/>
      <c r="W179" s="152"/>
      <c r="X179" s="152"/>
      <c r="Y179" s="152"/>
      <c r="Z179" s="152"/>
      <c r="AA179" s="152"/>
      <c r="AB179" s="152"/>
      <c r="AC179" s="152"/>
      <c r="AD179" s="152"/>
    </row>
    <row r="180" spans="18:30" x14ac:dyDescent="0.25">
      <c r="R180" s="152"/>
      <c r="S180" s="152"/>
      <c r="T180" s="152"/>
      <c r="U180" s="152"/>
      <c r="V180" s="152"/>
      <c r="W180" s="152"/>
      <c r="X180" s="152"/>
      <c r="Y180" s="152"/>
      <c r="Z180" s="152"/>
      <c r="AA180" s="152"/>
      <c r="AB180" s="152"/>
      <c r="AC180" s="152"/>
      <c r="AD180" s="152"/>
    </row>
    <row r="181" spans="18:30" x14ac:dyDescent="0.25">
      <c r="R181" s="152"/>
      <c r="S181" s="152"/>
      <c r="T181" s="152"/>
      <c r="U181" s="152"/>
      <c r="V181" s="152"/>
      <c r="W181" s="152"/>
      <c r="X181" s="152"/>
      <c r="Y181" s="152"/>
      <c r="Z181" s="152"/>
      <c r="AA181" s="152"/>
      <c r="AB181" s="152"/>
      <c r="AC181" s="152"/>
      <c r="AD181" s="152"/>
    </row>
    <row r="182" spans="18:30" x14ac:dyDescent="0.25">
      <c r="R182" s="152"/>
      <c r="S182" s="152"/>
      <c r="T182" s="152"/>
      <c r="U182" s="152"/>
      <c r="V182" s="152"/>
      <c r="W182" s="152"/>
      <c r="X182" s="152"/>
      <c r="Y182" s="152"/>
      <c r="Z182" s="152"/>
      <c r="AA182" s="152"/>
      <c r="AB182" s="152"/>
      <c r="AC182" s="152"/>
      <c r="AD182" s="152"/>
    </row>
    <row r="183" spans="18:30" x14ac:dyDescent="0.25">
      <c r="R183" s="152"/>
      <c r="S183" s="152"/>
      <c r="T183" s="152"/>
      <c r="U183" s="152"/>
      <c r="V183" s="152"/>
      <c r="W183" s="152"/>
      <c r="X183" s="152"/>
      <c r="Y183" s="152"/>
      <c r="Z183" s="152"/>
      <c r="AA183" s="152"/>
      <c r="AB183" s="152"/>
      <c r="AC183" s="152"/>
      <c r="AD183" s="152"/>
    </row>
    <row r="184" spans="18:30" x14ac:dyDescent="0.25">
      <c r="R184" s="152"/>
      <c r="S184" s="152"/>
      <c r="T184" s="152"/>
      <c r="U184" s="152"/>
      <c r="V184" s="152"/>
      <c r="W184" s="152"/>
      <c r="X184" s="152"/>
      <c r="Y184" s="152"/>
      <c r="Z184" s="152"/>
      <c r="AA184" s="152"/>
      <c r="AB184" s="152"/>
      <c r="AC184" s="152"/>
      <c r="AD184" s="152"/>
    </row>
    <row r="185" spans="18:30" x14ac:dyDescent="0.25">
      <c r="R185" s="152"/>
      <c r="S185" s="152"/>
      <c r="T185" s="152"/>
      <c r="U185" s="152"/>
      <c r="V185" s="152"/>
      <c r="W185" s="152"/>
      <c r="X185" s="152"/>
      <c r="Y185" s="152"/>
      <c r="Z185" s="152"/>
      <c r="AA185" s="152"/>
      <c r="AB185" s="152"/>
      <c r="AC185" s="152"/>
      <c r="AD185" s="152"/>
    </row>
    <row r="186" spans="18:30" x14ac:dyDescent="0.25">
      <c r="R186" s="152"/>
      <c r="S186" s="152"/>
      <c r="T186" s="152"/>
      <c r="U186" s="152"/>
      <c r="V186" s="152"/>
      <c r="W186" s="152"/>
      <c r="X186" s="152"/>
      <c r="Y186" s="152"/>
      <c r="Z186" s="152"/>
      <c r="AA186" s="152"/>
      <c r="AB186" s="152"/>
      <c r="AC186" s="152"/>
      <c r="AD186" s="152"/>
    </row>
    <row r="187" spans="18:30" x14ac:dyDescent="0.25">
      <c r="R187" s="152"/>
      <c r="S187" s="152"/>
      <c r="T187" s="152"/>
      <c r="U187" s="152"/>
      <c r="V187" s="152"/>
      <c r="W187" s="152"/>
      <c r="X187" s="152"/>
      <c r="Y187" s="152"/>
      <c r="Z187" s="152"/>
      <c r="AA187" s="152"/>
      <c r="AB187" s="152"/>
      <c r="AC187" s="152"/>
      <c r="AD187" s="152"/>
    </row>
    <row r="188" spans="18:30" x14ac:dyDescent="0.25">
      <c r="R188" s="152"/>
      <c r="S188" s="152"/>
      <c r="T188" s="152"/>
      <c r="U188" s="152"/>
      <c r="V188" s="152"/>
      <c r="W188" s="152"/>
      <c r="X188" s="152"/>
      <c r="Y188" s="152"/>
      <c r="Z188" s="152"/>
      <c r="AA188" s="152"/>
      <c r="AB188" s="152"/>
      <c r="AC188" s="152"/>
      <c r="AD188" s="152"/>
    </row>
    <row r="189" spans="18:30" x14ac:dyDescent="0.25">
      <c r="R189" s="152"/>
      <c r="S189" s="152"/>
      <c r="T189" s="152"/>
      <c r="U189" s="152"/>
      <c r="V189" s="152"/>
      <c r="W189" s="152"/>
      <c r="X189" s="152"/>
      <c r="Y189" s="152"/>
      <c r="Z189" s="152"/>
      <c r="AA189" s="152"/>
      <c r="AB189" s="152"/>
      <c r="AC189" s="152"/>
      <c r="AD189" s="152"/>
    </row>
    <row r="190" spans="18:30" x14ac:dyDescent="0.25">
      <c r="R190" s="152"/>
      <c r="S190" s="152"/>
      <c r="T190" s="152"/>
      <c r="U190" s="152"/>
      <c r="V190" s="152"/>
      <c r="W190" s="152"/>
      <c r="X190" s="152"/>
      <c r="Y190" s="152"/>
      <c r="Z190" s="152"/>
      <c r="AA190" s="152"/>
      <c r="AB190" s="152"/>
      <c r="AC190" s="152"/>
      <c r="AD190" s="152"/>
    </row>
    <row r="191" spans="18:30" x14ac:dyDescent="0.25">
      <c r="R191" s="152"/>
      <c r="S191" s="152"/>
      <c r="T191" s="152"/>
      <c r="U191" s="152"/>
      <c r="V191" s="152"/>
      <c r="W191" s="152"/>
      <c r="X191" s="152"/>
      <c r="Y191" s="152"/>
      <c r="Z191" s="152"/>
      <c r="AA191" s="152"/>
      <c r="AB191" s="152"/>
      <c r="AC191" s="152"/>
      <c r="AD191" s="152"/>
    </row>
    <row r="192" spans="18:30" x14ac:dyDescent="0.25">
      <c r="R192" s="152"/>
      <c r="S192" s="152"/>
      <c r="T192" s="152"/>
      <c r="U192" s="152"/>
      <c r="V192" s="152"/>
      <c r="W192" s="152"/>
      <c r="X192" s="152"/>
      <c r="Y192" s="152"/>
      <c r="Z192" s="152"/>
      <c r="AA192" s="152"/>
      <c r="AB192" s="152"/>
      <c r="AC192" s="152"/>
      <c r="AD192" s="152"/>
    </row>
    <row r="193" spans="18:30" x14ac:dyDescent="0.25">
      <c r="R193" s="152"/>
      <c r="S193" s="152"/>
      <c r="T193" s="152"/>
      <c r="U193" s="152"/>
      <c r="V193" s="152"/>
      <c r="W193" s="152"/>
      <c r="X193" s="152"/>
      <c r="Y193" s="152"/>
      <c r="Z193" s="152"/>
      <c r="AA193" s="152"/>
      <c r="AB193" s="152"/>
      <c r="AC193" s="152"/>
      <c r="AD193" s="152"/>
    </row>
    <row r="194" spans="18:30" x14ac:dyDescent="0.25">
      <c r="R194" s="152"/>
      <c r="S194" s="152"/>
      <c r="T194" s="152"/>
      <c r="U194" s="152"/>
      <c r="V194" s="152"/>
      <c r="W194" s="152"/>
      <c r="X194" s="152"/>
      <c r="Y194" s="152"/>
      <c r="Z194" s="152"/>
      <c r="AA194" s="152"/>
      <c r="AB194" s="152"/>
      <c r="AC194" s="152"/>
      <c r="AD194" s="152"/>
    </row>
    <row r="195" spans="18:30" x14ac:dyDescent="0.25">
      <c r="R195" s="152"/>
      <c r="S195" s="152"/>
      <c r="T195" s="152"/>
      <c r="U195" s="152"/>
      <c r="V195" s="152"/>
      <c r="W195" s="152"/>
      <c r="X195" s="152"/>
      <c r="Y195" s="152"/>
      <c r="Z195" s="152"/>
      <c r="AA195" s="152"/>
      <c r="AB195" s="152"/>
      <c r="AC195" s="152"/>
      <c r="AD195" s="152"/>
    </row>
    <row r="196" spans="18:30" x14ac:dyDescent="0.25">
      <c r="R196" s="152"/>
      <c r="S196" s="152"/>
      <c r="T196" s="152"/>
      <c r="U196" s="152"/>
      <c r="V196" s="152"/>
      <c r="W196" s="152"/>
      <c r="X196" s="152"/>
      <c r="Y196" s="152"/>
      <c r="Z196" s="152"/>
      <c r="AA196" s="152"/>
      <c r="AB196" s="152"/>
      <c r="AC196" s="152"/>
      <c r="AD196" s="152"/>
    </row>
    <row r="197" spans="18:30" x14ac:dyDescent="0.25">
      <c r="R197" s="152"/>
      <c r="S197" s="152"/>
      <c r="T197" s="152"/>
      <c r="U197" s="152"/>
      <c r="V197" s="152"/>
      <c r="W197" s="152"/>
      <c r="X197" s="152"/>
      <c r="Y197" s="152"/>
      <c r="Z197" s="152"/>
      <c r="AA197" s="152"/>
      <c r="AB197" s="152"/>
      <c r="AC197" s="152"/>
      <c r="AD197" s="152"/>
    </row>
    <row r="198" spans="18:30" x14ac:dyDescent="0.25">
      <c r="R198" s="152"/>
      <c r="S198" s="152"/>
      <c r="T198" s="152"/>
      <c r="U198" s="152"/>
      <c r="V198" s="152"/>
      <c r="W198" s="152"/>
      <c r="X198" s="152"/>
      <c r="Y198" s="152"/>
      <c r="Z198" s="152"/>
      <c r="AA198" s="152"/>
      <c r="AB198" s="152"/>
      <c r="AC198" s="152"/>
      <c r="AD198" s="152"/>
    </row>
    <row r="199" spans="18:30" x14ac:dyDescent="0.25">
      <c r="R199" s="152"/>
      <c r="S199" s="152"/>
      <c r="T199" s="152"/>
      <c r="U199" s="152"/>
      <c r="V199" s="152"/>
      <c r="W199" s="152"/>
      <c r="X199" s="152"/>
      <c r="Y199" s="152"/>
      <c r="Z199" s="152"/>
      <c r="AA199" s="152"/>
      <c r="AB199" s="152"/>
      <c r="AC199" s="152"/>
      <c r="AD199" s="152"/>
    </row>
    <row r="200" spans="18:30" x14ac:dyDescent="0.25">
      <c r="R200" s="152"/>
      <c r="S200" s="152"/>
      <c r="T200" s="152"/>
      <c r="U200" s="152"/>
      <c r="V200" s="152"/>
      <c r="W200" s="152"/>
      <c r="X200" s="152"/>
      <c r="Y200" s="152"/>
      <c r="Z200" s="152"/>
      <c r="AA200" s="152"/>
      <c r="AB200" s="152"/>
      <c r="AC200" s="152"/>
      <c r="AD200" s="152"/>
    </row>
    <row r="201" spans="18:30" x14ac:dyDescent="0.25">
      <c r="R201" s="152"/>
      <c r="S201" s="152"/>
      <c r="T201" s="152"/>
      <c r="U201" s="152"/>
      <c r="V201" s="152"/>
      <c r="W201" s="152"/>
      <c r="X201" s="152"/>
      <c r="Y201" s="152"/>
      <c r="Z201" s="152"/>
      <c r="AA201" s="152"/>
      <c r="AB201" s="152"/>
      <c r="AC201" s="152"/>
      <c r="AD201" s="152"/>
    </row>
    <row r="202" spans="18:30" x14ac:dyDescent="0.25">
      <c r="R202" s="152"/>
      <c r="S202" s="152"/>
      <c r="T202" s="152"/>
      <c r="U202" s="152"/>
      <c r="V202" s="152"/>
      <c r="W202" s="152"/>
      <c r="X202" s="152"/>
      <c r="Y202" s="152"/>
      <c r="Z202" s="152"/>
      <c r="AA202" s="152"/>
      <c r="AB202" s="152"/>
      <c r="AC202" s="152"/>
      <c r="AD202" s="152"/>
    </row>
    <row r="203" spans="18:30" x14ac:dyDescent="0.25">
      <c r="R203" s="152"/>
      <c r="S203" s="152"/>
      <c r="T203" s="152"/>
      <c r="U203" s="152"/>
      <c r="V203" s="152"/>
      <c r="W203" s="152"/>
      <c r="X203" s="152"/>
      <c r="Y203" s="152"/>
      <c r="Z203" s="152"/>
      <c r="AA203" s="152"/>
      <c r="AB203" s="152"/>
      <c r="AC203" s="152"/>
      <c r="AD203" s="152"/>
    </row>
    <row r="204" spans="18:30" x14ac:dyDescent="0.25">
      <c r="R204" s="152"/>
      <c r="S204" s="152"/>
      <c r="T204" s="152"/>
      <c r="U204" s="152"/>
      <c r="V204" s="152"/>
      <c r="W204" s="152"/>
      <c r="X204" s="152"/>
      <c r="Y204" s="152"/>
      <c r="Z204" s="152"/>
      <c r="AA204" s="152"/>
      <c r="AB204" s="152"/>
      <c r="AC204" s="152"/>
      <c r="AD204" s="152"/>
    </row>
    <row r="205" spans="18:30" x14ac:dyDescent="0.25">
      <c r="R205" s="152"/>
      <c r="S205" s="152"/>
      <c r="T205" s="152"/>
      <c r="U205" s="152"/>
      <c r="V205" s="152"/>
      <c r="W205" s="152"/>
      <c r="X205" s="152"/>
      <c r="Y205" s="152"/>
      <c r="Z205" s="152"/>
      <c r="AA205" s="152"/>
      <c r="AB205" s="152"/>
      <c r="AC205" s="152"/>
      <c r="AD205" s="152"/>
    </row>
    <row r="206" spans="18:30" x14ac:dyDescent="0.25">
      <c r="R206" s="152"/>
      <c r="S206" s="152"/>
      <c r="T206" s="152"/>
      <c r="U206" s="152"/>
      <c r="V206" s="152"/>
      <c r="W206" s="152"/>
      <c r="X206" s="152"/>
      <c r="Y206" s="152"/>
      <c r="Z206" s="152"/>
      <c r="AA206" s="152"/>
      <c r="AB206" s="152"/>
      <c r="AC206" s="152"/>
      <c r="AD206" s="152"/>
    </row>
    <row r="207" spans="18:30" x14ac:dyDescent="0.25">
      <c r="R207" s="152"/>
      <c r="S207" s="152"/>
      <c r="T207" s="152"/>
      <c r="U207" s="152"/>
      <c r="V207" s="152"/>
      <c r="W207" s="152"/>
      <c r="X207" s="152"/>
      <c r="Y207" s="152"/>
      <c r="Z207" s="152"/>
      <c r="AA207" s="152"/>
      <c r="AB207" s="152"/>
      <c r="AC207" s="152"/>
      <c r="AD207" s="152"/>
    </row>
    <row r="208" spans="18:30" x14ac:dyDescent="0.25">
      <c r="R208" s="152"/>
      <c r="S208" s="152"/>
      <c r="T208" s="152"/>
      <c r="U208" s="152"/>
      <c r="V208" s="152"/>
      <c r="W208" s="152"/>
      <c r="X208" s="152"/>
      <c r="Y208" s="152"/>
      <c r="Z208" s="152"/>
      <c r="AA208" s="152"/>
      <c r="AB208" s="152"/>
      <c r="AC208" s="152"/>
      <c r="AD208" s="152"/>
    </row>
    <row r="209" spans="18:30" x14ac:dyDescent="0.25">
      <c r="R209" s="152"/>
      <c r="S209" s="152"/>
      <c r="T209" s="152"/>
      <c r="U209" s="152"/>
      <c r="V209" s="152"/>
      <c r="W209" s="152"/>
      <c r="X209" s="152"/>
      <c r="Y209" s="152"/>
      <c r="Z209" s="152"/>
      <c r="AA209" s="152"/>
      <c r="AB209" s="152"/>
      <c r="AC209" s="152"/>
      <c r="AD209" s="152"/>
    </row>
    <row r="210" spans="18:30" x14ac:dyDescent="0.25">
      <c r="R210" s="152"/>
      <c r="S210" s="152"/>
      <c r="T210" s="152"/>
      <c r="U210" s="152"/>
      <c r="V210" s="152"/>
      <c r="W210" s="152"/>
      <c r="X210" s="152"/>
      <c r="Y210" s="152"/>
      <c r="Z210" s="152"/>
      <c r="AA210" s="152"/>
      <c r="AB210" s="152"/>
      <c r="AC210" s="152"/>
      <c r="AD210" s="152"/>
    </row>
    <row r="211" spans="18:30" x14ac:dyDescent="0.25">
      <c r="R211" s="152"/>
      <c r="S211" s="152"/>
      <c r="T211" s="152"/>
      <c r="U211" s="152"/>
      <c r="V211" s="152"/>
      <c r="W211" s="152"/>
      <c r="X211" s="152"/>
      <c r="Y211" s="152"/>
      <c r="Z211" s="152"/>
      <c r="AA211" s="152"/>
      <c r="AB211" s="152"/>
      <c r="AC211" s="152"/>
      <c r="AD211" s="152"/>
    </row>
    <row r="212" spans="18:30" x14ac:dyDescent="0.25">
      <c r="R212" s="152"/>
      <c r="S212" s="152"/>
      <c r="T212" s="152"/>
      <c r="U212" s="152"/>
      <c r="V212" s="152"/>
      <c r="W212" s="152"/>
      <c r="X212" s="152"/>
      <c r="Y212" s="152"/>
      <c r="Z212" s="152"/>
      <c r="AA212" s="152"/>
      <c r="AB212" s="152"/>
      <c r="AC212" s="152"/>
      <c r="AD212" s="152"/>
    </row>
    <row r="213" spans="18:30" x14ac:dyDescent="0.25">
      <c r="R213" s="152"/>
      <c r="S213" s="152"/>
      <c r="T213" s="152"/>
      <c r="U213" s="152"/>
      <c r="V213" s="152"/>
      <c r="W213" s="152"/>
      <c r="X213" s="152"/>
      <c r="Y213" s="152"/>
      <c r="Z213" s="152"/>
      <c r="AA213" s="152"/>
      <c r="AB213" s="152"/>
      <c r="AC213" s="152"/>
      <c r="AD213" s="152"/>
    </row>
    <row r="214" spans="18:30" x14ac:dyDescent="0.25">
      <c r="R214" s="152"/>
      <c r="S214" s="152"/>
      <c r="T214" s="152"/>
      <c r="U214" s="152"/>
      <c r="V214" s="152"/>
      <c r="W214" s="152"/>
      <c r="X214" s="152"/>
      <c r="Y214" s="152"/>
      <c r="Z214" s="152"/>
      <c r="AA214" s="152"/>
      <c r="AB214" s="152"/>
      <c r="AC214" s="152"/>
      <c r="AD214" s="152"/>
    </row>
    <row r="215" spans="18:30" x14ac:dyDescent="0.25">
      <c r="R215" s="152"/>
      <c r="S215" s="152"/>
      <c r="T215" s="152"/>
      <c r="U215" s="152"/>
      <c r="V215" s="152"/>
      <c r="W215" s="152"/>
      <c r="X215" s="152"/>
      <c r="Y215" s="152"/>
      <c r="Z215" s="152"/>
      <c r="AA215" s="152"/>
      <c r="AB215" s="152"/>
      <c r="AC215" s="152"/>
      <c r="AD215" s="152"/>
    </row>
    <row r="216" spans="18:30" x14ac:dyDescent="0.25">
      <c r="R216" s="152"/>
      <c r="S216" s="152"/>
      <c r="T216" s="152"/>
      <c r="U216" s="152"/>
      <c r="V216" s="152"/>
      <c r="W216" s="152"/>
      <c r="X216" s="152"/>
      <c r="Y216" s="152"/>
      <c r="Z216" s="152"/>
      <c r="AA216" s="152"/>
      <c r="AB216" s="152"/>
      <c r="AC216" s="152"/>
      <c r="AD216" s="152"/>
    </row>
    <row r="217" spans="18:30" x14ac:dyDescent="0.25">
      <c r="R217" s="152"/>
      <c r="S217" s="152"/>
      <c r="T217" s="152"/>
      <c r="U217" s="152"/>
      <c r="V217" s="152"/>
      <c r="W217" s="152"/>
      <c r="X217" s="152"/>
      <c r="Y217" s="152"/>
      <c r="Z217" s="152"/>
      <c r="AA217" s="152"/>
      <c r="AB217" s="152"/>
      <c r="AC217" s="152"/>
      <c r="AD217" s="152"/>
    </row>
    <row r="218" spans="18:30" x14ac:dyDescent="0.25">
      <c r="R218" s="152"/>
      <c r="S218" s="152"/>
      <c r="T218" s="152"/>
      <c r="U218" s="152"/>
      <c r="V218" s="152"/>
      <c r="W218" s="152"/>
      <c r="X218" s="152"/>
      <c r="Y218" s="152"/>
      <c r="Z218" s="152"/>
      <c r="AA218" s="152"/>
      <c r="AB218" s="152"/>
      <c r="AC218" s="152"/>
      <c r="AD218" s="152"/>
    </row>
    <row r="219" spans="18:30" x14ac:dyDescent="0.25">
      <c r="R219" s="152"/>
      <c r="S219" s="152"/>
      <c r="T219" s="152"/>
      <c r="U219" s="152"/>
      <c r="V219" s="152"/>
      <c r="W219" s="152"/>
      <c r="X219" s="152"/>
      <c r="Y219" s="152"/>
      <c r="Z219" s="152"/>
      <c r="AA219" s="152"/>
      <c r="AB219" s="152"/>
      <c r="AC219" s="152"/>
      <c r="AD219" s="152"/>
    </row>
    <row r="220" spans="18:30" x14ac:dyDescent="0.25">
      <c r="R220" s="152"/>
      <c r="S220" s="152"/>
      <c r="T220" s="152"/>
      <c r="U220" s="152"/>
      <c r="V220" s="152"/>
      <c r="W220" s="152"/>
      <c r="X220" s="152"/>
      <c r="Y220" s="152"/>
      <c r="Z220" s="152"/>
      <c r="AA220" s="152"/>
      <c r="AB220" s="152"/>
      <c r="AC220" s="152"/>
      <c r="AD220" s="152"/>
    </row>
    <row r="221" spans="18:30" x14ac:dyDescent="0.25">
      <c r="R221" s="152"/>
      <c r="S221" s="152"/>
      <c r="T221" s="152"/>
      <c r="U221" s="152"/>
      <c r="V221" s="152"/>
      <c r="W221" s="152"/>
      <c r="X221" s="152"/>
      <c r="Y221" s="152"/>
      <c r="Z221" s="152"/>
      <c r="AA221" s="152"/>
      <c r="AB221" s="152"/>
      <c r="AC221" s="152"/>
      <c r="AD221" s="152"/>
    </row>
    <row r="222" spans="18:30" x14ac:dyDescent="0.25">
      <c r="R222" s="152"/>
      <c r="S222" s="152"/>
      <c r="T222" s="152"/>
      <c r="U222" s="152"/>
      <c r="V222" s="152"/>
      <c r="W222" s="152"/>
      <c r="X222" s="152"/>
      <c r="Y222" s="152"/>
      <c r="Z222" s="152"/>
      <c r="AA222" s="152"/>
      <c r="AB222" s="152"/>
      <c r="AC222" s="152"/>
      <c r="AD222" s="152"/>
    </row>
    <row r="223" spans="18:30" x14ac:dyDescent="0.25">
      <c r="R223" s="152"/>
      <c r="S223" s="152"/>
      <c r="T223" s="152"/>
      <c r="U223" s="152"/>
      <c r="V223" s="152"/>
      <c r="W223" s="152"/>
      <c r="X223" s="152"/>
      <c r="Y223" s="152"/>
      <c r="Z223" s="152"/>
      <c r="AA223" s="152"/>
      <c r="AB223" s="152"/>
      <c r="AC223" s="152"/>
      <c r="AD223" s="152"/>
    </row>
    <row r="224" spans="18:30" x14ac:dyDescent="0.25">
      <c r="R224" s="152"/>
      <c r="S224" s="152"/>
      <c r="T224" s="152"/>
      <c r="U224" s="152"/>
      <c r="V224" s="152"/>
      <c r="W224" s="152"/>
      <c r="X224" s="152"/>
      <c r="Y224" s="152"/>
      <c r="Z224" s="152"/>
      <c r="AA224" s="152"/>
      <c r="AB224" s="152"/>
      <c r="AC224" s="152"/>
      <c r="AD224" s="152"/>
    </row>
    <row r="225" spans="18:30" x14ac:dyDescent="0.25">
      <c r="R225" s="152"/>
      <c r="S225" s="152"/>
      <c r="T225" s="152"/>
      <c r="U225" s="152"/>
      <c r="V225" s="152"/>
      <c r="W225" s="152"/>
      <c r="X225" s="152"/>
      <c r="Y225" s="152"/>
      <c r="Z225" s="152"/>
      <c r="AA225" s="152"/>
      <c r="AB225" s="152"/>
      <c r="AC225" s="152"/>
      <c r="AD225" s="152"/>
    </row>
    <row r="226" spans="18:30" x14ac:dyDescent="0.25">
      <c r="R226" s="152"/>
      <c r="S226" s="152"/>
      <c r="T226" s="152"/>
      <c r="U226" s="152"/>
      <c r="V226" s="152"/>
      <c r="W226" s="152"/>
      <c r="X226" s="152"/>
      <c r="Y226" s="152"/>
      <c r="Z226" s="152"/>
      <c r="AA226" s="152"/>
      <c r="AB226" s="152"/>
      <c r="AC226" s="152"/>
      <c r="AD226" s="152"/>
    </row>
    <row r="227" spans="18:30" x14ac:dyDescent="0.25">
      <c r="R227" s="152"/>
      <c r="S227" s="152"/>
      <c r="T227" s="152"/>
      <c r="U227" s="152"/>
      <c r="V227" s="152"/>
      <c r="W227" s="152"/>
      <c r="X227" s="152"/>
      <c r="Y227" s="152"/>
      <c r="Z227" s="152"/>
      <c r="AA227" s="152"/>
      <c r="AB227" s="152"/>
      <c r="AC227" s="152"/>
      <c r="AD227" s="152"/>
    </row>
    <row r="228" spans="18:30" x14ac:dyDescent="0.25">
      <c r="R228" s="152"/>
      <c r="S228" s="152"/>
      <c r="T228" s="152"/>
      <c r="U228" s="152"/>
      <c r="V228" s="152"/>
      <c r="W228" s="152"/>
      <c r="X228" s="152"/>
      <c r="Y228" s="152"/>
      <c r="Z228" s="152"/>
      <c r="AA228" s="152"/>
      <c r="AB228" s="152"/>
      <c r="AC228" s="152"/>
      <c r="AD228" s="152"/>
    </row>
    <row r="229" spans="18:30" x14ac:dyDescent="0.25">
      <c r="R229" s="152"/>
      <c r="S229" s="152"/>
      <c r="T229" s="152"/>
      <c r="U229" s="152"/>
      <c r="V229" s="152"/>
      <c r="W229" s="152"/>
      <c r="X229" s="152"/>
      <c r="Y229" s="152"/>
      <c r="Z229" s="152"/>
      <c r="AA229" s="152"/>
      <c r="AB229" s="152"/>
      <c r="AC229" s="152"/>
      <c r="AD229" s="152"/>
    </row>
    <row r="230" spans="18:30" x14ac:dyDescent="0.25">
      <c r="R230" s="152"/>
      <c r="S230" s="152"/>
      <c r="T230" s="152"/>
      <c r="U230" s="152"/>
      <c r="V230" s="152"/>
      <c r="W230" s="152"/>
      <c r="X230" s="152"/>
      <c r="Y230" s="152"/>
      <c r="Z230" s="152"/>
      <c r="AA230" s="152"/>
      <c r="AB230" s="152"/>
      <c r="AC230" s="152"/>
      <c r="AD230" s="152"/>
    </row>
    <row r="231" spans="18:30" x14ac:dyDescent="0.25">
      <c r="R231" s="152"/>
      <c r="S231" s="152"/>
      <c r="T231" s="152"/>
      <c r="U231" s="152"/>
      <c r="V231" s="152"/>
      <c r="W231" s="152"/>
      <c r="X231" s="152"/>
      <c r="Y231" s="152"/>
      <c r="Z231" s="152"/>
      <c r="AA231" s="152"/>
      <c r="AB231" s="152"/>
      <c r="AC231" s="152"/>
      <c r="AD231" s="152"/>
    </row>
    <row r="232" spans="18:30" x14ac:dyDescent="0.25">
      <c r="R232" s="152"/>
      <c r="S232" s="152"/>
      <c r="T232" s="152"/>
      <c r="U232" s="152"/>
      <c r="V232" s="152"/>
      <c r="W232" s="152"/>
      <c r="X232" s="152"/>
      <c r="Y232" s="152"/>
      <c r="Z232" s="152"/>
      <c r="AA232" s="152"/>
      <c r="AB232" s="152"/>
      <c r="AC232" s="152"/>
      <c r="AD232" s="152"/>
    </row>
    <row r="233" spans="18:30" x14ac:dyDescent="0.25">
      <c r="R233" s="152"/>
      <c r="S233" s="152"/>
      <c r="T233" s="152"/>
      <c r="U233" s="152"/>
      <c r="V233" s="152"/>
      <c r="W233" s="152"/>
      <c r="X233" s="152"/>
      <c r="Y233" s="152"/>
      <c r="Z233" s="152"/>
      <c r="AA233" s="152"/>
      <c r="AB233" s="152"/>
      <c r="AC233" s="152"/>
      <c r="AD233" s="152"/>
    </row>
    <row r="234" spans="18:30" x14ac:dyDescent="0.25">
      <c r="R234" s="152"/>
      <c r="S234" s="152"/>
      <c r="T234" s="152"/>
      <c r="U234" s="152"/>
      <c r="V234" s="152"/>
      <c r="W234" s="152"/>
      <c r="X234" s="152"/>
      <c r="Y234" s="152"/>
      <c r="Z234" s="152"/>
      <c r="AA234" s="152"/>
      <c r="AB234" s="152"/>
      <c r="AC234" s="152"/>
      <c r="AD234" s="152"/>
    </row>
    <row r="235" spans="18:30" x14ac:dyDescent="0.25">
      <c r="R235" s="152"/>
      <c r="S235" s="152"/>
      <c r="T235" s="152"/>
      <c r="U235" s="152"/>
      <c r="V235" s="152"/>
      <c r="W235" s="152"/>
      <c r="X235" s="152"/>
      <c r="Y235" s="152"/>
      <c r="Z235" s="152"/>
      <c r="AA235" s="152"/>
      <c r="AB235" s="152"/>
      <c r="AC235" s="152"/>
      <c r="AD235" s="152"/>
    </row>
    <row r="236" spans="18:30" x14ac:dyDescent="0.25">
      <c r="R236" s="152"/>
      <c r="S236" s="152"/>
      <c r="T236" s="152"/>
      <c r="U236" s="152"/>
      <c r="V236" s="152"/>
      <c r="W236" s="152"/>
      <c r="X236" s="152"/>
      <c r="Y236" s="152"/>
      <c r="Z236" s="152"/>
      <c r="AA236" s="152"/>
      <c r="AB236" s="152"/>
      <c r="AC236" s="152"/>
      <c r="AD236" s="152"/>
    </row>
    <row r="237" spans="18:30" x14ac:dyDescent="0.25">
      <c r="R237" s="152"/>
      <c r="S237" s="152"/>
      <c r="T237" s="152"/>
      <c r="U237" s="152"/>
      <c r="V237" s="152"/>
      <c r="W237" s="152"/>
      <c r="X237" s="152"/>
      <c r="Y237" s="152"/>
      <c r="Z237" s="152"/>
      <c r="AA237" s="152"/>
      <c r="AB237" s="152"/>
      <c r="AC237" s="152"/>
      <c r="AD237" s="152"/>
    </row>
    <row r="238" spans="18:30" x14ac:dyDescent="0.25">
      <c r="R238" s="152"/>
      <c r="S238" s="152"/>
      <c r="T238" s="152"/>
      <c r="U238" s="152"/>
      <c r="V238" s="152"/>
      <c r="W238" s="152"/>
      <c r="X238" s="152"/>
      <c r="Y238" s="152"/>
      <c r="Z238" s="152"/>
      <c r="AA238" s="152"/>
      <c r="AB238" s="152"/>
      <c r="AC238" s="152"/>
      <c r="AD238" s="152"/>
    </row>
    <row r="239" spans="18:30" x14ac:dyDescent="0.25">
      <c r="R239" s="152"/>
      <c r="S239" s="152"/>
      <c r="T239" s="152"/>
      <c r="U239" s="152"/>
      <c r="V239" s="152"/>
      <c r="W239" s="152"/>
      <c r="X239" s="152"/>
      <c r="Y239" s="152"/>
      <c r="Z239" s="152"/>
      <c r="AA239" s="152"/>
      <c r="AB239" s="152"/>
      <c r="AC239" s="152"/>
      <c r="AD239" s="152"/>
    </row>
    <row r="240" spans="18:30" x14ac:dyDescent="0.25">
      <c r="R240" s="152"/>
      <c r="S240" s="152"/>
      <c r="T240" s="152"/>
      <c r="U240" s="152"/>
      <c r="V240" s="152"/>
      <c r="W240" s="152"/>
      <c r="X240" s="152"/>
      <c r="Y240" s="152"/>
      <c r="Z240" s="152"/>
      <c r="AA240" s="152"/>
      <c r="AB240" s="152"/>
      <c r="AC240" s="152"/>
      <c r="AD240" s="152"/>
    </row>
    <row r="241" spans="18:30" x14ac:dyDescent="0.25">
      <c r="R241" s="152"/>
      <c r="S241" s="152"/>
      <c r="T241" s="152"/>
      <c r="U241" s="152"/>
      <c r="V241" s="152"/>
      <c r="W241" s="152"/>
      <c r="X241" s="152"/>
      <c r="Y241" s="152"/>
      <c r="Z241" s="152"/>
      <c r="AA241" s="152"/>
      <c r="AB241" s="152"/>
      <c r="AC241" s="152"/>
      <c r="AD241" s="152"/>
    </row>
    <row r="242" spans="18:30" x14ac:dyDescent="0.25">
      <c r="R242" s="152"/>
      <c r="S242" s="152"/>
      <c r="T242" s="152"/>
      <c r="U242" s="152"/>
      <c r="V242" s="152"/>
      <c r="W242" s="152"/>
      <c r="X242" s="152"/>
      <c r="Y242" s="152"/>
      <c r="Z242" s="152"/>
      <c r="AA242" s="152"/>
      <c r="AB242" s="152"/>
      <c r="AC242" s="152"/>
      <c r="AD242" s="152"/>
    </row>
    <row r="243" spans="18:30" x14ac:dyDescent="0.25">
      <c r="R243" s="152"/>
      <c r="S243" s="152"/>
      <c r="T243" s="152"/>
      <c r="U243" s="152"/>
      <c r="V243" s="152"/>
      <c r="W243" s="152"/>
      <c r="X243" s="152"/>
      <c r="Y243" s="152"/>
      <c r="Z243" s="152"/>
      <c r="AA243" s="152"/>
      <c r="AB243" s="152"/>
      <c r="AC243" s="152"/>
      <c r="AD243" s="152"/>
    </row>
    <row r="244" spans="18:30" x14ac:dyDescent="0.25">
      <c r="R244" s="152"/>
      <c r="S244" s="152"/>
      <c r="T244" s="152"/>
      <c r="U244" s="152"/>
      <c r="V244" s="152"/>
      <c r="W244" s="152"/>
      <c r="X244" s="152"/>
      <c r="Y244" s="152"/>
      <c r="Z244" s="152"/>
      <c r="AA244" s="152"/>
      <c r="AB244" s="152"/>
      <c r="AC244" s="152"/>
      <c r="AD244" s="152"/>
    </row>
    <row r="245" spans="18:30" x14ac:dyDescent="0.25">
      <c r="R245" s="152"/>
      <c r="S245" s="152"/>
      <c r="T245" s="152"/>
      <c r="U245" s="152"/>
      <c r="V245" s="152"/>
      <c r="W245" s="152"/>
      <c r="X245" s="152"/>
      <c r="Y245" s="152"/>
      <c r="Z245" s="152"/>
      <c r="AA245" s="152"/>
      <c r="AB245" s="152"/>
      <c r="AC245" s="152"/>
      <c r="AD245" s="152"/>
    </row>
    <row r="246" spans="18:30" x14ac:dyDescent="0.25">
      <c r="R246" s="152"/>
      <c r="S246" s="152"/>
      <c r="T246" s="152"/>
      <c r="U246" s="152"/>
      <c r="V246" s="152"/>
      <c r="W246" s="152"/>
      <c r="X246" s="152"/>
      <c r="Y246" s="152"/>
      <c r="Z246" s="152"/>
      <c r="AA246" s="152"/>
      <c r="AB246" s="152"/>
      <c r="AC246" s="152"/>
      <c r="AD246" s="152"/>
    </row>
    <row r="247" spans="18:30" x14ac:dyDescent="0.25">
      <c r="R247" s="152"/>
      <c r="S247" s="152"/>
      <c r="T247" s="152"/>
      <c r="U247" s="152"/>
      <c r="V247" s="152"/>
      <c r="W247" s="152"/>
      <c r="X247" s="152"/>
      <c r="Y247" s="152"/>
      <c r="Z247" s="152"/>
      <c r="AA247" s="152"/>
      <c r="AB247" s="152"/>
      <c r="AC247" s="152"/>
      <c r="AD247" s="152"/>
    </row>
    <row r="248" spans="18:30" x14ac:dyDescent="0.25">
      <c r="R248" s="152"/>
      <c r="S248" s="152"/>
      <c r="T248" s="152"/>
      <c r="U248" s="152"/>
      <c r="V248" s="152"/>
      <c r="W248" s="152"/>
      <c r="X248" s="152"/>
      <c r="Y248" s="152"/>
      <c r="Z248" s="152"/>
      <c r="AA248" s="152"/>
      <c r="AB248" s="152"/>
      <c r="AC248" s="152"/>
      <c r="AD248" s="152"/>
    </row>
    <row r="249" spans="18:30" x14ac:dyDescent="0.25">
      <c r="R249" s="152"/>
      <c r="S249" s="152"/>
      <c r="T249" s="152"/>
      <c r="U249" s="152"/>
      <c r="V249" s="152"/>
      <c r="W249" s="152"/>
      <c r="X249" s="152"/>
      <c r="Y249" s="152"/>
      <c r="Z249" s="152"/>
      <c r="AA249" s="152"/>
      <c r="AB249" s="152"/>
      <c r="AC249" s="152"/>
      <c r="AD249" s="152"/>
    </row>
    <row r="250" spans="18:30" x14ac:dyDescent="0.25">
      <c r="R250" s="152"/>
      <c r="S250" s="152"/>
      <c r="T250" s="152"/>
      <c r="U250" s="152"/>
      <c r="V250" s="152"/>
      <c r="W250" s="152"/>
      <c r="X250" s="152"/>
      <c r="Y250" s="152"/>
      <c r="Z250" s="152"/>
      <c r="AA250" s="152"/>
      <c r="AB250" s="152"/>
      <c r="AC250" s="152"/>
      <c r="AD250" s="152"/>
    </row>
    <row r="251" spans="18:30" x14ac:dyDescent="0.25">
      <c r="R251" s="152"/>
      <c r="S251" s="152"/>
      <c r="T251" s="152"/>
      <c r="U251" s="152"/>
      <c r="V251" s="152"/>
      <c r="W251" s="152"/>
      <c r="X251" s="152"/>
      <c r="Y251" s="152"/>
      <c r="Z251" s="152"/>
      <c r="AA251" s="152"/>
      <c r="AB251" s="152"/>
      <c r="AC251" s="152"/>
      <c r="AD251" s="152"/>
    </row>
    <row r="252" spans="18:30" x14ac:dyDescent="0.25">
      <c r="R252" s="152"/>
      <c r="S252" s="152"/>
      <c r="T252" s="152"/>
      <c r="U252" s="152"/>
      <c r="V252" s="152"/>
      <c r="W252" s="152"/>
      <c r="X252" s="152"/>
      <c r="Y252" s="152"/>
      <c r="Z252" s="152"/>
      <c r="AA252" s="152"/>
      <c r="AB252" s="152"/>
      <c r="AC252" s="152"/>
      <c r="AD252" s="152"/>
    </row>
    <row r="253" spans="18:30" x14ac:dyDescent="0.25">
      <c r="R253" s="152"/>
      <c r="S253" s="152"/>
      <c r="T253" s="152"/>
      <c r="U253" s="152"/>
      <c r="V253" s="152"/>
      <c r="W253" s="152"/>
      <c r="X253" s="152"/>
      <c r="Y253" s="152"/>
      <c r="Z253" s="152"/>
      <c r="AA253" s="152"/>
      <c r="AB253" s="152"/>
      <c r="AC253" s="152"/>
      <c r="AD253" s="152"/>
    </row>
    <row r="254" spans="18:30" x14ac:dyDescent="0.25">
      <c r="R254" s="152"/>
      <c r="S254" s="152"/>
      <c r="T254" s="152"/>
      <c r="U254" s="152"/>
      <c r="V254" s="152"/>
      <c r="W254" s="152"/>
      <c r="X254" s="152"/>
      <c r="Y254" s="152"/>
      <c r="Z254" s="152"/>
      <c r="AA254" s="152"/>
      <c r="AB254" s="152"/>
      <c r="AC254" s="152"/>
      <c r="AD254" s="152"/>
    </row>
    <row r="255" spans="18:30" x14ac:dyDescent="0.25">
      <c r="R255" s="152"/>
      <c r="S255" s="152"/>
      <c r="T255" s="152"/>
      <c r="U255" s="152"/>
      <c r="V255" s="152"/>
      <c r="W255" s="152"/>
      <c r="X255" s="152"/>
      <c r="Y255" s="152"/>
      <c r="Z255" s="152"/>
      <c r="AA255" s="152"/>
      <c r="AB255" s="152"/>
      <c r="AC255" s="152"/>
      <c r="AD255" s="152"/>
    </row>
    <row r="256" spans="18:30" x14ac:dyDescent="0.25">
      <c r="R256" s="152"/>
      <c r="S256" s="152"/>
      <c r="T256" s="152"/>
      <c r="U256" s="152"/>
      <c r="V256" s="152"/>
      <c r="W256" s="152"/>
      <c r="X256" s="152"/>
      <c r="Y256" s="152"/>
      <c r="Z256" s="152"/>
      <c r="AA256" s="152"/>
      <c r="AB256" s="152"/>
      <c r="AC256" s="152"/>
      <c r="AD256" s="152"/>
    </row>
    <row r="257" spans="18:30" x14ac:dyDescent="0.25">
      <c r="R257" s="152"/>
      <c r="S257" s="152"/>
      <c r="T257" s="152"/>
      <c r="U257" s="152"/>
      <c r="V257" s="152"/>
      <c r="W257" s="152"/>
      <c r="X257" s="152"/>
      <c r="Y257" s="152"/>
      <c r="Z257" s="152"/>
      <c r="AA257" s="152"/>
      <c r="AB257" s="152"/>
      <c r="AC257" s="152"/>
      <c r="AD257" s="152"/>
    </row>
    <row r="258" spans="18:30" x14ac:dyDescent="0.25">
      <c r="R258" s="152"/>
      <c r="S258" s="152"/>
      <c r="T258" s="152"/>
      <c r="U258" s="152"/>
      <c r="V258" s="152"/>
      <c r="W258" s="152"/>
      <c r="X258" s="152"/>
      <c r="Y258" s="152"/>
      <c r="Z258" s="152"/>
      <c r="AA258" s="152"/>
      <c r="AB258" s="152"/>
      <c r="AC258" s="152"/>
      <c r="AD258" s="152"/>
    </row>
    <row r="259" spans="18:30" x14ac:dyDescent="0.25">
      <c r="R259" s="152"/>
      <c r="S259" s="152"/>
      <c r="T259" s="152"/>
      <c r="U259" s="152"/>
      <c r="V259" s="152"/>
      <c r="W259" s="152"/>
      <c r="X259" s="152"/>
      <c r="Y259" s="152"/>
      <c r="Z259" s="152"/>
      <c r="AA259" s="152"/>
      <c r="AB259" s="152"/>
      <c r="AC259" s="152"/>
      <c r="AD259" s="152"/>
    </row>
    <row r="260" spans="18:30" x14ac:dyDescent="0.25">
      <c r="R260" s="152"/>
      <c r="S260" s="152"/>
      <c r="T260" s="152"/>
      <c r="U260" s="152"/>
      <c r="V260" s="152"/>
      <c r="W260" s="152"/>
      <c r="X260" s="152"/>
      <c r="Y260" s="152"/>
      <c r="Z260" s="152"/>
      <c r="AA260" s="152"/>
      <c r="AB260" s="152"/>
      <c r="AC260" s="152"/>
      <c r="AD260" s="152"/>
    </row>
    <row r="261" spans="18:30" x14ac:dyDescent="0.25">
      <c r="R261" s="152"/>
      <c r="S261" s="152"/>
      <c r="T261" s="152"/>
      <c r="U261" s="152"/>
      <c r="V261" s="152"/>
      <c r="W261" s="152"/>
      <c r="X261" s="152"/>
      <c r="Y261" s="152"/>
      <c r="Z261" s="152"/>
      <c r="AA261" s="152"/>
      <c r="AB261" s="152"/>
      <c r="AC261" s="152"/>
      <c r="AD261" s="152"/>
    </row>
    <row r="262" spans="18:30" x14ac:dyDescent="0.25">
      <c r="R262" s="152"/>
      <c r="S262" s="152"/>
      <c r="T262" s="152"/>
      <c r="U262" s="152"/>
      <c r="V262" s="152"/>
      <c r="W262" s="152"/>
      <c r="X262" s="152"/>
      <c r="Y262" s="152"/>
      <c r="Z262" s="152"/>
      <c r="AA262" s="152"/>
      <c r="AB262" s="152"/>
      <c r="AC262" s="152"/>
      <c r="AD262" s="152"/>
    </row>
    <row r="263" spans="18:30" x14ac:dyDescent="0.25">
      <c r="R263" s="152"/>
      <c r="S263" s="152"/>
      <c r="T263" s="152"/>
      <c r="U263" s="152"/>
      <c r="V263" s="152"/>
      <c r="W263" s="152"/>
      <c r="X263" s="152"/>
      <c r="Y263" s="152"/>
      <c r="Z263" s="152"/>
      <c r="AA263" s="152"/>
      <c r="AB263" s="152"/>
      <c r="AC263" s="152"/>
      <c r="AD263" s="152"/>
    </row>
    <row r="264" spans="18:30" x14ac:dyDescent="0.25">
      <c r="R264" s="152"/>
      <c r="S264" s="152"/>
      <c r="T264" s="152"/>
      <c r="U264" s="152"/>
      <c r="V264" s="152"/>
      <c r="W264" s="152"/>
      <c r="X264" s="152"/>
      <c r="Y264" s="152"/>
      <c r="Z264" s="152"/>
      <c r="AA264" s="152"/>
      <c r="AB264" s="152"/>
      <c r="AC264" s="152"/>
      <c r="AD264" s="152"/>
    </row>
    <row r="265" spans="18:30" x14ac:dyDescent="0.25">
      <c r="R265" s="152"/>
      <c r="S265" s="152"/>
      <c r="T265" s="152"/>
      <c r="U265" s="152"/>
      <c r="V265" s="152"/>
      <c r="W265" s="152"/>
      <c r="X265" s="152"/>
      <c r="Y265" s="152"/>
      <c r="Z265" s="152"/>
      <c r="AA265" s="152"/>
      <c r="AB265" s="152"/>
      <c r="AC265" s="152"/>
      <c r="AD265" s="152"/>
    </row>
    <row r="266" spans="18:30" x14ac:dyDescent="0.25">
      <c r="R266" s="152"/>
      <c r="S266" s="152"/>
      <c r="T266" s="152"/>
      <c r="U266" s="152"/>
      <c r="V266" s="152"/>
      <c r="W266" s="152"/>
      <c r="X266" s="152"/>
      <c r="Y266" s="152"/>
      <c r="Z266" s="152"/>
      <c r="AA266" s="152"/>
      <c r="AB266" s="152"/>
      <c r="AC266" s="152"/>
      <c r="AD266" s="152"/>
    </row>
    <row r="267" spans="18:30" x14ac:dyDescent="0.25">
      <c r="R267" s="152"/>
      <c r="S267" s="152"/>
      <c r="T267" s="152"/>
      <c r="U267" s="152"/>
      <c r="V267" s="152"/>
      <c r="W267" s="152"/>
      <c r="X267" s="152"/>
      <c r="Y267" s="152"/>
      <c r="Z267" s="152"/>
      <c r="AA267" s="152"/>
      <c r="AB267" s="152"/>
      <c r="AC267" s="152"/>
      <c r="AD267" s="152"/>
    </row>
    <row r="268" spans="18:30" x14ac:dyDescent="0.25">
      <c r="R268" s="152"/>
      <c r="S268" s="152"/>
      <c r="T268" s="152"/>
      <c r="U268" s="152"/>
      <c r="V268" s="152"/>
      <c r="W268" s="152"/>
      <c r="X268" s="152"/>
      <c r="Y268" s="152"/>
      <c r="Z268" s="152"/>
      <c r="AA268" s="152"/>
      <c r="AB268" s="152"/>
      <c r="AC268" s="152"/>
      <c r="AD268" s="152"/>
    </row>
    <row r="269" spans="18:30" x14ac:dyDescent="0.25">
      <c r="R269" s="152"/>
      <c r="S269" s="152"/>
      <c r="T269" s="152"/>
      <c r="U269" s="152"/>
      <c r="V269" s="152"/>
      <c r="W269" s="152"/>
      <c r="X269" s="152"/>
      <c r="Y269" s="152"/>
      <c r="Z269" s="152"/>
      <c r="AA269" s="152"/>
      <c r="AB269" s="152"/>
      <c r="AC269" s="152"/>
      <c r="AD269" s="152"/>
    </row>
    <row r="270" spans="18:30" x14ac:dyDescent="0.25">
      <c r="R270" s="152"/>
      <c r="S270" s="152"/>
      <c r="T270" s="152"/>
      <c r="U270" s="152"/>
      <c r="V270" s="152"/>
      <c r="W270" s="152"/>
      <c r="X270" s="152"/>
      <c r="Y270" s="152"/>
      <c r="Z270" s="152"/>
      <c r="AA270" s="152"/>
      <c r="AB270" s="152"/>
      <c r="AC270" s="152"/>
      <c r="AD270" s="152"/>
    </row>
    <row r="271" spans="18:30" x14ac:dyDescent="0.25">
      <c r="R271" s="152"/>
      <c r="S271" s="152"/>
      <c r="T271" s="152"/>
      <c r="U271" s="152"/>
      <c r="V271" s="152"/>
      <c r="W271" s="152"/>
      <c r="X271" s="152"/>
      <c r="Y271" s="152"/>
      <c r="Z271" s="152"/>
      <c r="AA271" s="152"/>
      <c r="AB271" s="152"/>
      <c r="AC271" s="152"/>
      <c r="AD271" s="152"/>
    </row>
    <row r="272" spans="18:30" x14ac:dyDescent="0.25">
      <c r="R272" s="152"/>
      <c r="S272" s="152"/>
      <c r="T272" s="152"/>
      <c r="U272" s="152"/>
      <c r="V272" s="152"/>
      <c r="W272" s="152"/>
      <c r="X272" s="152"/>
      <c r="Y272" s="152"/>
      <c r="Z272" s="152"/>
      <c r="AA272" s="152"/>
      <c r="AB272" s="152"/>
      <c r="AC272" s="152"/>
      <c r="AD272" s="152"/>
    </row>
    <row r="273" spans="18:30" x14ac:dyDescent="0.25">
      <c r="R273" s="152"/>
      <c r="S273" s="152"/>
      <c r="T273" s="152"/>
      <c r="U273" s="152"/>
      <c r="V273" s="152"/>
      <c r="W273" s="152"/>
      <c r="X273" s="152"/>
      <c r="Y273" s="152"/>
      <c r="Z273" s="152"/>
      <c r="AA273" s="152"/>
      <c r="AB273" s="152"/>
      <c r="AC273" s="152"/>
      <c r="AD273" s="152"/>
    </row>
    <row r="274" spans="18:30" x14ac:dyDescent="0.25">
      <c r="R274" s="152"/>
      <c r="S274" s="152"/>
      <c r="T274" s="152"/>
      <c r="U274" s="152"/>
      <c r="V274" s="152"/>
      <c r="W274" s="152"/>
      <c r="X274" s="152"/>
      <c r="Y274" s="152"/>
      <c r="Z274" s="152"/>
      <c r="AA274" s="152"/>
      <c r="AB274" s="152"/>
      <c r="AC274" s="152"/>
      <c r="AD274" s="152"/>
    </row>
    <row r="275" spans="18:30" x14ac:dyDescent="0.25">
      <c r="R275" s="152"/>
      <c r="S275" s="152"/>
      <c r="T275" s="152"/>
      <c r="U275" s="152"/>
      <c r="V275" s="152"/>
      <c r="W275" s="152"/>
      <c r="X275" s="152"/>
      <c r="Y275" s="152"/>
      <c r="Z275" s="152"/>
      <c r="AA275" s="152"/>
      <c r="AB275" s="152"/>
      <c r="AC275" s="152"/>
      <c r="AD275" s="152"/>
    </row>
    <row r="276" spans="18:30" x14ac:dyDescent="0.25">
      <c r="R276" s="152"/>
      <c r="S276" s="152"/>
      <c r="T276" s="152"/>
      <c r="U276" s="152"/>
      <c r="V276" s="152"/>
      <c r="W276" s="152"/>
      <c r="X276" s="152"/>
      <c r="Y276" s="152"/>
      <c r="Z276" s="152"/>
      <c r="AA276" s="152"/>
      <c r="AB276" s="152"/>
      <c r="AC276" s="152"/>
      <c r="AD276" s="152"/>
    </row>
    <row r="277" spans="18:30" x14ac:dyDescent="0.25">
      <c r="R277" s="152"/>
      <c r="S277" s="152"/>
      <c r="T277" s="152"/>
      <c r="U277" s="152"/>
      <c r="V277" s="152"/>
      <c r="W277" s="152"/>
      <c r="X277" s="152"/>
      <c r="Y277" s="152"/>
      <c r="Z277" s="152"/>
      <c r="AA277" s="152"/>
      <c r="AB277" s="152"/>
      <c r="AC277" s="152"/>
      <c r="AD277" s="152"/>
    </row>
    <row r="278" spans="18:30" x14ac:dyDescent="0.25">
      <c r="R278" s="152"/>
      <c r="S278" s="152"/>
      <c r="T278" s="152"/>
      <c r="U278" s="152"/>
      <c r="V278" s="152"/>
      <c r="W278" s="152"/>
      <c r="X278" s="152"/>
      <c r="Y278" s="152"/>
      <c r="Z278" s="152"/>
      <c r="AA278" s="152"/>
      <c r="AB278" s="152"/>
      <c r="AC278" s="152"/>
      <c r="AD278" s="152"/>
    </row>
    <row r="279" spans="18:30" x14ac:dyDescent="0.25">
      <c r="R279" s="152"/>
      <c r="S279" s="152"/>
      <c r="T279" s="152"/>
      <c r="U279" s="152"/>
      <c r="V279" s="152"/>
      <c r="W279" s="152"/>
      <c r="X279" s="152"/>
      <c r="Y279" s="152"/>
      <c r="Z279" s="152"/>
      <c r="AA279" s="152"/>
      <c r="AB279" s="152"/>
      <c r="AC279" s="152"/>
      <c r="AD279" s="152"/>
    </row>
    <row r="280" spans="18:30" x14ac:dyDescent="0.25">
      <c r="R280" s="152"/>
      <c r="S280" s="152"/>
      <c r="T280" s="152"/>
      <c r="U280" s="152"/>
      <c r="V280" s="152"/>
      <c r="W280" s="152"/>
      <c r="X280" s="152"/>
      <c r="Y280" s="152"/>
      <c r="Z280" s="152"/>
      <c r="AA280" s="152"/>
      <c r="AB280" s="152"/>
      <c r="AC280" s="152"/>
      <c r="AD280" s="152"/>
    </row>
    <row r="281" spans="18:30" x14ac:dyDescent="0.25">
      <c r="R281" s="152"/>
      <c r="S281" s="152"/>
      <c r="T281" s="152"/>
      <c r="U281" s="152"/>
      <c r="V281" s="152"/>
      <c r="W281" s="152"/>
      <c r="X281" s="152"/>
      <c r="Y281" s="152"/>
      <c r="Z281" s="152"/>
      <c r="AA281" s="152"/>
      <c r="AB281" s="152"/>
      <c r="AC281" s="152"/>
      <c r="AD281" s="152"/>
    </row>
    <row r="282" spans="18:30" x14ac:dyDescent="0.25">
      <c r="R282" s="152"/>
      <c r="S282" s="152"/>
      <c r="T282" s="152"/>
      <c r="U282" s="152"/>
      <c r="V282" s="152"/>
      <c r="W282" s="152"/>
      <c r="X282" s="152"/>
      <c r="Y282" s="152"/>
      <c r="Z282" s="152"/>
      <c r="AA282" s="152"/>
      <c r="AB282" s="152"/>
      <c r="AC282" s="152"/>
      <c r="AD282" s="152"/>
    </row>
    <row r="283" spans="18:30" x14ac:dyDescent="0.25">
      <c r="R283" s="152"/>
      <c r="S283" s="152"/>
      <c r="T283" s="152"/>
      <c r="U283" s="152"/>
      <c r="V283" s="152"/>
      <c r="W283" s="152"/>
      <c r="X283" s="152"/>
      <c r="Y283" s="152"/>
      <c r="Z283" s="152"/>
      <c r="AA283" s="152"/>
      <c r="AB283" s="152"/>
      <c r="AC283" s="152"/>
      <c r="AD283" s="152"/>
    </row>
    <row r="284" spans="18:30" x14ac:dyDescent="0.25">
      <c r="R284" s="152"/>
      <c r="S284" s="152"/>
      <c r="T284" s="152"/>
      <c r="U284" s="152"/>
      <c r="V284" s="152"/>
      <c r="W284" s="152"/>
      <c r="X284" s="152"/>
      <c r="Y284" s="152"/>
      <c r="Z284" s="152"/>
      <c r="AA284" s="152"/>
      <c r="AB284" s="152"/>
      <c r="AC284" s="152"/>
      <c r="AD284" s="152"/>
    </row>
    <row r="285" spans="18:30" x14ac:dyDescent="0.25">
      <c r="R285" s="152"/>
      <c r="S285" s="152"/>
      <c r="T285" s="152"/>
      <c r="U285" s="152"/>
      <c r="V285" s="152"/>
      <c r="W285" s="152"/>
      <c r="X285" s="152"/>
      <c r="Y285" s="152"/>
      <c r="Z285" s="152"/>
      <c r="AA285" s="152"/>
      <c r="AB285" s="152"/>
      <c r="AC285" s="152"/>
      <c r="AD285" s="152"/>
    </row>
    <row r="286" spans="18:30" x14ac:dyDescent="0.25">
      <c r="R286" s="152"/>
      <c r="S286" s="152"/>
      <c r="T286" s="152"/>
      <c r="U286" s="152"/>
      <c r="V286" s="152"/>
      <c r="W286" s="152"/>
      <c r="X286" s="152"/>
      <c r="Y286" s="152"/>
      <c r="Z286" s="152"/>
      <c r="AA286" s="152"/>
      <c r="AB286" s="152"/>
      <c r="AC286" s="152"/>
      <c r="AD286" s="152"/>
    </row>
    <row r="287" spans="18:30" x14ac:dyDescent="0.25">
      <c r="R287" s="152"/>
      <c r="S287" s="152"/>
      <c r="T287" s="152"/>
      <c r="U287" s="152"/>
      <c r="V287" s="152"/>
      <c r="W287" s="152"/>
      <c r="X287" s="152"/>
      <c r="Y287" s="152"/>
      <c r="Z287" s="152"/>
      <c r="AA287" s="152"/>
      <c r="AB287" s="152"/>
      <c r="AC287" s="152"/>
      <c r="AD287" s="152"/>
    </row>
    <row r="288" spans="18:30" x14ac:dyDescent="0.25">
      <c r="R288" s="152"/>
      <c r="S288" s="152"/>
      <c r="T288" s="152"/>
      <c r="U288" s="152"/>
      <c r="V288" s="152"/>
      <c r="W288" s="152"/>
      <c r="X288" s="152"/>
      <c r="Y288" s="152"/>
      <c r="Z288" s="152"/>
      <c r="AA288" s="152"/>
      <c r="AB288" s="152"/>
      <c r="AC288" s="152"/>
      <c r="AD288" s="152"/>
    </row>
    <row r="289" spans="18:30" x14ac:dyDescent="0.25">
      <c r="R289" s="152"/>
      <c r="S289" s="152"/>
      <c r="T289" s="152"/>
      <c r="U289" s="152"/>
      <c r="V289" s="152"/>
      <c r="W289" s="152"/>
      <c r="X289" s="152"/>
      <c r="Y289" s="152"/>
      <c r="Z289" s="152"/>
      <c r="AA289" s="152"/>
      <c r="AB289" s="152"/>
      <c r="AC289" s="152"/>
      <c r="AD289" s="152"/>
    </row>
    <row r="290" spans="18:30" x14ac:dyDescent="0.25">
      <c r="R290" s="152"/>
      <c r="S290" s="152"/>
      <c r="T290" s="152"/>
      <c r="U290" s="152"/>
      <c r="V290" s="152"/>
      <c r="W290" s="152"/>
      <c r="X290" s="152"/>
      <c r="Y290" s="152"/>
      <c r="Z290" s="152"/>
      <c r="AA290" s="152"/>
      <c r="AB290" s="152"/>
      <c r="AC290" s="152"/>
      <c r="AD290" s="152"/>
    </row>
    <row r="291" spans="18:30" x14ac:dyDescent="0.25">
      <c r="R291" s="152"/>
      <c r="S291" s="152"/>
      <c r="T291" s="152"/>
      <c r="U291" s="152"/>
      <c r="V291" s="152"/>
      <c r="W291" s="152"/>
      <c r="X291" s="152"/>
      <c r="Y291" s="152"/>
      <c r="Z291" s="152"/>
      <c r="AA291" s="152"/>
      <c r="AB291" s="152"/>
      <c r="AC291" s="152"/>
      <c r="AD291" s="152"/>
    </row>
    <row r="292" spans="18:30" x14ac:dyDescent="0.25">
      <c r="R292" s="152"/>
      <c r="S292" s="152"/>
      <c r="T292" s="152"/>
      <c r="U292" s="152"/>
      <c r="V292" s="152"/>
      <c r="W292" s="152"/>
      <c r="X292" s="152"/>
      <c r="Y292" s="152"/>
      <c r="Z292" s="152"/>
      <c r="AA292" s="152"/>
      <c r="AB292" s="152"/>
      <c r="AC292" s="152"/>
      <c r="AD292" s="152"/>
    </row>
    <row r="293" spans="18:30" x14ac:dyDescent="0.25">
      <c r="R293" s="152"/>
      <c r="S293" s="152"/>
      <c r="T293" s="152"/>
      <c r="U293" s="152"/>
      <c r="V293" s="152"/>
      <c r="W293" s="152"/>
      <c r="X293" s="152"/>
      <c r="Y293" s="152"/>
      <c r="Z293" s="152"/>
      <c r="AA293" s="152"/>
      <c r="AB293" s="152"/>
      <c r="AC293" s="152"/>
      <c r="AD293" s="152"/>
    </row>
    <row r="294" spans="18:30" x14ac:dyDescent="0.25">
      <c r="R294" s="152"/>
      <c r="S294" s="152"/>
      <c r="T294" s="152"/>
      <c r="U294" s="152"/>
      <c r="V294" s="152"/>
      <c r="W294" s="152"/>
      <c r="X294" s="152"/>
      <c r="Y294" s="152"/>
      <c r="Z294" s="152"/>
      <c r="AA294" s="152"/>
      <c r="AB294" s="152"/>
      <c r="AC294" s="152"/>
      <c r="AD294" s="152"/>
    </row>
    <row r="295" spans="18:30" x14ac:dyDescent="0.25">
      <c r="R295" s="152"/>
      <c r="S295" s="152"/>
      <c r="T295" s="152"/>
      <c r="U295" s="152"/>
      <c r="V295" s="152"/>
      <c r="W295" s="152"/>
      <c r="X295" s="152"/>
      <c r="Y295" s="152"/>
      <c r="Z295" s="152"/>
      <c r="AA295" s="152"/>
      <c r="AB295" s="152"/>
      <c r="AC295" s="152"/>
      <c r="AD295" s="152"/>
    </row>
    <row r="296" spans="18:30" x14ac:dyDescent="0.25">
      <c r="R296" s="152"/>
      <c r="S296" s="152"/>
      <c r="T296" s="152"/>
      <c r="U296" s="152"/>
      <c r="V296" s="152"/>
      <c r="W296" s="152"/>
      <c r="X296" s="152"/>
      <c r="Y296" s="152"/>
      <c r="Z296" s="152"/>
      <c r="AA296" s="152"/>
      <c r="AB296" s="152"/>
      <c r="AC296" s="152"/>
      <c r="AD296" s="152"/>
    </row>
    <row r="297" spans="18:30" x14ac:dyDescent="0.25">
      <c r="R297" s="152"/>
      <c r="S297" s="152"/>
      <c r="T297" s="152"/>
      <c r="U297" s="152"/>
      <c r="V297" s="152"/>
      <c r="W297" s="152"/>
      <c r="X297" s="152"/>
      <c r="Y297" s="152"/>
      <c r="Z297" s="152"/>
      <c r="AA297" s="152"/>
      <c r="AB297" s="152"/>
      <c r="AC297" s="152"/>
      <c r="AD297" s="152"/>
    </row>
    <row r="298" spans="18:30" x14ac:dyDescent="0.25">
      <c r="R298" s="152"/>
      <c r="S298" s="152"/>
      <c r="T298" s="152"/>
      <c r="U298" s="152"/>
      <c r="V298" s="152"/>
      <c r="W298" s="152"/>
      <c r="X298" s="152"/>
      <c r="Y298" s="152"/>
      <c r="Z298" s="152"/>
      <c r="AA298" s="152"/>
      <c r="AB298" s="152"/>
      <c r="AC298" s="152"/>
      <c r="AD298" s="152"/>
    </row>
    <row r="299" spans="18:30" x14ac:dyDescent="0.25">
      <c r="R299" s="152"/>
      <c r="S299" s="152"/>
      <c r="T299" s="152"/>
      <c r="U299" s="152"/>
      <c r="V299" s="152"/>
      <c r="W299" s="152"/>
      <c r="X299" s="152"/>
      <c r="Y299" s="152"/>
      <c r="Z299" s="152"/>
      <c r="AA299" s="152"/>
      <c r="AB299" s="152"/>
      <c r="AC299" s="152"/>
      <c r="AD299" s="152"/>
    </row>
    <row r="300" spans="18:30" x14ac:dyDescent="0.25">
      <c r="R300" s="152"/>
      <c r="S300" s="152"/>
      <c r="T300" s="152"/>
      <c r="U300" s="152"/>
      <c r="V300" s="152"/>
      <c r="W300" s="152"/>
      <c r="X300" s="152"/>
      <c r="Y300" s="152"/>
      <c r="Z300" s="152"/>
      <c r="AA300" s="152"/>
      <c r="AB300" s="152"/>
      <c r="AC300" s="152"/>
      <c r="AD300" s="152"/>
    </row>
    <row r="301" spans="18:30" x14ac:dyDescent="0.25">
      <c r="R301" s="152"/>
      <c r="S301" s="152"/>
      <c r="T301" s="152"/>
      <c r="U301" s="152"/>
      <c r="V301" s="152"/>
      <c r="W301" s="152"/>
      <c r="X301" s="152"/>
      <c r="Y301" s="152"/>
      <c r="Z301" s="152"/>
      <c r="AA301" s="152"/>
      <c r="AB301" s="152"/>
      <c r="AC301" s="152"/>
      <c r="AD301" s="152"/>
    </row>
    <row r="302" spans="18:30" x14ac:dyDescent="0.25">
      <c r="R302" s="152"/>
      <c r="S302" s="152"/>
      <c r="T302" s="152"/>
      <c r="U302" s="152"/>
      <c r="V302" s="152"/>
      <c r="W302" s="152"/>
      <c r="X302" s="152"/>
      <c r="Y302" s="152"/>
      <c r="Z302" s="152"/>
      <c r="AA302" s="152"/>
      <c r="AB302" s="152"/>
      <c r="AC302" s="152"/>
      <c r="AD302" s="152"/>
    </row>
    <row r="303" spans="18:30" x14ac:dyDescent="0.25">
      <c r="R303" s="152"/>
      <c r="S303" s="152"/>
      <c r="T303" s="152"/>
      <c r="U303" s="152"/>
      <c r="V303" s="152"/>
      <c r="W303" s="152"/>
      <c r="X303" s="152"/>
      <c r="Y303" s="152"/>
      <c r="Z303" s="152"/>
      <c r="AA303" s="152"/>
      <c r="AB303" s="152"/>
      <c r="AC303" s="152"/>
      <c r="AD303" s="152"/>
    </row>
    <row r="304" spans="18:30" x14ac:dyDescent="0.25">
      <c r="R304" s="152"/>
      <c r="S304" s="152"/>
      <c r="T304" s="152"/>
      <c r="U304" s="152"/>
      <c r="V304" s="152"/>
      <c r="W304" s="152"/>
      <c r="X304" s="152"/>
      <c r="Y304" s="152"/>
      <c r="Z304" s="152"/>
      <c r="AA304" s="152"/>
      <c r="AB304" s="152"/>
      <c r="AC304" s="152"/>
      <c r="AD304" s="152"/>
    </row>
    <row r="305" spans="18:30" x14ac:dyDescent="0.25">
      <c r="R305" s="152"/>
      <c r="S305" s="152"/>
      <c r="T305" s="152"/>
      <c r="U305" s="152"/>
      <c r="V305" s="152"/>
      <c r="W305" s="152"/>
      <c r="X305" s="152"/>
      <c r="Y305" s="152"/>
      <c r="Z305" s="152"/>
      <c r="AA305" s="152"/>
      <c r="AB305" s="152"/>
      <c r="AC305" s="152"/>
      <c r="AD305" s="152"/>
    </row>
    <row r="306" spans="18:30" x14ac:dyDescent="0.25">
      <c r="R306" s="152"/>
      <c r="S306" s="152"/>
      <c r="T306" s="152"/>
      <c r="U306" s="152"/>
      <c r="V306" s="152"/>
      <c r="W306" s="152"/>
      <c r="X306" s="152"/>
      <c r="Y306" s="152"/>
      <c r="Z306" s="152"/>
      <c r="AA306" s="152"/>
      <c r="AB306" s="152"/>
      <c r="AC306" s="152"/>
      <c r="AD306" s="152"/>
    </row>
    <row r="307" spans="18:30" x14ac:dyDescent="0.25">
      <c r="R307" s="152"/>
      <c r="S307" s="152"/>
      <c r="T307" s="152"/>
      <c r="U307" s="152"/>
      <c r="V307" s="152"/>
      <c r="W307" s="152"/>
      <c r="X307" s="152"/>
      <c r="Y307" s="152"/>
      <c r="Z307" s="152"/>
      <c r="AA307" s="152"/>
      <c r="AB307" s="152"/>
      <c r="AC307" s="152"/>
      <c r="AD307" s="152"/>
    </row>
    <row r="308" spans="18:30" x14ac:dyDescent="0.25">
      <c r="R308" s="152"/>
      <c r="S308" s="152"/>
      <c r="T308" s="152"/>
      <c r="U308" s="152"/>
      <c r="V308" s="152"/>
      <c r="W308" s="152"/>
      <c r="X308" s="152"/>
      <c r="Y308" s="152"/>
      <c r="Z308" s="152"/>
      <c r="AA308" s="152"/>
      <c r="AB308" s="152"/>
      <c r="AC308" s="152"/>
      <c r="AD308" s="152"/>
    </row>
    <row r="309" spans="18:30" x14ac:dyDescent="0.25">
      <c r="R309" s="152"/>
      <c r="S309" s="152"/>
      <c r="T309" s="152"/>
      <c r="U309" s="152"/>
      <c r="V309" s="152"/>
      <c r="W309" s="152"/>
      <c r="X309" s="152"/>
      <c r="Y309" s="152"/>
      <c r="Z309" s="152"/>
      <c r="AA309" s="152"/>
      <c r="AB309" s="152"/>
      <c r="AC309" s="152"/>
      <c r="AD309" s="152"/>
    </row>
    <row r="310" spans="18:30" x14ac:dyDescent="0.25">
      <c r="R310" s="152"/>
      <c r="S310" s="152"/>
      <c r="T310" s="152"/>
      <c r="U310" s="152"/>
      <c r="V310" s="152"/>
      <c r="W310" s="152"/>
      <c r="X310" s="152"/>
      <c r="Y310" s="152"/>
      <c r="Z310" s="152"/>
      <c r="AA310" s="152"/>
      <c r="AB310" s="152"/>
      <c r="AC310" s="152"/>
      <c r="AD310" s="152"/>
    </row>
    <row r="311" spans="18:30" x14ac:dyDescent="0.25">
      <c r="R311" s="152"/>
      <c r="S311" s="152"/>
      <c r="T311" s="152"/>
      <c r="U311" s="152"/>
      <c r="V311" s="152"/>
      <c r="W311" s="152"/>
      <c r="X311" s="152"/>
      <c r="Y311" s="152"/>
      <c r="Z311" s="152"/>
      <c r="AA311" s="152"/>
      <c r="AB311" s="152"/>
      <c r="AC311" s="152"/>
      <c r="AD311" s="152"/>
    </row>
    <row r="312" spans="18:30" x14ac:dyDescent="0.25">
      <c r="R312" s="152"/>
      <c r="S312" s="152"/>
      <c r="T312" s="152"/>
      <c r="U312" s="152"/>
      <c r="V312" s="152"/>
      <c r="W312" s="152"/>
      <c r="X312" s="152"/>
      <c r="Y312" s="152"/>
      <c r="Z312" s="152"/>
      <c r="AA312" s="152"/>
      <c r="AB312" s="152"/>
      <c r="AC312" s="152"/>
      <c r="AD312" s="152"/>
    </row>
    <row r="313" spans="18:30" x14ac:dyDescent="0.25">
      <c r="R313" s="152"/>
      <c r="S313" s="152"/>
      <c r="T313" s="152"/>
      <c r="U313" s="152"/>
      <c r="V313" s="152"/>
      <c r="W313" s="152"/>
      <c r="X313" s="152"/>
      <c r="Y313" s="152"/>
      <c r="Z313" s="152"/>
      <c r="AA313" s="152"/>
      <c r="AB313" s="152"/>
      <c r="AC313" s="152"/>
      <c r="AD313" s="152"/>
    </row>
    <row r="314" spans="18:30" x14ac:dyDescent="0.25">
      <c r="R314" s="152"/>
      <c r="S314" s="152"/>
      <c r="T314" s="152"/>
      <c r="U314" s="152"/>
      <c r="V314" s="152"/>
      <c r="W314" s="152"/>
      <c r="X314" s="152"/>
      <c r="Y314" s="152"/>
      <c r="Z314" s="152"/>
      <c r="AA314" s="152"/>
      <c r="AB314" s="152"/>
      <c r="AC314" s="152"/>
      <c r="AD314" s="152"/>
    </row>
    <row r="315" spans="18:30" x14ac:dyDescent="0.25">
      <c r="R315" s="152"/>
      <c r="S315" s="152"/>
      <c r="T315" s="152"/>
      <c r="U315" s="152"/>
      <c r="V315" s="152"/>
      <c r="W315" s="152"/>
      <c r="X315" s="152"/>
      <c r="Y315" s="152"/>
      <c r="Z315" s="152"/>
      <c r="AA315" s="152"/>
      <c r="AB315" s="152"/>
      <c r="AC315" s="152"/>
      <c r="AD315" s="152"/>
    </row>
    <row r="316" spans="18:30" x14ac:dyDescent="0.25">
      <c r="R316" s="152"/>
      <c r="S316" s="152"/>
      <c r="T316" s="152"/>
      <c r="U316" s="152"/>
      <c r="V316" s="152"/>
      <c r="W316" s="152"/>
      <c r="X316" s="152"/>
      <c r="Y316" s="152"/>
      <c r="Z316" s="152"/>
      <c r="AA316" s="152"/>
      <c r="AB316" s="152"/>
      <c r="AC316" s="152"/>
      <c r="AD316" s="152"/>
    </row>
    <row r="317" spans="18:30" x14ac:dyDescent="0.25">
      <c r="R317" s="152"/>
      <c r="S317" s="152"/>
      <c r="T317" s="152"/>
      <c r="U317" s="152"/>
      <c r="V317" s="152"/>
      <c r="W317" s="152"/>
      <c r="X317" s="152"/>
      <c r="Y317" s="152"/>
      <c r="Z317" s="152"/>
      <c r="AA317" s="152"/>
      <c r="AB317" s="152"/>
      <c r="AC317" s="152"/>
      <c r="AD317" s="152"/>
    </row>
    <row r="318" spans="18:30" x14ac:dyDescent="0.25">
      <c r="R318" s="152"/>
      <c r="S318" s="152"/>
      <c r="T318" s="152"/>
      <c r="U318" s="152"/>
      <c r="V318" s="152"/>
      <c r="W318" s="152"/>
      <c r="X318" s="152"/>
      <c r="Y318" s="152"/>
      <c r="Z318" s="152"/>
      <c r="AA318" s="152"/>
      <c r="AB318" s="152"/>
      <c r="AC318" s="152"/>
      <c r="AD318" s="152"/>
    </row>
    <row r="319" spans="18:30" x14ac:dyDescent="0.25">
      <c r="R319" s="152"/>
      <c r="S319" s="152"/>
      <c r="T319" s="152"/>
      <c r="U319" s="152"/>
      <c r="V319" s="152"/>
      <c r="W319" s="152"/>
      <c r="X319" s="152"/>
      <c r="Y319" s="152"/>
      <c r="Z319" s="152"/>
      <c r="AA319" s="152"/>
      <c r="AB319" s="152"/>
      <c r="AC319" s="152"/>
      <c r="AD319" s="152"/>
    </row>
    <row r="320" spans="18:30" x14ac:dyDescent="0.25">
      <c r="R320" s="152"/>
      <c r="S320" s="152"/>
      <c r="T320" s="152"/>
      <c r="U320" s="152"/>
      <c r="V320" s="152"/>
      <c r="W320" s="152"/>
      <c r="X320" s="152"/>
      <c r="Y320" s="152"/>
      <c r="Z320" s="152"/>
      <c r="AA320" s="152"/>
      <c r="AB320" s="152"/>
      <c r="AC320" s="152"/>
      <c r="AD320" s="152"/>
    </row>
    <row r="321" spans="18:30" x14ac:dyDescent="0.25">
      <c r="R321" s="152"/>
      <c r="S321" s="152"/>
      <c r="T321" s="152"/>
      <c r="U321" s="152"/>
      <c r="V321" s="152"/>
      <c r="W321" s="152"/>
      <c r="X321" s="152"/>
      <c r="Y321" s="152"/>
      <c r="Z321" s="152"/>
      <c r="AA321" s="152"/>
      <c r="AB321" s="152"/>
      <c r="AC321" s="152"/>
      <c r="AD321" s="152"/>
    </row>
    <row r="322" spans="18:30" x14ac:dyDescent="0.25">
      <c r="R322" s="152"/>
      <c r="S322" s="152"/>
      <c r="T322" s="152"/>
      <c r="U322" s="152"/>
      <c r="V322" s="152"/>
      <c r="W322" s="152"/>
      <c r="X322" s="152"/>
      <c r="Y322" s="152"/>
      <c r="Z322" s="152"/>
      <c r="AA322" s="152"/>
      <c r="AB322" s="152"/>
      <c r="AC322" s="152"/>
      <c r="AD322" s="152"/>
    </row>
    <row r="323" spans="18:30" x14ac:dyDescent="0.25">
      <c r="R323" s="152"/>
      <c r="S323" s="152"/>
      <c r="T323" s="152"/>
      <c r="U323" s="152"/>
      <c r="V323" s="152"/>
      <c r="W323" s="152"/>
      <c r="X323" s="152"/>
      <c r="Y323" s="152"/>
      <c r="Z323" s="152"/>
      <c r="AA323" s="152"/>
      <c r="AB323" s="152"/>
      <c r="AC323" s="152"/>
      <c r="AD323" s="152"/>
    </row>
    <row r="324" spans="18:30" x14ac:dyDescent="0.25">
      <c r="R324" s="152"/>
      <c r="S324" s="152"/>
      <c r="T324" s="152"/>
      <c r="U324" s="152"/>
      <c r="V324" s="152"/>
      <c r="W324" s="152"/>
      <c r="X324" s="152"/>
      <c r="Y324" s="152"/>
      <c r="Z324" s="152"/>
      <c r="AA324" s="152"/>
      <c r="AB324" s="152"/>
      <c r="AC324" s="152"/>
      <c r="AD324" s="152"/>
    </row>
    <row r="325" spans="18:30" x14ac:dyDescent="0.25">
      <c r="R325" s="152"/>
      <c r="S325" s="152"/>
      <c r="T325" s="152"/>
      <c r="U325" s="152"/>
      <c r="V325" s="152"/>
      <c r="W325" s="152"/>
      <c r="X325" s="152"/>
      <c r="Y325" s="152"/>
      <c r="Z325" s="152"/>
      <c r="AA325" s="152"/>
      <c r="AB325" s="152"/>
      <c r="AC325" s="152"/>
      <c r="AD325" s="152"/>
    </row>
    <row r="326" spans="18:30" x14ac:dyDescent="0.25">
      <c r="R326" s="152"/>
      <c r="S326" s="152"/>
      <c r="T326" s="152"/>
      <c r="U326" s="152"/>
      <c r="V326" s="152"/>
      <c r="W326" s="152"/>
      <c r="X326" s="152"/>
      <c r="Y326" s="152"/>
      <c r="Z326" s="152"/>
      <c r="AA326" s="152"/>
      <c r="AB326" s="152"/>
      <c r="AC326" s="152"/>
      <c r="AD326" s="152"/>
    </row>
    <row r="327" spans="18:30" x14ac:dyDescent="0.25">
      <c r="R327" s="152"/>
      <c r="S327" s="152"/>
      <c r="T327" s="152"/>
      <c r="U327" s="152"/>
      <c r="V327" s="152"/>
      <c r="W327" s="152"/>
      <c r="X327" s="152"/>
      <c r="Y327" s="152"/>
      <c r="Z327" s="152"/>
      <c r="AA327" s="152"/>
      <c r="AB327" s="152"/>
      <c r="AC327" s="152"/>
      <c r="AD327" s="152"/>
    </row>
    <row r="328" spans="18:30" x14ac:dyDescent="0.25">
      <c r="R328" s="152"/>
      <c r="S328" s="152"/>
      <c r="T328" s="152"/>
      <c r="U328" s="152"/>
      <c r="V328" s="152"/>
      <c r="W328" s="152"/>
      <c r="X328" s="152"/>
      <c r="Y328" s="152"/>
      <c r="Z328" s="152"/>
      <c r="AA328" s="152"/>
      <c r="AB328" s="152"/>
      <c r="AC328" s="152"/>
      <c r="AD328" s="152"/>
    </row>
    <row r="329" spans="18:30" x14ac:dyDescent="0.25">
      <c r="R329" s="152"/>
      <c r="S329" s="152"/>
      <c r="T329" s="152"/>
      <c r="U329" s="152"/>
      <c r="V329" s="152"/>
      <c r="W329" s="152"/>
      <c r="X329" s="152"/>
      <c r="Y329" s="152"/>
      <c r="Z329" s="152"/>
      <c r="AA329" s="152"/>
      <c r="AB329" s="152"/>
      <c r="AC329" s="152"/>
      <c r="AD329" s="152"/>
    </row>
    <row r="330" spans="18:30" x14ac:dyDescent="0.25">
      <c r="R330" s="152"/>
      <c r="S330" s="152"/>
      <c r="T330" s="152"/>
      <c r="U330" s="152"/>
      <c r="V330" s="152"/>
      <c r="W330" s="152"/>
      <c r="X330" s="152"/>
      <c r="Y330" s="152"/>
      <c r="Z330" s="152"/>
      <c r="AA330" s="152"/>
      <c r="AB330" s="152"/>
      <c r="AC330" s="152"/>
      <c r="AD330" s="152"/>
    </row>
    <row r="331" spans="18:30" x14ac:dyDescent="0.25">
      <c r="R331" s="152"/>
      <c r="S331" s="152"/>
      <c r="T331" s="152"/>
      <c r="U331" s="152"/>
      <c r="V331" s="152"/>
      <c r="W331" s="152"/>
      <c r="X331" s="152"/>
      <c r="Y331" s="152"/>
      <c r="Z331" s="152"/>
      <c r="AA331" s="152"/>
      <c r="AB331" s="152"/>
      <c r="AC331" s="152"/>
      <c r="AD331" s="152"/>
    </row>
    <row r="332" spans="18:30" x14ac:dyDescent="0.25">
      <c r="R332" s="152"/>
      <c r="S332" s="152"/>
      <c r="T332" s="152"/>
      <c r="U332" s="152"/>
      <c r="V332" s="152"/>
      <c r="W332" s="152"/>
      <c r="X332" s="152"/>
      <c r="Y332" s="152"/>
      <c r="Z332" s="152"/>
      <c r="AA332" s="152"/>
      <c r="AB332" s="152"/>
      <c r="AC332" s="152"/>
      <c r="AD332" s="152"/>
    </row>
    <row r="333" spans="18:30" x14ac:dyDescent="0.25">
      <c r="R333" s="152"/>
      <c r="S333" s="152"/>
      <c r="T333" s="152"/>
      <c r="U333" s="152"/>
      <c r="V333" s="152"/>
      <c r="W333" s="152"/>
      <c r="X333" s="152"/>
      <c r="Y333" s="152"/>
      <c r="Z333" s="152"/>
      <c r="AA333" s="152"/>
      <c r="AB333" s="152"/>
      <c r="AC333" s="152"/>
      <c r="AD333" s="152"/>
    </row>
    <row r="334" spans="18:30" x14ac:dyDescent="0.25">
      <c r="R334" s="152"/>
      <c r="S334" s="152"/>
      <c r="T334" s="152"/>
      <c r="U334" s="152"/>
      <c r="V334" s="152"/>
      <c r="W334" s="152"/>
      <c r="X334" s="152"/>
      <c r="Y334" s="152"/>
      <c r="Z334" s="152"/>
      <c r="AA334" s="152"/>
      <c r="AB334" s="152"/>
      <c r="AC334" s="152"/>
      <c r="AD334" s="152"/>
    </row>
    <row r="335" spans="18:30" x14ac:dyDescent="0.25">
      <c r="R335" s="152"/>
      <c r="S335" s="152"/>
      <c r="T335" s="152"/>
      <c r="U335" s="152"/>
      <c r="V335" s="152"/>
      <c r="W335" s="152"/>
      <c r="X335" s="152"/>
      <c r="Y335" s="152"/>
      <c r="Z335" s="152"/>
      <c r="AA335" s="152"/>
      <c r="AB335" s="152"/>
      <c r="AC335" s="152"/>
      <c r="AD335" s="152"/>
    </row>
    <row r="336" spans="18:30" x14ac:dyDescent="0.25">
      <c r="R336" s="152"/>
      <c r="S336" s="152"/>
      <c r="T336" s="152"/>
      <c r="U336" s="152"/>
      <c r="V336" s="152"/>
      <c r="W336" s="152"/>
      <c r="X336" s="152"/>
      <c r="Y336" s="152"/>
      <c r="Z336" s="152"/>
      <c r="AA336" s="152"/>
      <c r="AB336" s="152"/>
      <c r="AC336" s="152"/>
      <c r="AD336" s="152"/>
    </row>
    <row r="337" spans="18:30" x14ac:dyDescent="0.25">
      <c r="R337" s="152"/>
      <c r="S337" s="152"/>
      <c r="T337" s="152"/>
      <c r="U337" s="152"/>
      <c r="V337" s="152"/>
      <c r="W337" s="152"/>
      <c r="X337" s="152"/>
      <c r="Y337" s="152"/>
      <c r="Z337" s="152"/>
      <c r="AA337" s="152"/>
      <c r="AB337" s="152"/>
      <c r="AC337" s="152"/>
      <c r="AD337" s="152"/>
    </row>
    <row r="338" spans="18:30" x14ac:dyDescent="0.25">
      <c r="R338" s="152"/>
      <c r="S338" s="152"/>
      <c r="T338" s="152"/>
      <c r="U338" s="152"/>
      <c r="V338" s="152"/>
      <c r="W338" s="152"/>
      <c r="X338" s="152"/>
      <c r="Y338" s="152"/>
      <c r="Z338" s="152"/>
      <c r="AA338" s="152"/>
      <c r="AB338" s="152"/>
      <c r="AC338" s="152"/>
      <c r="AD338" s="152"/>
    </row>
    <row r="339" spans="18:30" x14ac:dyDescent="0.25">
      <c r="R339" s="152"/>
      <c r="S339" s="152"/>
      <c r="T339" s="152"/>
      <c r="U339" s="152"/>
      <c r="V339" s="152"/>
      <c r="W339" s="152"/>
      <c r="X339" s="152"/>
      <c r="Y339" s="152"/>
      <c r="Z339" s="152"/>
      <c r="AA339" s="152"/>
      <c r="AB339" s="152"/>
      <c r="AC339" s="152"/>
      <c r="AD339" s="152"/>
    </row>
    <row r="340" spans="18:30" x14ac:dyDescent="0.25">
      <c r="R340" s="152"/>
      <c r="S340" s="152"/>
      <c r="T340" s="152"/>
      <c r="U340" s="152"/>
      <c r="V340" s="152"/>
      <c r="W340" s="152"/>
      <c r="X340" s="152"/>
      <c r="Y340" s="152"/>
      <c r="Z340" s="152"/>
      <c r="AA340" s="152"/>
      <c r="AB340" s="152"/>
      <c r="AC340" s="152"/>
      <c r="AD340" s="152"/>
    </row>
    <row r="341" spans="18:30" x14ac:dyDescent="0.25">
      <c r="R341" s="152"/>
      <c r="S341" s="152"/>
      <c r="T341" s="152"/>
      <c r="U341" s="152"/>
      <c r="V341" s="152"/>
      <c r="W341" s="152"/>
      <c r="X341" s="152"/>
      <c r="Y341" s="152"/>
      <c r="Z341" s="152"/>
      <c r="AA341" s="152"/>
      <c r="AB341" s="152"/>
      <c r="AC341" s="152"/>
      <c r="AD341" s="152"/>
    </row>
    <row r="342" spans="18:30" x14ac:dyDescent="0.25">
      <c r="R342" s="152"/>
      <c r="S342" s="152"/>
      <c r="T342" s="152"/>
      <c r="U342" s="152"/>
      <c r="V342" s="152"/>
      <c r="W342" s="152"/>
      <c r="X342" s="152"/>
      <c r="Y342" s="152"/>
      <c r="Z342" s="152"/>
      <c r="AA342" s="152"/>
      <c r="AB342" s="152"/>
      <c r="AC342" s="152"/>
      <c r="AD342" s="152"/>
    </row>
    <row r="343" spans="18:30" x14ac:dyDescent="0.25">
      <c r="R343" s="152"/>
      <c r="S343" s="152"/>
      <c r="T343" s="152"/>
      <c r="U343" s="152"/>
      <c r="V343" s="152"/>
      <c r="W343" s="152"/>
      <c r="X343" s="152"/>
      <c r="Y343" s="152"/>
      <c r="Z343" s="152"/>
      <c r="AA343" s="152"/>
      <c r="AB343" s="152"/>
      <c r="AC343" s="152"/>
      <c r="AD343" s="152"/>
    </row>
    <row r="344" spans="18:30" x14ac:dyDescent="0.25">
      <c r="R344" s="152"/>
      <c r="S344" s="152"/>
      <c r="T344" s="152"/>
      <c r="U344" s="152"/>
      <c r="V344" s="152"/>
      <c r="W344" s="152"/>
      <c r="X344" s="152"/>
      <c r="Y344" s="152"/>
      <c r="Z344" s="152"/>
      <c r="AA344" s="152"/>
      <c r="AB344" s="152"/>
      <c r="AC344" s="152"/>
      <c r="AD344" s="152"/>
    </row>
    <row r="345" spans="18:30" x14ac:dyDescent="0.25">
      <c r="R345" s="152"/>
      <c r="S345" s="152"/>
      <c r="T345" s="152"/>
      <c r="U345" s="152"/>
      <c r="V345" s="152"/>
      <c r="W345" s="152"/>
      <c r="X345" s="152"/>
      <c r="Y345" s="152"/>
      <c r="Z345" s="152"/>
      <c r="AA345" s="152"/>
      <c r="AB345" s="152"/>
      <c r="AC345" s="152"/>
      <c r="AD345" s="152"/>
    </row>
    <row r="346" spans="18:30" x14ac:dyDescent="0.25">
      <c r="R346" s="152"/>
      <c r="S346" s="152"/>
      <c r="T346" s="152"/>
      <c r="U346" s="152"/>
      <c r="V346" s="152"/>
      <c r="W346" s="152"/>
      <c r="X346" s="152"/>
      <c r="Y346" s="152"/>
      <c r="Z346" s="152"/>
      <c r="AA346" s="152"/>
      <c r="AB346" s="152"/>
      <c r="AC346" s="152"/>
      <c r="AD346" s="152"/>
    </row>
    <row r="347" spans="18:30" x14ac:dyDescent="0.25">
      <c r="R347" s="152"/>
      <c r="S347" s="152"/>
      <c r="T347" s="152"/>
      <c r="U347" s="152"/>
      <c r="V347" s="152"/>
      <c r="W347" s="152"/>
      <c r="X347" s="152"/>
      <c r="Y347" s="152"/>
      <c r="Z347" s="152"/>
      <c r="AA347" s="152"/>
      <c r="AB347" s="152"/>
      <c r="AC347" s="152"/>
      <c r="AD347" s="152"/>
    </row>
    <row r="348" spans="18:30" x14ac:dyDescent="0.25">
      <c r="R348" s="152"/>
      <c r="S348" s="152"/>
      <c r="T348" s="152"/>
      <c r="U348" s="152"/>
      <c r="V348" s="152"/>
      <c r="W348" s="152"/>
      <c r="X348" s="152"/>
      <c r="Y348" s="152"/>
      <c r="Z348" s="152"/>
      <c r="AA348" s="152"/>
      <c r="AB348" s="152"/>
      <c r="AC348" s="152"/>
      <c r="AD348" s="152"/>
    </row>
    <row r="349" spans="18:30" x14ac:dyDescent="0.25">
      <c r="R349" s="152"/>
      <c r="S349" s="152"/>
      <c r="T349" s="152"/>
      <c r="U349" s="152"/>
      <c r="V349" s="152"/>
      <c r="W349" s="152"/>
      <c r="X349" s="152"/>
      <c r="Y349" s="152"/>
      <c r="Z349" s="152"/>
      <c r="AA349" s="152"/>
      <c r="AB349" s="152"/>
      <c r="AC349" s="152"/>
      <c r="AD349" s="152"/>
    </row>
    <row r="350" spans="18:30" x14ac:dyDescent="0.25">
      <c r="R350" s="152"/>
      <c r="S350" s="152"/>
      <c r="T350" s="152"/>
      <c r="U350" s="152"/>
      <c r="V350" s="152"/>
      <c r="W350" s="152"/>
      <c r="X350" s="152"/>
      <c r="Y350" s="152"/>
      <c r="Z350" s="152"/>
      <c r="AA350" s="152"/>
      <c r="AB350" s="152"/>
      <c r="AC350" s="152"/>
      <c r="AD350" s="152"/>
    </row>
    <row r="351" spans="18:30" x14ac:dyDescent="0.25">
      <c r="R351" s="152"/>
      <c r="S351" s="152"/>
      <c r="T351" s="152"/>
      <c r="U351" s="152"/>
      <c r="V351" s="152"/>
      <c r="W351" s="152"/>
      <c r="X351" s="152"/>
      <c r="Y351" s="152"/>
      <c r="Z351" s="152"/>
      <c r="AA351" s="152"/>
      <c r="AB351" s="152"/>
      <c r="AC351" s="152"/>
      <c r="AD351" s="152"/>
    </row>
    <row r="352" spans="18:30" x14ac:dyDescent="0.25">
      <c r="R352" s="152"/>
      <c r="S352" s="152"/>
      <c r="T352" s="152"/>
      <c r="U352" s="152"/>
      <c r="V352" s="152"/>
      <c r="W352" s="152"/>
      <c r="X352" s="152"/>
      <c r="Y352" s="152"/>
      <c r="Z352" s="152"/>
      <c r="AA352" s="152"/>
      <c r="AB352" s="152"/>
      <c r="AC352" s="152"/>
      <c r="AD352" s="152"/>
    </row>
    <row r="353" spans="18:30" x14ac:dyDescent="0.25">
      <c r="R353" s="152"/>
      <c r="S353" s="152"/>
      <c r="T353" s="152"/>
      <c r="U353" s="152"/>
      <c r="V353" s="152"/>
      <c r="W353" s="152"/>
      <c r="X353" s="152"/>
      <c r="Y353" s="152"/>
      <c r="Z353" s="152"/>
      <c r="AA353" s="152"/>
      <c r="AB353" s="152"/>
      <c r="AC353" s="152"/>
      <c r="AD353" s="152"/>
    </row>
    <row r="354" spans="18:30" x14ac:dyDescent="0.25">
      <c r="R354" s="152"/>
      <c r="S354" s="152"/>
      <c r="T354" s="152"/>
      <c r="U354" s="152"/>
      <c r="V354" s="152"/>
      <c r="W354" s="152"/>
      <c r="X354" s="152"/>
      <c r="Y354" s="152"/>
      <c r="Z354" s="152"/>
      <c r="AA354" s="152"/>
      <c r="AB354" s="152"/>
      <c r="AC354" s="152"/>
      <c r="AD354" s="152"/>
    </row>
    <row r="355" spans="18:30" x14ac:dyDescent="0.25">
      <c r="R355" s="152"/>
      <c r="S355" s="152"/>
      <c r="T355" s="152"/>
      <c r="U355" s="152"/>
      <c r="V355" s="152"/>
      <c r="W355" s="152"/>
      <c r="X355" s="152"/>
      <c r="Y355" s="152"/>
      <c r="Z355" s="152"/>
      <c r="AA355" s="152"/>
      <c r="AB355" s="152"/>
      <c r="AC355" s="152"/>
      <c r="AD355" s="152"/>
    </row>
    <row r="356" spans="18:30" x14ac:dyDescent="0.25">
      <c r="R356" s="152"/>
      <c r="S356" s="152"/>
      <c r="T356" s="152"/>
      <c r="U356" s="152"/>
      <c r="V356" s="152"/>
      <c r="W356" s="152"/>
      <c r="X356" s="152"/>
      <c r="Y356" s="152"/>
      <c r="Z356" s="152"/>
      <c r="AA356" s="152"/>
      <c r="AB356" s="152"/>
      <c r="AC356" s="152"/>
      <c r="AD356" s="152"/>
    </row>
    <row r="357" spans="18:30" x14ac:dyDescent="0.25">
      <c r="R357" s="152"/>
      <c r="S357" s="152"/>
      <c r="T357" s="152"/>
      <c r="U357" s="152"/>
      <c r="V357" s="152"/>
      <c r="W357" s="152"/>
      <c r="X357" s="152"/>
      <c r="Y357" s="152"/>
      <c r="Z357" s="152"/>
      <c r="AA357" s="152"/>
      <c r="AB357" s="152"/>
      <c r="AC357" s="152"/>
      <c r="AD357" s="152"/>
    </row>
    <row r="358" spans="18:30" x14ac:dyDescent="0.25">
      <c r="R358" s="152"/>
      <c r="S358" s="152"/>
      <c r="T358" s="152"/>
      <c r="U358" s="152"/>
      <c r="V358" s="152"/>
      <c r="W358" s="152"/>
      <c r="X358" s="152"/>
      <c r="Y358" s="152"/>
      <c r="Z358" s="152"/>
      <c r="AA358" s="152"/>
      <c r="AB358" s="152"/>
      <c r="AC358" s="152"/>
      <c r="AD358" s="152"/>
    </row>
    <row r="359" spans="18:30" x14ac:dyDescent="0.25">
      <c r="R359" s="152"/>
      <c r="S359" s="152"/>
      <c r="T359" s="152"/>
      <c r="U359" s="152"/>
      <c r="V359" s="152"/>
      <c r="W359" s="152"/>
      <c r="X359" s="152"/>
      <c r="Y359" s="152"/>
      <c r="Z359" s="152"/>
      <c r="AA359" s="152"/>
      <c r="AB359" s="152"/>
      <c r="AC359" s="152"/>
      <c r="AD359" s="152"/>
    </row>
    <row r="360" spans="18:30" x14ac:dyDescent="0.25">
      <c r="R360" s="152"/>
      <c r="S360" s="152"/>
      <c r="T360" s="152"/>
      <c r="U360" s="152"/>
      <c r="V360" s="152"/>
      <c r="W360" s="152"/>
      <c r="X360" s="152"/>
      <c r="Y360" s="152"/>
      <c r="Z360" s="152"/>
      <c r="AA360" s="152"/>
      <c r="AB360" s="152"/>
      <c r="AC360" s="152"/>
      <c r="AD360" s="152"/>
    </row>
    <row r="361" spans="18:30" x14ac:dyDescent="0.25">
      <c r="R361" s="152"/>
      <c r="S361" s="152"/>
      <c r="T361" s="152"/>
      <c r="U361" s="152"/>
      <c r="V361" s="152"/>
      <c r="W361" s="152"/>
      <c r="X361" s="152"/>
      <c r="Y361" s="152"/>
      <c r="Z361" s="152"/>
      <c r="AA361" s="152"/>
      <c r="AB361" s="152"/>
      <c r="AC361" s="152"/>
      <c r="AD361" s="152"/>
    </row>
    <row r="362" spans="18:30" x14ac:dyDescent="0.25">
      <c r="R362" s="152"/>
      <c r="S362" s="152"/>
      <c r="T362" s="152"/>
      <c r="U362" s="152"/>
      <c r="V362" s="152"/>
      <c r="W362" s="152"/>
      <c r="X362" s="152"/>
      <c r="Y362" s="152"/>
      <c r="Z362" s="152"/>
      <c r="AA362" s="152"/>
      <c r="AB362" s="152"/>
      <c r="AC362" s="152"/>
      <c r="AD362" s="152"/>
    </row>
    <row r="363" spans="18:30" x14ac:dyDescent="0.25">
      <c r="R363" s="152"/>
      <c r="S363" s="152"/>
      <c r="T363" s="152"/>
      <c r="U363" s="152"/>
      <c r="V363" s="152"/>
      <c r="W363" s="152"/>
      <c r="X363" s="152"/>
      <c r="Y363" s="152"/>
      <c r="Z363" s="152"/>
      <c r="AA363" s="152"/>
      <c r="AB363" s="152"/>
      <c r="AC363" s="152"/>
      <c r="AD363" s="152"/>
    </row>
    <row r="364" spans="18:30" x14ac:dyDescent="0.25">
      <c r="R364" s="152"/>
      <c r="S364" s="152"/>
      <c r="T364" s="152"/>
      <c r="U364" s="152"/>
      <c r="V364" s="152"/>
      <c r="W364" s="152"/>
      <c r="X364" s="152"/>
      <c r="Y364" s="152"/>
      <c r="Z364" s="152"/>
      <c r="AA364" s="152"/>
      <c r="AB364" s="152"/>
      <c r="AC364" s="152"/>
      <c r="AD364" s="152"/>
    </row>
    <row r="365" spans="18:30" x14ac:dyDescent="0.25">
      <c r="R365" s="152"/>
      <c r="S365" s="152"/>
      <c r="T365" s="152"/>
      <c r="U365" s="152"/>
      <c r="V365" s="152"/>
      <c r="W365" s="152"/>
      <c r="X365" s="152"/>
      <c r="Y365" s="152"/>
      <c r="Z365" s="152"/>
      <c r="AA365" s="152"/>
      <c r="AB365" s="152"/>
      <c r="AC365" s="152"/>
      <c r="AD365" s="152"/>
    </row>
    <row r="366" spans="18:30" x14ac:dyDescent="0.25">
      <c r="R366" s="152"/>
      <c r="S366" s="152"/>
      <c r="T366" s="152"/>
      <c r="U366" s="152"/>
      <c r="V366" s="152"/>
      <c r="W366" s="152"/>
      <c r="X366" s="152"/>
      <c r="Y366" s="152"/>
      <c r="Z366" s="152"/>
      <c r="AA366" s="152"/>
      <c r="AB366" s="152"/>
      <c r="AC366" s="152"/>
      <c r="AD366" s="152"/>
    </row>
    <row r="367" spans="18:30" x14ac:dyDescent="0.25">
      <c r="R367" s="152"/>
      <c r="S367" s="152"/>
      <c r="T367" s="152"/>
      <c r="U367" s="152"/>
      <c r="V367" s="152"/>
      <c r="W367" s="152"/>
      <c r="X367" s="152"/>
      <c r="Y367" s="152"/>
      <c r="Z367" s="152"/>
      <c r="AA367" s="152"/>
      <c r="AB367" s="152"/>
      <c r="AC367" s="152"/>
      <c r="AD367" s="152"/>
    </row>
    <row r="368" spans="18:30" x14ac:dyDescent="0.25">
      <c r="R368" s="152"/>
      <c r="S368" s="152"/>
      <c r="T368" s="152"/>
      <c r="U368" s="152"/>
      <c r="V368" s="152"/>
      <c r="W368" s="152"/>
      <c r="X368" s="152"/>
      <c r="Y368" s="152"/>
      <c r="Z368" s="152"/>
      <c r="AA368" s="152"/>
      <c r="AB368" s="152"/>
      <c r="AC368" s="152"/>
      <c r="AD368" s="152"/>
    </row>
    <row r="369" spans="18:30" x14ac:dyDescent="0.25">
      <c r="R369" s="152"/>
      <c r="S369" s="152"/>
      <c r="T369" s="152"/>
      <c r="U369" s="152"/>
      <c r="V369" s="152"/>
      <c r="W369" s="152"/>
      <c r="X369" s="152"/>
      <c r="Y369" s="152"/>
      <c r="Z369" s="152"/>
      <c r="AA369" s="152"/>
      <c r="AB369" s="152"/>
      <c r="AC369" s="152"/>
      <c r="AD369" s="152"/>
    </row>
    <row r="370" spans="18:30" x14ac:dyDescent="0.25">
      <c r="R370" s="152"/>
      <c r="S370" s="152"/>
      <c r="T370" s="152"/>
      <c r="U370" s="152"/>
      <c r="V370" s="152"/>
      <c r="W370" s="152"/>
      <c r="X370" s="152"/>
      <c r="Y370" s="152"/>
      <c r="Z370" s="152"/>
      <c r="AA370" s="152"/>
      <c r="AB370" s="152"/>
      <c r="AC370" s="152"/>
      <c r="AD370" s="152"/>
    </row>
    <row r="371" spans="18:30" x14ac:dyDescent="0.25">
      <c r="R371" s="152"/>
      <c r="S371" s="152"/>
      <c r="T371" s="152"/>
      <c r="U371" s="152"/>
      <c r="V371" s="152"/>
      <c r="W371" s="152"/>
      <c r="X371" s="152"/>
      <c r="Y371" s="152"/>
      <c r="Z371" s="152"/>
      <c r="AA371" s="152"/>
      <c r="AB371" s="152"/>
      <c r="AC371" s="152"/>
      <c r="AD371" s="152"/>
    </row>
    <row r="372" spans="18:30" x14ac:dyDescent="0.25">
      <c r="R372" s="152"/>
      <c r="S372" s="152"/>
      <c r="T372" s="152"/>
      <c r="U372" s="152"/>
      <c r="V372" s="152"/>
      <c r="W372" s="152"/>
      <c r="X372" s="152"/>
      <c r="Y372" s="152"/>
      <c r="Z372" s="152"/>
      <c r="AA372" s="152"/>
      <c r="AB372" s="152"/>
      <c r="AC372" s="152"/>
      <c r="AD372" s="152"/>
    </row>
    <row r="373" spans="18:30" x14ac:dyDescent="0.25">
      <c r="R373" s="152"/>
      <c r="S373" s="152"/>
      <c r="T373" s="152"/>
      <c r="U373" s="152"/>
      <c r="V373" s="152"/>
      <c r="W373" s="152"/>
      <c r="X373" s="152"/>
      <c r="Y373" s="152"/>
      <c r="Z373" s="152"/>
      <c r="AA373" s="152"/>
      <c r="AB373" s="152"/>
      <c r="AC373" s="152"/>
      <c r="AD373" s="152"/>
    </row>
    <row r="374" spans="18:30" x14ac:dyDescent="0.25">
      <c r="R374" s="152"/>
      <c r="S374" s="152"/>
      <c r="T374" s="152"/>
      <c r="U374" s="152"/>
      <c r="V374" s="152"/>
      <c r="W374" s="152"/>
      <c r="X374" s="152"/>
      <c r="Y374" s="152"/>
      <c r="Z374" s="152"/>
      <c r="AA374" s="152"/>
      <c r="AB374" s="152"/>
      <c r="AC374" s="152"/>
      <c r="AD374" s="152"/>
    </row>
    <row r="375" spans="18:30" x14ac:dyDescent="0.25">
      <c r="R375" s="152"/>
      <c r="S375" s="152"/>
      <c r="T375" s="152"/>
      <c r="U375" s="152"/>
      <c r="V375" s="152"/>
      <c r="W375" s="152"/>
      <c r="X375" s="152"/>
      <c r="Y375" s="152"/>
      <c r="Z375" s="152"/>
      <c r="AA375" s="152"/>
      <c r="AB375" s="152"/>
      <c r="AC375" s="152"/>
      <c r="AD375" s="152"/>
    </row>
    <row r="376" spans="18:30" x14ac:dyDescent="0.25">
      <c r="R376" s="152"/>
      <c r="S376" s="152"/>
      <c r="T376" s="152"/>
      <c r="U376" s="152"/>
      <c r="V376" s="152"/>
      <c r="W376" s="152"/>
      <c r="X376" s="152"/>
      <c r="Y376" s="152"/>
      <c r="Z376" s="152"/>
      <c r="AA376" s="152"/>
      <c r="AB376" s="152"/>
      <c r="AC376" s="152"/>
      <c r="AD376" s="152"/>
    </row>
    <row r="377" spans="18:30" x14ac:dyDescent="0.25">
      <c r="R377" s="152"/>
      <c r="S377" s="152"/>
      <c r="T377" s="152"/>
      <c r="U377" s="152"/>
      <c r="V377" s="152"/>
      <c r="W377" s="152"/>
      <c r="X377" s="152"/>
      <c r="Y377" s="152"/>
      <c r="Z377" s="152"/>
      <c r="AA377" s="152"/>
      <c r="AB377" s="152"/>
      <c r="AC377" s="152"/>
      <c r="AD377" s="152"/>
    </row>
    <row r="378" spans="18:30" x14ac:dyDescent="0.25">
      <c r="R378" s="152"/>
      <c r="S378" s="152"/>
      <c r="T378" s="152"/>
      <c r="U378" s="152"/>
      <c r="V378" s="152"/>
      <c r="W378" s="152"/>
      <c r="X378" s="152"/>
      <c r="Y378" s="152"/>
      <c r="Z378" s="152"/>
      <c r="AA378" s="152"/>
      <c r="AB378" s="152"/>
      <c r="AC378" s="152"/>
      <c r="AD378" s="152"/>
    </row>
    <row r="379" spans="18:30" x14ac:dyDescent="0.25">
      <c r="R379" s="152"/>
      <c r="S379" s="152"/>
      <c r="T379" s="152"/>
      <c r="U379" s="152"/>
      <c r="V379" s="152"/>
      <c r="W379" s="152"/>
      <c r="X379" s="152"/>
      <c r="Y379" s="152"/>
      <c r="Z379" s="152"/>
      <c r="AA379" s="152"/>
      <c r="AB379" s="152"/>
      <c r="AC379" s="152"/>
      <c r="AD379" s="152"/>
    </row>
    <row r="380" spans="18:30" x14ac:dyDescent="0.25">
      <c r="R380" s="152"/>
      <c r="S380" s="152"/>
      <c r="T380" s="152"/>
      <c r="U380" s="152"/>
      <c r="V380" s="152"/>
      <c r="W380" s="152"/>
      <c r="X380" s="152"/>
      <c r="Y380" s="152"/>
      <c r="Z380" s="152"/>
      <c r="AA380" s="152"/>
      <c r="AB380" s="152"/>
      <c r="AC380" s="152"/>
      <c r="AD380" s="152"/>
    </row>
    <row r="381" spans="18:30" x14ac:dyDescent="0.25">
      <c r="R381" s="152"/>
      <c r="S381" s="152"/>
      <c r="T381" s="152"/>
      <c r="U381" s="152"/>
      <c r="V381" s="152"/>
      <c r="W381" s="152"/>
      <c r="X381" s="152"/>
      <c r="Y381" s="152"/>
      <c r="Z381" s="152"/>
      <c r="AA381" s="152"/>
      <c r="AB381" s="152"/>
      <c r="AC381" s="152"/>
      <c r="AD381" s="152"/>
    </row>
    <row r="382" spans="18:30" x14ac:dyDescent="0.25">
      <c r="R382" s="152"/>
      <c r="S382" s="152"/>
      <c r="T382" s="152"/>
      <c r="U382" s="152"/>
      <c r="V382" s="152"/>
      <c r="W382" s="152"/>
      <c r="X382" s="152"/>
      <c r="Y382" s="152"/>
      <c r="Z382" s="152"/>
      <c r="AA382" s="152"/>
      <c r="AB382" s="152"/>
      <c r="AC382" s="152"/>
      <c r="AD382" s="152"/>
    </row>
    <row r="383" spans="18:30" x14ac:dyDescent="0.25">
      <c r="R383" s="152"/>
      <c r="S383" s="152"/>
      <c r="T383" s="152"/>
      <c r="U383" s="152"/>
      <c r="V383" s="152"/>
      <c r="W383" s="152"/>
      <c r="X383" s="152"/>
      <c r="Y383" s="152"/>
      <c r="Z383" s="152"/>
      <c r="AA383" s="152"/>
      <c r="AB383" s="152"/>
      <c r="AC383" s="152"/>
      <c r="AD383" s="152"/>
    </row>
    <row r="384" spans="18:30" x14ac:dyDescent="0.25">
      <c r="R384" s="152"/>
      <c r="S384" s="152"/>
      <c r="T384" s="152"/>
      <c r="U384" s="152"/>
      <c r="V384" s="152"/>
      <c r="W384" s="152"/>
      <c r="X384" s="152"/>
      <c r="Y384" s="152"/>
      <c r="Z384" s="152"/>
      <c r="AA384" s="152"/>
      <c r="AB384" s="152"/>
      <c r="AC384" s="152"/>
      <c r="AD384" s="152"/>
    </row>
    <row r="385" spans="18:30" x14ac:dyDescent="0.25">
      <c r="R385" s="152"/>
      <c r="S385" s="152"/>
      <c r="T385" s="152"/>
      <c r="U385" s="152"/>
      <c r="V385" s="152"/>
      <c r="W385" s="152"/>
      <c r="X385" s="152"/>
      <c r="Y385" s="152"/>
      <c r="Z385" s="152"/>
      <c r="AA385" s="152"/>
      <c r="AB385" s="152"/>
      <c r="AC385" s="152"/>
      <c r="AD385" s="152"/>
    </row>
    <row r="386" spans="18:30" x14ac:dyDescent="0.25">
      <c r="R386" s="152"/>
      <c r="S386" s="152"/>
      <c r="T386" s="152"/>
      <c r="U386" s="152"/>
      <c r="V386" s="152"/>
      <c r="W386" s="152"/>
      <c r="X386" s="152"/>
      <c r="Y386" s="152"/>
      <c r="Z386" s="152"/>
      <c r="AA386" s="152"/>
      <c r="AB386" s="152"/>
      <c r="AC386" s="152"/>
      <c r="AD386" s="152"/>
    </row>
    <row r="387" spans="18:30" x14ac:dyDescent="0.25">
      <c r="R387" s="152"/>
      <c r="S387" s="152"/>
      <c r="T387" s="152"/>
      <c r="U387" s="152"/>
      <c r="V387" s="152"/>
      <c r="W387" s="152"/>
      <c r="X387" s="152"/>
      <c r="Y387" s="152"/>
      <c r="Z387" s="152"/>
      <c r="AA387" s="152"/>
      <c r="AB387" s="152"/>
      <c r="AC387" s="152"/>
      <c r="AD387" s="152"/>
    </row>
    <row r="388" spans="18:30" x14ac:dyDescent="0.25">
      <c r="R388" s="152"/>
      <c r="S388" s="152"/>
      <c r="T388" s="152"/>
      <c r="U388" s="152"/>
      <c r="V388" s="152"/>
      <c r="W388" s="152"/>
      <c r="X388" s="152"/>
      <c r="Y388" s="152"/>
      <c r="Z388" s="152"/>
      <c r="AA388" s="152"/>
      <c r="AB388" s="152"/>
      <c r="AC388" s="152"/>
      <c r="AD388" s="152"/>
    </row>
    <row r="389" spans="18:30" x14ac:dyDescent="0.25">
      <c r="R389" s="152"/>
      <c r="S389" s="152"/>
      <c r="T389" s="152"/>
      <c r="U389" s="152"/>
      <c r="V389" s="152"/>
      <c r="W389" s="152"/>
      <c r="X389" s="152"/>
      <c r="Y389" s="152"/>
      <c r="Z389" s="152"/>
      <c r="AA389" s="152"/>
      <c r="AB389" s="152"/>
      <c r="AC389" s="152"/>
      <c r="AD389" s="152"/>
    </row>
    <row r="390" spans="18:30" x14ac:dyDescent="0.25">
      <c r="R390" s="152"/>
      <c r="S390" s="152"/>
      <c r="T390" s="152"/>
      <c r="U390" s="152"/>
      <c r="V390" s="152"/>
      <c r="W390" s="152"/>
      <c r="X390" s="152"/>
      <c r="Y390" s="152"/>
      <c r="Z390" s="152"/>
      <c r="AA390" s="152"/>
      <c r="AB390" s="152"/>
      <c r="AC390" s="152"/>
      <c r="AD390" s="152"/>
    </row>
    <row r="391" spans="18:30" x14ac:dyDescent="0.25">
      <c r="R391" s="152"/>
      <c r="S391" s="152"/>
      <c r="T391" s="152"/>
      <c r="U391" s="152"/>
      <c r="V391" s="152"/>
      <c r="W391" s="152"/>
      <c r="X391" s="152"/>
      <c r="Y391" s="152"/>
      <c r="Z391" s="152"/>
      <c r="AA391" s="152"/>
      <c r="AB391" s="152"/>
      <c r="AC391" s="152"/>
      <c r="AD391" s="152"/>
    </row>
    <row r="392" spans="18:30" x14ac:dyDescent="0.25">
      <c r="R392" s="152"/>
      <c r="S392" s="152"/>
      <c r="T392" s="152"/>
      <c r="U392" s="152"/>
      <c r="V392" s="152"/>
      <c r="W392" s="152"/>
      <c r="X392" s="152"/>
      <c r="Y392" s="152"/>
      <c r="Z392" s="152"/>
      <c r="AA392" s="152"/>
      <c r="AB392" s="152"/>
      <c r="AC392" s="152"/>
      <c r="AD392" s="152"/>
    </row>
    <row r="393" spans="18:30" x14ac:dyDescent="0.25">
      <c r="R393" s="152"/>
      <c r="S393" s="152"/>
      <c r="T393" s="152"/>
      <c r="U393" s="152"/>
      <c r="V393" s="152"/>
      <c r="W393" s="152"/>
      <c r="X393" s="152"/>
      <c r="Y393" s="152"/>
      <c r="Z393" s="152"/>
      <c r="AA393" s="152"/>
      <c r="AB393" s="152"/>
      <c r="AC393" s="152"/>
      <c r="AD393" s="152"/>
    </row>
    <row r="394" spans="18:30" x14ac:dyDescent="0.25">
      <c r="R394" s="152"/>
      <c r="S394" s="152"/>
      <c r="T394" s="152"/>
      <c r="U394" s="152"/>
      <c r="V394" s="152"/>
      <c r="W394" s="152"/>
      <c r="X394" s="152"/>
      <c r="Y394" s="152"/>
      <c r="Z394" s="152"/>
      <c r="AA394" s="152"/>
      <c r="AB394" s="152"/>
      <c r="AC394" s="152"/>
      <c r="AD394" s="152"/>
    </row>
    <row r="395" spans="18:30" x14ac:dyDescent="0.25">
      <c r="R395" s="152"/>
      <c r="S395" s="152"/>
      <c r="T395" s="152"/>
      <c r="U395" s="152"/>
      <c r="V395" s="152"/>
      <c r="W395" s="152"/>
      <c r="X395" s="152"/>
      <c r="Y395" s="152"/>
      <c r="Z395" s="152"/>
      <c r="AA395" s="152"/>
      <c r="AB395" s="152"/>
      <c r="AC395" s="152"/>
      <c r="AD395" s="152"/>
    </row>
    <row r="396" spans="18:30" x14ac:dyDescent="0.25">
      <c r="R396" s="152"/>
      <c r="S396" s="152"/>
      <c r="T396" s="152"/>
      <c r="U396" s="152"/>
      <c r="V396" s="152"/>
      <c r="W396" s="152"/>
      <c r="X396" s="152"/>
      <c r="Y396" s="152"/>
      <c r="Z396" s="152"/>
      <c r="AA396" s="152"/>
      <c r="AB396" s="152"/>
      <c r="AC396" s="152"/>
      <c r="AD396" s="152"/>
    </row>
    <row r="397" spans="18:30" x14ac:dyDescent="0.25">
      <c r="R397" s="152"/>
      <c r="S397" s="152"/>
      <c r="T397" s="152"/>
      <c r="U397" s="152"/>
      <c r="V397" s="152"/>
      <c r="W397" s="152"/>
      <c r="X397" s="152"/>
      <c r="Y397" s="152"/>
      <c r="Z397" s="152"/>
      <c r="AA397" s="152"/>
      <c r="AB397" s="152"/>
      <c r="AC397" s="152"/>
      <c r="AD397" s="152"/>
    </row>
    <row r="398" spans="18:30" x14ac:dyDescent="0.25">
      <c r="R398" s="152"/>
      <c r="S398" s="152"/>
      <c r="T398" s="152"/>
      <c r="U398" s="152"/>
      <c r="V398" s="152"/>
      <c r="W398" s="152"/>
      <c r="X398" s="152"/>
      <c r="Y398" s="152"/>
      <c r="Z398" s="152"/>
      <c r="AA398" s="152"/>
      <c r="AB398" s="152"/>
      <c r="AC398" s="152"/>
      <c r="AD398" s="152"/>
    </row>
    <row r="399" spans="18:30" x14ac:dyDescent="0.25">
      <c r="R399" s="152"/>
      <c r="S399" s="152"/>
      <c r="T399" s="152"/>
      <c r="U399" s="152"/>
      <c r="V399" s="152"/>
      <c r="W399" s="152"/>
      <c r="X399" s="152"/>
      <c r="Y399" s="152"/>
      <c r="Z399" s="152"/>
      <c r="AA399" s="152"/>
      <c r="AB399" s="152"/>
      <c r="AC399" s="152"/>
      <c r="AD399" s="152"/>
    </row>
    <row r="400" spans="18:30" x14ac:dyDescent="0.25">
      <c r="R400" s="152"/>
      <c r="S400" s="152"/>
      <c r="T400" s="152"/>
      <c r="U400" s="152"/>
      <c r="V400" s="152"/>
      <c r="W400" s="152"/>
      <c r="X400" s="152"/>
      <c r="Y400" s="152"/>
      <c r="Z400" s="152"/>
      <c r="AA400" s="152"/>
      <c r="AB400" s="152"/>
      <c r="AC400" s="152"/>
      <c r="AD400" s="152"/>
    </row>
    <row r="401" spans="18:30" x14ac:dyDescent="0.25">
      <c r="R401" s="152"/>
      <c r="S401" s="152"/>
      <c r="T401" s="152"/>
      <c r="U401" s="152"/>
      <c r="V401" s="152"/>
      <c r="W401" s="152"/>
      <c r="X401" s="152"/>
      <c r="Y401" s="152"/>
      <c r="Z401" s="152"/>
      <c r="AA401" s="152"/>
      <c r="AB401" s="152"/>
      <c r="AC401" s="152"/>
      <c r="AD401" s="152"/>
    </row>
    <row r="402" spans="18:30" x14ac:dyDescent="0.25">
      <c r="R402" s="152"/>
      <c r="S402" s="152"/>
      <c r="T402" s="152"/>
      <c r="U402" s="152"/>
      <c r="V402" s="152"/>
      <c r="W402" s="152"/>
      <c r="X402" s="152"/>
      <c r="Y402" s="152"/>
      <c r="Z402" s="152"/>
      <c r="AA402" s="152"/>
      <c r="AB402" s="152"/>
      <c r="AC402" s="152"/>
      <c r="AD402" s="152"/>
    </row>
    <row r="403" spans="18:30" x14ac:dyDescent="0.25">
      <c r="R403" s="152"/>
      <c r="S403" s="152"/>
      <c r="T403" s="152"/>
      <c r="U403" s="152"/>
      <c r="V403" s="152"/>
      <c r="W403" s="152"/>
      <c r="X403" s="152"/>
      <c r="Y403" s="152"/>
      <c r="Z403" s="152"/>
      <c r="AA403" s="152"/>
      <c r="AB403" s="152"/>
      <c r="AC403" s="152"/>
      <c r="AD403" s="152"/>
    </row>
    <row r="404" spans="18:30" x14ac:dyDescent="0.25">
      <c r="R404" s="152"/>
      <c r="S404" s="152"/>
      <c r="T404" s="152"/>
      <c r="U404" s="152"/>
      <c r="V404" s="152"/>
      <c r="W404" s="152"/>
      <c r="X404" s="152"/>
      <c r="Y404" s="152"/>
      <c r="Z404" s="152"/>
      <c r="AA404" s="152"/>
      <c r="AB404" s="152"/>
      <c r="AC404" s="152"/>
      <c r="AD404" s="152"/>
    </row>
    <row r="405" spans="18:30" x14ac:dyDescent="0.25">
      <c r="R405" s="152"/>
      <c r="S405" s="152"/>
      <c r="T405" s="152"/>
      <c r="U405" s="152"/>
      <c r="V405" s="152"/>
      <c r="W405" s="152"/>
      <c r="X405" s="152"/>
      <c r="Y405" s="152"/>
      <c r="Z405" s="152"/>
      <c r="AA405" s="152"/>
      <c r="AB405" s="152"/>
      <c r="AC405" s="152"/>
      <c r="AD405" s="152"/>
    </row>
    <row r="406" spans="18:30" x14ac:dyDescent="0.25">
      <c r="R406" s="152"/>
      <c r="S406" s="152"/>
      <c r="T406" s="152"/>
      <c r="U406" s="152"/>
      <c r="V406" s="152"/>
      <c r="W406" s="152"/>
      <c r="X406" s="152"/>
      <c r="Y406" s="152"/>
      <c r="Z406" s="152"/>
      <c r="AA406" s="152"/>
      <c r="AB406" s="152"/>
      <c r="AC406" s="152"/>
      <c r="AD406" s="152"/>
    </row>
    <row r="407" spans="18:30" x14ac:dyDescent="0.25">
      <c r="R407" s="152"/>
      <c r="S407" s="152"/>
      <c r="T407" s="152"/>
      <c r="U407" s="152"/>
      <c r="V407" s="152"/>
      <c r="W407" s="152"/>
      <c r="X407" s="152"/>
      <c r="Y407" s="152"/>
      <c r="Z407" s="152"/>
      <c r="AA407" s="152"/>
      <c r="AB407" s="152"/>
      <c r="AC407" s="152"/>
      <c r="AD407" s="152"/>
    </row>
    <row r="408" spans="18:30" x14ac:dyDescent="0.25">
      <c r="R408" s="152"/>
      <c r="S408" s="152"/>
      <c r="T408" s="152"/>
      <c r="U408" s="152"/>
      <c r="V408" s="152"/>
      <c r="W408" s="152"/>
      <c r="X408" s="152"/>
      <c r="Y408" s="152"/>
      <c r="Z408" s="152"/>
      <c r="AA408" s="152"/>
      <c r="AB408" s="152"/>
      <c r="AC408" s="152"/>
      <c r="AD408" s="152"/>
    </row>
    <row r="409" spans="18:30" x14ac:dyDescent="0.25">
      <c r="R409" s="152"/>
      <c r="S409" s="152"/>
      <c r="T409" s="152"/>
      <c r="U409" s="152"/>
      <c r="V409" s="152"/>
      <c r="W409" s="152"/>
      <c r="X409" s="152"/>
      <c r="Y409" s="152"/>
      <c r="Z409" s="152"/>
      <c r="AA409" s="152"/>
      <c r="AB409" s="152"/>
      <c r="AC409" s="152"/>
      <c r="AD409" s="152"/>
    </row>
    <row r="410" spans="18:30" x14ac:dyDescent="0.25">
      <c r="R410" s="152"/>
      <c r="S410" s="152"/>
      <c r="T410" s="152"/>
      <c r="U410" s="152"/>
      <c r="V410" s="152"/>
      <c r="W410" s="152"/>
      <c r="X410" s="152"/>
      <c r="Y410" s="152"/>
      <c r="Z410" s="152"/>
      <c r="AA410" s="152"/>
      <c r="AB410" s="152"/>
      <c r="AC410" s="152"/>
      <c r="AD410" s="152"/>
    </row>
    <row r="411" spans="18:30" x14ac:dyDescent="0.25">
      <c r="R411" s="152"/>
      <c r="S411" s="152"/>
      <c r="T411" s="152"/>
      <c r="U411" s="152"/>
      <c r="V411" s="152"/>
      <c r="W411" s="152"/>
      <c r="X411" s="152"/>
      <c r="Y411" s="152"/>
      <c r="Z411" s="152"/>
      <c r="AA411" s="152"/>
      <c r="AB411" s="152"/>
      <c r="AC411" s="152"/>
      <c r="AD411" s="152"/>
    </row>
    <row r="412" spans="18:30" x14ac:dyDescent="0.25">
      <c r="R412" s="152"/>
      <c r="S412" s="152"/>
      <c r="T412" s="152"/>
      <c r="U412" s="152"/>
      <c r="V412" s="152"/>
      <c r="W412" s="152"/>
      <c r="X412" s="152"/>
      <c r="Y412" s="152"/>
      <c r="Z412" s="152"/>
      <c r="AA412" s="152"/>
      <c r="AB412" s="152"/>
      <c r="AC412" s="152"/>
      <c r="AD412" s="152"/>
    </row>
    <row r="413" spans="18:30" x14ac:dyDescent="0.25">
      <c r="R413" s="152"/>
      <c r="S413" s="152"/>
      <c r="T413" s="152"/>
      <c r="U413" s="152"/>
      <c r="V413" s="152"/>
      <c r="W413" s="152"/>
      <c r="X413" s="152"/>
      <c r="Y413" s="152"/>
      <c r="Z413" s="152"/>
      <c r="AA413" s="152"/>
      <c r="AB413" s="152"/>
      <c r="AC413" s="152"/>
      <c r="AD413" s="152"/>
    </row>
    <row r="414" spans="18:30" x14ac:dyDescent="0.25">
      <c r="R414" s="152"/>
      <c r="S414" s="152"/>
      <c r="T414" s="152"/>
      <c r="U414" s="152"/>
      <c r="V414" s="152"/>
      <c r="W414" s="152"/>
      <c r="X414" s="152"/>
      <c r="Y414" s="152"/>
      <c r="Z414" s="152"/>
      <c r="AA414" s="152"/>
      <c r="AB414" s="152"/>
      <c r="AC414" s="152"/>
      <c r="AD414" s="152"/>
    </row>
    <row r="415" spans="18:30" x14ac:dyDescent="0.25">
      <c r="R415" s="152"/>
      <c r="S415" s="152"/>
      <c r="T415" s="152"/>
      <c r="U415" s="152"/>
      <c r="V415" s="152"/>
      <c r="W415" s="152"/>
      <c r="X415" s="152"/>
      <c r="Y415" s="152"/>
      <c r="Z415" s="152"/>
      <c r="AA415" s="152"/>
      <c r="AB415" s="152"/>
      <c r="AC415" s="152"/>
      <c r="AD415" s="152"/>
    </row>
    <row r="416" spans="18:30" x14ac:dyDescent="0.25">
      <c r="R416" s="152"/>
      <c r="S416" s="152"/>
      <c r="T416" s="152"/>
      <c r="U416" s="152"/>
      <c r="V416" s="152"/>
      <c r="W416" s="152"/>
      <c r="X416" s="152"/>
      <c r="Y416" s="152"/>
      <c r="Z416" s="152"/>
      <c r="AA416" s="152"/>
      <c r="AB416" s="152"/>
      <c r="AC416" s="152"/>
      <c r="AD416" s="152"/>
    </row>
    <row r="417" spans="18:30" x14ac:dyDescent="0.25">
      <c r="R417" s="152"/>
      <c r="S417" s="152"/>
      <c r="T417" s="152"/>
      <c r="U417" s="152"/>
      <c r="V417" s="152"/>
      <c r="W417" s="152"/>
      <c r="X417" s="152"/>
      <c r="Y417" s="152"/>
      <c r="Z417" s="152"/>
      <c r="AA417" s="152"/>
      <c r="AB417" s="152"/>
      <c r="AC417" s="152"/>
      <c r="AD417" s="152"/>
    </row>
    <row r="418" spans="18:30" x14ac:dyDescent="0.25">
      <c r="R418" s="152"/>
      <c r="S418" s="152"/>
      <c r="T418" s="152"/>
      <c r="U418" s="152"/>
      <c r="V418" s="152"/>
      <c r="W418" s="152"/>
      <c r="X418" s="152"/>
      <c r="Y418" s="152"/>
      <c r="Z418" s="152"/>
      <c r="AA418" s="152"/>
      <c r="AB418" s="152"/>
      <c r="AC418" s="152"/>
      <c r="AD418" s="152"/>
    </row>
    <row r="419" spans="18:30" x14ac:dyDescent="0.25">
      <c r="R419" s="152"/>
      <c r="S419" s="152"/>
      <c r="T419" s="152"/>
      <c r="U419" s="152"/>
      <c r="V419" s="152"/>
      <c r="W419" s="152"/>
      <c r="X419" s="152"/>
      <c r="Y419" s="152"/>
      <c r="Z419" s="152"/>
      <c r="AA419" s="152"/>
      <c r="AB419" s="152"/>
      <c r="AC419" s="152"/>
      <c r="AD419" s="152"/>
    </row>
    <row r="420" spans="18:30" x14ac:dyDescent="0.25">
      <c r="R420" s="152"/>
      <c r="S420" s="152"/>
      <c r="T420" s="152"/>
      <c r="U420" s="152"/>
      <c r="V420" s="152"/>
      <c r="W420" s="152"/>
      <c r="X420" s="152"/>
      <c r="Y420" s="152"/>
      <c r="Z420" s="152"/>
      <c r="AA420" s="152"/>
      <c r="AB420" s="152"/>
      <c r="AC420" s="152"/>
      <c r="AD420" s="152"/>
    </row>
    <row r="421" spans="18:30" x14ac:dyDescent="0.25">
      <c r="R421" s="152"/>
      <c r="S421" s="152"/>
      <c r="T421" s="152"/>
      <c r="U421" s="152"/>
      <c r="V421" s="152"/>
      <c r="W421" s="152"/>
      <c r="X421" s="152"/>
      <c r="Y421" s="152"/>
      <c r="Z421" s="152"/>
      <c r="AA421" s="152"/>
      <c r="AB421" s="152"/>
      <c r="AC421" s="152"/>
      <c r="AD421" s="152"/>
    </row>
    <row r="422" spans="18:30" x14ac:dyDescent="0.25">
      <c r="R422" s="152"/>
      <c r="S422" s="152"/>
      <c r="T422" s="152"/>
      <c r="U422" s="152"/>
      <c r="V422" s="152"/>
      <c r="W422" s="152"/>
      <c r="X422" s="152"/>
      <c r="Y422" s="152"/>
      <c r="Z422" s="152"/>
      <c r="AA422" s="152"/>
      <c r="AB422" s="152"/>
      <c r="AC422" s="152"/>
      <c r="AD422" s="152"/>
    </row>
    <row r="423" spans="18:30" x14ac:dyDescent="0.25">
      <c r="R423" s="152"/>
      <c r="S423" s="152"/>
      <c r="T423" s="152"/>
      <c r="U423" s="152"/>
      <c r="V423" s="152"/>
      <c r="W423" s="152"/>
      <c r="X423" s="152"/>
      <c r="Y423" s="152"/>
      <c r="Z423" s="152"/>
      <c r="AA423" s="152"/>
      <c r="AB423" s="152"/>
      <c r="AC423" s="152"/>
      <c r="AD423" s="152"/>
    </row>
    <row r="424" spans="18:30" x14ac:dyDescent="0.25">
      <c r="R424" s="152"/>
      <c r="S424" s="152"/>
      <c r="T424" s="152"/>
      <c r="U424" s="152"/>
      <c r="V424" s="152"/>
      <c r="W424" s="152"/>
      <c r="X424" s="152"/>
      <c r="Y424" s="152"/>
      <c r="Z424" s="152"/>
      <c r="AA424" s="152"/>
      <c r="AB424" s="152"/>
      <c r="AC424" s="152"/>
      <c r="AD424" s="152"/>
    </row>
    <row r="425" spans="18:30" x14ac:dyDescent="0.25">
      <c r="R425" s="152"/>
      <c r="S425" s="152"/>
      <c r="T425" s="152"/>
      <c r="U425" s="152"/>
      <c r="V425" s="152"/>
      <c r="W425" s="152"/>
      <c r="X425" s="152"/>
      <c r="Y425" s="152"/>
      <c r="Z425" s="152"/>
      <c r="AA425" s="152"/>
      <c r="AB425" s="152"/>
      <c r="AC425" s="152"/>
      <c r="AD425" s="152"/>
    </row>
    <row r="426" spans="18:30" x14ac:dyDescent="0.25">
      <c r="R426" s="152"/>
      <c r="S426" s="152"/>
      <c r="T426" s="152"/>
      <c r="U426" s="152"/>
      <c r="V426" s="152"/>
      <c r="W426" s="152"/>
      <c r="X426" s="152"/>
      <c r="Y426" s="152"/>
      <c r="Z426" s="152"/>
      <c r="AA426" s="152"/>
      <c r="AB426" s="152"/>
      <c r="AC426" s="152"/>
      <c r="AD426" s="152"/>
    </row>
    <row r="427" spans="18:30" x14ac:dyDescent="0.25">
      <c r="R427" s="152"/>
      <c r="S427" s="152"/>
      <c r="T427" s="152"/>
      <c r="U427" s="152"/>
      <c r="V427" s="152"/>
      <c r="W427" s="152"/>
      <c r="X427" s="152"/>
      <c r="Y427" s="152"/>
      <c r="Z427" s="152"/>
      <c r="AA427" s="152"/>
      <c r="AB427" s="152"/>
      <c r="AC427" s="152"/>
      <c r="AD427" s="152"/>
    </row>
    <row r="428" spans="18:30" x14ac:dyDescent="0.25">
      <c r="R428" s="152"/>
      <c r="S428" s="152"/>
      <c r="T428" s="152"/>
      <c r="U428" s="152"/>
      <c r="V428" s="152"/>
      <c r="W428" s="152"/>
      <c r="X428" s="152"/>
      <c r="Y428" s="152"/>
      <c r="Z428" s="152"/>
      <c r="AA428" s="152"/>
      <c r="AB428" s="152"/>
      <c r="AC428" s="152"/>
      <c r="AD428" s="152"/>
    </row>
    <row r="429" spans="18:30" x14ac:dyDescent="0.25">
      <c r="R429" s="152"/>
      <c r="S429" s="152"/>
      <c r="T429" s="152"/>
      <c r="U429" s="152"/>
      <c r="V429" s="152"/>
      <c r="W429" s="152"/>
      <c r="X429" s="152"/>
      <c r="Y429" s="152"/>
      <c r="Z429" s="152"/>
      <c r="AA429" s="152"/>
      <c r="AB429" s="152"/>
      <c r="AC429" s="152"/>
      <c r="AD429" s="152"/>
    </row>
    <row r="430" spans="18:30" x14ac:dyDescent="0.25">
      <c r="R430" s="152"/>
      <c r="S430" s="152"/>
      <c r="T430" s="152"/>
      <c r="U430" s="152"/>
      <c r="V430" s="152"/>
      <c r="W430" s="152"/>
      <c r="X430" s="152"/>
      <c r="Y430" s="152"/>
      <c r="Z430" s="152"/>
      <c r="AA430" s="152"/>
      <c r="AB430" s="152"/>
      <c r="AC430" s="152"/>
      <c r="AD430" s="152"/>
    </row>
    <row r="431" spans="18:30" x14ac:dyDescent="0.25">
      <c r="R431" s="152"/>
      <c r="S431" s="152"/>
      <c r="T431" s="152"/>
      <c r="U431" s="152"/>
      <c r="V431" s="152"/>
      <c r="W431" s="152"/>
      <c r="X431" s="152"/>
      <c r="Y431" s="152"/>
      <c r="Z431" s="152"/>
      <c r="AA431" s="152"/>
      <c r="AB431" s="152"/>
      <c r="AC431" s="152"/>
      <c r="AD431" s="152"/>
    </row>
    <row r="432" spans="18:30" x14ac:dyDescent="0.25">
      <c r="R432" s="152"/>
      <c r="S432" s="152"/>
      <c r="T432" s="152"/>
      <c r="U432" s="152"/>
      <c r="V432" s="152"/>
      <c r="W432" s="152"/>
      <c r="X432" s="152"/>
      <c r="Y432" s="152"/>
      <c r="Z432" s="152"/>
      <c r="AA432" s="152"/>
      <c r="AB432" s="152"/>
      <c r="AC432" s="152"/>
      <c r="AD432" s="152"/>
    </row>
    <row r="433" spans="18:30" x14ac:dyDescent="0.25">
      <c r="R433" s="152"/>
      <c r="S433" s="152"/>
      <c r="T433" s="152"/>
      <c r="U433" s="152"/>
      <c r="V433" s="152"/>
      <c r="W433" s="152"/>
      <c r="X433" s="152"/>
      <c r="Y433" s="152"/>
      <c r="Z433" s="152"/>
      <c r="AA433" s="152"/>
      <c r="AB433" s="152"/>
      <c r="AC433" s="152"/>
      <c r="AD433" s="152"/>
    </row>
    <row r="434" spans="18:30" x14ac:dyDescent="0.25">
      <c r="R434" s="152"/>
      <c r="S434" s="152"/>
      <c r="T434" s="152"/>
      <c r="U434" s="152"/>
      <c r="V434" s="152"/>
      <c r="W434" s="152"/>
      <c r="X434" s="152"/>
      <c r="Y434" s="152"/>
      <c r="Z434" s="152"/>
      <c r="AA434" s="152"/>
      <c r="AB434" s="152"/>
      <c r="AC434" s="152"/>
      <c r="AD434" s="152"/>
    </row>
    <row r="435" spans="18:30" x14ac:dyDescent="0.25">
      <c r="R435" s="152"/>
      <c r="S435" s="152"/>
      <c r="T435" s="152"/>
      <c r="U435" s="152"/>
      <c r="V435" s="152"/>
      <c r="W435" s="152"/>
      <c r="X435" s="152"/>
      <c r="Y435" s="152"/>
      <c r="Z435" s="152"/>
      <c r="AA435" s="152"/>
      <c r="AB435" s="152"/>
      <c r="AC435" s="152"/>
      <c r="AD435" s="152"/>
    </row>
    <row r="436" spans="18:30" x14ac:dyDescent="0.25">
      <c r="R436" s="152"/>
      <c r="S436" s="152"/>
      <c r="T436" s="152"/>
      <c r="U436" s="152"/>
      <c r="V436" s="152"/>
      <c r="W436" s="152"/>
      <c r="X436" s="152"/>
      <c r="Y436" s="152"/>
      <c r="Z436" s="152"/>
      <c r="AA436" s="152"/>
      <c r="AB436" s="152"/>
      <c r="AC436" s="152"/>
      <c r="AD436" s="152"/>
    </row>
    <row r="437" spans="18:30" x14ac:dyDescent="0.25">
      <c r="R437" s="152"/>
      <c r="S437" s="152"/>
      <c r="T437" s="152"/>
      <c r="U437" s="152"/>
      <c r="V437" s="152"/>
      <c r="W437" s="152"/>
      <c r="X437" s="152"/>
      <c r="Y437" s="152"/>
      <c r="Z437" s="152"/>
      <c r="AA437" s="152"/>
      <c r="AB437" s="152"/>
      <c r="AC437" s="152"/>
      <c r="AD437" s="152"/>
    </row>
    <row r="438" spans="18:30" x14ac:dyDescent="0.25">
      <c r="R438" s="152"/>
      <c r="S438" s="152"/>
      <c r="T438" s="152"/>
      <c r="U438" s="152"/>
      <c r="V438" s="152"/>
      <c r="W438" s="152"/>
      <c r="X438" s="152"/>
      <c r="Y438" s="152"/>
      <c r="Z438" s="152"/>
      <c r="AA438" s="152"/>
      <c r="AB438" s="152"/>
      <c r="AC438" s="152"/>
      <c r="AD438" s="152"/>
    </row>
    <row r="439" spans="18:30" x14ac:dyDescent="0.25">
      <c r="R439" s="152"/>
      <c r="S439" s="152"/>
      <c r="T439" s="152"/>
      <c r="U439" s="152"/>
      <c r="V439" s="152"/>
      <c r="W439" s="152"/>
      <c r="X439" s="152"/>
      <c r="Y439" s="152"/>
      <c r="Z439" s="152"/>
      <c r="AA439" s="152"/>
      <c r="AB439" s="152"/>
      <c r="AC439" s="152"/>
      <c r="AD439" s="152"/>
    </row>
    <row r="440" spans="18:30" x14ac:dyDescent="0.25">
      <c r="R440" s="152"/>
      <c r="S440" s="152"/>
      <c r="T440" s="152"/>
      <c r="U440" s="152"/>
      <c r="V440" s="152"/>
      <c r="W440" s="152"/>
      <c r="X440" s="152"/>
      <c r="Y440" s="152"/>
      <c r="Z440" s="152"/>
      <c r="AA440" s="152"/>
      <c r="AB440" s="152"/>
      <c r="AC440" s="152"/>
      <c r="AD440" s="152"/>
    </row>
    <row r="441" spans="18:30" x14ac:dyDescent="0.25">
      <c r="R441" s="152"/>
      <c r="S441" s="152"/>
      <c r="T441" s="152"/>
      <c r="U441" s="152"/>
      <c r="V441" s="152"/>
      <c r="W441" s="152"/>
      <c r="X441" s="152"/>
      <c r="Y441" s="152"/>
      <c r="Z441" s="152"/>
      <c r="AA441" s="152"/>
      <c r="AB441" s="152"/>
      <c r="AC441" s="152"/>
      <c r="AD441" s="152"/>
    </row>
    <row r="442" spans="18:30" x14ac:dyDescent="0.25">
      <c r="R442" s="152"/>
      <c r="S442" s="152"/>
      <c r="T442" s="152"/>
      <c r="U442" s="152"/>
      <c r="V442" s="152"/>
      <c r="W442" s="152"/>
      <c r="X442" s="152"/>
      <c r="Y442" s="152"/>
      <c r="Z442" s="152"/>
      <c r="AA442" s="152"/>
      <c r="AB442" s="152"/>
      <c r="AC442" s="152"/>
      <c r="AD442" s="152"/>
    </row>
    <row r="443" spans="18:30" x14ac:dyDescent="0.25">
      <c r="R443" s="152"/>
      <c r="S443" s="152"/>
      <c r="T443" s="152"/>
      <c r="U443" s="152"/>
      <c r="V443" s="152"/>
      <c r="W443" s="152"/>
      <c r="X443" s="152"/>
      <c r="Y443" s="152"/>
      <c r="Z443" s="152"/>
      <c r="AA443" s="152"/>
      <c r="AB443" s="152"/>
      <c r="AC443" s="152"/>
      <c r="AD443" s="152"/>
    </row>
    <row r="444" spans="18:30" x14ac:dyDescent="0.25">
      <c r="R444" s="152"/>
      <c r="S444" s="152"/>
      <c r="T444" s="152"/>
      <c r="U444" s="152"/>
      <c r="V444" s="152"/>
      <c r="W444" s="152"/>
      <c r="X444" s="152"/>
      <c r="Y444" s="152"/>
      <c r="Z444" s="152"/>
      <c r="AA444" s="152"/>
      <c r="AB444" s="152"/>
      <c r="AC444" s="152"/>
      <c r="AD444" s="152"/>
    </row>
    <row r="445" spans="18:30" x14ac:dyDescent="0.25">
      <c r="R445" s="152"/>
      <c r="S445" s="152"/>
      <c r="T445" s="152"/>
      <c r="U445" s="152"/>
      <c r="V445" s="152"/>
      <c r="W445" s="152"/>
      <c r="X445" s="152"/>
      <c r="Y445" s="152"/>
      <c r="Z445" s="152"/>
      <c r="AA445" s="152"/>
      <c r="AB445" s="152"/>
      <c r="AC445" s="152"/>
      <c r="AD445" s="152"/>
    </row>
    <row r="446" spans="18:30" x14ac:dyDescent="0.25">
      <c r="R446" s="152"/>
      <c r="S446" s="152"/>
      <c r="T446" s="152"/>
      <c r="U446" s="152"/>
      <c r="V446" s="152"/>
      <c r="W446" s="152"/>
      <c r="X446" s="152"/>
      <c r="Y446" s="152"/>
      <c r="Z446" s="152"/>
      <c r="AA446" s="152"/>
      <c r="AB446" s="152"/>
      <c r="AC446" s="152"/>
      <c r="AD446" s="152"/>
    </row>
    <row r="447" spans="18:30" x14ac:dyDescent="0.25">
      <c r="R447" s="152"/>
      <c r="S447" s="152"/>
      <c r="T447" s="152"/>
      <c r="U447" s="152"/>
      <c r="V447" s="152"/>
      <c r="W447" s="152"/>
      <c r="X447" s="152"/>
      <c r="Y447" s="152"/>
      <c r="Z447" s="152"/>
      <c r="AA447" s="152"/>
      <c r="AB447" s="152"/>
      <c r="AC447" s="152"/>
      <c r="AD447" s="152"/>
    </row>
    <row r="448" spans="18:30" x14ac:dyDescent="0.25">
      <c r="R448" s="152"/>
      <c r="S448" s="152"/>
      <c r="T448" s="152"/>
      <c r="U448" s="152"/>
      <c r="V448" s="152"/>
      <c r="W448" s="152"/>
      <c r="X448" s="152"/>
      <c r="Y448" s="152"/>
      <c r="Z448" s="152"/>
      <c r="AA448" s="152"/>
      <c r="AB448" s="152"/>
      <c r="AC448" s="152"/>
      <c r="AD448" s="152"/>
    </row>
    <row r="449" spans="18:30" x14ac:dyDescent="0.25">
      <c r="R449" s="152"/>
      <c r="S449" s="152"/>
      <c r="T449" s="152"/>
      <c r="U449" s="152"/>
      <c r="V449" s="152"/>
      <c r="W449" s="152"/>
      <c r="X449" s="152"/>
      <c r="Y449" s="152"/>
      <c r="Z449" s="152"/>
      <c r="AA449" s="152"/>
      <c r="AB449" s="152"/>
      <c r="AC449" s="152"/>
      <c r="AD449" s="152"/>
    </row>
    <row r="450" spans="18:30" x14ac:dyDescent="0.25">
      <c r="R450" s="152"/>
      <c r="S450" s="152"/>
      <c r="T450" s="152"/>
      <c r="U450" s="152"/>
      <c r="V450" s="152"/>
      <c r="W450" s="152"/>
      <c r="X450" s="152"/>
      <c r="Y450" s="152"/>
      <c r="Z450" s="152"/>
      <c r="AA450" s="152"/>
      <c r="AB450" s="152"/>
      <c r="AC450" s="152"/>
      <c r="AD450" s="152"/>
    </row>
    <row r="451" spans="18:30" x14ac:dyDescent="0.25">
      <c r="R451" s="152"/>
      <c r="S451" s="152"/>
      <c r="T451" s="152"/>
      <c r="U451" s="152"/>
      <c r="V451" s="152"/>
      <c r="W451" s="152"/>
      <c r="X451" s="152"/>
      <c r="Y451" s="152"/>
      <c r="Z451" s="152"/>
      <c r="AA451" s="152"/>
      <c r="AB451" s="152"/>
      <c r="AC451" s="152"/>
      <c r="AD451" s="152"/>
    </row>
    <row r="452" spans="18:30" x14ac:dyDescent="0.25">
      <c r="R452" s="152"/>
      <c r="S452" s="152"/>
      <c r="T452" s="152"/>
      <c r="U452" s="152"/>
      <c r="V452" s="152"/>
      <c r="W452" s="152"/>
      <c r="X452" s="152"/>
      <c r="Y452" s="152"/>
      <c r="Z452" s="152"/>
      <c r="AA452" s="152"/>
      <c r="AB452" s="152"/>
      <c r="AC452" s="152"/>
      <c r="AD452" s="152"/>
    </row>
    <row r="453" spans="18:30" x14ac:dyDescent="0.25">
      <c r="R453" s="152"/>
      <c r="S453" s="152"/>
      <c r="T453" s="152"/>
      <c r="U453" s="152"/>
      <c r="V453" s="152"/>
      <c r="W453" s="152"/>
      <c r="X453" s="152"/>
      <c r="Y453" s="152"/>
      <c r="Z453" s="152"/>
      <c r="AA453" s="152"/>
      <c r="AB453" s="152"/>
      <c r="AC453" s="152"/>
      <c r="AD453" s="152"/>
    </row>
    <row r="454" spans="18:30" x14ac:dyDescent="0.25">
      <c r="R454" s="152"/>
      <c r="S454" s="152"/>
      <c r="T454" s="152"/>
      <c r="U454" s="152"/>
      <c r="V454" s="152"/>
      <c r="W454" s="152"/>
      <c r="X454" s="152"/>
      <c r="Y454" s="152"/>
      <c r="Z454" s="152"/>
      <c r="AA454" s="152"/>
      <c r="AB454" s="152"/>
      <c r="AC454" s="152"/>
      <c r="AD454" s="152"/>
    </row>
    <row r="455" spans="18:30" x14ac:dyDescent="0.25">
      <c r="R455" s="152"/>
      <c r="S455" s="152"/>
      <c r="T455" s="152"/>
      <c r="U455" s="152"/>
      <c r="V455" s="152"/>
      <c r="W455" s="152"/>
      <c r="X455" s="152"/>
      <c r="Y455" s="152"/>
      <c r="Z455" s="152"/>
      <c r="AA455" s="152"/>
      <c r="AB455" s="152"/>
      <c r="AC455" s="152"/>
      <c r="AD455" s="152"/>
    </row>
    <row r="456" spans="18:30" x14ac:dyDescent="0.25">
      <c r="R456" s="152"/>
      <c r="S456" s="152"/>
      <c r="T456" s="152"/>
      <c r="U456" s="152"/>
      <c r="V456" s="152"/>
      <c r="W456" s="152"/>
      <c r="X456" s="152"/>
      <c r="Y456" s="152"/>
      <c r="Z456" s="152"/>
      <c r="AA456" s="152"/>
      <c r="AB456" s="152"/>
      <c r="AC456" s="152"/>
      <c r="AD456" s="152"/>
    </row>
    <row r="457" spans="18:30" x14ac:dyDescent="0.25">
      <c r="R457" s="152"/>
      <c r="S457" s="152"/>
      <c r="T457" s="152"/>
      <c r="U457" s="152"/>
      <c r="V457" s="152"/>
      <c r="W457" s="152"/>
      <c r="X457" s="152"/>
      <c r="Y457" s="152"/>
      <c r="Z457" s="152"/>
      <c r="AA457" s="152"/>
      <c r="AB457" s="152"/>
      <c r="AC457" s="152"/>
      <c r="AD457" s="152"/>
    </row>
    <row r="458" spans="18:30" x14ac:dyDescent="0.25">
      <c r="R458" s="152"/>
      <c r="S458" s="152"/>
      <c r="T458" s="152"/>
      <c r="U458" s="152"/>
      <c r="V458" s="152"/>
      <c r="W458" s="152"/>
      <c r="X458" s="152"/>
      <c r="Y458" s="152"/>
      <c r="Z458" s="152"/>
      <c r="AA458" s="152"/>
      <c r="AB458" s="152"/>
      <c r="AC458" s="152"/>
      <c r="AD458" s="152"/>
    </row>
    <row r="459" spans="18:30" x14ac:dyDescent="0.25">
      <c r="R459" s="152"/>
      <c r="S459" s="152"/>
      <c r="T459" s="152"/>
      <c r="U459" s="152"/>
      <c r="V459" s="152"/>
      <c r="W459" s="152"/>
      <c r="X459" s="152"/>
      <c r="Y459" s="152"/>
      <c r="Z459" s="152"/>
      <c r="AA459" s="152"/>
      <c r="AB459" s="152"/>
      <c r="AC459" s="152"/>
      <c r="AD459" s="152"/>
    </row>
    <row r="460" spans="18:30" x14ac:dyDescent="0.25">
      <c r="R460" s="152"/>
      <c r="S460" s="152"/>
      <c r="T460" s="152"/>
      <c r="U460" s="152"/>
      <c r="V460" s="152"/>
      <c r="W460" s="152"/>
      <c r="X460" s="152"/>
      <c r="Y460" s="152"/>
      <c r="Z460" s="152"/>
      <c r="AA460" s="152"/>
      <c r="AB460" s="152"/>
      <c r="AC460" s="152"/>
      <c r="AD460" s="152"/>
    </row>
    <row r="461" spans="18:30" x14ac:dyDescent="0.25">
      <c r="R461" s="152"/>
      <c r="S461" s="152"/>
      <c r="T461" s="152"/>
      <c r="U461" s="152"/>
      <c r="V461" s="152"/>
      <c r="W461" s="152"/>
      <c r="X461" s="152"/>
      <c r="Y461" s="152"/>
      <c r="Z461" s="152"/>
      <c r="AA461" s="152"/>
      <c r="AB461" s="152"/>
      <c r="AC461" s="152"/>
      <c r="AD461" s="152"/>
    </row>
    <row r="462" spans="18:30" x14ac:dyDescent="0.25">
      <c r="R462" s="152"/>
      <c r="S462" s="152"/>
      <c r="T462" s="152"/>
      <c r="U462" s="152"/>
      <c r="V462" s="152"/>
      <c r="W462" s="152"/>
      <c r="X462" s="152"/>
      <c r="Y462" s="152"/>
      <c r="Z462" s="152"/>
      <c r="AA462" s="152"/>
      <c r="AB462" s="152"/>
      <c r="AC462" s="152"/>
      <c r="AD462" s="152"/>
    </row>
    <row r="463" spans="18:30" x14ac:dyDescent="0.25">
      <c r="R463" s="152"/>
      <c r="S463" s="152"/>
      <c r="T463" s="152"/>
      <c r="U463" s="152"/>
      <c r="V463" s="152"/>
      <c r="W463" s="152"/>
      <c r="X463" s="152"/>
      <c r="Y463" s="152"/>
      <c r="Z463" s="152"/>
      <c r="AA463" s="152"/>
      <c r="AB463" s="152"/>
      <c r="AC463" s="152"/>
      <c r="AD463" s="152"/>
    </row>
    <row r="464" spans="18:30" x14ac:dyDescent="0.25">
      <c r="R464" s="152"/>
      <c r="S464" s="152"/>
      <c r="T464" s="152"/>
      <c r="U464" s="152"/>
      <c r="V464" s="152"/>
      <c r="W464" s="152"/>
      <c r="X464" s="152"/>
      <c r="Y464" s="152"/>
      <c r="Z464" s="152"/>
      <c r="AA464" s="152"/>
      <c r="AB464" s="152"/>
      <c r="AC464" s="152"/>
      <c r="AD464" s="152"/>
    </row>
    <row r="465" spans="18:30" x14ac:dyDescent="0.25">
      <c r="R465" s="152"/>
      <c r="S465" s="152"/>
      <c r="T465" s="152"/>
      <c r="U465" s="152"/>
      <c r="V465" s="152"/>
      <c r="W465" s="152"/>
      <c r="X465" s="152"/>
      <c r="Y465" s="152"/>
      <c r="Z465" s="152"/>
      <c r="AA465" s="152"/>
      <c r="AB465" s="152"/>
      <c r="AC465" s="152"/>
      <c r="AD465" s="152"/>
    </row>
    <row r="466" spans="18:30" x14ac:dyDescent="0.25">
      <c r="R466" s="152"/>
      <c r="S466" s="152"/>
      <c r="T466" s="152"/>
      <c r="U466" s="152"/>
      <c r="V466" s="152"/>
      <c r="W466" s="152"/>
      <c r="X466" s="152"/>
      <c r="Y466" s="152"/>
      <c r="Z466" s="152"/>
      <c r="AA466" s="152"/>
      <c r="AB466" s="152"/>
      <c r="AC466" s="152"/>
      <c r="AD466" s="152"/>
    </row>
    <row r="467" spans="18:30" x14ac:dyDescent="0.25">
      <c r="R467" s="152"/>
      <c r="S467" s="152"/>
      <c r="T467" s="152"/>
      <c r="U467" s="152"/>
      <c r="V467" s="152"/>
      <c r="W467" s="152"/>
      <c r="X467" s="152"/>
      <c r="Y467" s="152"/>
      <c r="Z467" s="152"/>
      <c r="AA467" s="152"/>
      <c r="AB467" s="152"/>
      <c r="AC467" s="152"/>
      <c r="AD467" s="152"/>
    </row>
    <row r="468" spans="18:30" x14ac:dyDescent="0.25">
      <c r="R468" s="152"/>
      <c r="S468" s="152"/>
      <c r="T468" s="152"/>
      <c r="U468" s="152"/>
      <c r="V468" s="152"/>
      <c r="W468" s="152"/>
      <c r="X468" s="152"/>
      <c r="Y468" s="152"/>
      <c r="Z468" s="152"/>
      <c r="AA468" s="152"/>
      <c r="AB468" s="152"/>
      <c r="AC468" s="152"/>
      <c r="AD468" s="152"/>
    </row>
    <row r="469" spans="18:30" x14ac:dyDescent="0.25">
      <c r="R469" s="152"/>
      <c r="S469" s="152"/>
      <c r="T469" s="152"/>
      <c r="U469" s="152"/>
      <c r="V469" s="152"/>
      <c r="W469" s="152"/>
      <c r="X469" s="152"/>
      <c r="Y469" s="152"/>
      <c r="Z469" s="152"/>
      <c r="AA469" s="152"/>
      <c r="AB469" s="152"/>
      <c r="AC469" s="152"/>
      <c r="AD469" s="152"/>
    </row>
    <row r="470" spans="18:30" x14ac:dyDescent="0.25">
      <c r="R470" s="152"/>
      <c r="S470" s="152"/>
      <c r="T470" s="152"/>
      <c r="U470" s="152"/>
      <c r="V470" s="152"/>
      <c r="W470" s="152"/>
      <c r="X470" s="152"/>
      <c r="Y470" s="152"/>
      <c r="Z470" s="152"/>
      <c r="AA470" s="152"/>
      <c r="AB470" s="152"/>
      <c r="AC470" s="152"/>
      <c r="AD470" s="152"/>
    </row>
    <row r="471" spans="18:30" x14ac:dyDescent="0.25">
      <c r="R471" s="152"/>
      <c r="S471" s="152"/>
      <c r="T471" s="152"/>
      <c r="U471" s="152"/>
      <c r="V471" s="152"/>
      <c r="W471" s="152"/>
      <c r="X471" s="152"/>
      <c r="Y471" s="152"/>
      <c r="Z471" s="152"/>
      <c r="AA471" s="152"/>
      <c r="AB471" s="152"/>
      <c r="AC471" s="152"/>
      <c r="AD471" s="152"/>
    </row>
    <row r="472" spans="18:30" x14ac:dyDescent="0.25">
      <c r="R472" s="152"/>
      <c r="S472" s="152"/>
      <c r="T472" s="152"/>
      <c r="U472" s="152"/>
      <c r="V472" s="152"/>
      <c r="W472" s="152"/>
      <c r="X472" s="152"/>
      <c r="Y472" s="152"/>
      <c r="Z472" s="152"/>
      <c r="AA472" s="152"/>
      <c r="AB472" s="152"/>
      <c r="AC472" s="152"/>
      <c r="AD472" s="152"/>
    </row>
    <row r="473" spans="18:30" x14ac:dyDescent="0.25">
      <c r="R473" s="152"/>
      <c r="S473" s="152"/>
      <c r="T473" s="152"/>
      <c r="U473" s="152"/>
      <c r="V473" s="152"/>
      <c r="W473" s="152"/>
      <c r="X473" s="152"/>
      <c r="Y473" s="152"/>
      <c r="Z473" s="152"/>
      <c r="AA473" s="152"/>
      <c r="AB473" s="152"/>
      <c r="AC473" s="152"/>
      <c r="AD473" s="152"/>
    </row>
    <row r="474" spans="18:30" x14ac:dyDescent="0.25">
      <c r="R474" s="152"/>
      <c r="S474" s="152"/>
      <c r="T474" s="152"/>
      <c r="U474" s="152"/>
      <c r="V474" s="152"/>
      <c r="W474" s="152"/>
      <c r="X474" s="152"/>
      <c r="Y474" s="152"/>
      <c r="Z474" s="152"/>
      <c r="AA474" s="152"/>
      <c r="AB474" s="152"/>
      <c r="AC474" s="152"/>
      <c r="AD474" s="152"/>
    </row>
    <row r="475" spans="18:30" x14ac:dyDescent="0.25">
      <c r="R475" s="152"/>
      <c r="S475" s="152"/>
      <c r="T475" s="152"/>
      <c r="U475" s="152"/>
      <c r="V475" s="152"/>
      <c r="W475" s="152"/>
      <c r="X475" s="152"/>
      <c r="Y475" s="152"/>
      <c r="Z475" s="152"/>
      <c r="AA475" s="152"/>
      <c r="AB475" s="152"/>
      <c r="AC475" s="152"/>
      <c r="AD475" s="152"/>
    </row>
    <row r="476" spans="18:30" x14ac:dyDescent="0.25">
      <c r="R476" s="152"/>
      <c r="S476" s="152"/>
      <c r="T476" s="152"/>
      <c r="U476" s="152"/>
      <c r="V476" s="152"/>
      <c r="W476" s="152"/>
      <c r="X476" s="152"/>
      <c r="Y476" s="152"/>
      <c r="Z476" s="152"/>
      <c r="AA476" s="152"/>
      <c r="AB476" s="152"/>
      <c r="AC476" s="152"/>
      <c r="AD476" s="152"/>
    </row>
    <row r="477" spans="18:30" x14ac:dyDescent="0.25">
      <c r="R477" s="152"/>
      <c r="S477" s="152"/>
      <c r="T477" s="152"/>
      <c r="U477" s="152"/>
      <c r="V477" s="152"/>
      <c r="W477" s="152"/>
      <c r="X477" s="152"/>
      <c r="Y477" s="152"/>
      <c r="Z477" s="152"/>
      <c r="AA477" s="152"/>
      <c r="AB477" s="152"/>
      <c r="AC477" s="152"/>
      <c r="AD477" s="152"/>
    </row>
    <row r="478" spans="18:30" x14ac:dyDescent="0.25">
      <c r="R478" s="152"/>
      <c r="S478" s="152"/>
      <c r="T478" s="152"/>
      <c r="U478" s="152"/>
      <c r="V478" s="152"/>
      <c r="W478" s="152"/>
      <c r="X478" s="152"/>
      <c r="Y478" s="152"/>
      <c r="Z478" s="152"/>
      <c r="AA478" s="152"/>
      <c r="AB478" s="152"/>
      <c r="AC478" s="152"/>
      <c r="AD478" s="152"/>
    </row>
    <row r="479" spans="18:30" x14ac:dyDescent="0.25">
      <c r="R479" s="152"/>
      <c r="S479" s="152"/>
      <c r="T479" s="152"/>
      <c r="U479" s="152"/>
      <c r="V479" s="152"/>
      <c r="W479" s="152"/>
      <c r="X479" s="152"/>
      <c r="Y479" s="152"/>
      <c r="Z479" s="152"/>
      <c r="AA479" s="152"/>
      <c r="AB479" s="152"/>
      <c r="AC479" s="152"/>
      <c r="AD479" s="152"/>
    </row>
    <row r="480" spans="18:30" x14ac:dyDescent="0.25">
      <c r="R480" s="152"/>
      <c r="S480" s="152"/>
      <c r="T480" s="152"/>
      <c r="U480" s="152"/>
      <c r="V480" s="152"/>
      <c r="W480" s="152"/>
      <c r="X480" s="152"/>
      <c r="Y480" s="152"/>
      <c r="Z480" s="152"/>
      <c r="AA480" s="152"/>
      <c r="AB480" s="152"/>
      <c r="AC480" s="152"/>
      <c r="AD480" s="152"/>
    </row>
    <row r="481" spans="18:30" x14ac:dyDescent="0.25">
      <c r="R481" s="152"/>
      <c r="S481" s="152"/>
      <c r="T481" s="152"/>
      <c r="U481" s="152"/>
      <c r="V481" s="152"/>
      <c r="W481" s="152"/>
      <c r="X481" s="152"/>
      <c r="Y481" s="152"/>
      <c r="Z481" s="152"/>
      <c r="AA481" s="152"/>
      <c r="AB481" s="152"/>
      <c r="AC481" s="152"/>
      <c r="AD481" s="152"/>
    </row>
    <row r="482" spans="18:30" x14ac:dyDescent="0.25">
      <c r="R482" s="152"/>
      <c r="S482" s="152"/>
      <c r="T482" s="152"/>
      <c r="U482" s="152"/>
      <c r="V482" s="152"/>
      <c r="W482" s="152"/>
      <c r="X482" s="152"/>
      <c r="Y482" s="152"/>
      <c r="Z482" s="152"/>
      <c r="AA482" s="152"/>
      <c r="AB482" s="152"/>
      <c r="AC482" s="152"/>
      <c r="AD482" s="152"/>
    </row>
    <row r="483" spans="18:30" x14ac:dyDescent="0.25">
      <c r="R483" s="152"/>
      <c r="S483" s="152"/>
      <c r="T483" s="152"/>
      <c r="U483" s="152"/>
      <c r="V483" s="152"/>
      <c r="W483" s="152"/>
      <c r="X483" s="152"/>
      <c r="Y483" s="152"/>
      <c r="Z483" s="152"/>
      <c r="AA483" s="152"/>
      <c r="AB483" s="152"/>
      <c r="AC483" s="152"/>
      <c r="AD483" s="152"/>
    </row>
    <row r="484" spans="18:30" x14ac:dyDescent="0.25">
      <c r="R484" s="152"/>
      <c r="S484" s="152"/>
      <c r="T484" s="152"/>
      <c r="U484" s="152"/>
      <c r="V484" s="152"/>
      <c r="W484" s="152"/>
      <c r="X484" s="152"/>
      <c r="Y484" s="152"/>
      <c r="Z484" s="152"/>
      <c r="AA484" s="152"/>
      <c r="AB484" s="152"/>
      <c r="AC484" s="152"/>
      <c r="AD484" s="152"/>
    </row>
    <row r="485" spans="18:30" x14ac:dyDescent="0.25">
      <c r="R485" s="152"/>
      <c r="S485" s="152"/>
      <c r="T485" s="152"/>
      <c r="U485" s="152"/>
      <c r="V485" s="152"/>
      <c r="W485" s="152"/>
      <c r="X485" s="152"/>
      <c r="Y485" s="152"/>
      <c r="Z485" s="152"/>
      <c r="AA485" s="152"/>
      <c r="AB485" s="152"/>
      <c r="AC485" s="152"/>
      <c r="AD485" s="152"/>
    </row>
    <row r="486" spans="18:30" x14ac:dyDescent="0.25">
      <c r="R486" s="152"/>
      <c r="S486" s="152"/>
      <c r="T486" s="152"/>
      <c r="U486" s="152"/>
      <c r="V486" s="152"/>
      <c r="W486" s="152"/>
      <c r="X486" s="152"/>
      <c r="Y486" s="152"/>
      <c r="Z486" s="152"/>
      <c r="AA486" s="152"/>
      <c r="AB486" s="152"/>
      <c r="AC486" s="152"/>
      <c r="AD486" s="152"/>
    </row>
    <row r="487" spans="18:30" x14ac:dyDescent="0.25">
      <c r="R487" s="152"/>
      <c r="S487" s="152"/>
      <c r="T487" s="152"/>
      <c r="U487" s="152"/>
      <c r="V487" s="152"/>
      <c r="W487" s="152"/>
      <c r="X487" s="152"/>
      <c r="Y487" s="152"/>
      <c r="Z487" s="152"/>
      <c r="AA487" s="152"/>
      <c r="AB487" s="152"/>
      <c r="AC487" s="152"/>
      <c r="AD487" s="152"/>
    </row>
    <row r="488" spans="18:30" x14ac:dyDescent="0.25">
      <c r="R488" s="152"/>
      <c r="S488" s="152"/>
      <c r="T488" s="152"/>
      <c r="U488" s="152"/>
      <c r="V488" s="152"/>
      <c r="W488" s="152"/>
      <c r="X488" s="152"/>
      <c r="Y488" s="152"/>
      <c r="Z488" s="152"/>
      <c r="AA488" s="152"/>
      <c r="AB488" s="152"/>
      <c r="AC488" s="152"/>
      <c r="AD488" s="152"/>
    </row>
    <row r="489" spans="18:30" x14ac:dyDescent="0.25">
      <c r="R489" s="152"/>
      <c r="S489" s="152"/>
      <c r="T489" s="152"/>
      <c r="U489" s="152"/>
      <c r="V489" s="152"/>
      <c r="W489" s="152"/>
      <c r="X489" s="152"/>
      <c r="Y489" s="152"/>
      <c r="Z489" s="152"/>
      <c r="AA489" s="152"/>
      <c r="AB489" s="152"/>
      <c r="AC489" s="152"/>
      <c r="AD489" s="152"/>
    </row>
    <row r="490" spans="18:30" x14ac:dyDescent="0.25">
      <c r="R490" s="152"/>
      <c r="S490" s="152"/>
      <c r="T490" s="152"/>
      <c r="U490" s="152"/>
      <c r="V490" s="152"/>
      <c r="W490" s="152"/>
      <c r="X490" s="152"/>
      <c r="Y490" s="152"/>
      <c r="Z490" s="152"/>
      <c r="AA490" s="152"/>
      <c r="AB490" s="152"/>
      <c r="AC490" s="152"/>
      <c r="AD490" s="152"/>
    </row>
    <row r="491" spans="18:30" x14ac:dyDescent="0.25">
      <c r="R491" s="152"/>
      <c r="S491" s="152"/>
      <c r="T491" s="152"/>
      <c r="U491" s="152"/>
      <c r="V491" s="152"/>
      <c r="W491" s="152"/>
      <c r="X491" s="152"/>
      <c r="Y491" s="152"/>
      <c r="Z491" s="152"/>
      <c r="AA491" s="152"/>
      <c r="AB491" s="152"/>
      <c r="AC491" s="152"/>
      <c r="AD491" s="152"/>
    </row>
    <row r="492" spans="18:30" x14ac:dyDescent="0.25">
      <c r="R492" s="152"/>
      <c r="S492" s="152"/>
      <c r="T492" s="152"/>
      <c r="U492" s="152"/>
      <c r="V492" s="152"/>
      <c r="W492" s="152"/>
      <c r="X492" s="152"/>
      <c r="Y492" s="152"/>
      <c r="Z492" s="152"/>
      <c r="AA492" s="152"/>
      <c r="AB492" s="152"/>
      <c r="AC492" s="152"/>
      <c r="AD492" s="152"/>
    </row>
    <row r="493" spans="18:30" x14ac:dyDescent="0.25">
      <c r="R493" s="152"/>
      <c r="S493" s="152"/>
      <c r="T493" s="152"/>
      <c r="U493" s="152"/>
      <c r="V493" s="152"/>
      <c r="W493" s="152"/>
      <c r="X493" s="152"/>
      <c r="Y493" s="152"/>
      <c r="Z493" s="152"/>
      <c r="AA493" s="152"/>
      <c r="AB493" s="152"/>
      <c r="AC493" s="152"/>
      <c r="AD493" s="152"/>
    </row>
    <row r="494" spans="18:30" x14ac:dyDescent="0.25">
      <c r="R494" s="152"/>
      <c r="S494" s="152"/>
      <c r="T494" s="152"/>
      <c r="U494" s="152"/>
      <c r="V494" s="152"/>
      <c r="W494" s="152"/>
      <c r="X494" s="152"/>
      <c r="Y494" s="152"/>
      <c r="Z494" s="152"/>
      <c r="AA494" s="152"/>
      <c r="AB494" s="152"/>
      <c r="AC494" s="152"/>
      <c r="AD494" s="152"/>
    </row>
    <row r="495" spans="18:30" x14ac:dyDescent="0.25">
      <c r="R495" s="152"/>
      <c r="S495" s="152"/>
      <c r="T495" s="152"/>
      <c r="U495" s="152"/>
      <c r="V495" s="152"/>
      <c r="W495" s="152"/>
      <c r="X495" s="152"/>
      <c r="Y495" s="152"/>
      <c r="Z495" s="152"/>
      <c r="AA495" s="152"/>
      <c r="AB495" s="152"/>
      <c r="AC495" s="152"/>
      <c r="AD495" s="152"/>
    </row>
    <row r="496" spans="18:30" x14ac:dyDescent="0.25">
      <c r="R496" s="152"/>
      <c r="S496" s="152"/>
      <c r="T496" s="152"/>
      <c r="U496" s="152"/>
      <c r="V496" s="152"/>
      <c r="W496" s="152"/>
      <c r="X496" s="152"/>
      <c r="Y496" s="152"/>
      <c r="Z496" s="152"/>
      <c r="AA496" s="152"/>
      <c r="AB496" s="152"/>
      <c r="AC496" s="152"/>
      <c r="AD496" s="152"/>
    </row>
    <row r="497" spans="18:30" x14ac:dyDescent="0.25">
      <c r="R497" s="152"/>
      <c r="S497" s="152"/>
      <c r="T497" s="152"/>
      <c r="U497" s="152"/>
      <c r="V497" s="152"/>
      <c r="W497" s="152"/>
      <c r="X497" s="152"/>
      <c r="Y497" s="152"/>
      <c r="Z497" s="152"/>
      <c r="AA497" s="152"/>
      <c r="AB497" s="152"/>
      <c r="AC497" s="152"/>
      <c r="AD497" s="152"/>
    </row>
    <row r="498" spans="18:30" x14ac:dyDescent="0.25">
      <c r="R498" s="152"/>
      <c r="S498" s="152"/>
      <c r="T498" s="152"/>
      <c r="U498" s="152"/>
      <c r="V498" s="152"/>
      <c r="W498" s="152"/>
      <c r="X498" s="152"/>
      <c r="Y498" s="152"/>
      <c r="Z498" s="152"/>
      <c r="AA498" s="152"/>
      <c r="AB498" s="152"/>
      <c r="AC498" s="152"/>
      <c r="AD498" s="152"/>
    </row>
    <row r="499" spans="18:30" x14ac:dyDescent="0.25">
      <c r="R499" s="152"/>
      <c r="S499" s="152"/>
      <c r="T499" s="152"/>
      <c r="U499" s="152"/>
      <c r="V499" s="152"/>
      <c r="W499" s="152"/>
      <c r="X499" s="152"/>
      <c r="Y499" s="152"/>
      <c r="Z499" s="152"/>
      <c r="AA499" s="152"/>
      <c r="AB499" s="152"/>
      <c r="AC499" s="152"/>
      <c r="AD499" s="152"/>
    </row>
    <row r="500" spans="18:30" x14ac:dyDescent="0.25">
      <c r="R500" s="152"/>
      <c r="S500" s="152"/>
      <c r="T500" s="152"/>
      <c r="U500" s="152"/>
      <c r="V500" s="152"/>
      <c r="W500" s="152"/>
      <c r="X500" s="152"/>
      <c r="Y500" s="152"/>
      <c r="Z500" s="152"/>
      <c r="AA500" s="152"/>
      <c r="AB500" s="152"/>
      <c r="AC500" s="152"/>
      <c r="AD500" s="152"/>
    </row>
    <row r="501" spans="18:30" x14ac:dyDescent="0.25">
      <c r="R501" s="152"/>
      <c r="S501" s="152"/>
      <c r="T501" s="152"/>
      <c r="U501" s="152"/>
      <c r="V501" s="152"/>
      <c r="W501" s="152"/>
      <c r="X501" s="152"/>
      <c r="Y501" s="152"/>
      <c r="Z501" s="152"/>
      <c r="AA501" s="152"/>
      <c r="AB501" s="152"/>
      <c r="AC501" s="152"/>
      <c r="AD501" s="152"/>
    </row>
    <row r="502" spans="18:30" x14ac:dyDescent="0.25">
      <c r="R502" s="152"/>
      <c r="S502" s="152"/>
      <c r="T502" s="152"/>
      <c r="U502" s="152"/>
      <c r="V502" s="152"/>
      <c r="W502" s="152"/>
      <c r="X502" s="152"/>
      <c r="Y502" s="152"/>
      <c r="Z502" s="152"/>
      <c r="AA502" s="152"/>
      <c r="AB502" s="152"/>
      <c r="AC502" s="152"/>
      <c r="AD502" s="152"/>
    </row>
    <row r="503" spans="18:30" x14ac:dyDescent="0.25">
      <c r="R503" s="152"/>
      <c r="S503" s="152"/>
      <c r="T503" s="152"/>
      <c r="U503" s="152"/>
      <c r="V503" s="152"/>
      <c r="W503" s="152"/>
      <c r="X503" s="152"/>
      <c r="Y503" s="152"/>
      <c r="Z503" s="152"/>
      <c r="AA503" s="152"/>
      <c r="AB503" s="152"/>
      <c r="AC503" s="152"/>
      <c r="AD503" s="152"/>
    </row>
    <row r="504" spans="18:30" x14ac:dyDescent="0.25">
      <c r="R504" s="152"/>
      <c r="S504" s="152"/>
      <c r="T504" s="152"/>
      <c r="U504" s="152"/>
      <c r="V504" s="152"/>
      <c r="W504" s="152"/>
      <c r="X504" s="152"/>
      <c r="Y504" s="152"/>
      <c r="Z504" s="152"/>
      <c r="AA504" s="152"/>
      <c r="AB504" s="152"/>
      <c r="AC504" s="152"/>
      <c r="AD504" s="152"/>
    </row>
    <row r="505" spans="18:30" x14ac:dyDescent="0.25">
      <c r="R505" s="152"/>
      <c r="S505" s="152"/>
      <c r="T505" s="152"/>
      <c r="U505" s="152"/>
      <c r="V505" s="152"/>
      <c r="W505" s="152"/>
      <c r="X505" s="152"/>
      <c r="Y505" s="152"/>
      <c r="Z505" s="152"/>
      <c r="AA505" s="152"/>
      <c r="AB505" s="152"/>
      <c r="AC505" s="152"/>
      <c r="AD505" s="152"/>
    </row>
    <row r="506" spans="18:30" x14ac:dyDescent="0.25">
      <c r="R506" s="152"/>
      <c r="S506" s="152"/>
      <c r="T506" s="152"/>
      <c r="U506" s="152"/>
      <c r="V506" s="152"/>
      <c r="W506" s="152"/>
      <c r="X506" s="152"/>
      <c r="Y506" s="152"/>
      <c r="Z506" s="152"/>
      <c r="AA506" s="152"/>
      <c r="AB506" s="152"/>
      <c r="AC506" s="152"/>
      <c r="AD506" s="152"/>
    </row>
    <row r="507" spans="18:30" x14ac:dyDescent="0.25">
      <c r="R507" s="152"/>
      <c r="S507" s="152"/>
      <c r="T507" s="152"/>
      <c r="U507" s="152"/>
      <c r="V507" s="152"/>
      <c r="W507" s="152"/>
      <c r="X507" s="152"/>
      <c r="Y507" s="152"/>
      <c r="Z507" s="152"/>
      <c r="AA507" s="152"/>
      <c r="AB507" s="152"/>
      <c r="AC507" s="152"/>
      <c r="AD507" s="152"/>
    </row>
    <row r="508" spans="18:30" x14ac:dyDescent="0.25">
      <c r="R508" s="152"/>
      <c r="S508" s="152"/>
      <c r="T508" s="152"/>
      <c r="U508" s="152"/>
      <c r="V508" s="152"/>
      <c r="W508" s="152"/>
      <c r="X508" s="152"/>
      <c r="Y508" s="152"/>
      <c r="Z508" s="152"/>
      <c r="AA508" s="152"/>
      <c r="AB508" s="152"/>
      <c r="AC508" s="152"/>
      <c r="AD508" s="152"/>
    </row>
    <row r="509" spans="18:30" x14ac:dyDescent="0.25">
      <c r="R509" s="152"/>
      <c r="S509" s="152"/>
      <c r="T509" s="152"/>
      <c r="U509" s="152"/>
      <c r="V509" s="152"/>
      <c r="W509" s="152"/>
      <c r="X509" s="152"/>
      <c r="Y509" s="152"/>
      <c r="Z509" s="152"/>
      <c r="AA509" s="152"/>
      <c r="AB509" s="152"/>
      <c r="AC509" s="152"/>
      <c r="AD509" s="152"/>
    </row>
    <row r="510" spans="18:30" x14ac:dyDescent="0.25">
      <c r="R510" s="152"/>
      <c r="S510" s="152"/>
      <c r="T510" s="152"/>
      <c r="U510" s="152"/>
      <c r="V510" s="152"/>
      <c r="W510" s="152"/>
      <c r="X510" s="152"/>
      <c r="Y510" s="152"/>
      <c r="Z510" s="152"/>
      <c r="AA510" s="152"/>
      <c r="AB510" s="152"/>
      <c r="AC510" s="152"/>
      <c r="AD510" s="152"/>
    </row>
    <row r="511" spans="18:30" x14ac:dyDescent="0.25">
      <c r="R511" s="152"/>
      <c r="S511" s="152"/>
      <c r="T511" s="152"/>
      <c r="U511" s="152"/>
      <c r="V511" s="152"/>
      <c r="W511" s="152"/>
      <c r="X511" s="152"/>
      <c r="Y511" s="152"/>
      <c r="Z511" s="152"/>
      <c r="AA511" s="152"/>
      <c r="AB511" s="152"/>
      <c r="AC511" s="152"/>
      <c r="AD511" s="152"/>
    </row>
    <row r="512" spans="18:30" x14ac:dyDescent="0.25">
      <c r="R512" s="152"/>
      <c r="S512" s="152"/>
      <c r="T512" s="152"/>
      <c r="U512" s="152"/>
      <c r="V512" s="152"/>
      <c r="W512" s="152"/>
      <c r="X512" s="152"/>
      <c r="Y512" s="152"/>
      <c r="Z512" s="152"/>
      <c r="AA512" s="152"/>
      <c r="AB512" s="152"/>
      <c r="AC512" s="152"/>
      <c r="AD512" s="152"/>
    </row>
    <row r="513" spans="18:30" x14ac:dyDescent="0.25">
      <c r="R513" s="152"/>
      <c r="S513" s="152"/>
      <c r="T513" s="152"/>
      <c r="U513" s="152"/>
      <c r="V513" s="152"/>
      <c r="W513" s="152"/>
      <c r="X513" s="152"/>
      <c r="Y513" s="152"/>
      <c r="Z513" s="152"/>
      <c r="AA513" s="152"/>
      <c r="AB513" s="152"/>
      <c r="AC513" s="152"/>
      <c r="AD513" s="152"/>
    </row>
    <row r="514" spans="18:30" x14ac:dyDescent="0.25">
      <c r="R514" s="152"/>
      <c r="S514" s="152"/>
      <c r="T514" s="152"/>
      <c r="U514" s="152"/>
      <c r="V514" s="152"/>
      <c r="W514" s="152"/>
      <c r="X514" s="152"/>
      <c r="Y514" s="152"/>
      <c r="Z514" s="152"/>
      <c r="AA514" s="152"/>
      <c r="AB514" s="152"/>
      <c r="AC514" s="152"/>
      <c r="AD514" s="152"/>
    </row>
    <row r="515" spans="18:30" x14ac:dyDescent="0.25">
      <c r="R515" s="152"/>
      <c r="S515" s="152"/>
      <c r="T515" s="152"/>
      <c r="U515" s="152"/>
      <c r="V515" s="152"/>
      <c r="W515" s="152"/>
      <c r="X515" s="152"/>
      <c r="Y515" s="152"/>
      <c r="Z515" s="152"/>
      <c r="AA515" s="152"/>
      <c r="AB515" s="152"/>
      <c r="AC515" s="152"/>
      <c r="AD515" s="152"/>
    </row>
    <row r="516" spans="18:30" x14ac:dyDescent="0.25">
      <c r="R516" s="152"/>
      <c r="S516" s="152"/>
      <c r="T516" s="152"/>
      <c r="U516" s="152"/>
      <c r="V516" s="152"/>
      <c r="W516" s="152"/>
      <c r="X516" s="152"/>
      <c r="Y516" s="152"/>
      <c r="Z516" s="152"/>
      <c r="AA516" s="152"/>
      <c r="AB516" s="152"/>
      <c r="AC516" s="152"/>
      <c r="AD516" s="152"/>
    </row>
    <row r="517" spans="18:30" x14ac:dyDescent="0.25">
      <c r="R517" s="152"/>
      <c r="S517" s="152"/>
      <c r="T517" s="152"/>
      <c r="U517" s="152"/>
      <c r="V517" s="152"/>
      <c r="W517" s="152"/>
      <c r="X517" s="152"/>
      <c r="Y517" s="152"/>
      <c r="Z517" s="152"/>
      <c r="AA517" s="152"/>
      <c r="AB517" s="152"/>
      <c r="AC517" s="152"/>
      <c r="AD517" s="152"/>
    </row>
    <row r="518" spans="18:30" x14ac:dyDescent="0.25">
      <c r="R518" s="152"/>
      <c r="S518" s="152"/>
      <c r="T518" s="152"/>
      <c r="U518" s="152"/>
      <c r="V518" s="152"/>
      <c r="W518" s="152"/>
      <c r="X518" s="152"/>
      <c r="Y518" s="152"/>
      <c r="Z518" s="152"/>
      <c r="AA518" s="152"/>
      <c r="AB518" s="152"/>
      <c r="AC518" s="152"/>
      <c r="AD518" s="152"/>
    </row>
    <row r="519" spans="18:30" x14ac:dyDescent="0.25">
      <c r="R519" s="152"/>
      <c r="S519" s="152"/>
      <c r="T519" s="152"/>
      <c r="U519" s="152"/>
      <c r="V519" s="152"/>
      <c r="W519" s="152"/>
      <c r="X519" s="152"/>
      <c r="Y519" s="152"/>
      <c r="Z519" s="152"/>
      <c r="AA519" s="152"/>
      <c r="AB519" s="152"/>
      <c r="AC519" s="152"/>
      <c r="AD519" s="152"/>
    </row>
    <row r="520" spans="18:30" x14ac:dyDescent="0.25">
      <c r="R520" s="152"/>
      <c r="S520" s="152"/>
      <c r="T520" s="152"/>
      <c r="U520" s="152"/>
      <c r="V520" s="152"/>
      <c r="W520" s="152"/>
      <c r="X520" s="152"/>
      <c r="Y520" s="152"/>
      <c r="Z520" s="152"/>
      <c r="AA520" s="152"/>
      <c r="AB520" s="152"/>
      <c r="AC520" s="152"/>
      <c r="AD520" s="152"/>
    </row>
    <row r="521" spans="18:30" x14ac:dyDescent="0.25">
      <c r="R521" s="152"/>
      <c r="S521" s="152"/>
      <c r="T521" s="152"/>
      <c r="U521" s="152"/>
      <c r="V521" s="152"/>
      <c r="W521" s="152"/>
      <c r="X521" s="152"/>
      <c r="Y521" s="152"/>
      <c r="Z521" s="152"/>
      <c r="AA521" s="152"/>
      <c r="AB521" s="152"/>
      <c r="AC521" s="152"/>
      <c r="AD521" s="152"/>
    </row>
    <row r="522" spans="18:30" x14ac:dyDescent="0.25">
      <c r="R522" s="152"/>
      <c r="S522" s="152"/>
      <c r="T522" s="152"/>
      <c r="U522" s="152"/>
      <c r="V522" s="152"/>
      <c r="W522" s="152"/>
      <c r="X522" s="152"/>
      <c r="Y522" s="152"/>
      <c r="Z522" s="152"/>
      <c r="AA522" s="152"/>
      <c r="AB522" s="152"/>
      <c r="AC522" s="152"/>
      <c r="AD522" s="152"/>
    </row>
    <row r="523" spans="18:30" x14ac:dyDescent="0.25">
      <c r="R523" s="152"/>
      <c r="S523" s="152"/>
      <c r="T523" s="152"/>
      <c r="U523" s="152"/>
      <c r="V523" s="152"/>
      <c r="W523" s="152"/>
      <c r="X523" s="152"/>
      <c r="Y523" s="152"/>
      <c r="Z523" s="152"/>
      <c r="AA523" s="152"/>
      <c r="AB523" s="152"/>
      <c r="AC523" s="152"/>
      <c r="AD523" s="152"/>
    </row>
    <row r="524" spans="18:30" x14ac:dyDescent="0.25">
      <c r="R524" s="152"/>
      <c r="S524" s="152"/>
      <c r="T524" s="152"/>
      <c r="U524" s="152"/>
      <c r="V524" s="152"/>
      <c r="W524" s="152"/>
      <c r="X524" s="152"/>
      <c r="Y524" s="152"/>
      <c r="Z524" s="152"/>
      <c r="AA524" s="152"/>
      <c r="AB524" s="152"/>
      <c r="AC524" s="152"/>
      <c r="AD524" s="152"/>
    </row>
    <row r="525" spans="18:30" x14ac:dyDescent="0.25">
      <c r="R525" s="152"/>
      <c r="S525" s="152"/>
      <c r="T525" s="152"/>
      <c r="U525" s="152"/>
      <c r="V525" s="152"/>
      <c r="W525" s="152"/>
      <c r="X525" s="152"/>
      <c r="Y525" s="152"/>
      <c r="Z525" s="152"/>
      <c r="AA525" s="152"/>
      <c r="AB525" s="152"/>
      <c r="AC525" s="152"/>
      <c r="AD525" s="152"/>
    </row>
    <row r="526" spans="18:30" x14ac:dyDescent="0.25">
      <c r="R526" s="152"/>
      <c r="S526" s="152"/>
      <c r="T526" s="152"/>
      <c r="U526" s="152"/>
      <c r="V526" s="152"/>
      <c r="W526" s="152"/>
      <c r="X526" s="152"/>
      <c r="Y526" s="152"/>
      <c r="Z526" s="152"/>
      <c r="AA526" s="152"/>
      <c r="AB526" s="152"/>
      <c r="AC526" s="152"/>
      <c r="AD526" s="152"/>
    </row>
    <row r="527" spans="18:30" x14ac:dyDescent="0.25">
      <c r="R527" s="152"/>
      <c r="S527" s="152"/>
      <c r="T527" s="152"/>
      <c r="U527" s="152"/>
      <c r="V527" s="152"/>
      <c r="W527" s="152"/>
      <c r="X527" s="152"/>
      <c r="Y527" s="152"/>
      <c r="Z527" s="152"/>
      <c r="AA527" s="152"/>
      <c r="AB527" s="152"/>
      <c r="AC527" s="152"/>
      <c r="AD527" s="152"/>
    </row>
    <row r="528" spans="18:30" x14ac:dyDescent="0.25">
      <c r="R528" s="152"/>
      <c r="S528" s="152"/>
      <c r="T528" s="152"/>
      <c r="U528" s="152"/>
      <c r="V528" s="152"/>
      <c r="W528" s="152"/>
      <c r="X528" s="152"/>
      <c r="Y528" s="152"/>
      <c r="Z528" s="152"/>
      <c r="AA528" s="152"/>
      <c r="AB528" s="152"/>
      <c r="AC528" s="152"/>
      <c r="AD528" s="152"/>
    </row>
    <row r="529" spans="18:30" x14ac:dyDescent="0.25">
      <c r="R529" s="152"/>
      <c r="S529" s="152"/>
      <c r="T529" s="152"/>
      <c r="U529" s="152"/>
      <c r="V529" s="152"/>
      <c r="W529" s="152"/>
      <c r="X529" s="152"/>
      <c r="Y529" s="152"/>
      <c r="Z529" s="152"/>
      <c r="AA529" s="152"/>
      <c r="AB529" s="152"/>
      <c r="AC529" s="152"/>
      <c r="AD529" s="152"/>
    </row>
    <row r="530" spans="18:30" x14ac:dyDescent="0.25">
      <c r="R530" s="152"/>
      <c r="S530" s="152"/>
      <c r="T530" s="152"/>
      <c r="U530" s="152"/>
      <c r="V530" s="152"/>
      <c r="W530" s="152"/>
      <c r="X530" s="152"/>
      <c r="Y530" s="152"/>
      <c r="Z530" s="152"/>
      <c r="AA530" s="152"/>
      <c r="AB530" s="152"/>
      <c r="AC530" s="152"/>
      <c r="AD530" s="152"/>
    </row>
    <row r="531" spans="18:30" x14ac:dyDescent="0.25">
      <c r="R531" s="152"/>
      <c r="S531" s="152"/>
      <c r="T531" s="152"/>
      <c r="U531" s="152"/>
      <c r="V531" s="152"/>
      <c r="W531" s="152"/>
      <c r="X531" s="152"/>
      <c r="Y531" s="152"/>
      <c r="Z531" s="152"/>
      <c r="AA531" s="152"/>
      <c r="AB531" s="152"/>
      <c r="AC531" s="152"/>
      <c r="AD531" s="152"/>
    </row>
    <row r="532" spans="18:30" x14ac:dyDescent="0.25">
      <c r="R532" s="152"/>
      <c r="S532" s="152"/>
      <c r="T532" s="152"/>
      <c r="U532" s="152"/>
      <c r="V532" s="152"/>
      <c r="W532" s="152"/>
      <c r="X532" s="152"/>
      <c r="Y532" s="152"/>
      <c r="Z532" s="152"/>
      <c r="AA532" s="152"/>
      <c r="AB532" s="152"/>
      <c r="AC532" s="152"/>
      <c r="AD532" s="152"/>
    </row>
    <row r="533" spans="18:30" x14ac:dyDescent="0.25">
      <c r="R533" s="152"/>
      <c r="S533" s="152"/>
      <c r="T533" s="152"/>
      <c r="U533" s="152"/>
      <c r="V533" s="152"/>
      <c r="W533" s="152"/>
      <c r="X533" s="152"/>
      <c r="Y533" s="152"/>
      <c r="Z533" s="152"/>
      <c r="AA533" s="152"/>
      <c r="AB533" s="152"/>
      <c r="AC533" s="152"/>
      <c r="AD533" s="152"/>
    </row>
    <row r="534" spans="18:30" x14ac:dyDescent="0.25">
      <c r="R534" s="152"/>
      <c r="S534" s="152"/>
      <c r="T534" s="152"/>
      <c r="U534" s="152"/>
      <c r="V534" s="152"/>
      <c r="W534" s="152"/>
      <c r="X534" s="152"/>
      <c r="Y534" s="152"/>
      <c r="Z534" s="152"/>
      <c r="AA534" s="152"/>
      <c r="AB534" s="152"/>
      <c r="AC534" s="152"/>
      <c r="AD534" s="152"/>
    </row>
    <row r="535" spans="18:30" x14ac:dyDescent="0.25">
      <c r="R535" s="152"/>
      <c r="S535" s="152"/>
      <c r="T535" s="152"/>
      <c r="U535" s="152"/>
      <c r="V535" s="152"/>
      <c r="W535" s="152"/>
      <c r="X535" s="152"/>
      <c r="Y535" s="152"/>
      <c r="Z535" s="152"/>
      <c r="AA535" s="152"/>
      <c r="AB535" s="152"/>
      <c r="AC535" s="152"/>
      <c r="AD535" s="152"/>
    </row>
    <row r="536" spans="18:30" x14ac:dyDescent="0.25">
      <c r="R536" s="152"/>
      <c r="S536" s="152"/>
      <c r="T536" s="152"/>
      <c r="U536" s="152"/>
      <c r="V536" s="152"/>
      <c r="W536" s="152"/>
      <c r="X536" s="152"/>
      <c r="Y536" s="152"/>
      <c r="Z536" s="152"/>
      <c r="AA536" s="152"/>
      <c r="AB536" s="152"/>
      <c r="AC536" s="152"/>
      <c r="AD536" s="152"/>
    </row>
    <row r="537" spans="18:30" x14ac:dyDescent="0.25">
      <c r="R537" s="152"/>
      <c r="S537" s="152"/>
      <c r="T537" s="152"/>
      <c r="U537" s="152"/>
      <c r="V537" s="152"/>
      <c r="W537" s="152"/>
      <c r="X537" s="152"/>
      <c r="Y537" s="152"/>
      <c r="Z537" s="152"/>
      <c r="AA537" s="152"/>
      <c r="AB537" s="152"/>
      <c r="AC537" s="152"/>
      <c r="AD537" s="152"/>
    </row>
    <row r="538" spans="18:30" x14ac:dyDescent="0.25">
      <c r="R538" s="152"/>
      <c r="S538" s="152"/>
      <c r="T538" s="152"/>
      <c r="U538" s="152"/>
      <c r="V538" s="152"/>
      <c r="W538" s="152"/>
      <c r="X538" s="152"/>
      <c r="Y538" s="152"/>
      <c r="Z538" s="152"/>
      <c r="AA538" s="152"/>
      <c r="AB538" s="152"/>
      <c r="AC538" s="152"/>
      <c r="AD538" s="152"/>
    </row>
    <row r="539" spans="18:30" x14ac:dyDescent="0.25">
      <c r="R539" s="152"/>
      <c r="S539" s="152"/>
      <c r="T539" s="152"/>
      <c r="U539" s="152"/>
      <c r="V539" s="152"/>
      <c r="W539" s="152"/>
      <c r="X539" s="152"/>
      <c r="Y539" s="152"/>
      <c r="Z539" s="152"/>
      <c r="AA539" s="152"/>
      <c r="AB539" s="152"/>
      <c r="AC539" s="152"/>
      <c r="AD539" s="152"/>
    </row>
    <row r="540" spans="18:30" x14ac:dyDescent="0.25">
      <c r="R540" s="152"/>
      <c r="S540" s="152"/>
      <c r="T540" s="152"/>
      <c r="U540" s="152"/>
      <c r="V540" s="152"/>
      <c r="W540" s="152"/>
      <c r="X540" s="152"/>
      <c r="Y540" s="152"/>
      <c r="Z540" s="152"/>
      <c r="AA540" s="152"/>
      <c r="AB540" s="152"/>
      <c r="AC540" s="152"/>
      <c r="AD540" s="152"/>
    </row>
    <row r="541" spans="18:30" x14ac:dyDescent="0.25">
      <c r="R541" s="152"/>
      <c r="S541" s="152"/>
      <c r="T541" s="152"/>
      <c r="U541" s="152"/>
      <c r="V541" s="152"/>
      <c r="W541" s="152"/>
      <c r="X541" s="152"/>
      <c r="Y541" s="152"/>
      <c r="Z541" s="152"/>
      <c r="AA541" s="152"/>
      <c r="AB541" s="152"/>
      <c r="AC541" s="152"/>
      <c r="AD541" s="152"/>
    </row>
    <row r="542" spans="18:30" x14ac:dyDescent="0.25">
      <c r="R542" s="152"/>
      <c r="S542" s="152"/>
      <c r="T542" s="152"/>
      <c r="U542" s="152"/>
      <c r="V542" s="152"/>
      <c r="W542" s="152"/>
      <c r="X542" s="152"/>
      <c r="Y542" s="152"/>
      <c r="Z542" s="152"/>
      <c r="AA542" s="152"/>
      <c r="AB542" s="152"/>
      <c r="AC542" s="152"/>
      <c r="AD542" s="152"/>
    </row>
    <row r="543" spans="18:30" x14ac:dyDescent="0.25">
      <c r="R543" s="152"/>
      <c r="S543" s="152"/>
      <c r="T543" s="152"/>
      <c r="U543" s="152"/>
      <c r="V543" s="152"/>
      <c r="W543" s="152"/>
      <c r="X543" s="152"/>
      <c r="Y543" s="152"/>
      <c r="Z543" s="152"/>
      <c r="AA543" s="152"/>
      <c r="AB543" s="152"/>
      <c r="AC543" s="152"/>
      <c r="AD543" s="152"/>
    </row>
    <row r="544" spans="18:30" x14ac:dyDescent="0.25">
      <c r="R544" s="152"/>
      <c r="S544" s="152"/>
      <c r="T544" s="152"/>
      <c r="U544" s="152"/>
      <c r="V544" s="152"/>
      <c r="W544" s="152"/>
      <c r="X544" s="152"/>
      <c r="Y544" s="152"/>
      <c r="Z544" s="152"/>
      <c r="AA544" s="152"/>
      <c r="AB544" s="152"/>
      <c r="AC544" s="152"/>
      <c r="AD544" s="152"/>
    </row>
    <row r="545" spans="18:30" x14ac:dyDescent="0.25">
      <c r="R545" s="152"/>
      <c r="S545" s="152"/>
      <c r="T545" s="152"/>
      <c r="U545" s="152"/>
      <c r="V545" s="152"/>
      <c r="W545" s="152"/>
      <c r="X545" s="152"/>
      <c r="Y545" s="152"/>
      <c r="Z545" s="152"/>
      <c r="AA545" s="152"/>
      <c r="AB545" s="152"/>
      <c r="AC545" s="152"/>
      <c r="AD545" s="152"/>
    </row>
    <row r="546" spans="18:30" x14ac:dyDescent="0.25">
      <c r="R546" s="152"/>
      <c r="S546" s="152"/>
      <c r="T546" s="152"/>
      <c r="U546" s="152"/>
      <c r="V546" s="152"/>
      <c r="W546" s="152"/>
      <c r="X546" s="152"/>
      <c r="Y546" s="152"/>
      <c r="Z546" s="152"/>
      <c r="AA546" s="152"/>
      <c r="AB546" s="152"/>
      <c r="AC546" s="152"/>
      <c r="AD546" s="152"/>
    </row>
    <row r="547" spans="18:30" x14ac:dyDescent="0.25">
      <c r="R547" s="152"/>
      <c r="S547" s="152"/>
      <c r="T547" s="152"/>
      <c r="U547" s="152"/>
      <c r="V547" s="152"/>
      <c r="W547" s="152"/>
      <c r="X547" s="152"/>
      <c r="Y547" s="152"/>
      <c r="Z547" s="152"/>
      <c r="AA547" s="152"/>
      <c r="AB547" s="152"/>
      <c r="AC547" s="152"/>
      <c r="AD547" s="152"/>
    </row>
    <row r="548" spans="18:30" x14ac:dyDescent="0.25">
      <c r="R548" s="152"/>
      <c r="S548" s="152"/>
      <c r="T548" s="152"/>
      <c r="U548" s="152"/>
      <c r="V548" s="152"/>
      <c r="W548" s="152"/>
      <c r="X548" s="152"/>
      <c r="Y548" s="152"/>
      <c r="Z548" s="152"/>
      <c r="AA548" s="152"/>
      <c r="AB548" s="152"/>
      <c r="AC548" s="152"/>
      <c r="AD548" s="152"/>
    </row>
    <row r="549" spans="18:30" x14ac:dyDescent="0.25">
      <c r="R549" s="152"/>
      <c r="S549" s="152"/>
      <c r="T549" s="152"/>
      <c r="U549" s="152"/>
      <c r="V549" s="152"/>
      <c r="W549" s="152"/>
      <c r="X549" s="152"/>
      <c r="Y549" s="152"/>
      <c r="Z549" s="152"/>
      <c r="AA549" s="152"/>
      <c r="AB549" s="152"/>
      <c r="AC549" s="152"/>
      <c r="AD549" s="152"/>
    </row>
    <row r="550" spans="18:30" x14ac:dyDescent="0.25">
      <c r="R550" s="152"/>
      <c r="S550" s="152"/>
      <c r="T550" s="152"/>
      <c r="U550" s="152"/>
      <c r="V550" s="152"/>
      <c r="W550" s="152"/>
      <c r="X550" s="152"/>
      <c r="Y550" s="152"/>
      <c r="Z550" s="152"/>
      <c r="AA550" s="152"/>
      <c r="AB550" s="152"/>
      <c r="AC550" s="152"/>
      <c r="AD550" s="152"/>
    </row>
    <row r="551" spans="18:30" x14ac:dyDescent="0.25">
      <c r="R551" s="152"/>
      <c r="S551" s="152"/>
      <c r="T551" s="152"/>
      <c r="U551" s="152"/>
      <c r="V551" s="152"/>
      <c r="W551" s="152"/>
      <c r="X551" s="152"/>
      <c r="Y551" s="152"/>
      <c r="Z551" s="152"/>
      <c r="AA551" s="152"/>
      <c r="AB551" s="152"/>
      <c r="AC551" s="152"/>
      <c r="AD551" s="152"/>
    </row>
    <row r="552" spans="18:30" x14ac:dyDescent="0.25">
      <c r="R552" s="152"/>
      <c r="S552" s="152"/>
      <c r="T552" s="152"/>
      <c r="U552" s="152"/>
      <c r="V552" s="152"/>
      <c r="W552" s="152"/>
      <c r="X552" s="152"/>
      <c r="Y552" s="152"/>
      <c r="Z552" s="152"/>
      <c r="AA552" s="152"/>
      <c r="AB552" s="152"/>
      <c r="AC552" s="152"/>
      <c r="AD552" s="152"/>
    </row>
    <row r="553" spans="18:30" x14ac:dyDescent="0.25">
      <c r="R553" s="152"/>
      <c r="S553" s="152"/>
      <c r="T553" s="152"/>
      <c r="U553" s="152"/>
      <c r="V553" s="152"/>
      <c r="W553" s="152"/>
      <c r="X553" s="152"/>
      <c r="Y553" s="152"/>
      <c r="Z553" s="152"/>
      <c r="AA553" s="152"/>
      <c r="AB553" s="152"/>
      <c r="AC553" s="152"/>
      <c r="AD553" s="152"/>
    </row>
    <row r="554" spans="18:30" x14ac:dyDescent="0.25">
      <c r="R554" s="152"/>
      <c r="S554" s="152"/>
      <c r="T554" s="152"/>
      <c r="U554" s="152"/>
      <c r="V554" s="152"/>
      <c r="W554" s="152"/>
      <c r="X554" s="152"/>
      <c r="Y554" s="152"/>
      <c r="Z554" s="152"/>
      <c r="AA554" s="152"/>
      <c r="AB554" s="152"/>
      <c r="AC554" s="152"/>
      <c r="AD554" s="152"/>
    </row>
    <row r="555" spans="18:30" x14ac:dyDescent="0.25">
      <c r="R555" s="152"/>
      <c r="S555" s="152"/>
      <c r="T555" s="152"/>
      <c r="U555" s="152"/>
      <c r="V555" s="152"/>
      <c r="W555" s="152"/>
      <c r="X555" s="152"/>
      <c r="Y555" s="152"/>
      <c r="Z555" s="152"/>
      <c r="AA555" s="152"/>
      <c r="AB555" s="152"/>
      <c r="AC555" s="152"/>
      <c r="AD555" s="152"/>
    </row>
    <row r="556" spans="18:30" x14ac:dyDescent="0.25">
      <c r="R556" s="152"/>
      <c r="S556" s="152"/>
      <c r="T556" s="152"/>
      <c r="U556" s="152"/>
      <c r="V556" s="152"/>
      <c r="W556" s="152"/>
      <c r="X556" s="152"/>
      <c r="Y556" s="152"/>
      <c r="Z556" s="152"/>
      <c r="AA556" s="152"/>
      <c r="AB556" s="152"/>
      <c r="AC556" s="152"/>
      <c r="AD556" s="152"/>
    </row>
    <row r="557" spans="18:30" x14ac:dyDescent="0.25">
      <c r="R557" s="152"/>
      <c r="S557" s="152"/>
      <c r="T557" s="152"/>
      <c r="U557" s="152"/>
      <c r="V557" s="152"/>
      <c r="W557" s="152"/>
      <c r="X557" s="152"/>
      <c r="Y557" s="152"/>
      <c r="Z557" s="152"/>
      <c r="AA557" s="152"/>
      <c r="AB557" s="152"/>
      <c r="AC557" s="152"/>
      <c r="AD557" s="152"/>
    </row>
    <row r="558" spans="18:30" x14ac:dyDescent="0.25">
      <c r="R558" s="152"/>
      <c r="S558" s="152"/>
      <c r="T558" s="152"/>
      <c r="U558" s="152"/>
      <c r="V558" s="152"/>
      <c r="W558" s="152"/>
      <c r="X558" s="152"/>
      <c r="Y558" s="152"/>
      <c r="Z558" s="152"/>
      <c r="AA558" s="152"/>
      <c r="AB558" s="152"/>
      <c r="AC558" s="152"/>
      <c r="AD558" s="152"/>
    </row>
    <row r="559" spans="18:30" x14ac:dyDescent="0.25">
      <c r="R559" s="152"/>
      <c r="S559" s="152"/>
      <c r="T559" s="152"/>
      <c r="U559" s="152"/>
      <c r="V559" s="152"/>
      <c r="W559" s="152"/>
      <c r="X559" s="152"/>
      <c r="Y559" s="152"/>
      <c r="Z559" s="152"/>
      <c r="AA559" s="152"/>
      <c r="AB559" s="152"/>
      <c r="AC559" s="152"/>
      <c r="AD559" s="152"/>
    </row>
    <row r="560" spans="18:30" x14ac:dyDescent="0.25">
      <c r="R560" s="152"/>
      <c r="S560" s="152"/>
      <c r="T560" s="152"/>
      <c r="U560" s="152"/>
      <c r="V560" s="152"/>
      <c r="W560" s="152"/>
      <c r="X560" s="152"/>
      <c r="Y560" s="152"/>
      <c r="Z560" s="152"/>
      <c r="AA560" s="152"/>
      <c r="AB560" s="152"/>
      <c r="AC560" s="152"/>
      <c r="AD560" s="152"/>
    </row>
    <row r="561" spans="18:30" x14ac:dyDescent="0.25">
      <c r="R561" s="152"/>
      <c r="S561" s="152"/>
      <c r="T561" s="152"/>
      <c r="U561" s="152"/>
      <c r="V561" s="152"/>
      <c r="W561" s="152"/>
      <c r="X561" s="152"/>
      <c r="Y561" s="152"/>
      <c r="Z561" s="152"/>
      <c r="AA561" s="152"/>
      <c r="AB561" s="152"/>
      <c r="AC561" s="152"/>
      <c r="AD561" s="152"/>
    </row>
    <row r="562" spans="18:30" x14ac:dyDescent="0.25">
      <c r="R562" s="152"/>
      <c r="S562" s="152"/>
      <c r="T562" s="152"/>
      <c r="U562" s="152"/>
      <c r="V562" s="152"/>
      <c r="W562" s="152"/>
      <c r="X562" s="152"/>
      <c r="Y562" s="152"/>
      <c r="Z562" s="152"/>
      <c r="AA562" s="152"/>
      <c r="AB562" s="152"/>
      <c r="AC562" s="152"/>
      <c r="AD562" s="152"/>
    </row>
    <row r="563" spans="18:30" x14ac:dyDescent="0.25">
      <c r="R563" s="152"/>
      <c r="S563" s="152"/>
      <c r="T563" s="152"/>
      <c r="U563" s="152"/>
      <c r="V563" s="152"/>
      <c r="W563" s="152"/>
      <c r="X563" s="152"/>
      <c r="Y563" s="152"/>
      <c r="Z563" s="152"/>
      <c r="AA563" s="152"/>
      <c r="AB563" s="152"/>
      <c r="AC563" s="152"/>
      <c r="AD563" s="152"/>
    </row>
    <row r="564" spans="18:30" x14ac:dyDescent="0.25">
      <c r="R564" s="152"/>
      <c r="S564" s="152"/>
      <c r="T564" s="152"/>
      <c r="U564" s="152"/>
      <c r="V564" s="152"/>
      <c r="W564" s="152"/>
      <c r="X564" s="152"/>
      <c r="Y564" s="152"/>
      <c r="Z564" s="152"/>
      <c r="AA564" s="152"/>
      <c r="AB564" s="152"/>
      <c r="AC564" s="152"/>
      <c r="AD564" s="152"/>
    </row>
    <row r="565" spans="18:30" x14ac:dyDescent="0.25">
      <c r="R565" s="152"/>
      <c r="S565" s="152"/>
      <c r="T565" s="152"/>
      <c r="U565" s="152"/>
      <c r="V565" s="152"/>
      <c r="W565" s="152"/>
      <c r="X565" s="152"/>
      <c r="Y565" s="152"/>
      <c r="Z565" s="152"/>
      <c r="AA565" s="152"/>
      <c r="AB565" s="152"/>
      <c r="AC565" s="152"/>
      <c r="AD565" s="152"/>
    </row>
    <row r="566" spans="18:30" x14ac:dyDescent="0.25">
      <c r="R566" s="152"/>
      <c r="S566" s="152"/>
      <c r="T566" s="152"/>
      <c r="U566" s="152"/>
      <c r="V566" s="152"/>
      <c r="W566" s="152"/>
      <c r="X566" s="152"/>
      <c r="Y566" s="152"/>
      <c r="Z566" s="152"/>
      <c r="AA566" s="152"/>
      <c r="AB566" s="152"/>
      <c r="AC566" s="152"/>
      <c r="AD566" s="152"/>
    </row>
    <row r="567" spans="18:30" x14ac:dyDescent="0.25">
      <c r="R567" s="152"/>
      <c r="S567" s="152"/>
      <c r="T567" s="152"/>
      <c r="U567" s="152"/>
      <c r="V567" s="152"/>
      <c r="W567" s="152"/>
      <c r="X567" s="152"/>
      <c r="Y567" s="152"/>
      <c r="Z567" s="152"/>
      <c r="AA567" s="152"/>
      <c r="AB567" s="152"/>
      <c r="AC567" s="152"/>
      <c r="AD567" s="152"/>
    </row>
    <row r="568" spans="18:30" x14ac:dyDescent="0.25">
      <c r="R568" s="152"/>
      <c r="S568" s="152"/>
      <c r="T568" s="152"/>
      <c r="U568" s="152"/>
      <c r="V568" s="152"/>
      <c r="W568" s="152"/>
      <c r="X568" s="152"/>
      <c r="Y568" s="152"/>
      <c r="Z568" s="152"/>
      <c r="AA568" s="152"/>
      <c r="AB568" s="152"/>
      <c r="AC568" s="152"/>
      <c r="AD568" s="152"/>
    </row>
    <row r="569" spans="18:30" x14ac:dyDescent="0.25">
      <c r="R569" s="152"/>
      <c r="S569" s="152"/>
      <c r="T569" s="152"/>
      <c r="U569" s="152"/>
      <c r="V569" s="152"/>
      <c r="W569" s="152"/>
      <c r="X569" s="152"/>
      <c r="Y569" s="152"/>
      <c r="Z569" s="152"/>
      <c r="AA569" s="152"/>
      <c r="AB569" s="152"/>
      <c r="AC569" s="152"/>
      <c r="AD569" s="152"/>
    </row>
    <row r="570" spans="18:30" x14ac:dyDescent="0.25">
      <c r="R570" s="152"/>
      <c r="S570" s="152"/>
      <c r="T570" s="152"/>
      <c r="U570" s="152"/>
      <c r="V570" s="152"/>
      <c r="W570" s="152"/>
      <c r="X570" s="152"/>
      <c r="Y570" s="152"/>
      <c r="Z570" s="152"/>
      <c r="AA570" s="152"/>
      <c r="AB570" s="152"/>
      <c r="AC570" s="152"/>
      <c r="AD570" s="152"/>
    </row>
    <row r="571" spans="18:30" x14ac:dyDescent="0.25">
      <c r="R571" s="152"/>
      <c r="S571" s="152"/>
      <c r="T571" s="152"/>
      <c r="U571" s="152"/>
      <c r="V571" s="152"/>
      <c r="W571" s="152"/>
      <c r="X571" s="152"/>
      <c r="Y571" s="152"/>
      <c r="Z571" s="152"/>
      <c r="AA571" s="152"/>
      <c r="AB571" s="152"/>
      <c r="AC571" s="152"/>
      <c r="AD571" s="152"/>
    </row>
    <row r="572" spans="18:30" x14ac:dyDescent="0.25">
      <c r="R572" s="152"/>
      <c r="S572" s="152"/>
      <c r="T572" s="152"/>
      <c r="U572" s="152"/>
      <c r="V572" s="152"/>
      <c r="W572" s="152"/>
      <c r="X572" s="152"/>
      <c r="Y572" s="152"/>
      <c r="Z572" s="152"/>
      <c r="AA572" s="152"/>
      <c r="AB572" s="152"/>
      <c r="AC572" s="152"/>
      <c r="AD572" s="152"/>
    </row>
    <row r="573" spans="18:30" x14ac:dyDescent="0.25">
      <c r="R573" s="152"/>
      <c r="S573" s="152"/>
      <c r="T573" s="152"/>
      <c r="U573" s="152"/>
      <c r="V573" s="152"/>
      <c r="W573" s="152"/>
      <c r="X573" s="152"/>
      <c r="Y573" s="152"/>
      <c r="Z573" s="152"/>
      <c r="AA573" s="152"/>
      <c r="AB573" s="152"/>
      <c r="AC573" s="152"/>
      <c r="AD573" s="152"/>
    </row>
    <row r="574" spans="18:30" x14ac:dyDescent="0.25">
      <c r="R574" s="152"/>
      <c r="S574" s="152"/>
      <c r="T574" s="152"/>
      <c r="U574" s="152"/>
      <c r="V574" s="152"/>
      <c r="W574" s="152"/>
      <c r="X574" s="152"/>
      <c r="Y574" s="152"/>
      <c r="Z574" s="152"/>
      <c r="AA574" s="152"/>
      <c r="AB574" s="152"/>
      <c r="AC574" s="152"/>
      <c r="AD574" s="152"/>
    </row>
    <row r="575" spans="18:30" x14ac:dyDescent="0.25">
      <c r="R575" s="152"/>
      <c r="S575" s="152"/>
      <c r="T575" s="152"/>
      <c r="U575" s="152"/>
      <c r="V575" s="152"/>
      <c r="W575" s="152"/>
      <c r="X575" s="152"/>
      <c r="Y575" s="152"/>
      <c r="Z575" s="152"/>
      <c r="AA575" s="152"/>
      <c r="AB575" s="152"/>
      <c r="AC575" s="152"/>
      <c r="AD575" s="152"/>
    </row>
    <row r="576" spans="18:30" x14ac:dyDescent="0.25">
      <c r="R576" s="152"/>
      <c r="S576" s="152"/>
      <c r="T576" s="152"/>
      <c r="U576" s="152"/>
      <c r="V576" s="152"/>
      <c r="W576" s="152"/>
      <c r="X576" s="152"/>
      <c r="Y576" s="152"/>
      <c r="Z576" s="152"/>
      <c r="AA576" s="152"/>
      <c r="AB576" s="152"/>
      <c r="AC576" s="152"/>
      <c r="AD576" s="152"/>
    </row>
    <row r="577" spans="18:30" x14ac:dyDescent="0.25">
      <c r="R577" s="152"/>
      <c r="S577" s="152"/>
      <c r="T577" s="152"/>
      <c r="U577" s="152"/>
      <c r="V577" s="152"/>
      <c r="W577" s="152"/>
      <c r="X577" s="152"/>
      <c r="Y577" s="152"/>
      <c r="Z577" s="152"/>
      <c r="AA577" s="152"/>
      <c r="AB577" s="152"/>
      <c r="AC577" s="152"/>
      <c r="AD577" s="152"/>
    </row>
    <row r="578" spans="18:30" x14ac:dyDescent="0.25">
      <c r="R578" s="152"/>
      <c r="S578" s="152"/>
      <c r="T578" s="152"/>
      <c r="U578" s="152"/>
      <c r="V578" s="152"/>
      <c r="W578" s="152"/>
      <c r="X578" s="152"/>
      <c r="Y578" s="152"/>
      <c r="Z578" s="152"/>
      <c r="AA578" s="152"/>
      <c r="AB578" s="152"/>
      <c r="AC578" s="152"/>
      <c r="AD578" s="152"/>
    </row>
    <row r="579" spans="18:30" x14ac:dyDescent="0.25">
      <c r="R579" s="152"/>
      <c r="S579" s="152"/>
      <c r="T579" s="152"/>
      <c r="U579" s="152"/>
      <c r="V579" s="152"/>
      <c r="W579" s="152"/>
      <c r="X579" s="152"/>
      <c r="Y579" s="152"/>
      <c r="Z579" s="152"/>
      <c r="AA579" s="152"/>
      <c r="AB579" s="152"/>
      <c r="AC579" s="152"/>
      <c r="AD579" s="152"/>
    </row>
    <row r="580" spans="18:30" x14ac:dyDescent="0.25">
      <c r="R580" s="152"/>
      <c r="S580" s="152"/>
      <c r="T580" s="152"/>
      <c r="U580" s="152"/>
      <c r="V580" s="152"/>
      <c r="W580" s="152"/>
      <c r="X580" s="152"/>
      <c r="Y580" s="152"/>
      <c r="Z580" s="152"/>
      <c r="AA580" s="152"/>
      <c r="AB580" s="152"/>
      <c r="AC580" s="152"/>
      <c r="AD580" s="152"/>
    </row>
    <row r="581" spans="18:30" x14ac:dyDescent="0.25">
      <c r="R581" s="152"/>
      <c r="S581" s="152"/>
      <c r="T581" s="152"/>
      <c r="U581" s="152"/>
      <c r="V581" s="152"/>
      <c r="W581" s="152"/>
      <c r="X581" s="152"/>
      <c r="Y581" s="152"/>
      <c r="Z581" s="152"/>
      <c r="AA581" s="152"/>
      <c r="AB581" s="152"/>
      <c r="AC581" s="152"/>
      <c r="AD581" s="152"/>
    </row>
    <row r="582" spans="18:30" x14ac:dyDescent="0.25">
      <c r="R582" s="152"/>
      <c r="S582" s="152"/>
      <c r="T582" s="152"/>
      <c r="U582" s="152"/>
      <c r="V582" s="152"/>
      <c r="W582" s="152"/>
      <c r="X582" s="152"/>
      <c r="Y582" s="152"/>
      <c r="Z582" s="152"/>
      <c r="AA582" s="152"/>
      <c r="AB582" s="152"/>
      <c r="AC582" s="152"/>
      <c r="AD582" s="152"/>
    </row>
    <row r="583" spans="18:30" x14ac:dyDescent="0.25">
      <c r="R583" s="152"/>
      <c r="S583" s="152"/>
      <c r="T583" s="152"/>
      <c r="U583" s="152"/>
      <c r="V583" s="152"/>
      <c r="W583" s="152"/>
      <c r="X583" s="152"/>
      <c r="Y583" s="152"/>
      <c r="Z583" s="152"/>
      <c r="AA583" s="152"/>
      <c r="AB583" s="152"/>
      <c r="AC583" s="152"/>
      <c r="AD583" s="152"/>
    </row>
    <row r="584" spans="18:30" x14ac:dyDescent="0.25">
      <c r="R584" s="152"/>
      <c r="S584" s="152"/>
      <c r="T584" s="152"/>
      <c r="U584" s="152"/>
      <c r="V584" s="152"/>
      <c r="W584" s="152"/>
      <c r="X584" s="152"/>
      <c r="Y584" s="152"/>
      <c r="Z584" s="152"/>
      <c r="AA584" s="152"/>
      <c r="AB584" s="152"/>
      <c r="AC584" s="152"/>
      <c r="AD584" s="152"/>
    </row>
    <row r="585" spans="18:30" x14ac:dyDescent="0.25">
      <c r="R585" s="152"/>
      <c r="S585" s="152"/>
      <c r="T585" s="152"/>
      <c r="U585" s="152"/>
      <c r="V585" s="152"/>
      <c r="W585" s="152"/>
      <c r="X585" s="152"/>
      <c r="Y585" s="152"/>
      <c r="Z585" s="152"/>
      <c r="AA585" s="152"/>
      <c r="AB585" s="152"/>
      <c r="AC585" s="152"/>
      <c r="AD585" s="152"/>
    </row>
    <row r="586" spans="18:30" x14ac:dyDescent="0.25">
      <c r="R586" s="152"/>
      <c r="S586" s="152"/>
      <c r="T586" s="152"/>
      <c r="U586" s="152"/>
      <c r="V586" s="152"/>
      <c r="W586" s="152"/>
      <c r="X586" s="152"/>
      <c r="Y586" s="152"/>
      <c r="Z586" s="152"/>
      <c r="AA586" s="152"/>
      <c r="AB586" s="152"/>
      <c r="AC586" s="152"/>
      <c r="AD586" s="152"/>
    </row>
    <row r="587" spans="18:30" x14ac:dyDescent="0.25">
      <c r="R587" s="152"/>
      <c r="S587" s="152"/>
      <c r="T587" s="152"/>
      <c r="U587" s="152"/>
      <c r="V587" s="152"/>
      <c r="W587" s="152"/>
      <c r="X587" s="152"/>
      <c r="Y587" s="152"/>
      <c r="Z587" s="152"/>
      <c r="AA587" s="152"/>
      <c r="AB587" s="152"/>
      <c r="AC587" s="152"/>
      <c r="AD587" s="152"/>
    </row>
    <row r="588" spans="18:30" x14ac:dyDescent="0.25">
      <c r="R588" s="152"/>
      <c r="S588" s="152"/>
      <c r="T588" s="152"/>
      <c r="U588" s="152"/>
      <c r="V588" s="152"/>
      <c r="W588" s="152"/>
      <c r="X588" s="152"/>
      <c r="Y588" s="152"/>
      <c r="Z588" s="152"/>
      <c r="AA588" s="152"/>
      <c r="AB588" s="152"/>
      <c r="AC588" s="152"/>
      <c r="AD588" s="152"/>
    </row>
    <row r="589" spans="18:30" x14ac:dyDescent="0.25">
      <c r="R589" s="152"/>
      <c r="S589" s="152"/>
      <c r="T589" s="152"/>
      <c r="U589" s="152"/>
      <c r="V589" s="152"/>
      <c r="W589" s="152"/>
      <c r="X589" s="152"/>
      <c r="Y589" s="152"/>
      <c r="Z589" s="152"/>
      <c r="AA589" s="152"/>
      <c r="AB589" s="152"/>
      <c r="AC589" s="152"/>
      <c r="AD589" s="152"/>
    </row>
    <row r="590" spans="18:30" x14ac:dyDescent="0.25">
      <c r="R590" s="152"/>
      <c r="S590" s="152"/>
      <c r="T590" s="152"/>
      <c r="U590" s="152"/>
      <c r="V590" s="152"/>
      <c r="W590" s="152"/>
      <c r="X590" s="152"/>
      <c r="Y590" s="152"/>
      <c r="Z590" s="152"/>
      <c r="AA590" s="152"/>
      <c r="AB590" s="152"/>
      <c r="AC590" s="152"/>
      <c r="AD590" s="152"/>
    </row>
    <row r="591" spans="18:30" x14ac:dyDescent="0.25">
      <c r="R591" s="152"/>
      <c r="S591" s="152"/>
      <c r="T591" s="152"/>
      <c r="U591" s="152"/>
      <c r="V591" s="152"/>
      <c r="W591" s="152"/>
      <c r="X591" s="152"/>
      <c r="Y591" s="152"/>
      <c r="Z591" s="152"/>
      <c r="AA591" s="152"/>
      <c r="AB591" s="152"/>
      <c r="AC591" s="152"/>
      <c r="AD591" s="152"/>
    </row>
    <row r="592" spans="18:30" x14ac:dyDescent="0.25">
      <c r="R592" s="152"/>
      <c r="S592" s="152"/>
      <c r="T592" s="152"/>
      <c r="U592" s="152"/>
      <c r="V592" s="152"/>
      <c r="W592" s="152"/>
      <c r="X592" s="152"/>
      <c r="Y592" s="152"/>
      <c r="Z592" s="152"/>
      <c r="AA592" s="152"/>
      <c r="AB592" s="152"/>
      <c r="AC592" s="152"/>
      <c r="AD592" s="152"/>
    </row>
    <row r="593" spans="18:30" x14ac:dyDescent="0.25">
      <c r="R593" s="152"/>
      <c r="S593" s="152"/>
      <c r="T593" s="152"/>
      <c r="U593" s="152"/>
      <c r="V593" s="152"/>
      <c r="W593" s="152"/>
      <c r="X593" s="152"/>
      <c r="Y593" s="152"/>
      <c r="Z593" s="152"/>
      <c r="AA593" s="152"/>
      <c r="AB593" s="152"/>
      <c r="AC593" s="152"/>
      <c r="AD593" s="152"/>
    </row>
    <row r="594" spans="18:30" x14ac:dyDescent="0.25">
      <c r="R594" s="152"/>
      <c r="S594" s="152"/>
      <c r="T594" s="152"/>
      <c r="U594" s="152"/>
      <c r="V594" s="152"/>
      <c r="W594" s="152"/>
      <c r="X594" s="152"/>
      <c r="Y594" s="152"/>
      <c r="Z594" s="152"/>
      <c r="AA594" s="152"/>
      <c r="AB594" s="152"/>
      <c r="AC594" s="152"/>
      <c r="AD594" s="152"/>
    </row>
    <row r="595" spans="18:30" x14ac:dyDescent="0.25">
      <c r="R595" s="152"/>
      <c r="S595" s="152"/>
      <c r="T595" s="152"/>
      <c r="U595" s="152"/>
      <c r="V595" s="152"/>
      <c r="W595" s="152"/>
      <c r="X595" s="152"/>
      <c r="Y595" s="152"/>
      <c r="Z595" s="152"/>
      <c r="AA595" s="152"/>
      <c r="AB595" s="152"/>
      <c r="AC595" s="152"/>
      <c r="AD595" s="152"/>
    </row>
    <row r="596" spans="18:30" x14ac:dyDescent="0.25">
      <c r="R596" s="152"/>
      <c r="S596" s="152"/>
      <c r="T596" s="152"/>
      <c r="U596" s="152"/>
      <c r="V596" s="152"/>
      <c r="W596" s="152"/>
      <c r="X596" s="152"/>
      <c r="Y596" s="152"/>
      <c r="Z596" s="152"/>
      <c r="AA596" s="152"/>
      <c r="AB596" s="152"/>
      <c r="AC596" s="152"/>
      <c r="AD596" s="152"/>
    </row>
    <row r="597" spans="18:30" x14ac:dyDescent="0.25">
      <c r="R597" s="152"/>
      <c r="S597" s="152"/>
      <c r="T597" s="152"/>
      <c r="U597" s="152"/>
      <c r="V597" s="152"/>
      <c r="W597" s="152"/>
      <c r="X597" s="152"/>
      <c r="Y597" s="152"/>
      <c r="Z597" s="152"/>
      <c r="AA597" s="152"/>
      <c r="AB597" s="152"/>
      <c r="AC597" s="152"/>
      <c r="AD597" s="152"/>
    </row>
    <row r="598" spans="18:30" x14ac:dyDescent="0.25">
      <c r="R598" s="152"/>
      <c r="S598" s="152"/>
      <c r="T598" s="152"/>
      <c r="U598" s="152"/>
      <c r="V598" s="152"/>
      <c r="W598" s="152"/>
      <c r="X598" s="152"/>
      <c r="Y598" s="152"/>
      <c r="Z598" s="152"/>
      <c r="AA598" s="152"/>
      <c r="AB598" s="152"/>
      <c r="AC598" s="152"/>
      <c r="AD598" s="152"/>
    </row>
    <row r="599" spans="18:30" x14ac:dyDescent="0.25">
      <c r="R599" s="152"/>
      <c r="S599" s="152"/>
      <c r="T599" s="152"/>
      <c r="U599" s="152"/>
      <c r="V599" s="152"/>
      <c r="W599" s="152"/>
      <c r="X599" s="152"/>
      <c r="Y599" s="152"/>
      <c r="Z599" s="152"/>
      <c r="AA599" s="152"/>
      <c r="AB599" s="152"/>
      <c r="AC599" s="152"/>
      <c r="AD599" s="152"/>
    </row>
    <row r="600" spans="18:30" x14ac:dyDescent="0.25">
      <c r="R600" s="152"/>
      <c r="S600" s="152"/>
      <c r="T600" s="152"/>
      <c r="U600" s="152"/>
      <c r="V600" s="152"/>
      <c r="W600" s="152"/>
      <c r="X600" s="152"/>
      <c r="Y600" s="152"/>
      <c r="Z600" s="152"/>
      <c r="AA600" s="152"/>
      <c r="AB600" s="152"/>
      <c r="AC600" s="152"/>
      <c r="AD600" s="152"/>
    </row>
    <row r="601" spans="18:30" x14ac:dyDescent="0.25">
      <c r="R601" s="152"/>
      <c r="S601" s="152"/>
      <c r="T601" s="152"/>
      <c r="U601" s="152"/>
      <c r="V601" s="152"/>
      <c r="W601" s="152"/>
      <c r="X601" s="152"/>
      <c r="Y601" s="152"/>
      <c r="Z601" s="152"/>
      <c r="AA601" s="152"/>
      <c r="AB601" s="152"/>
      <c r="AC601" s="152"/>
      <c r="AD601" s="152"/>
    </row>
    <row r="602" spans="18:30" x14ac:dyDescent="0.25">
      <c r="R602" s="152"/>
      <c r="S602" s="152"/>
      <c r="T602" s="152"/>
      <c r="U602" s="152"/>
      <c r="V602" s="152"/>
      <c r="W602" s="152"/>
      <c r="X602" s="152"/>
      <c r="Y602" s="152"/>
      <c r="Z602" s="152"/>
      <c r="AA602" s="152"/>
      <c r="AB602" s="152"/>
      <c r="AC602" s="152"/>
      <c r="AD602" s="152"/>
    </row>
    <row r="603" spans="18:30" x14ac:dyDescent="0.25">
      <c r="R603" s="152"/>
      <c r="S603" s="152"/>
      <c r="T603" s="152"/>
      <c r="U603" s="152"/>
      <c r="V603" s="152"/>
      <c r="W603" s="152"/>
      <c r="X603" s="152"/>
      <c r="Y603" s="152"/>
      <c r="Z603" s="152"/>
      <c r="AA603" s="152"/>
      <c r="AB603" s="152"/>
      <c r="AC603" s="152"/>
      <c r="AD603" s="152"/>
    </row>
    <row r="604" spans="18:30" x14ac:dyDescent="0.25">
      <c r="R604" s="152"/>
      <c r="S604" s="152"/>
      <c r="T604" s="152"/>
      <c r="U604" s="152"/>
      <c r="V604" s="152"/>
      <c r="W604" s="152"/>
      <c r="X604" s="152"/>
      <c r="Y604" s="152"/>
      <c r="Z604" s="152"/>
      <c r="AA604" s="152"/>
      <c r="AB604" s="152"/>
      <c r="AC604" s="152"/>
      <c r="AD604" s="152"/>
    </row>
    <row r="605" spans="18:30" x14ac:dyDescent="0.25">
      <c r="R605" s="152"/>
      <c r="S605" s="152"/>
      <c r="T605" s="152"/>
      <c r="U605" s="152"/>
      <c r="V605" s="152"/>
      <c r="W605" s="152"/>
      <c r="X605" s="152"/>
      <c r="Y605" s="152"/>
      <c r="Z605" s="152"/>
      <c r="AA605" s="152"/>
      <c r="AB605" s="152"/>
      <c r="AC605" s="152"/>
      <c r="AD605" s="152"/>
    </row>
    <row r="606" spans="18:30" x14ac:dyDescent="0.25">
      <c r="R606" s="152"/>
      <c r="S606" s="152"/>
      <c r="T606" s="152"/>
      <c r="U606" s="152"/>
      <c r="V606" s="152"/>
      <c r="W606" s="152"/>
      <c r="X606" s="152"/>
      <c r="Y606" s="152"/>
      <c r="Z606" s="152"/>
      <c r="AA606" s="152"/>
      <c r="AB606" s="152"/>
      <c r="AC606" s="152"/>
      <c r="AD606" s="152"/>
    </row>
    <row r="607" spans="18:30" x14ac:dyDescent="0.25">
      <c r="R607" s="152"/>
      <c r="S607" s="152"/>
      <c r="T607" s="152"/>
      <c r="U607" s="152"/>
      <c r="V607" s="152"/>
      <c r="W607" s="152"/>
      <c r="X607" s="152"/>
      <c r="Y607" s="152"/>
      <c r="Z607" s="152"/>
      <c r="AA607" s="152"/>
      <c r="AB607" s="152"/>
      <c r="AC607" s="152"/>
      <c r="AD607" s="152"/>
    </row>
    <row r="608" spans="18:30" x14ac:dyDescent="0.25">
      <c r="R608" s="152"/>
      <c r="S608" s="152"/>
      <c r="T608" s="152"/>
      <c r="U608" s="152"/>
      <c r="V608" s="152"/>
      <c r="W608" s="152"/>
      <c r="X608" s="152"/>
      <c r="Y608" s="152"/>
      <c r="Z608" s="152"/>
      <c r="AA608" s="152"/>
      <c r="AB608" s="152"/>
      <c r="AC608" s="152"/>
      <c r="AD608" s="152"/>
    </row>
    <row r="609" spans="18:30" x14ac:dyDescent="0.25">
      <c r="R609" s="152"/>
      <c r="S609" s="152"/>
      <c r="T609" s="152"/>
      <c r="U609" s="152"/>
      <c r="V609" s="152"/>
      <c r="W609" s="152"/>
      <c r="X609" s="152"/>
      <c r="Y609" s="152"/>
      <c r="Z609" s="152"/>
      <c r="AA609" s="152"/>
      <c r="AB609" s="152"/>
      <c r="AC609" s="152"/>
      <c r="AD609" s="152"/>
    </row>
    <row r="610" spans="18:30" x14ac:dyDescent="0.25">
      <c r="R610" s="152"/>
      <c r="S610" s="152"/>
      <c r="T610" s="152"/>
      <c r="U610" s="152"/>
      <c r="V610" s="152"/>
      <c r="W610" s="152"/>
      <c r="X610" s="152"/>
      <c r="Y610" s="152"/>
      <c r="Z610" s="152"/>
      <c r="AA610" s="152"/>
      <c r="AB610" s="152"/>
      <c r="AC610" s="152"/>
      <c r="AD610" s="152"/>
    </row>
    <row r="611" spans="18:30" x14ac:dyDescent="0.25">
      <c r="R611" s="152"/>
      <c r="S611" s="152"/>
      <c r="T611" s="152"/>
      <c r="U611" s="152"/>
      <c r="V611" s="152"/>
      <c r="W611" s="152"/>
      <c r="X611" s="152"/>
      <c r="Y611" s="152"/>
      <c r="Z611" s="152"/>
      <c r="AA611" s="152"/>
      <c r="AB611" s="152"/>
      <c r="AC611" s="152"/>
      <c r="AD611" s="152"/>
    </row>
    <row r="612" spans="18:30" x14ac:dyDescent="0.25">
      <c r="R612" s="152"/>
      <c r="S612" s="152"/>
      <c r="T612" s="152"/>
      <c r="U612" s="152"/>
      <c r="V612" s="152"/>
      <c r="W612" s="152"/>
      <c r="X612" s="152"/>
      <c r="Y612" s="152"/>
      <c r="Z612" s="152"/>
      <c r="AA612" s="152"/>
      <c r="AB612" s="152"/>
      <c r="AC612" s="152"/>
      <c r="AD612" s="152"/>
    </row>
    <row r="613" spans="18:30" x14ac:dyDescent="0.25">
      <c r="R613" s="152"/>
      <c r="S613" s="152"/>
      <c r="T613" s="152"/>
      <c r="U613" s="152"/>
      <c r="V613" s="152"/>
      <c r="W613" s="152"/>
      <c r="X613" s="152"/>
      <c r="Y613" s="152"/>
      <c r="Z613" s="152"/>
      <c r="AA613" s="152"/>
      <c r="AB613" s="152"/>
      <c r="AC613" s="152"/>
      <c r="AD613" s="152"/>
    </row>
    <row r="614" spans="18:30" x14ac:dyDescent="0.25">
      <c r="R614" s="152"/>
      <c r="S614" s="152"/>
      <c r="T614" s="152"/>
      <c r="U614" s="152"/>
      <c r="V614" s="152"/>
      <c r="W614" s="152"/>
      <c r="X614" s="152"/>
      <c r="Y614" s="152"/>
      <c r="Z614" s="152"/>
      <c r="AA614" s="152"/>
      <c r="AB614" s="152"/>
      <c r="AC614" s="152"/>
      <c r="AD614" s="152"/>
    </row>
    <row r="615" spans="18:30" x14ac:dyDescent="0.25">
      <c r="R615" s="152"/>
      <c r="S615" s="152"/>
      <c r="T615" s="152"/>
      <c r="U615" s="152"/>
      <c r="V615" s="152"/>
      <c r="W615" s="152"/>
      <c r="X615" s="152"/>
      <c r="Y615" s="152"/>
      <c r="Z615" s="152"/>
      <c r="AA615" s="152"/>
      <c r="AB615" s="152"/>
      <c r="AC615" s="152"/>
      <c r="AD615" s="152"/>
    </row>
    <row r="616" spans="18:30" x14ac:dyDescent="0.25">
      <c r="R616" s="152"/>
      <c r="S616" s="152"/>
      <c r="T616" s="152"/>
      <c r="U616" s="152"/>
      <c r="V616" s="152"/>
      <c r="W616" s="152"/>
      <c r="X616" s="152"/>
      <c r="Y616" s="152"/>
      <c r="Z616" s="152"/>
      <c r="AA616" s="152"/>
      <c r="AB616" s="152"/>
      <c r="AC616" s="152"/>
      <c r="AD616" s="152"/>
    </row>
    <row r="617" spans="18:30" x14ac:dyDescent="0.25">
      <c r="R617" s="152"/>
      <c r="S617" s="152"/>
      <c r="T617" s="152"/>
      <c r="U617" s="152"/>
      <c r="V617" s="152"/>
      <c r="W617" s="152"/>
      <c r="X617" s="152"/>
      <c r="Y617" s="152"/>
      <c r="Z617" s="152"/>
      <c r="AA617" s="152"/>
      <c r="AB617" s="152"/>
      <c r="AC617" s="152"/>
      <c r="AD617" s="152"/>
    </row>
    <row r="618" spans="18:30" x14ac:dyDescent="0.25">
      <c r="R618" s="152"/>
      <c r="S618" s="152"/>
      <c r="T618" s="152"/>
      <c r="U618" s="152"/>
      <c r="V618" s="152"/>
      <c r="W618" s="152"/>
      <c r="X618" s="152"/>
      <c r="Y618" s="152"/>
      <c r="Z618" s="152"/>
      <c r="AA618" s="152"/>
      <c r="AB618" s="152"/>
      <c r="AC618" s="152"/>
      <c r="AD618" s="152"/>
    </row>
    <row r="619" spans="18:30" x14ac:dyDescent="0.25">
      <c r="R619" s="152"/>
      <c r="S619" s="152"/>
      <c r="T619" s="152"/>
      <c r="U619" s="152"/>
      <c r="V619" s="152"/>
      <c r="W619" s="152"/>
      <c r="X619" s="152"/>
      <c r="Y619" s="152"/>
      <c r="Z619" s="152"/>
      <c r="AA619" s="152"/>
      <c r="AB619" s="152"/>
      <c r="AC619" s="152"/>
      <c r="AD619" s="152"/>
    </row>
    <row r="620" spans="18:30" x14ac:dyDescent="0.25">
      <c r="R620" s="152"/>
      <c r="S620" s="152"/>
      <c r="T620" s="152"/>
      <c r="U620" s="152"/>
      <c r="V620" s="152"/>
      <c r="W620" s="152"/>
      <c r="X620" s="152"/>
      <c r="Y620" s="152"/>
      <c r="Z620" s="152"/>
      <c r="AA620" s="152"/>
      <c r="AB620" s="152"/>
      <c r="AC620" s="152"/>
      <c r="AD620" s="152"/>
    </row>
    <row r="621" spans="18:30" x14ac:dyDescent="0.25">
      <c r="R621" s="152"/>
      <c r="S621" s="152"/>
      <c r="T621" s="152"/>
      <c r="U621" s="152"/>
      <c r="V621" s="152"/>
      <c r="W621" s="152"/>
      <c r="X621" s="152"/>
      <c r="Y621" s="152"/>
      <c r="Z621" s="152"/>
      <c r="AA621" s="152"/>
      <c r="AB621" s="152"/>
      <c r="AC621" s="152"/>
      <c r="AD621" s="152"/>
    </row>
    <row r="622" spans="18:30" x14ac:dyDescent="0.25">
      <c r="R622" s="152"/>
      <c r="S622" s="152"/>
      <c r="T622" s="152"/>
      <c r="U622" s="152"/>
      <c r="V622" s="152"/>
      <c r="W622" s="152"/>
      <c r="X622" s="152"/>
      <c r="Y622" s="152"/>
      <c r="Z622" s="152"/>
      <c r="AA622" s="152"/>
      <c r="AB622" s="152"/>
      <c r="AC622" s="152"/>
      <c r="AD622" s="152"/>
    </row>
    <row r="623" spans="18:30" x14ac:dyDescent="0.25">
      <c r="R623" s="152"/>
      <c r="S623" s="152"/>
      <c r="T623" s="152"/>
      <c r="U623" s="152"/>
      <c r="V623" s="152"/>
      <c r="W623" s="152"/>
      <c r="X623" s="152"/>
      <c r="Y623" s="152"/>
      <c r="Z623" s="152"/>
      <c r="AA623" s="152"/>
      <c r="AB623" s="152"/>
      <c r="AC623" s="152"/>
      <c r="AD623" s="152"/>
    </row>
    <row r="624" spans="18:30" x14ac:dyDescent="0.25">
      <c r="R624" s="152"/>
      <c r="S624" s="152"/>
      <c r="T624" s="152"/>
      <c r="U624" s="152"/>
      <c r="V624" s="152"/>
      <c r="W624" s="152"/>
      <c r="X624" s="152"/>
      <c r="Y624" s="152"/>
      <c r="Z624" s="152"/>
      <c r="AA624" s="152"/>
      <c r="AB624" s="152"/>
      <c r="AC624" s="152"/>
      <c r="AD624" s="152"/>
    </row>
    <row r="625" spans="18:30" x14ac:dyDescent="0.25">
      <c r="R625" s="152"/>
      <c r="S625" s="152"/>
      <c r="T625" s="152"/>
      <c r="U625" s="152"/>
      <c r="V625" s="152"/>
      <c r="W625" s="152"/>
      <c r="X625" s="152"/>
      <c r="Y625" s="152"/>
      <c r="Z625" s="152"/>
      <c r="AA625" s="152"/>
      <c r="AB625" s="152"/>
      <c r="AC625" s="152"/>
      <c r="AD625" s="152"/>
    </row>
    <row r="626" spans="18:30" x14ac:dyDescent="0.25">
      <c r="R626" s="152"/>
      <c r="S626" s="152"/>
      <c r="T626" s="152"/>
      <c r="U626" s="152"/>
      <c r="V626" s="152"/>
      <c r="W626" s="152"/>
      <c r="X626" s="152"/>
      <c r="Y626" s="152"/>
      <c r="Z626" s="152"/>
      <c r="AA626" s="152"/>
      <c r="AB626" s="152"/>
      <c r="AC626" s="152"/>
      <c r="AD626" s="152"/>
    </row>
    <row r="627" spans="18:30" x14ac:dyDescent="0.25">
      <c r="R627" s="152"/>
      <c r="S627" s="152"/>
      <c r="T627" s="152"/>
      <c r="U627" s="152"/>
      <c r="V627" s="152"/>
      <c r="W627" s="152"/>
      <c r="X627" s="152"/>
      <c r="Y627" s="152"/>
      <c r="Z627" s="152"/>
      <c r="AA627" s="152"/>
      <c r="AB627" s="152"/>
      <c r="AC627" s="152"/>
      <c r="AD627" s="152"/>
    </row>
    <row r="628" spans="18:30" x14ac:dyDescent="0.25">
      <c r="R628" s="152"/>
      <c r="S628" s="152"/>
      <c r="T628" s="152"/>
      <c r="U628" s="152"/>
      <c r="V628" s="152"/>
      <c r="W628" s="152"/>
      <c r="X628" s="152"/>
      <c r="Y628" s="152"/>
      <c r="Z628" s="152"/>
      <c r="AA628" s="152"/>
      <c r="AB628" s="152"/>
      <c r="AC628" s="152"/>
      <c r="AD628" s="152"/>
    </row>
    <row r="629" spans="18:30" x14ac:dyDescent="0.25">
      <c r="R629" s="152"/>
      <c r="S629" s="152"/>
      <c r="T629" s="152"/>
      <c r="U629" s="152"/>
      <c r="V629" s="152"/>
      <c r="W629" s="152"/>
      <c r="X629" s="152"/>
      <c r="Y629" s="152"/>
      <c r="Z629" s="152"/>
      <c r="AA629" s="152"/>
      <c r="AB629" s="152"/>
      <c r="AC629" s="152"/>
      <c r="AD629" s="152"/>
    </row>
    <row r="630" spans="18:30" x14ac:dyDescent="0.25">
      <c r="R630" s="152"/>
      <c r="S630" s="152"/>
      <c r="T630" s="152"/>
      <c r="U630" s="152"/>
      <c r="V630" s="152"/>
      <c r="W630" s="152"/>
      <c r="X630" s="152"/>
      <c r="Y630" s="152"/>
      <c r="Z630" s="152"/>
      <c r="AA630" s="152"/>
      <c r="AB630" s="152"/>
      <c r="AC630" s="152"/>
      <c r="AD630" s="152"/>
    </row>
    <row r="631" spans="18:30" x14ac:dyDescent="0.25">
      <c r="R631" s="152"/>
      <c r="S631" s="152"/>
      <c r="T631" s="152"/>
      <c r="U631" s="152"/>
      <c r="V631" s="152"/>
      <c r="W631" s="152"/>
      <c r="X631" s="152"/>
      <c r="Y631" s="152"/>
      <c r="Z631" s="152"/>
      <c r="AA631" s="152"/>
      <c r="AB631" s="152"/>
      <c r="AC631" s="152"/>
      <c r="AD631" s="152"/>
    </row>
    <row r="632" spans="18:30" x14ac:dyDescent="0.25">
      <c r="R632" s="152"/>
      <c r="S632" s="152"/>
      <c r="T632" s="152"/>
      <c r="U632" s="152"/>
      <c r="V632" s="152"/>
      <c r="W632" s="152"/>
      <c r="X632" s="152"/>
      <c r="Y632" s="152"/>
      <c r="Z632" s="152"/>
      <c r="AA632" s="152"/>
      <c r="AB632" s="152"/>
      <c r="AC632" s="152"/>
      <c r="AD632" s="152"/>
    </row>
    <row r="633" spans="18:30" x14ac:dyDescent="0.25">
      <c r="R633" s="152"/>
      <c r="S633" s="152"/>
      <c r="T633" s="152"/>
      <c r="U633" s="152"/>
      <c r="V633" s="152"/>
      <c r="W633" s="152"/>
      <c r="X633" s="152"/>
      <c r="Y633" s="152"/>
      <c r="Z633" s="152"/>
      <c r="AA633" s="152"/>
      <c r="AB633" s="152"/>
      <c r="AC633" s="152"/>
      <c r="AD633" s="152"/>
    </row>
    <row r="634" spans="18:30" x14ac:dyDescent="0.25">
      <c r="R634" s="152"/>
      <c r="S634" s="152"/>
      <c r="T634" s="152"/>
      <c r="U634" s="152"/>
      <c r="V634" s="152"/>
      <c r="W634" s="152"/>
      <c r="X634" s="152"/>
      <c r="Y634" s="152"/>
      <c r="Z634" s="152"/>
      <c r="AA634" s="152"/>
      <c r="AB634" s="152"/>
      <c r="AC634" s="152"/>
      <c r="AD634" s="152"/>
    </row>
    <row r="635" spans="18:30" x14ac:dyDescent="0.25">
      <c r="R635" s="152"/>
      <c r="S635" s="152"/>
      <c r="T635" s="152"/>
      <c r="U635" s="152"/>
      <c r="V635" s="152"/>
      <c r="W635" s="152"/>
      <c r="X635" s="152"/>
      <c r="Y635" s="152"/>
      <c r="Z635" s="152"/>
      <c r="AA635" s="152"/>
      <c r="AB635" s="152"/>
      <c r="AC635" s="152"/>
      <c r="AD635" s="152"/>
    </row>
    <row r="636" spans="18:30" x14ac:dyDescent="0.25">
      <c r="R636" s="152"/>
      <c r="S636" s="152"/>
      <c r="T636" s="152"/>
      <c r="U636" s="152"/>
      <c r="V636" s="152"/>
      <c r="W636" s="152"/>
      <c r="X636" s="152"/>
      <c r="Y636" s="152"/>
      <c r="Z636" s="152"/>
      <c r="AA636" s="152"/>
      <c r="AB636" s="152"/>
      <c r="AC636" s="152"/>
      <c r="AD636" s="152"/>
    </row>
    <row r="637" spans="18:30" x14ac:dyDescent="0.25">
      <c r="R637" s="152"/>
      <c r="S637" s="152"/>
      <c r="T637" s="152"/>
      <c r="U637" s="152"/>
      <c r="V637" s="152"/>
      <c r="W637" s="152"/>
      <c r="X637" s="152"/>
      <c r="Y637" s="152"/>
      <c r="Z637" s="152"/>
      <c r="AA637" s="152"/>
      <c r="AB637" s="152"/>
      <c r="AC637" s="152"/>
      <c r="AD637" s="152"/>
    </row>
    <row r="638" spans="18:30" x14ac:dyDescent="0.25">
      <c r="R638" s="152"/>
      <c r="S638" s="152"/>
      <c r="T638" s="152"/>
      <c r="U638" s="152"/>
      <c r="V638" s="152"/>
      <c r="W638" s="152"/>
      <c r="X638" s="152"/>
      <c r="Y638" s="152"/>
      <c r="Z638" s="152"/>
      <c r="AA638" s="152"/>
      <c r="AB638" s="152"/>
      <c r="AC638" s="152"/>
      <c r="AD638" s="152"/>
    </row>
    <row r="639" spans="18:30" x14ac:dyDescent="0.25">
      <c r="R639" s="152"/>
      <c r="S639" s="152"/>
      <c r="T639" s="152"/>
      <c r="U639" s="152"/>
      <c r="V639" s="152"/>
      <c r="W639" s="152"/>
      <c r="X639" s="152"/>
      <c r="Y639" s="152"/>
      <c r="Z639" s="152"/>
      <c r="AA639" s="152"/>
      <c r="AB639" s="152"/>
      <c r="AC639" s="152"/>
      <c r="AD639" s="152"/>
    </row>
    <row r="640" spans="18:30" x14ac:dyDescent="0.25">
      <c r="R640" s="152"/>
      <c r="S640" s="152"/>
      <c r="T640" s="152"/>
      <c r="U640" s="152"/>
      <c r="V640" s="152"/>
      <c r="W640" s="152"/>
      <c r="X640" s="152"/>
      <c r="Y640" s="152"/>
      <c r="Z640" s="152"/>
      <c r="AA640" s="152"/>
      <c r="AB640" s="152"/>
      <c r="AC640" s="152"/>
      <c r="AD640" s="152"/>
    </row>
    <row r="641" spans="18:30" x14ac:dyDescent="0.25">
      <c r="R641" s="152"/>
      <c r="S641" s="152"/>
      <c r="T641" s="152"/>
      <c r="U641" s="152"/>
      <c r="V641" s="152"/>
      <c r="W641" s="152"/>
      <c r="X641" s="152"/>
      <c r="Y641" s="152"/>
      <c r="Z641" s="152"/>
      <c r="AA641" s="152"/>
      <c r="AB641" s="152"/>
      <c r="AC641" s="152"/>
      <c r="AD641" s="152"/>
    </row>
    <row r="642" spans="18:30" x14ac:dyDescent="0.25">
      <c r="R642" s="152"/>
      <c r="S642" s="152"/>
      <c r="T642" s="152"/>
      <c r="U642" s="152"/>
      <c r="V642" s="152"/>
      <c r="W642" s="152"/>
      <c r="X642" s="152"/>
      <c r="Y642" s="152"/>
      <c r="Z642" s="152"/>
      <c r="AA642" s="152"/>
      <c r="AB642" s="152"/>
      <c r="AC642" s="152"/>
      <c r="AD642" s="152"/>
    </row>
    <row r="643" spans="18:30" x14ac:dyDescent="0.25">
      <c r="R643" s="152"/>
      <c r="S643" s="152"/>
      <c r="T643" s="152"/>
      <c r="U643" s="152"/>
      <c r="V643" s="152"/>
      <c r="W643" s="152"/>
      <c r="X643" s="152"/>
      <c r="Y643" s="152"/>
      <c r="Z643" s="152"/>
      <c r="AA643" s="152"/>
      <c r="AB643" s="152"/>
      <c r="AC643" s="152"/>
      <c r="AD643" s="152"/>
    </row>
    <row r="644" spans="18:30" x14ac:dyDescent="0.25">
      <c r="R644" s="152"/>
      <c r="S644" s="152"/>
      <c r="T644" s="152"/>
      <c r="U644" s="152"/>
      <c r="V644" s="152"/>
      <c r="W644" s="152"/>
      <c r="X644" s="152"/>
      <c r="Y644" s="152"/>
      <c r="Z644" s="152"/>
      <c r="AA644" s="152"/>
      <c r="AB644" s="152"/>
      <c r="AC644" s="152"/>
      <c r="AD644" s="152"/>
    </row>
    <row r="645" spans="18:30" x14ac:dyDescent="0.25">
      <c r="R645" s="152"/>
      <c r="S645" s="152"/>
      <c r="T645" s="152"/>
      <c r="U645" s="152"/>
      <c r="V645" s="152"/>
      <c r="W645" s="152"/>
      <c r="X645" s="152"/>
      <c r="Y645" s="152"/>
      <c r="Z645" s="152"/>
      <c r="AA645" s="152"/>
      <c r="AB645" s="152"/>
      <c r="AC645" s="152"/>
      <c r="AD645" s="152"/>
    </row>
    <row r="646" spans="18:30" x14ac:dyDescent="0.25">
      <c r="R646" s="152"/>
      <c r="S646" s="152"/>
      <c r="T646" s="152"/>
      <c r="U646" s="152"/>
      <c r="V646" s="152"/>
      <c r="W646" s="152"/>
      <c r="X646" s="152"/>
      <c r="Y646" s="152"/>
      <c r="Z646" s="152"/>
      <c r="AA646" s="152"/>
      <c r="AB646" s="152"/>
      <c r="AC646" s="152"/>
      <c r="AD646" s="152"/>
    </row>
    <row r="647" spans="18:30" x14ac:dyDescent="0.25">
      <c r="R647" s="152"/>
      <c r="S647" s="152"/>
      <c r="T647" s="152"/>
      <c r="U647" s="152"/>
      <c r="V647" s="152"/>
      <c r="W647" s="152"/>
      <c r="X647" s="152"/>
      <c r="Y647" s="152"/>
      <c r="Z647" s="152"/>
      <c r="AA647" s="152"/>
      <c r="AB647" s="152"/>
      <c r="AC647" s="152"/>
      <c r="AD647" s="152"/>
    </row>
    <row r="648" spans="18:30" x14ac:dyDescent="0.25">
      <c r="R648" s="152"/>
      <c r="S648" s="152"/>
      <c r="T648" s="152"/>
      <c r="U648" s="152"/>
      <c r="V648" s="152"/>
      <c r="W648" s="152"/>
      <c r="X648" s="152"/>
      <c r="Y648" s="152"/>
      <c r="Z648" s="152"/>
      <c r="AA648" s="152"/>
      <c r="AB648" s="152"/>
      <c r="AC648" s="152"/>
      <c r="AD648" s="152"/>
    </row>
    <row r="649" spans="18:30" x14ac:dyDescent="0.25">
      <c r="R649" s="152"/>
      <c r="S649" s="152"/>
      <c r="T649" s="152"/>
      <c r="U649" s="152"/>
      <c r="V649" s="152"/>
      <c r="W649" s="152"/>
      <c r="X649" s="152"/>
      <c r="Y649" s="152"/>
      <c r="Z649" s="152"/>
      <c r="AA649" s="152"/>
      <c r="AB649" s="152"/>
      <c r="AC649" s="152"/>
      <c r="AD649" s="152"/>
    </row>
    <row r="650" spans="18:30" x14ac:dyDescent="0.25">
      <c r="R650" s="152"/>
      <c r="S650" s="152"/>
      <c r="T650" s="152"/>
      <c r="U650" s="152"/>
      <c r="V650" s="152"/>
      <c r="W650" s="152"/>
      <c r="X650" s="152"/>
      <c r="Y650" s="152"/>
      <c r="Z650" s="152"/>
      <c r="AA650" s="152"/>
      <c r="AB650" s="152"/>
      <c r="AC650" s="152"/>
      <c r="AD650" s="152"/>
    </row>
    <row r="651" spans="18:30" x14ac:dyDescent="0.25">
      <c r="R651" s="152"/>
      <c r="S651" s="152"/>
      <c r="T651" s="152"/>
      <c r="U651" s="152"/>
      <c r="V651" s="152"/>
      <c r="W651" s="152"/>
      <c r="X651" s="152"/>
      <c r="Y651" s="152"/>
      <c r="Z651" s="152"/>
      <c r="AA651" s="152"/>
      <c r="AB651" s="152"/>
      <c r="AC651" s="152"/>
      <c r="AD651" s="152"/>
    </row>
    <row r="652" spans="18:30" x14ac:dyDescent="0.25">
      <c r="R652" s="152"/>
      <c r="S652" s="152"/>
      <c r="T652" s="152"/>
      <c r="U652" s="152"/>
      <c r="V652" s="152"/>
      <c r="W652" s="152"/>
      <c r="X652" s="152"/>
      <c r="Y652" s="152"/>
      <c r="Z652" s="152"/>
      <c r="AA652" s="152"/>
      <c r="AB652" s="152"/>
      <c r="AC652" s="152"/>
      <c r="AD652" s="152"/>
    </row>
    <row r="653" spans="18:30" x14ac:dyDescent="0.25">
      <c r="R653" s="152"/>
      <c r="S653" s="152"/>
      <c r="T653" s="152"/>
      <c r="U653" s="152"/>
      <c r="V653" s="152"/>
      <c r="W653" s="152"/>
      <c r="X653" s="152"/>
      <c r="Y653" s="152"/>
      <c r="Z653" s="152"/>
      <c r="AA653" s="152"/>
      <c r="AB653" s="152"/>
      <c r="AC653" s="152"/>
      <c r="AD653" s="152"/>
    </row>
    <row r="654" spans="18:30" x14ac:dyDescent="0.25">
      <c r="R654" s="152"/>
      <c r="S654" s="152"/>
      <c r="T654" s="152"/>
      <c r="U654" s="152"/>
      <c r="V654" s="152"/>
      <c r="W654" s="152"/>
      <c r="X654" s="152"/>
      <c r="Y654" s="152"/>
      <c r="Z654" s="152"/>
      <c r="AA654" s="152"/>
      <c r="AB654" s="152"/>
      <c r="AC654" s="152"/>
      <c r="AD654" s="152"/>
    </row>
    <row r="655" spans="18:30" x14ac:dyDescent="0.25">
      <c r="R655" s="152"/>
      <c r="S655" s="152"/>
      <c r="T655" s="152"/>
      <c r="U655" s="152"/>
      <c r="V655" s="152"/>
      <c r="W655" s="152"/>
      <c r="X655" s="152"/>
      <c r="Y655" s="152"/>
      <c r="Z655" s="152"/>
      <c r="AA655" s="152"/>
      <c r="AB655" s="152"/>
      <c r="AC655" s="152"/>
      <c r="AD655" s="152"/>
    </row>
    <row r="656" spans="18:30" x14ac:dyDescent="0.25">
      <c r="R656" s="152"/>
      <c r="S656" s="152"/>
      <c r="T656" s="152"/>
      <c r="U656" s="152"/>
      <c r="V656" s="152"/>
      <c r="W656" s="152"/>
      <c r="X656" s="152"/>
      <c r="Y656" s="152"/>
      <c r="Z656" s="152"/>
      <c r="AA656" s="152"/>
      <c r="AB656" s="152"/>
      <c r="AC656" s="152"/>
      <c r="AD656" s="152"/>
    </row>
    <row r="657" spans="18:30" x14ac:dyDescent="0.25">
      <c r="R657" s="152"/>
      <c r="S657" s="152"/>
      <c r="T657" s="152"/>
      <c r="U657" s="152"/>
      <c r="V657" s="152"/>
      <c r="W657" s="152"/>
      <c r="X657" s="152"/>
      <c r="Y657" s="152"/>
      <c r="Z657" s="152"/>
      <c r="AA657" s="152"/>
      <c r="AB657" s="152"/>
      <c r="AC657" s="152"/>
      <c r="AD657" s="152"/>
    </row>
    <row r="658" spans="18:30" x14ac:dyDescent="0.25">
      <c r="R658" s="152"/>
      <c r="S658" s="152"/>
      <c r="T658" s="152"/>
      <c r="U658" s="152"/>
      <c r="V658" s="152"/>
      <c r="W658" s="152"/>
      <c r="X658" s="152"/>
      <c r="Y658" s="152"/>
      <c r="Z658" s="152"/>
      <c r="AA658" s="152"/>
      <c r="AB658" s="152"/>
      <c r="AC658" s="152"/>
      <c r="AD658" s="152"/>
    </row>
    <row r="659" spans="18:30" x14ac:dyDescent="0.25">
      <c r="R659" s="152"/>
      <c r="S659" s="152"/>
      <c r="T659" s="152"/>
      <c r="U659" s="152"/>
      <c r="V659" s="152"/>
      <c r="W659" s="152"/>
      <c r="X659" s="152"/>
      <c r="Y659" s="152"/>
      <c r="Z659" s="152"/>
      <c r="AA659" s="152"/>
      <c r="AB659" s="152"/>
      <c r="AC659" s="152"/>
      <c r="AD659" s="152"/>
    </row>
    <row r="660" spans="18:30" x14ac:dyDescent="0.25">
      <c r="R660" s="152"/>
      <c r="S660" s="152"/>
      <c r="T660" s="152"/>
      <c r="U660" s="152"/>
      <c r="V660" s="152"/>
      <c r="W660" s="152"/>
      <c r="X660" s="152"/>
      <c r="Y660" s="152"/>
      <c r="Z660" s="152"/>
      <c r="AA660" s="152"/>
      <c r="AB660" s="152"/>
      <c r="AC660" s="152"/>
      <c r="AD660" s="152"/>
    </row>
    <row r="661" spans="18:30" x14ac:dyDescent="0.25">
      <c r="R661" s="152"/>
      <c r="S661" s="152"/>
      <c r="T661" s="152"/>
      <c r="U661" s="152"/>
      <c r="V661" s="152"/>
      <c r="W661" s="152"/>
      <c r="X661" s="152"/>
      <c r="Y661" s="152"/>
      <c r="Z661" s="152"/>
      <c r="AA661" s="152"/>
      <c r="AB661" s="152"/>
      <c r="AC661" s="152"/>
      <c r="AD661" s="152"/>
    </row>
    <row r="662" spans="18:30" x14ac:dyDescent="0.25">
      <c r="R662" s="152"/>
      <c r="S662" s="152"/>
      <c r="T662" s="152"/>
      <c r="U662" s="152"/>
      <c r="V662" s="152"/>
      <c r="W662" s="152"/>
      <c r="X662" s="152"/>
      <c r="Y662" s="152"/>
      <c r="Z662" s="152"/>
      <c r="AA662" s="152"/>
      <c r="AB662" s="152"/>
      <c r="AC662" s="152"/>
      <c r="AD662" s="152"/>
    </row>
    <row r="663" spans="18:30" x14ac:dyDescent="0.25">
      <c r="R663" s="152"/>
      <c r="S663" s="152"/>
      <c r="T663" s="152"/>
      <c r="U663" s="152"/>
      <c r="V663" s="152"/>
      <c r="W663" s="152"/>
      <c r="X663" s="152"/>
      <c r="Y663" s="152"/>
      <c r="Z663" s="152"/>
      <c r="AA663" s="152"/>
      <c r="AB663" s="152"/>
      <c r="AC663" s="152"/>
      <c r="AD663" s="152"/>
    </row>
    <row r="664" spans="18:30" x14ac:dyDescent="0.25">
      <c r="R664" s="152"/>
      <c r="S664" s="152"/>
      <c r="T664" s="152"/>
      <c r="U664" s="152"/>
      <c r="V664" s="152"/>
      <c r="W664" s="152"/>
      <c r="X664" s="152"/>
      <c r="Y664" s="152"/>
      <c r="Z664" s="152"/>
      <c r="AA664" s="152"/>
      <c r="AB664" s="152"/>
      <c r="AC664" s="152"/>
      <c r="AD664" s="152"/>
    </row>
    <row r="665" spans="18:30" x14ac:dyDescent="0.25">
      <c r="R665" s="152"/>
      <c r="S665" s="152"/>
      <c r="T665" s="152"/>
      <c r="U665" s="152"/>
      <c r="V665" s="152"/>
      <c r="W665" s="152"/>
      <c r="X665" s="152"/>
      <c r="Y665" s="152"/>
      <c r="Z665" s="152"/>
      <c r="AA665" s="152"/>
      <c r="AB665" s="152"/>
      <c r="AC665" s="152"/>
      <c r="AD665" s="152"/>
    </row>
    <row r="666" spans="18:30" x14ac:dyDescent="0.25">
      <c r="R666" s="152"/>
      <c r="S666" s="152"/>
      <c r="T666" s="152"/>
      <c r="U666" s="152"/>
      <c r="V666" s="152"/>
      <c r="W666" s="152"/>
      <c r="X666" s="152"/>
      <c r="Y666" s="152"/>
      <c r="Z666" s="152"/>
      <c r="AA666" s="152"/>
      <c r="AB666" s="152"/>
      <c r="AC666" s="152"/>
      <c r="AD666" s="152"/>
    </row>
    <row r="667" spans="18:30" x14ac:dyDescent="0.25">
      <c r="R667" s="152"/>
      <c r="S667" s="152"/>
      <c r="T667" s="152"/>
      <c r="U667" s="152"/>
      <c r="V667" s="152"/>
      <c r="W667" s="152"/>
      <c r="X667" s="152"/>
      <c r="Y667" s="152"/>
      <c r="Z667" s="152"/>
      <c r="AA667" s="152"/>
      <c r="AB667" s="152"/>
      <c r="AC667" s="152"/>
      <c r="AD667" s="152"/>
    </row>
    <row r="668" spans="18:30" x14ac:dyDescent="0.25">
      <c r="R668" s="152"/>
      <c r="S668" s="152"/>
      <c r="T668" s="152"/>
      <c r="U668" s="152"/>
      <c r="V668" s="152"/>
      <c r="W668" s="152"/>
      <c r="X668" s="152"/>
      <c r="Y668" s="152"/>
      <c r="Z668" s="152"/>
      <c r="AA668" s="152"/>
      <c r="AB668" s="152"/>
      <c r="AC668" s="152"/>
      <c r="AD668" s="152"/>
    </row>
    <row r="669" spans="18:30" x14ac:dyDescent="0.25">
      <c r="R669" s="152"/>
      <c r="S669" s="152"/>
      <c r="T669" s="152"/>
      <c r="U669" s="152"/>
      <c r="V669" s="152"/>
      <c r="W669" s="152"/>
      <c r="X669" s="152"/>
      <c r="Y669" s="152"/>
      <c r="Z669" s="152"/>
      <c r="AA669" s="152"/>
      <c r="AB669" s="152"/>
      <c r="AC669" s="152"/>
      <c r="AD669" s="152"/>
    </row>
    <row r="670" spans="18:30" x14ac:dyDescent="0.25">
      <c r="R670" s="152"/>
      <c r="S670" s="152"/>
      <c r="T670" s="152"/>
      <c r="U670" s="152"/>
      <c r="V670" s="152"/>
      <c r="W670" s="152"/>
      <c r="X670" s="152"/>
      <c r="Y670" s="152"/>
      <c r="Z670" s="152"/>
      <c r="AA670" s="152"/>
      <c r="AB670" s="152"/>
      <c r="AC670" s="152"/>
      <c r="AD670" s="152"/>
    </row>
    <row r="671" spans="18:30" x14ac:dyDescent="0.25">
      <c r="R671" s="152"/>
      <c r="S671" s="152"/>
      <c r="T671" s="152"/>
      <c r="U671" s="152"/>
      <c r="V671" s="152"/>
      <c r="W671" s="152"/>
      <c r="X671" s="152"/>
      <c r="Y671" s="152"/>
      <c r="Z671" s="152"/>
      <c r="AA671" s="152"/>
      <c r="AB671" s="152"/>
      <c r="AC671" s="152"/>
      <c r="AD671" s="152"/>
    </row>
    <row r="672" spans="18:30" x14ac:dyDescent="0.25">
      <c r="R672" s="152"/>
      <c r="S672" s="152"/>
      <c r="T672" s="152"/>
      <c r="U672" s="152"/>
      <c r="V672" s="152"/>
      <c r="W672" s="152"/>
      <c r="X672" s="152"/>
      <c r="Y672" s="152"/>
      <c r="Z672" s="152"/>
      <c r="AA672" s="152"/>
      <c r="AB672" s="152"/>
      <c r="AC672" s="152"/>
      <c r="AD672" s="152"/>
    </row>
    <row r="673" spans="18:30" x14ac:dyDescent="0.25">
      <c r="R673" s="152"/>
      <c r="S673" s="152"/>
      <c r="T673" s="152"/>
      <c r="U673" s="152"/>
      <c r="V673" s="152"/>
      <c r="W673" s="152"/>
      <c r="X673" s="152"/>
      <c r="Y673" s="152"/>
      <c r="Z673" s="152"/>
      <c r="AA673" s="152"/>
      <c r="AB673" s="152"/>
      <c r="AC673" s="152"/>
      <c r="AD673" s="152"/>
    </row>
    <row r="674" spans="18:30" x14ac:dyDescent="0.25">
      <c r="R674" s="152"/>
      <c r="S674" s="152"/>
      <c r="T674" s="152"/>
      <c r="U674" s="152"/>
      <c r="V674" s="152"/>
      <c r="W674" s="152"/>
      <c r="X674" s="152"/>
      <c r="Y674" s="152"/>
      <c r="Z674" s="152"/>
      <c r="AA674" s="152"/>
      <c r="AB674" s="152"/>
      <c r="AC674" s="152"/>
      <c r="AD674" s="152"/>
    </row>
    <row r="675" spans="18:30" x14ac:dyDescent="0.25">
      <c r="R675" s="152"/>
      <c r="S675" s="152"/>
      <c r="T675" s="152"/>
      <c r="U675" s="152"/>
      <c r="V675" s="152"/>
      <c r="W675" s="152"/>
      <c r="X675" s="152"/>
      <c r="Y675" s="152"/>
      <c r="Z675" s="152"/>
      <c r="AA675" s="152"/>
      <c r="AB675" s="152"/>
      <c r="AC675" s="152"/>
      <c r="AD675" s="152"/>
    </row>
    <row r="676" spans="18:30" x14ac:dyDescent="0.25">
      <c r="R676" s="152"/>
      <c r="S676" s="152"/>
      <c r="T676" s="152"/>
      <c r="U676" s="152"/>
      <c r="V676" s="152"/>
      <c r="W676" s="152"/>
      <c r="X676" s="152"/>
      <c r="Y676" s="152"/>
      <c r="Z676" s="152"/>
      <c r="AA676" s="152"/>
      <c r="AB676" s="152"/>
      <c r="AC676" s="152"/>
      <c r="AD676" s="152"/>
    </row>
    <row r="677" spans="18:30" x14ac:dyDescent="0.25">
      <c r="R677" s="152"/>
      <c r="S677" s="152"/>
      <c r="T677" s="152"/>
      <c r="U677" s="152"/>
      <c r="V677" s="152"/>
      <c r="W677" s="152"/>
      <c r="X677" s="152"/>
      <c r="Y677" s="152"/>
      <c r="Z677" s="152"/>
      <c r="AA677" s="152"/>
      <c r="AB677" s="152"/>
      <c r="AC677" s="152"/>
      <c r="AD677" s="152"/>
    </row>
    <row r="678" spans="18:30" x14ac:dyDescent="0.25">
      <c r="R678" s="152"/>
      <c r="S678" s="152"/>
      <c r="T678" s="152"/>
      <c r="U678" s="152"/>
      <c r="V678" s="152"/>
      <c r="W678" s="152"/>
      <c r="X678" s="152"/>
      <c r="Y678" s="152"/>
      <c r="Z678" s="152"/>
      <c r="AA678" s="152"/>
      <c r="AB678" s="152"/>
      <c r="AC678" s="152"/>
      <c r="AD678" s="152"/>
    </row>
    <row r="679" spans="18:30" x14ac:dyDescent="0.25">
      <c r="R679" s="152"/>
      <c r="S679" s="152"/>
      <c r="T679" s="152"/>
      <c r="U679" s="152"/>
      <c r="V679" s="152"/>
      <c r="W679" s="152"/>
      <c r="X679" s="152"/>
      <c r="Y679" s="152"/>
      <c r="Z679" s="152"/>
      <c r="AA679" s="152"/>
      <c r="AB679" s="152"/>
      <c r="AC679" s="152"/>
      <c r="AD679" s="152"/>
    </row>
    <row r="680" spans="18:30" x14ac:dyDescent="0.25">
      <c r="R680" s="152"/>
      <c r="S680" s="152"/>
      <c r="T680" s="152"/>
      <c r="U680" s="152"/>
      <c r="V680" s="152"/>
      <c r="W680" s="152"/>
      <c r="X680" s="152"/>
      <c r="Y680" s="152"/>
      <c r="Z680" s="152"/>
      <c r="AA680" s="152"/>
      <c r="AB680" s="152"/>
      <c r="AC680" s="152"/>
      <c r="AD680" s="152"/>
    </row>
    <row r="681" spans="18:30" x14ac:dyDescent="0.25">
      <c r="R681" s="152"/>
      <c r="S681" s="152"/>
      <c r="T681" s="152"/>
      <c r="U681" s="152"/>
      <c r="V681" s="152"/>
      <c r="W681" s="152"/>
      <c r="X681" s="152"/>
      <c r="Y681" s="152"/>
      <c r="Z681" s="152"/>
      <c r="AA681" s="152"/>
      <c r="AB681" s="152"/>
      <c r="AC681" s="152"/>
      <c r="AD681" s="152"/>
    </row>
    <row r="682" spans="18:30" x14ac:dyDescent="0.25">
      <c r="R682" s="152"/>
      <c r="S682" s="152"/>
      <c r="T682" s="152"/>
      <c r="U682" s="152"/>
      <c r="V682" s="152"/>
      <c r="W682" s="152"/>
      <c r="X682" s="152"/>
      <c r="Y682" s="152"/>
      <c r="Z682" s="152"/>
      <c r="AA682" s="152"/>
      <c r="AB682" s="152"/>
      <c r="AC682" s="152"/>
      <c r="AD682" s="152"/>
    </row>
    <row r="683" spans="18:30" x14ac:dyDescent="0.25">
      <c r="R683" s="152"/>
      <c r="S683" s="152"/>
      <c r="T683" s="152"/>
      <c r="U683" s="152"/>
      <c r="V683" s="152"/>
      <c r="W683" s="152"/>
      <c r="X683" s="152"/>
      <c r="Y683" s="152"/>
      <c r="Z683" s="152"/>
      <c r="AA683" s="152"/>
      <c r="AB683" s="152"/>
      <c r="AC683" s="152"/>
      <c r="AD683" s="152"/>
    </row>
    <row r="684" spans="18:30" x14ac:dyDescent="0.25">
      <c r="R684" s="152"/>
      <c r="S684" s="152"/>
      <c r="T684" s="152"/>
      <c r="U684" s="152"/>
      <c r="V684" s="152"/>
      <c r="W684" s="152"/>
      <c r="X684" s="152"/>
      <c r="Y684" s="152"/>
      <c r="Z684" s="152"/>
      <c r="AA684" s="152"/>
      <c r="AB684" s="152"/>
      <c r="AC684" s="152"/>
      <c r="AD684" s="152"/>
    </row>
    <row r="685" spans="18:30" x14ac:dyDescent="0.25">
      <c r="R685" s="152"/>
      <c r="S685" s="152"/>
      <c r="T685" s="152"/>
      <c r="U685" s="152"/>
      <c r="V685" s="152"/>
      <c r="W685" s="152"/>
      <c r="X685" s="152"/>
      <c r="Y685" s="152"/>
      <c r="Z685" s="152"/>
      <c r="AA685" s="152"/>
      <c r="AB685" s="152"/>
      <c r="AC685" s="152"/>
      <c r="AD685" s="152"/>
    </row>
    <row r="686" spans="18:30" x14ac:dyDescent="0.25">
      <c r="R686" s="152"/>
      <c r="S686" s="152"/>
      <c r="T686" s="152"/>
      <c r="U686" s="152"/>
      <c r="V686" s="152"/>
      <c r="W686" s="152"/>
      <c r="X686" s="152"/>
      <c r="Y686" s="152"/>
      <c r="Z686" s="152"/>
      <c r="AA686" s="152"/>
      <c r="AB686" s="152"/>
      <c r="AC686" s="152"/>
      <c r="AD686" s="152"/>
    </row>
    <row r="687" spans="18:30" x14ac:dyDescent="0.25">
      <c r="R687" s="152"/>
      <c r="S687" s="152"/>
      <c r="T687" s="152"/>
      <c r="U687" s="152"/>
      <c r="V687" s="152"/>
      <c r="W687" s="152"/>
      <c r="X687" s="152"/>
      <c r="Y687" s="152"/>
      <c r="Z687" s="152"/>
      <c r="AA687" s="152"/>
      <c r="AB687" s="152"/>
      <c r="AC687" s="152"/>
      <c r="AD687" s="152"/>
    </row>
    <row r="688" spans="18:30" x14ac:dyDescent="0.25">
      <c r="R688" s="152"/>
      <c r="S688" s="152"/>
      <c r="T688" s="152"/>
      <c r="U688" s="152"/>
      <c r="V688" s="152"/>
      <c r="W688" s="152"/>
      <c r="X688" s="152"/>
      <c r="Y688" s="152"/>
      <c r="Z688" s="152"/>
      <c r="AA688" s="152"/>
      <c r="AB688" s="152"/>
      <c r="AC688" s="152"/>
      <c r="AD688" s="152"/>
    </row>
    <row r="689" spans="18:30" x14ac:dyDescent="0.25">
      <c r="R689" s="152"/>
      <c r="S689" s="152"/>
      <c r="T689" s="152"/>
      <c r="U689" s="152"/>
      <c r="V689" s="152"/>
      <c r="W689" s="152"/>
      <c r="X689" s="152"/>
      <c r="Y689" s="152"/>
      <c r="Z689" s="152"/>
      <c r="AA689" s="152"/>
      <c r="AB689" s="152"/>
      <c r="AC689" s="152"/>
      <c r="AD689" s="152"/>
    </row>
    <row r="690" spans="18:30" x14ac:dyDescent="0.25">
      <c r="R690" s="152"/>
      <c r="S690" s="152"/>
      <c r="T690" s="152"/>
      <c r="U690" s="152"/>
      <c r="V690" s="152"/>
      <c r="W690" s="152"/>
      <c r="X690" s="152"/>
      <c r="Y690" s="152"/>
      <c r="Z690" s="152"/>
      <c r="AA690" s="152"/>
      <c r="AB690" s="152"/>
      <c r="AC690" s="152"/>
      <c r="AD690" s="152"/>
    </row>
    <row r="691" spans="18:30" x14ac:dyDescent="0.25">
      <c r="R691" s="152"/>
      <c r="S691" s="152"/>
      <c r="T691" s="152"/>
      <c r="U691" s="152"/>
      <c r="V691" s="152"/>
      <c r="W691" s="152"/>
      <c r="X691" s="152"/>
      <c r="Y691" s="152"/>
      <c r="Z691" s="152"/>
      <c r="AA691" s="152"/>
      <c r="AB691" s="152"/>
      <c r="AC691" s="152"/>
      <c r="AD691" s="152"/>
    </row>
    <row r="692" spans="18:30" x14ac:dyDescent="0.25">
      <c r="R692" s="152"/>
      <c r="S692" s="152"/>
      <c r="T692" s="152"/>
      <c r="U692" s="152"/>
      <c r="V692" s="152"/>
      <c r="W692" s="152"/>
      <c r="X692" s="152"/>
      <c r="Y692" s="152"/>
      <c r="Z692" s="152"/>
      <c r="AA692" s="152"/>
      <c r="AB692" s="152"/>
      <c r="AC692" s="152"/>
      <c r="AD692" s="152"/>
    </row>
    <row r="693" spans="18:30" x14ac:dyDescent="0.25">
      <c r="R693" s="152"/>
      <c r="S693" s="152"/>
      <c r="T693" s="152"/>
      <c r="U693" s="152"/>
      <c r="V693" s="152"/>
      <c r="W693" s="152"/>
      <c r="X693" s="152"/>
      <c r="Y693" s="152"/>
      <c r="Z693" s="152"/>
      <c r="AA693" s="152"/>
      <c r="AB693" s="152"/>
      <c r="AC693" s="152"/>
      <c r="AD693" s="152"/>
    </row>
    <row r="694" spans="18:30" x14ac:dyDescent="0.25">
      <c r="R694" s="152"/>
      <c r="S694" s="152"/>
      <c r="T694" s="152"/>
      <c r="U694" s="152"/>
      <c r="V694" s="152"/>
      <c r="W694" s="152"/>
      <c r="X694" s="152"/>
      <c r="Y694" s="152"/>
      <c r="Z694" s="152"/>
      <c r="AA694" s="152"/>
      <c r="AB694" s="152"/>
      <c r="AC694" s="152"/>
      <c r="AD694" s="152"/>
    </row>
    <row r="695" spans="18:30" x14ac:dyDescent="0.25">
      <c r="R695" s="152"/>
      <c r="S695" s="152"/>
      <c r="T695" s="152"/>
      <c r="U695" s="152"/>
      <c r="V695" s="152"/>
      <c r="W695" s="152"/>
      <c r="X695" s="152"/>
      <c r="Y695" s="152"/>
      <c r="Z695" s="152"/>
      <c r="AA695" s="152"/>
      <c r="AB695" s="152"/>
      <c r="AC695" s="152"/>
      <c r="AD695" s="152"/>
    </row>
    <row r="696" spans="18:30" x14ac:dyDescent="0.25">
      <c r="R696" s="152"/>
      <c r="S696" s="152"/>
      <c r="T696" s="152"/>
      <c r="U696" s="152"/>
      <c r="V696" s="152"/>
      <c r="W696" s="152"/>
      <c r="X696" s="152"/>
      <c r="Y696" s="152"/>
      <c r="Z696" s="152"/>
      <c r="AA696" s="152"/>
      <c r="AB696" s="152"/>
      <c r="AC696" s="152"/>
      <c r="AD696" s="152"/>
    </row>
    <row r="697" spans="18:30" x14ac:dyDescent="0.25">
      <c r="R697" s="152"/>
      <c r="S697" s="152"/>
      <c r="T697" s="152"/>
      <c r="U697" s="152"/>
      <c r="V697" s="152"/>
      <c r="W697" s="152"/>
      <c r="X697" s="152"/>
      <c r="Y697" s="152"/>
      <c r="Z697" s="152"/>
      <c r="AA697" s="152"/>
      <c r="AB697" s="152"/>
      <c r="AC697" s="152"/>
      <c r="AD697" s="152"/>
    </row>
    <row r="698" spans="18:30" x14ac:dyDescent="0.25">
      <c r="R698" s="152"/>
      <c r="S698" s="152"/>
      <c r="T698" s="152"/>
      <c r="U698" s="152"/>
      <c r="V698" s="152"/>
      <c r="W698" s="152"/>
      <c r="X698" s="152"/>
      <c r="Y698" s="152"/>
      <c r="Z698" s="152"/>
      <c r="AA698" s="152"/>
      <c r="AB698" s="152"/>
      <c r="AC698" s="152"/>
      <c r="AD698" s="152"/>
    </row>
    <row r="699" spans="18:30" x14ac:dyDescent="0.25">
      <c r="R699" s="152"/>
      <c r="S699" s="152"/>
      <c r="T699" s="152"/>
      <c r="U699" s="152"/>
      <c r="V699" s="152"/>
      <c r="W699" s="152"/>
      <c r="X699" s="152"/>
      <c r="Y699" s="152"/>
      <c r="Z699" s="152"/>
      <c r="AA699" s="152"/>
      <c r="AB699" s="152"/>
      <c r="AC699" s="152"/>
      <c r="AD699" s="152"/>
    </row>
    <row r="700" spans="18:30" x14ac:dyDescent="0.25">
      <c r="R700" s="152"/>
      <c r="S700" s="152"/>
      <c r="T700" s="152"/>
      <c r="U700" s="152"/>
      <c r="V700" s="152"/>
      <c r="W700" s="152"/>
      <c r="X700" s="152"/>
      <c r="Y700" s="152"/>
      <c r="Z700" s="152"/>
      <c r="AA700" s="152"/>
      <c r="AB700" s="152"/>
      <c r="AC700" s="152"/>
      <c r="AD700" s="152"/>
    </row>
    <row r="701" spans="18:30" x14ac:dyDescent="0.25">
      <c r="R701" s="152"/>
      <c r="S701" s="152"/>
      <c r="T701" s="152"/>
      <c r="U701" s="152"/>
      <c r="V701" s="152"/>
      <c r="W701" s="152"/>
      <c r="X701" s="152"/>
      <c r="Y701" s="152"/>
      <c r="Z701" s="152"/>
      <c r="AA701" s="152"/>
      <c r="AB701" s="152"/>
      <c r="AC701" s="152"/>
      <c r="AD701" s="152"/>
    </row>
    <row r="702" spans="18:30" x14ac:dyDescent="0.25">
      <c r="R702" s="152"/>
      <c r="S702" s="152"/>
      <c r="T702" s="152"/>
      <c r="U702" s="152"/>
      <c r="V702" s="152"/>
      <c r="W702" s="152"/>
      <c r="X702" s="152"/>
      <c r="Y702" s="152"/>
      <c r="Z702" s="152"/>
      <c r="AA702" s="152"/>
      <c r="AB702" s="152"/>
      <c r="AC702" s="152"/>
      <c r="AD702" s="152"/>
    </row>
    <row r="703" spans="18:30" x14ac:dyDescent="0.25">
      <c r="R703" s="152"/>
      <c r="S703" s="152"/>
      <c r="T703" s="152"/>
      <c r="U703" s="152"/>
      <c r="V703" s="152"/>
      <c r="W703" s="152"/>
      <c r="X703" s="152"/>
      <c r="Y703" s="152"/>
      <c r="Z703" s="152"/>
      <c r="AA703" s="152"/>
      <c r="AB703" s="152"/>
      <c r="AC703" s="152"/>
      <c r="AD703" s="152"/>
    </row>
    <row r="704" spans="18:30" x14ac:dyDescent="0.25">
      <c r="R704" s="152"/>
      <c r="S704" s="152"/>
      <c r="T704" s="152"/>
      <c r="U704" s="152"/>
      <c r="V704" s="152"/>
      <c r="W704" s="152"/>
      <c r="X704" s="152"/>
      <c r="Y704" s="152"/>
      <c r="Z704" s="152"/>
      <c r="AA704" s="152"/>
      <c r="AB704" s="152"/>
      <c r="AC704" s="152"/>
      <c r="AD704" s="152"/>
    </row>
    <row r="705" spans="18:30" x14ac:dyDescent="0.25">
      <c r="R705" s="152"/>
      <c r="S705" s="152"/>
      <c r="T705" s="152"/>
      <c r="U705" s="152"/>
      <c r="V705" s="152"/>
      <c r="W705" s="152"/>
      <c r="X705" s="152"/>
      <c r="Y705" s="152"/>
      <c r="Z705" s="152"/>
      <c r="AA705" s="152"/>
      <c r="AB705" s="152"/>
      <c r="AC705" s="152"/>
      <c r="AD705" s="152"/>
    </row>
    <row r="706" spans="18:30" x14ac:dyDescent="0.25">
      <c r="R706" s="152"/>
      <c r="S706" s="152"/>
      <c r="T706" s="152"/>
      <c r="U706" s="152"/>
      <c r="V706" s="152"/>
      <c r="W706" s="152"/>
      <c r="X706" s="152"/>
      <c r="Y706" s="152"/>
      <c r="Z706" s="152"/>
      <c r="AA706" s="152"/>
      <c r="AB706" s="152"/>
      <c r="AC706" s="152"/>
      <c r="AD706" s="152"/>
    </row>
    <row r="707" spans="18:30" x14ac:dyDescent="0.25">
      <c r="R707" s="152"/>
      <c r="S707" s="152"/>
      <c r="T707" s="152"/>
      <c r="U707" s="152"/>
      <c r="V707" s="152"/>
      <c r="W707" s="152"/>
      <c r="X707" s="152"/>
      <c r="Y707" s="152"/>
      <c r="Z707" s="152"/>
      <c r="AA707" s="152"/>
      <c r="AB707" s="152"/>
      <c r="AC707" s="152"/>
      <c r="AD707" s="152"/>
    </row>
    <row r="708" spans="18:30" x14ac:dyDescent="0.25">
      <c r="R708" s="152"/>
      <c r="S708" s="152"/>
      <c r="T708" s="152"/>
      <c r="U708" s="152"/>
      <c r="V708" s="152"/>
      <c r="W708" s="152"/>
      <c r="X708" s="152"/>
      <c r="Y708" s="152"/>
      <c r="Z708" s="152"/>
      <c r="AA708" s="152"/>
      <c r="AB708" s="152"/>
      <c r="AC708" s="152"/>
      <c r="AD708" s="152"/>
    </row>
    <row r="709" spans="18:30" x14ac:dyDescent="0.25">
      <c r="R709" s="152"/>
      <c r="S709" s="152"/>
      <c r="T709" s="152"/>
      <c r="U709" s="152"/>
      <c r="V709" s="152"/>
      <c r="W709" s="152"/>
      <c r="X709" s="152"/>
      <c r="Y709" s="152"/>
      <c r="Z709" s="152"/>
      <c r="AA709" s="152"/>
      <c r="AB709" s="152"/>
      <c r="AC709" s="152"/>
      <c r="AD709" s="152"/>
    </row>
    <row r="710" spans="18:30" x14ac:dyDescent="0.25">
      <c r="R710" s="152"/>
      <c r="S710" s="152"/>
      <c r="T710" s="152"/>
      <c r="U710" s="152"/>
      <c r="V710" s="152"/>
      <c r="W710" s="152"/>
      <c r="X710" s="152"/>
      <c r="Y710" s="152"/>
      <c r="Z710" s="152"/>
      <c r="AA710" s="152"/>
      <c r="AB710" s="152"/>
      <c r="AC710" s="152"/>
      <c r="AD710" s="152"/>
    </row>
    <row r="711" spans="18:30" x14ac:dyDescent="0.25">
      <c r="R711" s="152"/>
      <c r="S711" s="152"/>
      <c r="T711" s="152"/>
      <c r="U711" s="152"/>
      <c r="V711" s="152"/>
      <c r="W711" s="152"/>
      <c r="X711" s="152"/>
      <c r="Y711" s="152"/>
      <c r="Z711" s="152"/>
      <c r="AA711" s="152"/>
      <c r="AB711" s="152"/>
      <c r="AC711" s="152"/>
      <c r="AD711" s="152"/>
    </row>
    <row r="712" spans="18:30" x14ac:dyDescent="0.25">
      <c r="R712" s="152"/>
      <c r="S712" s="152"/>
      <c r="T712" s="152"/>
      <c r="U712" s="152"/>
      <c r="V712" s="152"/>
      <c r="W712" s="152"/>
      <c r="X712" s="152"/>
      <c r="Y712" s="152"/>
      <c r="Z712" s="152"/>
      <c r="AA712" s="152"/>
      <c r="AB712" s="152"/>
      <c r="AC712" s="152"/>
      <c r="AD712" s="152"/>
    </row>
    <row r="713" spans="18:30" x14ac:dyDescent="0.25">
      <c r="R713" s="152"/>
      <c r="S713" s="152"/>
      <c r="T713" s="152"/>
      <c r="U713" s="152"/>
      <c r="V713" s="152"/>
      <c r="W713" s="152"/>
      <c r="X713" s="152"/>
      <c r="Y713" s="152"/>
      <c r="Z713" s="152"/>
      <c r="AA713" s="152"/>
      <c r="AB713" s="152"/>
      <c r="AC713" s="152"/>
      <c r="AD713" s="152"/>
    </row>
    <row r="714" spans="18:30" x14ac:dyDescent="0.25">
      <c r="R714" s="152"/>
      <c r="S714" s="152"/>
      <c r="T714" s="152"/>
      <c r="U714" s="152"/>
      <c r="V714" s="152"/>
      <c r="W714" s="152"/>
      <c r="X714" s="152"/>
      <c r="Y714" s="152"/>
      <c r="Z714" s="152"/>
      <c r="AA714" s="152"/>
      <c r="AB714" s="152"/>
      <c r="AC714" s="152"/>
      <c r="AD714" s="152"/>
    </row>
    <row r="715" spans="18:30" x14ac:dyDescent="0.25">
      <c r="R715" s="152"/>
      <c r="S715" s="152"/>
      <c r="T715" s="152"/>
      <c r="U715" s="152"/>
      <c r="V715" s="152"/>
      <c r="W715" s="152"/>
      <c r="X715" s="152"/>
      <c r="Y715" s="152"/>
      <c r="Z715" s="152"/>
      <c r="AA715" s="152"/>
      <c r="AB715" s="152"/>
      <c r="AC715" s="152"/>
      <c r="AD715" s="152"/>
    </row>
    <row r="716" spans="18:30" x14ac:dyDescent="0.25">
      <c r="R716" s="152"/>
      <c r="S716" s="152"/>
      <c r="T716" s="152"/>
      <c r="U716" s="152"/>
      <c r="V716" s="152"/>
      <c r="W716" s="152"/>
      <c r="X716" s="152"/>
      <c r="Y716" s="152"/>
      <c r="Z716" s="152"/>
      <c r="AA716" s="152"/>
      <c r="AB716" s="152"/>
      <c r="AC716" s="152"/>
      <c r="AD716" s="152"/>
    </row>
    <row r="717" spans="18:30" x14ac:dyDescent="0.25">
      <c r="R717" s="152"/>
      <c r="S717" s="152"/>
      <c r="T717" s="152"/>
      <c r="U717" s="152"/>
      <c r="V717" s="152"/>
      <c r="W717" s="152"/>
      <c r="X717" s="152"/>
      <c r="Y717" s="152"/>
      <c r="Z717" s="152"/>
      <c r="AA717" s="152"/>
      <c r="AB717" s="152"/>
      <c r="AC717" s="152"/>
      <c r="AD717" s="152"/>
    </row>
    <row r="718" spans="18:30" x14ac:dyDescent="0.25">
      <c r="R718" s="152"/>
      <c r="S718" s="152"/>
      <c r="T718" s="152"/>
      <c r="U718" s="152"/>
      <c r="V718" s="152"/>
      <c r="W718" s="152"/>
      <c r="X718" s="152"/>
      <c r="Y718" s="152"/>
      <c r="Z718" s="152"/>
      <c r="AA718" s="152"/>
      <c r="AB718" s="152"/>
      <c r="AC718" s="152"/>
      <c r="AD718" s="152"/>
    </row>
    <row r="719" spans="18:30" x14ac:dyDescent="0.25">
      <c r="R719" s="152"/>
      <c r="S719" s="152"/>
      <c r="T719" s="152"/>
      <c r="U719" s="152"/>
      <c r="V719" s="152"/>
      <c r="W719" s="152"/>
      <c r="X719" s="152"/>
      <c r="Y719" s="152"/>
      <c r="Z719" s="152"/>
      <c r="AA719" s="152"/>
      <c r="AB719" s="152"/>
      <c r="AC719" s="152"/>
      <c r="AD719" s="152"/>
    </row>
    <row r="720" spans="18:30" x14ac:dyDescent="0.25">
      <c r="R720" s="152"/>
      <c r="S720" s="152"/>
      <c r="T720" s="152"/>
      <c r="U720" s="152"/>
      <c r="V720" s="152"/>
      <c r="W720" s="152"/>
      <c r="X720" s="152"/>
      <c r="Y720" s="152"/>
      <c r="Z720" s="152"/>
      <c r="AA720" s="152"/>
      <c r="AB720" s="152"/>
      <c r="AC720" s="152"/>
      <c r="AD720" s="152"/>
    </row>
    <row r="721" spans="18:30" x14ac:dyDescent="0.25">
      <c r="R721" s="152"/>
      <c r="S721" s="152"/>
      <c r="T721" s="152"/>
      <c r="U721" s="152"/>
      <c r="V721" s="152"/>
      <c r="W721" s="152"/>
      <c r="X721" s="152"/>
      <c r="Y721" s="152"/>
      <c r="Z721" s="152"/>
      <c r="AA721" s="152"/>
      <c r="AB721" s="152"/>
      <c r="AC721" s="152"/>
      <c r="AD721" s="152"/>
    </row>
    <row r="722" spans="18:30" x14ac:dyDescent="0.25">
      <c r="R722" s="152"/>
      <c r="S722" s="152"/>
      <c r="T722" s="152"/>
      <c r="U722" s="152"/>
      <c r="V722" s="152"/>
      <c r="W722" s="152"/>
      <c r="X722" s="152"/>
      <c r="Y722" s="152"/>
      <c r="Z722" s="152"/>
      <c r="AA722" s="152"/>
      <c r="AB722" s="152"/>
      <c r="AC722" s="152"/>
      <c r="AD722" s="152"/>
    </row>
    <row r="723" spans="18:30" x14ac:dyDescent="0.25">
      <c r="R723" s="152"/>
      <c r="S723" s="152"/>
      <c r="T723" s="152"/>
      <c r="U723" s="152"/>
      <c r="V723" s="152"/>
      <c r="W723" s="152"/>
      <c r="X723" s="152"/>
      <c r="Y723" s="152"/>
      <c r="Z723" s="152"/>
      <c r="AA723" s="152"/>
      <c r="AB723" s="152"/>
      <c r="AC723" s="152"/>
      <c r="AD723" s="152"/>
    </row>
    <row r="724" spans="18:30" x14ac:dyDescent="0.25">
      <c r="R724" s="152"/>
      <c r="S724" s="152"/>
      <c r="T724" s="152"/>
      <c r="U724" s="152"/>
      <c r="V724" s="152"/>
      <c r="W724" s="152"/>
      <c r="X724" s="152"/>
      <c r="Y724" s="152"/>
      <c r="Z724" s="152"/>
      <c r="AA724" s="152"/>
      <c r="AB724" s="152"/>
      <c r="AC724" s="152"/>
      <c r="AD724" s="152"/>
    </row>
    <row r="725" spans="18:30" x14ac:dyDescent="0.25">
      <c r="R725" s="152"/>
      <c r="S725" s="152"/>
      <c r="T725" s="152"/>
      <c r="U725" s="152"/>
      <c r="V725" s="152"/>
      <c r="W725" s="152"/>
      <c r="X725" s="152"/>
      <c r="Y725" s="152"/>
      <c r="Z725" s="152"/>
      <c r="AA725" s="152"/>
      <c r="AB725" s="152"/>
      <c r="AC725" s="152"/>
      <c r="AD725" s="152"/>
    </row>
    <row r="726" spans="18:30" x14ac:dyDescent="0.25">
      <c r="R726" s="152"/>
      <c r="S726" s="152"/>
      <c r="T726" s="152"/>
      <c r="U726" s="152"/>
      <c r="V726" s="152"/>
      <c r="W726" s="152"/>
      <c r="X726" s="152"/>
      <c r="Y726" s="152"/>
      <c r="Z726" s="152"/>
      <c r="AA726" s="152"/>
      <c r="AB726" s="152"/>
      <c r="AC726" s="152"/>
      <c r="AD726" s="152"/>
    </row>
    <row r="727" spans="18:30" x14ac:dyDescent="0.25">
      <c r="R727" s="152"/>
      <c r="S727" s="152"/>
      <c r="T727" s="152"/>
      <c r="U727" s="152"/>
      <c r="V727" s="152"/>
      <c r="W727" s="152"/>
      <c r="X727" s="152"/>
      <c r="Y727" s="152"/>
      <c r="Z727" s="152"/>
      <c r="AA727" s="152"/>
      <c r="AB727" s="152"/>
      <c r="AC727" s="152"/>
      <c r="AD727" s="152"/>
    </row>
    <row r="728" spans="18:30" x14ac:dyDescent="0.25">
      <c r="R728" s="152"/>
      <c r="S728" s="152"/>
      <c r="T728" s="152"/>
      <c r="U728" s="152"/>
      <c r="V728" s="152"/>
      <c r="W728" s="152"/>
      <c r="X728" s="152"/>
      <c r="Y728" s="152"/>
      <c r="Z728" s="152"/>
      <c r="AA728" s="152"/>
      <c r="AB728" s="152"/>
      <c r="AC728" s="152"/>
      <c r="AD728" s="152"/>
    </row>
    <row r="729" spans="18:30" x14ac:dyDescent="0.25">
      <c r="R729" s="152"/>
      <c r="S729" s="152"/>
      <c r="T729" s="152"/>
      <c r="U729" s="152"/>
      <c r="V729" s="152"/>
      <c r="W729" s="152"/>
      <c r="X729" s="152"/>
      <c r="Y729" s="152"/>
      <c r="Z729" s="152"/>
      <c r="AA729" s="152"/>
      <c r="AB729" s="152"/>
      <c r="AC729" s="152"/>
      <c r="AD729" s="152"/>
    </row>
    <row r="730" spans="18:30" x14ac:dyDescent="0.25">
      <c r="R730" s="152"/>
      <c r="S730" s="152"/>
      <c r="T730" s="152"/>
      <c r="U730" s="152"/>
      <c r="V730" s="152"/>
      <c r="W730" s="152"/>
      <c r="X730" s="152"/>
      <c r="Y730" s="152"/>
      <c r="Z730" s="152"/>
      <c r="AA730" s="152"/>
      <c r="AB730" s="152"/>
      <c r="AC730" s="152"/>
      <c r="AD730" s="152"/>
    </row>
    <row r="731" spans="18:30" x14ac:dyDescent="0.25">
      <c r="R731" s="152"/>
      <c r="S731" s="152"/>
      <c r="T731" s="152"/>
      <c r="U731" s="152"/>
      <c r="V731" s="152"/>
      <c r="W731" s="152"/>
      <c r="X731" s="152"/>
      <c r="Y731" s="152"/>
      <c r="Z731" s="152"/>
      <c r="AA731" s="152"/>
      <c r="AB731" s="152"/>
      <c r="AC731" s="152"/>
      <c r="AD731" s="152"/>
    </row>
    <row r="732" spans="18:30" x14ac:dyDescent="0.25">
      <c r="R732" s="152"/>
      <c r="S732" s="152"/>
      <c r="T732" s="152"/>
      <c r="U732" s="152"/>
      <c r="V732" s="152"/>
      <c r="W732" s="152"/>
      <c r="X732" s="152"/>
      <c r="Y732" s="152"/>
      <c r="Z732" s="152"/>
      <c r="AA732" s="152"/>
      <c r="AB732" s="152"/>
      <c r="AC732" s="152"/>
      <c r="AD732" s="152"/>
    </row>
    <row r="733" spans="18:30" x14ac:dyDescent="0.25">
      <c r="R733" s="152"/>
      <c r="S733" s="152"/>
      <c r="T733" s="152"/>
      <c r="U733" s="152"/>
      <c r="V733" s="152"/>
      <c r="W733" s="152"/>
      <c r="X733" s="152"/>
      <c r="Y733" s="152"/>
      <c r="Z733" s="152"/>
      <c r="AA733" s="152"/>
      <c r="AB733" s="152"/>
      <c r="AC733" s="152"/>
      <c r="AD733" s="152"/>
    </row>
    <row r="734" spans="18:30" x14ac:dyDescent="0.25">
      <c r="R734" s="152"/>
      <c r="S734" s="152"/>
      <c r="T734" s="152"/>
      <c r="U734" s="152"/>
      <c r="V734" s="152"/>
      <c r="W734" s="152"/>
      <c r="X734" s="152"/>
      <c r="Y734" s="152"/>
      <c r="Z734" s="152"/>
      <c r="AA734" s="152"/>
      <c r="AB734" s="152"/>
      <c r="AC734" s="152"/>
      <c r="AD734" s="152"/>
    </row>
    <row r="735" spans="18:30" x14ac:dyDescent="0.25">
      <c r="R735" s="152"/>
      <c r="S735" s="152"/>
      <c r="T735" s="152"/>
      <c r="U735" s="152"/>
      <c r="V735" s="152"/>
      <c r="W735" s="152"/>
      <c r="X735" s="152"/>
      <c r="Y735" s="152"/>
      <c r="Z735" s="152"/>
      <c r="AA735" s="152"/>
      <c r="AB735" s="152"/>
      <c r="AC735" s="152"/>
      <c r="AD735" s="152"/>
    </row>
    <row r="736" spans="18:30" x14ac:dyDescent="0.25">
      <c r="R736" s="152"/>
      <c r="S736" s="152"/>
      <c r="T736" s="152"/>
      <c r="U736" s="152"/>
      <c r="V736" s="152"/>
      <c r="W736" s="152"/>
      <c r="X736" s="152"/>
      <c r="Y736" s="152"/>
      <c r="Z736" s="152"/>
      <c r="AA736" s="152"/>
      <c r="AB736" s="152"/>
      <c r="AC736" s="152"/>
      <c r="AD736" s="152"/>
    </row>
    <row r="737" spans="18:30" x14ac:dyDescent="0.25">
      <c r="R737" s="152"/>
      <c r="S737" s="152"/>
      <c r="T737" s="152"/>
      <c r="U737" s="152"/>
      <c r="V737" s="152"/>
      <c r="W737" s="152"/>
      <c r="X737" s="152"/>
      <c r="Y737" s="152"/>
      <c r="Z737" s="152"/>
      <c r="AA737" s="152"/>
      <c r="AB737" s="152"/>
      <c r="AC737" s="152"/>
      <c r="AD737" s="152"/>
    </row>
    <row r="738" spans="18:30" x14ac:dyDescent="0.25">
      <c r="R738" s="152"/>
      <c r="S738" s="152"/>
      <c r="T738" s="152"/>
      <c r="U738" s="152"/>
      <c r="V738" s="152"/>
      <c r="W738" s="152"/>
      <c r="X738" s="152"/>
      <c r="Y738" s="152"/>
      <c r="Z738" s="152"/>
      <c r="AA738" s="152"/>
      <c r="AB738" s="152"/>
      <c r="AC738" s="152"/>
      <c r="AD738" s="152"/>
    </row>
    <row r="739" spans="18:30" x14ac:dyDescent="0.25">
      <c r="R739" s="152"/>
      <c r="S739" s="152"/>
      <c r="T739" s="152"/>
      <c r="U739" s="152"/>
      <c r="V739" s="152"/>
      <c r="W739" s="152"/>
      <c r="X739" s="152"/>
      <c r="Y739" s="152"/>
      <c r="Z739" s="152"/>
      <c r="AA739" s="152"/>
      <c r="AB739" s="152"/>
      <c r="AC739" s="152"/>
      <c r="AD739" s="152"/>
    </row>
    <row r="740" spans="18:30" x14ac:dyDescent="0.25">
      <c r="R740" s="152"/>
      <c r="S740" s="152"/>
      <c r="T740" s="152"/>
      <c r="U740" s="152"/>
      <c r="V740" s="152"/>
      <c r="W740" s="152"/>
      <c r="X740" s="152"/>
      <c r="Y740" s="152"/>
      <c r="Z740" s="152"/>
      <c r="AA740" s="152"/>
      <c r="AB740" s="152"/>
      <c r="AC740" s="152"/>
      <c r="AD740" s="152"/>
    </row>
    <row r="741" spans="18:30" x14ac:dyDescent="0.25">
      <c r="R741" s="152"/>
      <c r="S741" s="152"/>
      <c r="T741" s="152"/>
      <c r="U741" s="152"/>
      <c r="V741" s="152"/>
      <c r="W741" s="152"/>
      <c r="X741" s="152"/>
      <c r="Y741" s="152"/>
      <c r="Z741" s="152"/>
      <c r="AA741" s="152"/>
      <c r="AB741" s="152"/>
      <c r="AC741" s="152"/>
      <c r="AD741" s="152"/>
    </row>
    <row r="742" spans="18:30" x14ac:dyDescent="0.25">
      <c r="R742" s="152"/>
      <c r="S742" s="152"/>
      <c r="T742" s="152"/>
      <c r="U742" s="152"/>
      <c r="V742" s="152"/>
      <c r="W742" s="152"/>
      <c r="X742" s="152"/>
      <c r="Y742" s="152"/>
      <c r="Z742" s="152"/>
      <c r="AA742" s="152"/>
      <c r="AB742" s="152"/>
      <c r="AC742" s="152"/>
      <c r="AD742" s="152"/>
    </row>
    <row r="743" spans="18:30" x14ac:dyDescent="0.25">
      <c r="R743" s="152"/>
      <c r="S743" s="152"/>
      <c r="T743" s="152"/>
      <c r="U743" s="152"/>
      <c r="V743" s="152"/>
      <c r="W743" s="152"/>
      <c r="X743" s="152"/>
      <c r="Y743" s="152"/>
      <c r="Z743" s="152"/>
      <c r="AA743" s="152"/>
      <c r="AB743" s="152"/>
      <c r="AC743" s="152"/>
      <c r="AD743" s="152"/>
    </row>
    <row r="744" spans="18:30" x14ac:dyDescent="0.25">
      <c r="R744" s="152"/>
      <c r="S744" s="152"/>
      <c r="T744" s="152"/>
      <c r="U744" s="152"/>
      <c r="V744" s="152"/>
      <c r="W744" s="152"/>
      <c r="X744" s="152"/>
      <c r="Y744" s="152"/>
      <c r="Z744" s="152"/>
      <c r="AA744" s="152"/>
      <c r="AB744" s="152"/>
      <c r="AC744" s="152"/>
      <c r="AD744" s="152"/>
    </row>
    <row r="745" spans="18:30" x14ac:dyDescent="0.25">
      <c r="R745" s="152"/>
      <c r="S745" s="152"/>
      <c r="T745" s="152"/>
      <c r="U745" s="152"/>
      <c r="V745" s="152"/>
      <c r="W745" s="152"/>
      <c r="X745" s="152"/>
      <c r="Y745" s="152"/>
      <c r="Z745" s="152"/>
      <c r="AA745" s="152"/>
      <c r="AB745" s="152"/>
      <c r="AC745" s="152"/>
      <c r="AD745" s="152"/>
    </row>
    <row r="746" spans="18:30" x14ac:dyDescent="0.25">
      <c r="R746" s="152"/>
      <c r="S746" s="152"/>
      <c r="T746" s="152"/>
      <c r="U746" s="152"/>
      <c r="V746" s="152"/>
      <c r="W746" s="152"/>
      <c r="X746" s="152"/>
      <c r="Y746" s="152"/>
      <c r="Z746" s="152"/>
      <c r="AA746" s="152"/>
      <c r="AB746" s="152"/>
      <c r="AC746" s="152"/>
      <c r="AD746" s="152"/>
    </row>
    <row r="747" spans="18:30" x14ac:dyDescent="0.25">
      <c r="R747" s="152"/>
      <c r="S747" s="152"/>
      <c r="T747" s="152"/>
      <c r="U747" s="152"/>
      <c r="V747" s="152"/>
      <c r="W747" s="152"/>
      <c r="X747" s="152"/>
      <c r="Y747" s="152"/>
      <c r="Z747" s="152"/>
      <c r="AA747" s="152"/>
      <c r="AB747" s="152"/>
      <c r="AC747" s="152"/>
      <c r="AD747" s="152"/>
    </row>
    <row r="748" spans="18:30" x14ac:dyDescent="0.25">
      <c r="R748" s="152"/>
      <c r="S748" s="152"/>
      <c r="T748" s="152"/>
      <c r="U748" s="152"/>
      <c r="V748" s="152"/>
      <c r="W748" s="152"/>
      <c r="X748" s="152"/>
      <c r="Y748" s="152"/>
      <c r="Z748" s="152"/>
      <c r="AA748" s="152"/>
      <c r="AB748" s="152"/>
      <c r="AC748" s="152"/>
      <c r="AD748" s="152"/>
    </row>
    <row r="749" spans="18:30" x14ac:dyDescent="0.25">
      <c r="R749" s="152"/>
      <c r="S749" s="152"/>
      <c r="T749" s="152"/>
      <c r="U749" s="152"/>
      <c r="V749" s="152"/>
      <c r="W749" s="152"/>
      <c r="X749" s="152"/>
      <c r="Y749" s="152"/>
      <c r="Z749" s="152"/>
      <c r="AA749" s="152"/>
      <c r="AB749" s="152"/>
      <c r="AC749" s="152"/>
      <c r="AD749" s="152"/>
    </row>
    <row r="750" spans="18:30" x14ac:dyDescent="0.25">
      <c r="R750" s="152"/>
      <c r="S750" s="152"/>
      <c r="T750" s="152"/>
      <c r="U750" s="152"/>
      <c r="V750" s="152"/>
      <c r="W750" s="152"/>
      <c r="X750" s="152"/>
      <c r="Y750" s="152"/>
      <c r="Z750" s="152"/>
      <c r="AA750" s="152"/>
      <c r="AB750" s="152"/>
      <c r="AC750" s="152"/>
      <c r="AD750" s="152"/>
    </row>
    <row r="751" spans="18:30" x14ac:dyDescent="0.25">
      <c r="R751" s="152"/>
      <c r="S751" s="152"/>
      <c r="T751" s="152"/>
      <c r="U751" s="152"/>
      <c r="V751" s="152"/>
      <c r="W751" s="152"/>
      <c r="X751" s="152"/>
      <c r="Y751" s="152"/>
      <c r="Z751" s="152"/>
      <c r="AA751" s="152"/>
      <c r="AB751" s="152"/>
      <c r="AC751" s="152"/>
      <c r="AD751" s="152"/>
    </row>
    <row r="752" spans="18:30" x14ac:dyDescent="0.25">
      <c r="R752" s="152"/>
      <c r="S752" s="152"/>
      <c r="T752" s="152"/>
      <c r="U752" s="152"/>
      <c r="V752" s="152"/>
      <c r="W752" s="152"/>
      <c r="X752" s="152"/>
      <c r="Y752" s="152"/>
      <c r="Z752" s="152"/>
      <c r="AA752" s="152"/>
      <c r="AB752" s="152"/>
      <c r="AC752" s="152"/>
      <c r="AD752" s="152"/>
    </row>
    <row r="753" spans="18:30" x14ac:dyDescent="0.25">
      <c r="R753" s="152"/>
      <c r="S753" s="152"/>
      <c r="T753" s="152"/>
      <c r="U753" s="152"/>
      <c r="V753" s="152"/>
      <c r="W753" s="152"/>
      <c r="X753" s="152"/>
      <c r="Y753" s="152"/>
      <c r="Z753" s="152"/>
      <c r="AA753" s="152"/>
      <c r="AB753" s="152"/>
      <c r="AC753" s="152"/>
      <c r="AD753" s="152"/>
    </row>
    <row r="754" spans="18:30" x14ac:dyDescent="0.25">
      <c r="R754" s="152"/>
      <c r="S754" s="152"/>
      <c r="T754" s="152"/>
      <c r="U754" s="152"/>
      <c r="V754" s="152"/>
      <c r="W754" s="152"/>
      <c r="X754" s="152"/>
      <c r="Y754" s="152"/>
      <c r="Z754" s="152"/>
      <c r="AA754" s="152"/>
      <c r="AB754" s="152"/>
      <c r="AC754" s="152"/>
      <c r="AD754" s="152"/>
    </row>
    <row r="755" spans="18:30" x14ac:dyDescent="0.25">
      <c r="R755" s="152"/>
      <c r="S755" s="152"/>
      <c r="T755" s="152"/>
      <c r="U755" s="152"/>
      <c r="V755" s="152"/>
      <c r="W755" s="152"/>
      <c r="X755" s="152"/>
      <c r="Y755" s="152"/>
      <c r="Z755" s="152"/>
      <c r="AA755" s="152"/>
      <c r="AB755" s="152"/>
      <c r="AC755" s="152"/>
      <c r="AD755" s="152"/>
    </row>
    <row r="756" spans="18:30" x14ac:dyDescent="0.25">
      <c r="R756" s="152"/>
      <c r="S756" s="152"/>
      <c r="T756" s="152"/>
      <c r="U756" s="152"/>
      <c r="V756" s="152"/>
      <c r="W756" s="152"/>
      <c r="X756" s="152"/>
      <c r="Y756" s="152"/>
      <c r="Z756" s="152"/>
      <c r="AA756" s="152"/>
      <c r="AB756" s="152"/>
      <c r="AC756" s="152"/>
      <c r="AD756" s="152"/>
    </row>
    <row r="757" spans="18:30" x14ac:dyDescent="0.25">
      <c r="R757" s="152"/>
      <c r="S757" s="152"/>
      <c r="T757" s="152"/>
      <c r="U757" s="152"/>
      <c r="V757" s="152"/>
      <c r="W757" s="152"/>
      <c r="X757" s="152"/>
      <c r="Y757" s="152"/>
      <c r="Z757" s="152"/>
      <c r="AA757" s="152"/>
      <c r="AB757" s="152"/>
      <c r="AC757" s="152"/>
      <c r="AD757" s="152"/>
    </row>
    <row r="758" spans="18:30" x14ac:dyDescent="0.25">
      <c r="R758" s="152"/>
      <c r="S758" s="152"/>
      <c r="T758" s="152"/>
      <c r="U758" s="152"/>
      <c r="V758" s="152"/>
      <c r="W758" s="152"/>
      <c r="X758" s="152"/>
      <c r="Y758" s="152"/>
      <c r="Z758" s="152"/>
      <c r="AA758" s="152"/>
      <c r="AB758" s="152"/>
      <c r="AC758" s="152"/>
      <c r="AD758" s="152"/>
    </row>
    <row r="759" spans="18:30" x14ac:dyDescent="0.25">
      <c r="R759" s="152"/>
      <c r="S759" s="152"/>
      <c r="T759" s="152"/>
      <c r="U759" s="152"/>
      <c r="V759" s="152"/>
      <c r="W759" s="152"/>
      <c r="X759" s="152"/>
      <c r="Y759" s="152"/>
      <c r="Z759" s="152"/>
      <c r="AA759" s="152"/>
      <c r="AB759" s="152"/>
      <c r="AC759" s="152"/>
      <c r="AD759" s="152"/>
    </row>
    <row r="760" spans="18:30" x14ac:dyDescent="0.25">
      <c r="R760" s="152"/>
      <c r="S760" s="152"/>
      <c r="T760" s="152"/>
      <c r="U760" s="152"/>
      <c r="V760" s="152"/>
      <c r="W760" s="152"/>
      <c r="X760" s="152"/>
      <c r="Y760" s="152"/>
      <c r="Z760" s="152"/>
      <c r="AA760" s="152"/>
      <c r="AB760" s="152"/>
      <c r="AC760" s="152"/>
      <c r="AD760" s="152"/>
    </row>
    <row r="761" spans="18:30" x14ac:dyDescent="0.25">
      <c r="R761" s="152"/>
      <c r="S761" s="152"/>
      <c r="T761" s="152"/>
      <c r="U761" s="152"/>
      <c r="V761" s="152"/>
      <c r="W761" s="152"/>
      <c r="X761" s="152"/>
      <c r="Y761" s="152"/>
      <c r="Z761" s="152"/>
      <c r="AA761" s="152"/>
      <c r="AB761" s="152"/>
      <c r="AC761" s="152"/>
      <c r="AD761" s="152"/>
    </row>
    <row r="762" spans="18:30" x14ac:dyDescent="0.25">
      <c r="R762" s="152"/>
      <c r="S762" s="152"/>
      <c r="T762" s="152"/>
      <c r="U762" s="152"/>
      <c r="V762" s="152"/>
      <c r="W762" s="152"/>
      <c r="X762" s="152"/>
      <c r="Y762" s="152"/>
      <c r="Z762" s="152"/>
      <c r="AA762" s="152"/>
      <c r="AB762" s="152"/>
      <c r="AC762" s="152"/>
      <c r="AD762" s="152"/>
    </row>
    <row r="763" spans="18:30" x14ac:dyDescent="0.25">
      <c r="R763" s="152"/>
      <c r="S763" s="152"/>
      <c r="T763" s="152"/>
      <c r="U763" s="152"/>
      <c r="V763" s="152"/>
      <c r="W763" s="152"/>
      <c r="X763" s="152"/>
      <c r="Y763" s="152"/>
      <c r="Z763" s="152"/>
      <c r="AA763" s="152"/>
      <c r="AB763" s="152"/>
      <c r="AC763" s="152"/>
      <c r="AD763" s="152"/>
    </row>
    <row r="764" spans="18:30" x14ac:dyDescent="0.25">
      <c r="R764" s="152"/>
      <c r="S764" s="152"/>
      <c r="T764" s="152"/>
      <c r="U764" s="152"/>
      <c r="V764" s="152"/>
      <c r="W764" s="152"/>
      <c r="X764" s="152"/>
      <c r="Y764" s="152"/>
      <c r="Z764" s="152"/>
      <c r="AA764" s="152"/>
      <c r="AB764" s="152"/>
      <c r="AC764" s="152"/>
      <c r="AD764" s="152"/>
    </row>
    <row r="765" spans="18:30" x14ac:dyDescent="0.25">
      <c r="R765" s="152"/>
      <c r="S765" s="152"/>
      <c r="T765" s="152"/>
      <c r="U765" s="152"/>
      <c r="V765" s="152"/>
      <c r="W765" s="152"/>
      <c r="X765" s="152"/>
      <c r="Y765" s="152"/>
      <c r="Z765" s="152"/>
      <c r="AA765" s="152"/>
      <c r="AB765" s="152"/>
      <c r="AC765" s="152"/>
      <c r="AD765" s="152"/>
    </row>
    <row r="766" spans="18:30" x14ac:dyDescent="0.25">
      <c r="R766" s="152"/>
      <c r="S766" s="152"/>
      <c r="T766" s="152"/>
      <c r="U766" s="152"/>
      <c r="V766" s="152"/>
      <c r="W766" s="152"/>
      <c r="X766" s="152"/>
      <c r="Y766" s="152"/>
      <c r="Z766" s="152"/>
      <c r="AA766" s="152"/>
      <c r="AB766" s="152"/>
      <c r="AC766" s="152"/>
      <c r="AD766" s="152"/>
    </row>
    <row r="767" spans="18:30" x14ac:dyDescent="0.25">
      <c r="R767" s="152"/>
      <c r="S767" s="152"/>
      <c r="T767" s="152"/>
      <c r="U767" s="152"/>
      <c r="V767" s="152"/>
      <c r="W767" s="152"/>
      <c r="X767" s="152"/>
      <c r="Y767" s="152"/>
      <c r="Z767" s="152"/>
      <c r="AA767" s="152"/>
      <c r="AB767" s="152"/>
      <c r="AC767" s="152"/>
      <c r="AD767" s="152"/>
    </row>
    <row r="768" spans="18:30" x14ac:dyDescent="0.25">
      <c r="R768" s="152"/>
      <c r="S768" s="152"/>
      <c r="T768" s="152"/>
      <c r="U768" s="152"/>
      <c r="V768" s="152"/>
      <c r="W768" s="152"/>
      <c r="X768" s="152"/>
      <c r="Y768" s="152"/>
      <c r="Z768" s="152"/>
      <c r="AA768" s="152"/>
      <c r="AB768" s="152"/>
      <c r="AC768" s="152"/>
      <c r="AD768" s="152"/>
    </row>
    <row r="769" spans="18:30" x14ac:dyDescent="0.25">
      <c r="R769" s="152"/>
      <c r="S769" s="152"/>
      <c r="T769" s="152"/>
      <c r="U769" s="152"/>
      <c r="V769" s="152"/>
      <c r="W769" s="152"/>
      <c r="X769" s="152"/>
      <c r="Y769" s="152"/>
      <c r="Z769" s="152"/>
      <c r="AA769" s="152"/>
      <c r="AB769" s="152"/>
      <c r="AC769" s="152"/>
      <c r="AD769" s="152"/>
    </row>
    <row r="770" spans="18:30" x14ac:dyDescent="0.25">
      <c r="R770" s="152"/>
      <c r="S770" s="152"/>
      <c r="T770" s="152"/>
      <c r="U770" s="152"/>
      <c r="V770" s="152"/>
      <c r="W770" s="152"/>
      <c r="X770" s="152"/>
      <c r="Y770" s="152"/>
      <c r="Z770" s="152"/>
      <c r="AA770" s="152"/>
      <c r="AB770" s="152"/>
      <c r="AC770" s="152"/>
      <c r="AD770" s="152"/>
    </row>
    <row r="771" spans="18:30" x14ac:dyDescent="0.25">
      <c r="R771" s="152"/>
      <c r="S771" s="152"/>
      <c r="T771" s="152"/>
      <c r="U771" s="152"/>
      <c r="V771" s="152"/>
      <c r="W771" s="152"/>
      <c r="X771" s="152"/>
      <c r="Y771" s="152"/>
      <c r="Z771" s="152"/>
      <c r="AA771" s="152"/>
      <c r="AB771" s="152"/>
      <c r="AC771" s="152"/>
      <c r="AD771" s="152"/>
    </row>
    <row r="772" spans="18:30" x14ac:dyDescent="0.25">
      <c r="R772" s="152"/>
      <c r="S772" s="152"/>
      <c r="T772" s="152"/>
      <c r="U772" s="152"/>
      <c r="V772" s="152"/>
      <c r="W772" s="152"/>
      <c r="X772" s="152"/>
      <c r="Y772" s="152"/>
      <c r="Z772" s="152"/>
      <c r="AA772" s="152"/>
      <c r="AB772" s="152"/>
      <c r="AC772" s="152"/>
      <c r="AD772" s="152"/>
    </row>
    <row r="773" spans="18:30" x14ac:dyDescent="0.25">
      <c r="R773" s="152"/>
      <c r="S773" s="152"/>
      <c r="T773" s="152"/>
      <c r="U773" s="152"/>
      <c r="V773" s="152"/>
      <c r="W773" s="152"/>
      <c r="X773" s="152"/>
      <c r="Y773" s="152"/>
      <c r="Z773" s="152"/>
      <c r="AA773" s="152"/>
      <c r="AB773" s="152"/>
      <c r="AC773" s="152"/>
      <c r="AD773" s="152"/>
    </row>
    <row r="774" spans="18:30" x14ac:dyDescent="0.25">
      <c r="R774" s="152"/>
      <c r="S774" s="152"/>
      <c r="T774" s="152"/>
      <c r="U774" s="152"/>
      <c r="V774" s="152"/>
      <c r="W774" s="152"/>
      <c r="X774" s="152"/>
      <c r="Y774" s="152"/>
      <c r="Z774" s="152"/>
      <c r="AA774" s="152"/>
      <c r="AB774" s="152"/>
      <c r="AC774" s="152"/>
      <c r="AD774" s="152"/>
    </row>
    <row r="775" spans="18:30" x14ac:dyDescent="0.25">
      <c r="R775" s="152"/>
      <c r="S775" s="152"/>
      <c r="T775" s="152"/>
      <c r="U775" s="152"/>
      <c r="V775" s="152"/>
      <c r="W775" s="152"/>
      <c r="X775" s="152"/>
      <c r="Y775" s="152"/>
      <c r="Z775" s="152"/>
      <c r="AA775" s="152"/>
      <c r="AB775" s="152"/>
      <c r="AC775" s="152"/>
      <c r="AD775" s="152"/>
    </row>
    <row r="776" spans="18:30" x14ac:dyDescent="0.25">
      <c r="R776" s="152"/>
      <c r="S776" s="152"/>
      <c r="T776" s="152"/>
      <c r="U776" s="152"/>
      <c r="V776" s="152"/>
      <c r="W776" s="152"/>
      <c r="X776" s="152"/>
      <c r="Y776" s="152"/>
      <c r="Z776" s="152"/>
      <c r="AA776" s="152"/>
      <c r="AB776" s="152"/>
      <c r="AC776" s="152"/>
      <c r="AD776" s="152"/>
    </row>
    <row r="777" spans="18:30" x14ac:dyDescent="0.25">
      <c r="R777" s="152"/>
      <c r="S777" s="152"/>
      <c r="T777" s="152"/>
      <c r="U777" s="152"/>
      <c r="V777" s="152"/>
      <c r="W777" s="152"/>
      <c r="X777" s="152"/>
      <c r="Y777" s="152"/>
      <c r="Z777" s="152"/>
      <c r="AA777" s="152"/>
      <c r="AB777" s="152"/>
      <c r="AC777" s="152"/>
      <c r="AD777" s="152"/>
    </row>
    <row r="778" spans="18:30" x14ac:dyDescent="0.25">
      <c r="R778" s="152"/>
      <c r="S778" s="152"/>
      <c r="T778" s="152"/>
      <c r="U778" s="152"/>
      <c r="V778" s="152"/>
      <c r="W778" s="152"/>
      <c r="X778" s="152"/>
      <c r="Y778" s="152"/>
      <c r="Z778" s="152"/>
      <c r="AA778" s="152"/>
      <c r="AB778" s="152"/>
      <c r="AC778" s="152"/>
      <c r="AD778" s="152"/>
    </row>
    <row r="779" spans="18:30" x14ac:dyDescent="0.25">
      <c r="R779" s="152"/>
      <c r="S779" s="152"/>
      <c r="T779" s="152"/>
      <c r="U779" s="152"/>
      <c r="V779" s="152"/>
      <c r="W779" s="152"/>
      <c r="X779" s="152"/>
      <c r="Y779" s="152"/>
      <c r="Z779" s="152"/>
      <c r="AA779" s="152"/>
      <c r="AB779" s="152"/>
      <c r="AC779" s="152"/>
      <c r="AD779" s="152"/>
    </row>
    <row r="780" spans="18:30" x14ac:dyDescent="0.25">
      <c r="R780" s="152"/>
      <c r="S780" s="152"/>
      <c r="T780" s="152"/>
      <c r="U780" s="152"/>
      <c r="V780" s="152"/>
      <c r="W780" s="152"/>
      <c r="X780" s="152"/>
      <c r="Y780" s="152"/>
      <c r="Z780" s="152"/>
      <c r="AA780" s="152"/>
      <c r="AB780" s="152"/>
      <c r="AC780" s="152"/>
      <c r="AD780" s="152"/>
    </row>
    <row r="781" spans="18:30" x14ac:dyDescent="0.25">
      <c r="R781" s="152"/>
      <c r="S781" s="152"/>
      <c r="T781" s="152"/>
      <c r="U781" s="152"/>
      <c r="V781" s="152"/>
      <c r="W781" s="152"/>
      <c r="X781" s="152"/>
      <c r="Y781" s="152"/>
      <c r="Z781" s="152"/>
      <c r="AA781" s="152"/>
      <c r="AB781" s="152"/>
      <c r="AC781" s="152"/>
      <c r="AD781" s="152"/>
    </row>
    <row r="782" spans="18:30" x14ac:dyDescent="0.25">
      <c r="R782" s="152"/>
      <c r="S782" s="152"/>
      <c r="T782" s="152"/>
      <c r="U782" s="152"/>
      <c r="V782" s="152"/>
      <c r="W782" s="152"/>
      <c r="X782" s="152"/>
      <c r="Y782" s="152"/>
      <c r="Z782" s="152"/>
      <c r="AA782" s="152"/>
      <c r="AB782" s="152"/>
      <c r="AC782" s="152"/>
      <c r="AD782" s="152"/>
    </row>
    <row r="783" spans="18:30" x14ac:dyDescent="0.25">
      <c r="R783" s="152"/>
      <c r="S783" s="152"/>
      <c r="T783" s="152"/>
      <c r="U783" s="152"/>
      <c r="V783" s="152"/>
      <c r="W783" s="152"/>
      <c r="X783" s="152"/>
      <c r="Y783" s="152"/>
      <c r="Z783" s="152"/>
      <c r="AA783" s="152"/>
      <c r="AB783" s="152"/>
      <c r="AC783" s="152"/>
      <c r="AD783" s="152"/>
    </row>
    <row r="784" spans="18:30" x14ac:dyDescent="0.25">
      <c r="R784" s="152"/>
      <c r="S784" s="152"/>
      <c r="T784" s="152"/>
      <c r="U784" s="152"/>
      <c r="V784" s="152"/>
      <c r="W784" s="152"/>
      <c r="X784" s="152"/>
      <c r="Y784" s="152"/>
      <c r="Z784" s="152"/>
      <c r="AA784" s="152"/>
      <c r="AB784" s="152"/>
      <c r="AC784" s="152"/>
      <c r="AD784" s="152"/>
    </row>
    <row r="785" spans="18:30" x14ac:dyDescent="0.25">
      <c r="R785" s="152"/>
      <c r="S785" s="152"/>
      <c r="T785" s="152"/>
      <c r="U785" s="152"/>
      <c r="V785" s="152"/>
      <c r="W785" s="152"/>
      <c r="X785" s="152"/>
      <c r="Y785" s="152"/>
      <c r="Z785" s="152"/>
      <c r="AA785" s="152"/>
      <c r="AB785" s="152"/>
      <c r="AC785" s="152"/>
      <c r="AD785" s="152"/>
    </row>
    <row r="786" spans="18:30" x14ac:dyDescent="0.25">
      <c r="R786" s="152"/>
      <c r="S786" s="152"/>
      <c r="T786" s="152"/>
      <c r="U786" s="152"/>
      <c r="V786" s="152"/>
      <c r="W786" s="152"/>
      <c r="X786" s="152"/>
      <c r="Y786" s="152"/>
      <c r="Z786" s="152"/>
      <c r="AA786" s="152"/>
      <c r="AB786" s="152"/>
      <c r="AC786" s="152"/>
      <c r="AD786" s="152"/>
    </row>
    <row r="787" spans="18:30" x14ac:dyDescent="0.25">
      <c r="R787" s="152"/>
      <c r="S787" s="152"/>
      <c r="T787" s="152"/>
      <c r="U787" s="152"/>
      <c r="V787" s="152"/>
      <c r="W787" s="152"/>
      <c r="X787" s="152"/>
      <c r="Y787" s="152"/>
      <c r="Z787" s="152"/>
      <c r="AA787" s="152"/>
      <c r="AB787" s="152"/>
      <c r="AC787" s="152"/>
      <c r="AD787" s="152"/>
    </row>
    <row r="788" spans="18:30" x14ac:dyDescent="0.25">
      <c r="R788" s="152"/>
      <c r="S788" s="152"/>
      <c r="T788" s="152"/>
      <c r="U788" s="152"/>
      <c r="V788" s="152"/>
      <c r="W788" s="152"/>
      <c r="X788" s="152"/>
      <c r="Y788" s="152"/>
      <c r="Z788" s="152"/>
      <c r="AA788" s="152"/>
      <c r="AB788" s="152"/>
      <c r="AC788" s="152"/>
      <c r="AD788" s="152"/>
    </row>
    <row r="789" spans="18:30" x14ac:dyDescent="0.25">
      <c r="R789" s="152"/>
      <c r="S789" s="152"/>
      <c r="T789" s="152"/>
      <c r="U789" s="152"/>
      <c r="V789" s="152"/>
      <c r="W789" s="152"/>
      <c r="X789" s="152"/>
      <c r="Y789" s="152"/>
      <c r="Z789" s="152"/>
      <c r="AA789" s="152"/>
      <c r="AB789" s="152"/>
      <c r="AC789" s="152"/>
      <c r="AD789" s="152"/>
    </row>
    <row r="790" spans="18:30" x14ac:dyDescent="0.25">
      <c r="R790" s="152"/>
      <c r="S790" s="152"/>
      <c r="T790" s="152"/>
      <c r="U790" s="152"/>
      <c r="V790" s="152"/>
      <c r="W790" s="152"/>
      <c r="X790" s="152"/>
      <c r="Y790" s="152"/>
      <c r="Z790" s="152"/>
      <c r="AA790" s="152"/>
      <c r="AB790" s="152"/>
      <c r="AC790" s="152"/>
      <c r="AD790" s="152"/>
    </row>
    <row r="791" spans="18:30" x14ac:dyDescent="0.25">
      <c r="R791" s="152"/>
      <c r="S791" s="152"/>
      <c r="T791" s="152"/>
      <c r="U791" s="152"/>
      <c r="V791" s="152"/>
      <c r="W791" s="152"/>
      <c r="X791" s="152"/>
      <c r="Y791" s="152"/>
      <c r="Z791" s="152"/>
      <c r="AA791" s="152"/>
      <c r="AB791" s="152"/>
      <c r="AC791" s="152"/>
      <c r="AD791" s="152"/>
    </row>
    <row r="792" spans="18:30" x14ac:dyDescent="0.25">
      <c r="R792" s="152"/>
      <c r="S792" s="152"/>
      <c r="T792" s="152"/>
      <c r="U792" s="152"/>
      <c r="V792" s="152"/>
      <c r="W792" s="152"/>
      <c r="X792" s="152"/>
      <c r="Y792" s="152"/>
      <c r="Z792" s="152"/>
      <c r="AA792" s="152"/>
      <c r="AB792" s="152"/>
      <c r="AC792" s="152"/>
      <c r="AD792" s="152"/>
    </row>
    <row r="793" spans="18:30" x14ac:dyDescent="0.25">
      <c r="R793" s="152"/>
      <c r="S793" s="152"/>
      <c r="T793" s="152"/>
      <c r="U793" s="152"/>
      <c r="V793" s="152"/>
      <c r="W793" s="152"/>
      <c r="X793" s="152"/>
      <c r="Y793" s="152"/>
      <c r="Z793" s="152"/>
      <c r="AA793" s="152"/>
      <c r="AB793" s="152"/>
      <c r="AC793" s="152"/>
      <c r="AD793" s="152"/>
    </row>
    <row r="794" spans="18:30" x14ac:dyDescent="0.25">
      <c r="R794" s="152"/>
      <c r="S794" s="152"/>
      <c r="T794" s="152"/>
      <c r="U794" s="152"/>
      <c r="V794" s="152"/>
      <c r="W794" s="152"/>
      <c r="X794" s="152"/>
      <c r="Y794" s="152"/>
      <c r="Z794" s="152"/>
      <c r="AA794" s="152"/>
      <c r="AB794" s="152"/>
      <c r="AC794" s="152"/>
      <c r="AD794" s="152"/>
    </row>
    <row r="795" spans="18:30" x14ac:dyDescent="0.25">
      <c r="R795" s="152"/>
      <c r="S795" s="152"/>
      <c r="T795" s="152"/>
      <c r="U795" s="152"/>
      <c r="V795" s="152"/>
      <c r="W795" s="152"/>
      <c r="X795" s="152"/>
      <c r="Y795" s="152"/>
      <c r="Z795" s="152"/>
      <c r="AA795" s="152"/>
      <c r="AB795" s="152"/>
      <c r="AC795" s="152"/>
      <c r="AD795" s="152"/>
    </row>
    <row r="796" spans="18:30" x14ac:dyDescent="0.25">
      <c r="R796" s="152"/>
      <c r="S796" s="152"/>
      <c r="T796" s="152"/>
      <c r="U796" s="152"/>
      <c r="V796" s="152"/>
      <c r="W796" s="152"/>
      <c r="X796" s="152"/>
      <c r="Y796" s="152"/>
      <c r="Z796" s="152"/>
      <c r="AA796" s="152"/>
      <c r="AB796" s="152"/>
      <c r="AC796" s="152"/>
      <c r="AD796" s="152"/>
    </row>
    <row r="797" spans="18:30" x14ac:dyDescent="0.25">
      <c r="R797" s="152"/>
      <c r="S797" s="152"/>
      <c r="T797" s="152"/>
      <c r="U797" s="152"/>
      <c r="V797" s="152"/>
      <c r="W797" s="152"/>
      <c r="X797" s="152"/>
      <c r="Y797" s="152"/>
      <c r="Z797" s="152"/>
      <c r="AA797" s="152"/>
      <c r="AB797" s="152"/>
      <c r="AC797" s="152"/>
      <c r="AD797" s="152"/>
    </row>
    <row r="798" spans="18:30" x14ac:dyDescent="0.25">
      <c r="R798" s="152"/>
      <c r="S798" s="152"/>
      <c r="T798" s="152"/>
      <c r="U798" s="152"/>
      <c r="V798" s="152"/>
      <c r="W798" s="152"/>
      <c r="X798" s="152"/>
      <c r="Y798" s="152"/>
      <c r="Z798" s="152"/>
      <c r="AA798" s="152"/>
      <c r="AB798" s="152"/>
      <c r="AC798" s="152"/>
      <c r="AD798" s="152"/>
    </row>
    <row r="799" spans="18:30" x14ac:dyDescent="0.25">
      <c r="R799" s="152"/>
      <c r="S799" s="152"/>
      <c r="T799" s="152"/>
      <c r="U799" s="152"/>
      <c r="V799" s="152"/>
      <c r="W799" s="152"/>
      <c r="X799" s="152"/>
      <c r="Y799" s="152"/>
      <c r="Z799" s="152"/>
      <c r="AA799" s="152"/>
      <c r="AB799" s="152"/>
      <c r="AC799" s="152"/>
      <c r="AD799" s="152"/>
    </row>
    <row r="800" spans="18:30" x14ac:dyDescent="0.25">
      <c r="R800" s="152"/>
      <c r="S800" s="152"/>
      <c r="T800" s="152"/>
      <c r="U800" s="152"/>
      <c r="V800" s="152"/>
      <c r="W800" s="152"/>
      <c r="X800" s="152"/>
      <c r="Y800" s="152"/>
      <c r="Z800" s="152"/>
      <c r="AA800" s="152"/>
      <c r="AB800" s="152"/>
      <c r="AC800" s="152"/>
      <c r="AD800" s="152"/>
    </row>
    <row r="801" spans="18:30" x14ac:dyDescent="0.25">
      <c r="R801" s="152"/>
      <c r="S801" s="152"/>
      <c r="T801" s="152"/>
      <c r="U801" s="152"/>
      <c r="V801" s="152"/>
      <c r="W801" s="152"/>
      <c r="X801" s="152"/>
      <c r="Y801" s="152"/>
      <c r="Z801" s="152"/>
      <c r="AA801" s="152"/>
      <c r="AB801" s="152"/>
      <c r="AC801" s="152"/>
      <c r="AD801" s="152"/>
    </row>
    <row r="802" spans="18:30" x14ac:dyDescent="0.25">
      <c r="R802" s="152"/>
      <c r="S802" s="152"/>
      <c r="T802" s="152"/>
      <c r="U802" s="152"/>
      <c r="V802" s="152"/>
      <c r="W802" s="152"/>
      <c r="X802" s="152"/>
      <c r="Y802" s="152"/>
      <c r="Z802" s="152"/>
      <c r="AA802" s="152"/>
      <c r="AB802" s="152"/>
      <c r="AC802" s="152"/>
      <c r="AD802" s="152"/>
    </row>
    <row r="803" spans="18:30" x14ac:dyDescent="0.25">
      <c r="R803" s="152"/>
      <c r="S803" s="152"/>
      <c r="T803" s="152"/>
      <c r="U803" s="152"/>
      <c r="V803" s="152"/>
      <c r="W803" s="152"/>
      <c r="X803" s="152"/>
      <c r="Y803" s="152"/>
      <c r="Z803" s="152"/>
      <c r="AA803" s="152"/>
      <c r="AB803" s="152"/>
      <c r="AC803" s="152"/>
      <c r="AD803" s="152"/>
    </row>
    <row r="804" spans="18:30" x14ac:dyDescent="0.25">
      <c r="R804" s="152"/>
      <c r="S804" s="152"/>
      <c r="T804" s="152"/>
      <c r="U804" s="152"/>
      <c r="V804" s="152"/>
      <c r="W804" s="152"/>
      <c r="X804" s="152"/>
      <c r="Y804" s="152"/>
      <c r="Z804" s="152"/>
      <c r="AA804" s="152"/>
      <c r="AB804" s="152"/>
      <c r="AC804" s="152"/>
      <c r="AD804" s="152"/>
    </row>
    <row r="805" spans="18:30" x14ac:dyDescent="0.25">
      <c r="R805" s="152"/>
      <c r="S805" s="152"/>
      <c r="T805" s="152"/>
      <c r="U805" s="152"/>
      <c r="V805" s="152"/>
      <c r="W805" s="152"/>
      <c r="X805" s="152"/>
      <c r="Y805" s="152"/>
      <c r="Z805" s="152"/>
      <c r="AA805" s="152"/>
      <c r="AB805" s="152"/>
      <c r="AC805" s="152"/>
      <c r="AD805" s="152"/>
    </row>
    <row r="806" spans="18:30" x14ac:dyDescent="0.25">
      <c r="R806" s="152"/>
      <c r="S806" s="152"/>
      <c r="T806" s="152"/>
      <c r="U806" s="152"/>
      <c r="V806" s="152"/>
      <c r="W806" s="152"/>
      <c r="X806" s="152"/>
      <c r="Y806" s="152"/>
      <c r="Z806" s="152"/>
      <c r="AA806" s="152"/>
      <c r="AB806" s="152"/>
      <c r="AC806" s="152"/>
      <c r="AD806" s="152"/>
    </row>
    <row r="807" spans="18:30" x14ac:dyDescent="0.25">
      <c r="R807" s="152"/>
      <c r="S807" s="152"/>
      <c r="T807" s="152"/>
      <c r="U807" s="152"/>
      <c r="V807" s="152"/>
      <c r="W807" s="152"/>
      <c r="X807" s="152"/>
      <c r="Y807" s="152"/>
      <c r="Z807" s="152"/>
      <c r="AA807" s="152"/>
      <c r="AB807" s="152"/>
      <c r="AC807" s="152"/>
      <c r="AD807" s="152"/>
    </row>
    <row r="808" spans="18:30" x14ac:dyDescent="0.25">
      <c r="R808" s="152"/>
      <c r="S808" s="152"/>
      <c r="T808" s="152"/>
      <c r="U808" s="152"/>
      <c r="V808" s="152"/>
      <c r="W808" s="152"/>
      <c r="X808" s="152"/>
      <c r="Y808" s="152"/>
      <c r="Z808" s="152"/>
      <c r="AA808" s="152"/>
      <c r="AB808" s="152"/>
      <c r="AC808" s="152"/>
      <c r="AD808" s="152"/>
    </row>
    <row r="809" spans="18:30" x14ac:dyDescent="0.25">
      <c r="R809" s="152"/>
      <c r="S809" s="152"/>
      <c r="T809" s="152"/>
      <c r="U809" s="152"/>
      <c r="V809" s="152"/>
      <c r="W809" s="152"/>
      <c r="X809" s="152"/>
      <c r="Y809" s="152"/>
      <c r="Z809" s="152"/>
      <c r="AA809" s="152"/>
      <c r="AB809" s="152"/>
      <c r="AC809" s="152"/>
      <c r="AD809" s="152"/>
    </row>
    <row r="810" spans="18:30" x14ac:dyDescent="0.25">
      <c r="R810" s="152"/>
      <c r="S810" s="152"/>
      <c r="T810" s="152"/>
      <c r="U810" s="152"/>
      <c r="V810" s="152"/>
      <c r="W810" s="152"/>
      <c r="X810" s="152"/>
      <c r="Y810" s="152"/>
      <c r="Z810" s="152"/>
      <c r="AA810" s="152"/>
      <c r="AB810" s="152"/>
      <c r="AC810" s="152"/>
      <c r="AD810" s="152"/>
    </row>
    <row r="811" spans="18:30" x14ac:dyDescent="0.25">
      <c r="R811" s="152"/>
      <c r="S811" s="152"/>
      <c r="T811" s="152"/>
      <c r="U811" s="152"/>
      <c r="V811" s="152"/>
      <c r="W811" s="152"/>
      <c r="X811" s="152"/>
      <c r="Y811" s="152"/>
      <c r="Z811" s="152"/>
      <c r="AA811" s="152"/>
      <c r="AB811" s="152"/>
      <c r="AC811" s="152"/>
      <c r="AD811" s="152"/>
    </row>
    <row r="812" spans="18:30" x14ac:dyDescent="0.25">
      <c r="R812" s="152"/>
      <c r="S812" s="152"/>
      <c r="T812" s="152"/>
      <c r="U812" s="152"/>
      <c r="V812" s="152"/>
      <c r="W812" s="152"/>
      <c r="X812" s="152"/>
      <c r="Y812" s="152"/>
      <c r="Z812" s="152"/>
      <c r="AA812" s="152"/>
      <c r="AB812" s="152"/>
      <c r="AC812" s="152"/>
      <c r="AD812" s="152"/>
    </row>
    <row r="813" spans="18:30" x14ac:dyDescent="0.25">
      <c r="R813" s="152"/>
      <c r="S813" s="152"/>
      <c r="T813" s="152"/>
      <c r="U813" s="152"/>
      <c r="V813" s="152"/>
      <c r="W813" s="152"/>
      <c r="X813" s="152"/>
      <c r="Y813" s="152"/>
      <c r="Z813" s="152"/>
      <c r="AA813" s="152"/>
      <c r="AB813" s="152"/>
      <c r="AC813" s="152"/>
      <c r="AD813" s="152"/>
    </row>
    <row r="814" spans="18:30" x14ac:dyDescent="0.25">
      <c r="R814" s="152"/>
      <c r="S814" s="152"/>
      <c r="T814" s="152"/>
      <c r="U814" s="152"/>
      <c r="V814" s="152"/>
      <c r="W814" s="152"/>
      <c r="X814" s="152"/>
      <c r="Y814" s="152"/>
      <c r="Z814" s="152"/>
      <c r="AA814" s="152"/>
      <c r="AB814" s="152"/>
      <c r="AC814" s="152"/>
      <c r="AD814" s="152"/>
    </row>
    <row r="815" spans="18:30" x14ac:dyDescent="0.25">
      <c r="R815" s="152"/>
      <c r="S815" s="152"/>
      <c r="T815" s="152"/>
      <c r="U815" s="152"/>
      <c r="V815" s="152"/>
      <c r="W815" s="152"/>
      <c r="X815" s="152"/>
      <c r="Y815" s="152"/>
      <c r="Z815" s="152"/>
      <c r="AA815" s="152"/>
      <c r="AB815" s="152"/>
      <c r="AC815" s="152"/>
      <c r="AD815" s="152"/>
    </row>
    <row r="816" spans="18:30" x14ac:dyDescent="0.25">
      <c r="R816" s="152"/>
      <c r="S816" s="152"/>
      <c r="T816" s="152"/>
      <c r="U816" s="152"/>
      <c r="V816" s="152"/>
      <c r="W816" s="152"/>
      <c r="X816" s="152"/>
      <c r="Y816" s="152"/>
      <c r="Z816" s="152"/>
      <c r="AA816" s="152"/>
      <c r="AB816" s="152"/>
      <c r="AC816" s="152"/>
      <c r="AD816" s="152"/>
    </row>
    <row r="817" spans="18:30" x14ac:dyDescent="0.25">
      <c r="R817" s="152"/>
      <c r="S817" s="152"/>
      <c r="T817" s="152"/>
      <c r="U817" s="152"/>
      <c r="V817" s="152"/>
      <c r="W817" s="152"/>
      <c r="X817" s="152"/>
      <c r="Y817" s="152"/>
      <c r="Z817" s="152"/>
      <c r="AA817" s="152"/>
      <c r="AB817" s="152"/>
      <c r="AC817" s="152"/>
      <c r="AD817" s="152"/>
    </row>
    <row r="818" spans="18:30" x14ac:dyDescent="0.25">
      <c r="R818" s="152"/>
      <c r="S818" s="152"/>
      <c r="T818" s="152"/>
      <c r="U818" s="152"/>
      <c r="V818" s="152"/>
      <c r="W818" s="152"/>
      <c r="X818" s="152"/>
      <c r="Y818" s="152"/>
      <c r="Z818" s="152"/>
      <c r="AA818" s="152"/>
      <c r="AB818" s="152"/>
      <c r="AC818" s="152"/>
      <c r="AD818" s="152"/>
    </row>
    <row r="819" spans="18:30" x14ac:dyDescent="0.25">
      <c r="R819" s="152"/>
      <c r="S819" s="152"/>
      <c r="T819" s="152"/>
      <c r="U819" s="152"/>
      <c r="V819" s="152"/>
      <c r="W819" s="152"/>
      <c r="X819" s="152"/>
      <c r="Y819" s="152"/>
      <c r="Z819" s="152"/>
      <c r="AA819" s="152"/>
      <c r="AB819" s="152"/>
      <c r="AC819" s="152"/>
      <c r="AD819" s="152"/>
    </row>
    <row r="820" spans="18:30" x14ac:dyDescent="0.25">
      <c r="R820" s="152"/>
      <c r="S820" s="152"/>
      <c r="T820" s="152"/>
      <c r="U820" s="152"/>
      <c r="V820" s="152"/>
      <c r="W820" s="152"/>
      <c r="X820" s="152"/>
      <c r="Y820" s="152"/>
      <c r="Z820" s="152"/>
      <c r="AA820" s="152"/>
      <c r="AB820" s="152"/>
      <c r="AC820" s="152"/>
      <c r="AD820" s="152"/>
    </row>
    <row r="821" spans="18:30" x14ac:dyDescent="0.25">
      <c r="R821" s="152"/>
      <c r="S821" s="152"/>
      <c r="T821" s="152"/>
      <c r="U821" s="152"/>
      <c r="V821" s="152"/>
      <c r="W821" s="152"/>
      <c r="X821" s="152"/>
      <c r="Y821" s="152"/>
      <c r="Z821" s="152"/>
      <c r="AA821" s="152"/>
      <c r="AB821" s="152"/>
      <c r="AC821" s="152"/>
      <c r="AD821" s="152"/>
    </row>
    <row r="822" spans="18:30" x14ac:dyDescent="0.25">
      <c r="R822" s="152"/>
      <c r="S822" s="152"/>
      <c r="T822" s="152"/>
      <c r="U822" s="152"/>
      <c r="V822" s="152"/>
      <c r="W822" s="152"/>
      <c r="X822" s="152"/>
      <c r="Y822" s="152"/>
      <c r="Z822" s="152"/>
      <c r="AA822" s="152"/>
      <c r="AB822" s="152"/>
      <c r="AC822" s="152"/>
      <c r="AD822" s="152"/>
    </row>
    <row r="823" spans="18:30" x14ac:dyDescent="0.25">
      <c r="R823" s="152"/>
      <c r="S823" s="152"/>
      <c r="T823" s="152"/>
      <c r="U823" s="152"/>
      <c r="V823" s="152"/>
      <c r="W823" s="152"/>
      <c r="X823" s="152"/>
      <c r="Y823" s="152"/>
      <c r="Z823" s="152"/>
      <c r="AA823" s="152"/>
      <c r="AB823" s="152"/>
      <c r="AC823" s="152"/>
      <c r="AD823" s="152"/>
    </row>
    <row r="824" spans="18:30" x14ac:dyDescent="0.25">
      <c r="R824" s="152"/>
      <c r="S824" s="152"/>
      <c r="T824" s="152"/>
      <c r="U824" s="152"/>
      <c r="V824" s="152"/>
      <c r="W824" s="152"/>
      <c r="X824" s="152"/>
      <c r="Y824" s="152"/>
      <c r="Z824" s="152"/>
      <c r="AA824" s="152"/>
      <c r="AB824" s="152"/>
      <c r="AC824" s="152"/>
      <c r="AD824" s="152"/>
    </row>
    <row r="825" spans="18:30" x14ac:dyDescent="0.25">
      <c r="R825" s="152"/>
      <c r="S825" s="152"/>
      <c r="T825" s="152"/>
      <c r="U825" s="152"/>
      <c r="V825" s="152"/>
      <c r="W825" s="152"/>
      <c r="X825" s="152"/>
      <c r="Y825" s="152"/>
      <c r="Z825" s="152"/>
      <c r="AA825" s="152"/>
      <c r="AB825" s="152"/>
      <c r="AC825" s="152"/>
      <c r="AD825" s="152"/>
    </row>
    <row r="826" spans="18:30" x14ac:dyDescent="0.25">
      <c r="R826" s="152"/>
      <c r="S826" s="152"/>
      <c r="T826" s="152"/>
      <c r="U826" s="152"/>
      <c r="V826" s="152"/>
      <c r="W826" s="152"/>
      <c r="X826" s="152"/>
      <c r="Y826" s="152"/>
      <c r="Z826" s="152"/>
      <c r="AA826" s="152"/>
      <c r="AB826" s="152"/>
      <c r="AC826" s="152"/>
      <c r="AD826" s="152"/>
    </row>
    <row r="827" spans="18:30" x14ac:dyDescent="0.25">
      <c r="R827" s="152"/>
      <c r="S827" s="152"/>
      <c r="T827" s="152"/>
      <c r="U827" s="152"/>
      <c r="V827" s="152"/>
      <c r="W827" s="152"/>
      <c r="X827" s="152"/>
      <c r="Y827" s="152"/>
      <c r="Z827" s="152"/>
      <c r="AA827" s="152"/>
      <c r="AB827" s="152"/>
      <c r="AC827" s="152"/>
      <c r="AD827" s="152"/>
    </row>
    <row r="828" spans="18:30" x14ac:dyDescent="0.25">
      <c r="R828" s="152"/>
      <c r="S828" s="152"/>
      <c r="T828" s="152"/>
      <c r="U828" s="152"/>
      <c r="V828" s="152"/>
      <c r="W828" s="152"/>
      <c r="X828" s="152"/>
      <c r="Y828" s="152"/>
      <c r="Z828" s="152"/>
      <c r="AA828" s="152"/>
      <c r="AB828" s="152"/>
      <c r="AC828" s="152"/>
      <c r="AD828" s="152"/>
    </row>
    <row r="829" spans="18:30" x14ac:dyDescent="0.25">
      <c r="R829" s="152"/>
      <c r="S829" s="152"/>
      <c r="T829" s="152"/>
      <c r="U829" s="152"/>
      <c r="V829" s="152"/>
      <c r="W829" s="152"/>
      <c r="X829" s="152"/>
      <c r="Y829" s="152"/>
      <c r="Z829" s="152"/>
      <c r="AA829" s="152"/>
      <c r="AB829" s="152"/>
      <c r="AC829" s="152"/>
      <c r="AD829" s="152"/>
    </row>
    <row r="830" spans="18:30" x14ac:dyDescent="0.25">
      <c r="R830" s="152"/>
      <c r="S830" s="152"/>
      <c r="T830" s="152"/>
      <c r="U830" s="152"/>
      <c r="V830" s="152"/>
      <c r="W830" s="152"/>
      <c r="X830" s="152"/>
      <c r="Y830" s="152"/>
      <c r="Z830" s="152"/>
      <c r="AA830" s="152"/>
      <c r="AB830" s="152"/>
      <c r="AC830" s="152"/>
      <c r="AD830" s="152"/>
    </row>
    <row r="831" spans="18:30" x14ac:dyDescent="0.25">
      <c r="R831" s="152"/>
      <c r="S831" s="152"/>
      <c r="T831" s="152"/>
      <c r="U831" s="152"/>
      <c r="V831" s="152"/>
      <c r="W831" s="152"/>
      <c r="X831" s="152"/>
      <c r="Y831" s="152"/>
      <c r="Z831" s="152"/>
      <c r="AA831" s="152"/>
      <c r="AB831" s="152"/>
      <c r="AC831" s="152"/>
      <c r="AD831" s="152"/>
    </row>
    <row r="832" spans="18:30" x14ac:dyDescent="0.25">
      <c r="R832" s="152"/>
      <c r="S832" s="152"/>
      <c r="T832" s="152"/>
      <c r="U832" s="152"/>
      <c r="V832" s="152"/>
      <c r="W832" s="152"/>
      <c r="X832" s="152"/>
      <c r="Y832" s="152"/>
      <c r="Z832" s="152"/>
      <c r="AA832" s="152"/>
      <c r="AB832" s="152"/>
      <c r="AC832" s="152"/>
      <c r="AD832" s="152"/>
    </row>
    <row r="833" spans="18:30" x14ac:dyDescent="0.25">
      <c r="R833" s="152"/>
      <c r="S833" s="152"/>
      <c r="T833" s="152"/>
      <c r="U833" s="152"/>
      <c r="V833" s="152"/>
      <c r="W833" s="152"/>
      <c r="X833" s="152"/>
      <c r="Y833" s="152"/>
      <c r="Z833" s="152"/>
      <c r="AA833" s="152"/>
      <c r="AB833" s="152"/>
      <c r="AC833" s="152"/>
      <c r="AD833" s="152"/>
    </row>
    <row r="834" spans="18:30" x14ac:dyDescent="0.25">
      <c r="R834" s="152"/>
      <c r="S834" s="152"/>
      <c r="T834" s="152"/>
      <c r="U834" s="152"/>
      <c r="V834" s="152"/>
      <c r="W834" s="152"/>
      <c r="X834" s="152"/>
      <c r="Y834" s="152"/>
      <c r="Z834" s="152"/>
      <c r="AA834" s="152"/>
      <c r="AB834" s="152"/>
      <c r="AC834" s="152"/>
      <c r="AD834" s="152"/>
    </row>
    <row r="835" spans="18:30" x14ac:dyDescent="0.25">
      <c r="R835" s="152"/>
      <c r="S835" s="152"/>
      <c r="T835" s="152"/>
      <c r="U835" s="152"/>
      <c r="V835" s="152"/>
      <c r="W835" s="152"/>
      <c r="X835" s="152"/>
      <c r="Y835" s="152"/>
      <c r="Z835" s="152"/>
      <c r="AA835" s="152"/>
      <c r="AB835" s="152"/>
      <c r="AC835" s="152"/>
      <c r="AD835" s="152"/>
    </row>
    <row r="836" spans="18:30" x14ac:dyDescent="0.25">
      <c r="R836" s="152"/>
      <c r="S836" s="152"/>
      <c r="T836" s="152"/>
      <c r="U836" s="152"/>
      <c r="V836" s="152"/>
      <c r="W836" s="152"/>
      <c r="X836" s="152"/>
      <c r="Y836" s="152"/>
      <c r="Z836" s="152"/>
      <c r="AA836" s="152"/>
      <c r="AB836" s="152"/>
      <c r="AC836" s="152"/>
      <c r="AD836" s="152"/>
    </row>
    <row r="837" spans="18:30" x14ac:dyDescent="0.25">
      <c r="R837" s="152"/>
      <c r="S837" s="152"/>
      <c r="T837" s="152"/>
      <c r="U837" s="152"/>
      <c r="V837" s="152"/>
      <c r="W837" s="152"/>
      <c r="X837" s="152"/>
      <c r="Y837" s="152"/>
      <c r="Z837" s="152"/>
      <c r="AA837" s="152"/>
      <c r="AB837" s="152"/>
      <c r="AC837" s="152"/>
      <c r="AD837" s="152"/>
    </row>
    <row r="838" spans="18:30" x14ac:dyDescent="0.25">
      <c r="R838" s="152"/>
      <c r="S838" s="152"/>
      <c r="T838" s="152"/>
      <c r="U838" s="152"/>
      <c r="V838" s="152"/>
      <c r="W838" s="152"/>
      <c r="X838" s="152"/>
      <c r="Y838" s="152"/>
      <c r="Z838" s="152"/>
      <c r="AA838" s="152"/>
      <c r="AB838" s="152"/>
      <c r="AC838" s="152"/>
      <c r="AD838" s="152"/>
    </row>
    <row r="839" spans="18:30" x14ac:dyDescent="0.25">
      <c r="R839" s="152"/>
      <c r="S839" s="152"/>
      <c r="T839" s="152"/>
      <c r="U839" s="152"/>
      <c r="V839" s="152"/>
      <c r="W839" s="152"/>
      <c r="X839" s="152"/>
      <c r="Y839" s="152"/>
      <c r="Z839" s="152"/>
      <c r="AA839" s="152"/>
      <c r="AB839" s="152"/>
      <c r="AC839" s="152"/>
      <c r="AD839" s="152"/>
    </row>
    <row r="840" spans="18:30" x14ac:dyDescent="0.25">
      <c r="R840" s="152"/>
      <c r="S840" s="152"/>
      <c r="T840" s="152"/>
      <c r="U840" s="152"/>
      <c r="V840" s="152"/>
      <c r="W840" s="152"/>
      <c r="X840" s="152"/>
      <c r="Y840" s="152"/>
      <c r="Z840" s="152"/>
      <c r="AA840" s="152"/>
      <c r="AB840" s="152"/>
      <c r="AC840" s="152"/>
      <c r="AD840" s="152"/>
    </row>
    <row r="841" spans="18:30" x14ac:dyDescent="0.25">
      <c r="R841" s="152"/>
      <c r="S841" s="152"/>
      <c r="T841" s="152"/>
      <c r="U841" s="152"/>
      <c r="V841" s="152"/>
      <c r="W841" s="152"/>
      <c r="X841" s="152"/>
      <c r="Y841" s="152"/>
      <c r="Z841" s="152"/>
      <c r="AA841" s="152"/>
      <c r="AB841" s="152"/>
      <c r="AC841" s="152"/>
      <c r="AD841" s="152"/>
    </row>
    <row r="842" spans="18:30" x14ac:dyDescent="0.25">
      <c r="R842" s="152"/>
      <c r="S842" s="152"/>
      <c r="T842" s="152"/>
      <c r="U842" s="152"/>
      <c r="V842" s="152"/>
      <c r="W842" s="152"/>
      <c r="X842" s="152"/>
      <c r="Y842" s="152"/>
      <c r="Z842" s="152"/>
      <c r="AA842" s="152"/>
      <c r="AB842" s="152"/>
      <c r="AC842" s="152"/>
      <c r="AD842" s="152"/>
    </row>
    <row r="843" spans="18:30" x14ac:dyDescent="0.25">
      <c r="R843" s="152"/>
      <c r="S843" s="152"/>
      <c r="T843" s="152"/>
      <c r="U843" s="152"/>
      <c r="V843" s="152"/>
      <c r="W843" s="152"/>
      <c r="X843" s="152"/>
      <c r="Y843" s="152"/>
      <c r="Z843" s="152"/>
      <c r="AA843" s="152"/>
      <c r="AB843" s="152"/>
      <c r="AC843" s="152"/>
      <c r="AD843" s="152"/>
    </row>
    <row r="844" spans="18:30" x14ac:dyDescent="0.25">
      <c r="R844" s="152"/>
      <c r="S844" s="152"/>
      <c r="T844" s="152"/>
      <c r="U844" s="152"/>
      <c r="V844" s="152"/>
      <c r="W844" s="152"/>
      <c r="X844" s="152"/>
      <c r="Y844" s="152"/>
      <c r="Z844" s="152"/>
      <c r="AA844" s="152"/>
      <c r="AB844" s="152"/>
      <c r="AC844" s="152"/>
      <c r="AD844" s="152"/>
    </row>
    <row r="845" spans="18:30" x14ac:dyDescent="0.25">
      <c r="R845" s="152"/>
      <c r="S845" s="152"/>
      <c r="T845" s="152"/>
      <c r="U845" s="152"/>
      <c r="V845" s="152"/>
      <c r="W845" s="152"/>
      <c r="X845" s="152"/>
      <c r="Y845" s="152"/>
      <c r="Z845" s="152"/>
      <c r="AA845" s="152"/>
      <c r="AB845" s="152"/>
      <c r="AC845" s="152"/>
      <c r="AD845" s="152"/>
    </row>
    <row r="846" spans="18:30" x14ac:dyDescent="0.25">
      <c r="R846" s="152"/>
      <c r="S846" s="152"/>
      <c r="T846" s="152"/>
      <c r="U846" s="152"/>
      <c r="V846" s="152"/>
      <c r="W846" s="152"/>
      <c r="X846" s="152"/>
      <c r="Y846" s="152"/>
      <c r="Z846" s="152"/>
      <c r="AA846" s="152"/>
      <c r="AB846" s="152"/>
      <c r="AC846" s="152"/>
      <c r="AD846" s="152"/>
    </row>
    <row r="847" spans="18:30" x14ac:dyDescent="0.25">
      <c r="R847" s="152"/>
      <c r="S847" s="152"/>
      <c r="T847" s="152"/>
      <c r="U847" s="152"/>
      <c r="V847" s="152"/>
      <c r="W847" s="152"/>
      <c r="X847" s="152"/>
      <c r="Y847" s="152"/>
      <c r="Z847" s="152"/>
      <c r="AA847" s="152"/>
      <c r="AB847" s="152"/>
      <c r="AC847" s="152"/>
      <c r="AD847" s="152"/>
    </row>
    <row r="848" spans="18:30" x14ac:dyDescent="0.25">
      <c r="R848" s="152"/>
      <c r="S848" s="152"/>
      <c r="T848" s="152"/>
      <c r="U848" s="152"/>
      <c r="V848" s="152"/>
      <c r="W848" s="152"/>
      <c r="X848" s="152"/>
      <c r="Y848" s="152"/>
      <c r="Z848" s="152"/>
      <c r="AA848" s="152"/>
      <c r="AB848" s="152"/>
      <c r="AC848" s="152"/>
      <c r="AD848" s="152"/>
    </row>
    <row r="849" spans="18:30" x14ac:dyDescent="0.25">
      <c r="R849" s="152"/>
      <c r="S849" s="152"/>
      <c r="T849" s="152"/>
      <c r="U849" s="152"/>
      <c r="V849" s="152"/>
      <c r="W849" s="152"/>
      <c r="X849" s="152"/>
      <c r="Y849" s="152"/>
      <c r="Z849" s="152"/>
      <c r="AA849" s="152"/>
      <c r="AB849" s="152"/>
      <c r="AC849" s="152"/>
      <c r="AD849" s="152"/>
    </row>
    <row r="850" spans="18:30" x14ac:dyDescent="0.25">
      <c r="R850" s="152"/>
      <c r="S850" s="152"/>
      <c r="T850" s="152"/>
      <c r="U850" s="152"/>
      <c r="V850" s="152"/>
      <c r="W850" s="152"/>
      <c r="X850" s="152"/>
      <c r="Y850" s="152"/>
      <c r="Z850" s="152"/>
      <c r="AA850" s="152"/>
      <c r="AB850" s="152"/>
      <c r="AC850" s="152"/>
      <c r="AD850" s="152"/>
    </row>
    <row r="851" spans="18:30" x14ac:dyDescent="0.25">
      <c r="R851" s="152"/>
      <c r="S851" s="152"/>
      <c r="T851" s="152"/>
      <c r="U851" s="152"/>
      <c r="V851" s="152"/>
      <c r="W851" s="152"/>
      <c r="X851" s="152"/>
      <c r="Y851" s="152"/>
      <c r="Z851" s="152"/>
      <c r="AA851" s="152"/>
      <c r="AB851" s="152"/>
      <c r="AC851" s="152"/>
      <c r="AD851" s="152"/>
    </row>
    <row r="852" spans="18:30" x14ac:dyDescent="0.25">
      <c r="R852" s="152"/>
      <c r="S852" s="152"/>
      <c r="T852" s="152"/>
      <c r="U852" s="152"/>
      <c r="V852" s="152"/>
      <c r="W852" s="152"/>
      <c r="X852" s="152"/>
      <c r="Y852" s="152"/>
      <c r="Z852" s="152"/>
      <c r="AA852" s="152"/>
      <c r="AB852" s="152"/>
      <c r="AC852" s="152"/>
      <c r="AD852" s="152"/>
    </row>
    <row r="853" spans="18:30" x14ac:dyDescent="0.25">
      <c r="R853" s="152"/>
      <c r="S853" s="152"/>
      <c r="T853" s="152"/>
      <c r="U853" s="152"/>
      <c r="V853" s="152"/>
      <c r="W853" s="152"/>
      <c r="X853" s="152"/>
      <c r="Y853" s="152"/>
      <c r="Z853" s="152"/>
      <c r="AA853" s="152"/>
      <c r="AB853" s="152"/>
      <c r="AC853" s="152"/>
      <c r="AD853" s="152"/>
    </row>
    <row r="854" spans="18:30" x14ac:dyDescent="0.25">
      <c r="R854" s="152"/>
      <c r="S854" s="152"/>
      <c r="T854" s="152"/>
      <c r="U854" s="152"/>
      <c r="V854" s="152"/>
      <c r="W854" s="152"/>
      <c r="X854" s="152"/>
      <c r="Y854" s="152"/>
      <c r="Z854" s="152"/>
      <c r="AA854" s="152"/>
      <c r="AB854" s="152"/>
      <c r="AC854" s="152"/>
      <c r="AD854" s="152"/>
    </row>
    <row r="855" spans="18:30" x14ac:dyDescent="0.25">
      <c r="R855" s="152"/>
      <c r="S855" s="152"/>
      <c r="T855" s="152"/>
      <c r="U855" s="152"/>
      <c r="V855" s="152"/>
      <c r="W855" s="152"/>
      <c r="X855" s="152"/>
      <c r="Y855" s="152"/>
      <c r="Z855" s="152"/>
      <c r="AA855" s="152"/>
      <c r="AB855" s="152"/>
      <c r="AC855" s="152"/>
      <c r="AD855" s="152"/>
    </row>
    <row r="856" spans="18:30" x14ac:dyDescent="0.25">
      <c r="R856" s="152"/>
      <c r="S856" s="152"/>
      <c r="T856" s="152"/>
      <c r="U856" s="152"/>
      <c r="V856" s="152"/>
      <c r="W856" s="152"/>
      <c r="X856" s="152"/>
      <c r="Y856" s="152"/>
      <c r="Z856" s="152"/>
      <c r="AA856" s="152"/>
      <c r="AB856" s="152"/>
      <c r="AC856" s="152"/>
      <c r="AD856" s="152"/>
    </row>
    <row r="857" spans="18:30" x14ac:dyDescent="0.25">
      <c r="R857" s="152"/>
      <c r="S857" s="152"/>
      <c r="T857" s="152"/>
      <c r="U857" s="152"/>
      <c r="V857" s="152"/>
      <c r="W857" s="152"/>
      <c r="X857" s="152"/>
      <c r="Y857" s="152"/>
      <c r="Z857" s="152"/>
      <c r="AA857" s="152"/>
      <c r="AB857" s="152"/>
      <c r="AC857" s="152"/>
      <c r="AD857" s="152"/>
    </row>
    <row r="858" spans="18:30" x14ac:dyDescent="0.25">
      <c r="R858" s="152"/>
      <c r="S858" s="152"/>
      <c r="T858" s="152"/>
      <c r="U858" s="152"/>
      <c r="V858" s="152"/>
      <c r="W858" s="152"/>
      <c r="X858" s="152"/>
      <c r="Y858" s="152"/>
      <c r="Z858" s="152"/>
      <c r="AA858" s="152"/>
      <c r="AB858" s="152"/>
      <c r="AC858" s="152"/>
      <c r="AD858" s="152"/>
    </row>
    <row r="859" spans="18:30" x14ac:dyDescent="0.25">
      <c r="R859" s="152"/>
      <c r="S859" s="152"/>
      <c r="T859" s="152"/>
      <c r="U859" s="152"/>
      <c r="V859" s="152"/>
      <c r="W859" s="152"/>
      <c r="X859" s="152"/>
      <c r="Y859" s="152"/>
      <c r="Z859" s="152"/>
      <c r="AA859" s="152"/>
      <c r="AB859" s="152"/>
      <c r="AC859" s="152"/>
      <c r="AD859" s="152"/>
    </row>
    <row r="860" spans="18:30" x14ac:dyDescent="0.25">
      <c r="R860" s="152"/>
      <c r="S860" s="152"/>
      <c r="T860" s="152"/>
      <c r="U860" s="152"/>
      <c r="V860" s="152"/>
      <c r="W860" s="152"/>
      <c r="X860" s="152"/>
      <c r="Y860" s="152"/>
      <c r="Z860" s="152"/>
      <c r="AA860" s="152"/>
      <c r="AB860" s="152"/>
      <c r="AC860" s="152"/>
      <c r="AD860" s="152"/>
    </row>
    <row r="861" spans="18:30" x14ac:dyDescent="0.25">
      <c r="R861" s="152"/>
      <c r="S861" s="152"/>
      <c r="T861" s="152"/>
      <c r="U861" s="152"/>
      <c r="V861" s="152"/>
      <c r="W861" s="152"/>
      <c r="X861" s="152"/>
      <c r="Y861" s="152"/>
      <c r="Z861" s="152"/>
      <c r="AA861" s="152"/>
      <c r="AB861" s="152"/>
      <c r="AC861" s="152"/>
      <c r="AD861" s="152"/>
    </row>
    <row r="862" spans="18:30" x14ac:dyDescent="0.25">
      <c r="R862" s="152"/>
      <c r="S862" s="152"/>
      <c r="T862" s="152"/>
      <c r="U862" s="152"/>
      <c r="V862" s="152"/>
      <c r="W862" s="152"/>
      <c r="X862" s="152"/>
      <c r="Y862" s="152"/>
      <c r="Z862" s="152"/>
      <c r="AA862" s="152"/>
      <c r="AB862" s="152"/>
      <c r="AC862" s="152"/>
      <c r="AD862" s="152"/>
    </row>
    <row r="863" spans="18:30" x14ac:dyDescent="0.25">
      <c r="R863" s="152"/>
      <c r="S863" s="152"/>
      <c r="T863" s="152"/>
      <c r="U863" s="152"/>
      <c r="V863" s="152"/>
      <c r="W863" s="152"/>
      <c r="X863" s="152"/>
      <c r="Y863" s="152"/>
      <c r="Z863" s="152"/>
      <c r="AA863" s="152"/>
      <c r="AB863" s="152"/>
      <c r="AC863" s="152"/>
      <c r="AD863" s="152"/>
    </row>
    <row r="864" spans="18:30" x14ac:dyDescent="0.25">
      <c r="R864" s="152"/>
      <c r="S864" s="152"/>
      <c r="T864" s="152"/>
      <c r="U864" s="152"/>
      <c r="V864" s="152"/>
      <c r="W864" s="152"/>
      <c r="X864" s="152"/>
      <c r="Y864" s="152"/>
      <c r="Z864" s="152"/>
      <c r="AA864" s="152"/>
      <c r="AB864" s="152"/>
      <c r="AC864" s="152"/>
      <c r="AD864" s="152"/>
    </row>
    <row r="865" spans="18:30" x14ac:dyDescent="0.25">
      <c r="R865" s="152"/>
      <c r="S865" s="152"/>
      <c r="T865" s="152"/>
      <c r="U865" s="152"/>
      <c r="V865" s="152"/>
      <c r="W865" s="152"/>
      <c r="X865" s="152"/>
      <c r="Y865" s="152"/>
      <c r="Z865" s="152"/>
      <c r="AA865" s="152"/>
      <c r="AB865" s="152"/>
      <c r="AC865" s="152"/>
      <c r="AD865" s="152"/>
    </row>
    <row r="866" spans="18:30" x14ac:dyDescent="0.25">
      <c r="R866" s="152"/>
      <c r="S866" s="152"/>
      <c r="T866" s="152"/>
      <c r="U866" s="152"/>
      <c r="V866" s="152"/>
      <c r="W866" s="152"/>
      <c r="X866" s="152"/>
      <c r="Y866" s="152"/>
      <c r="Z866" s="152"/>
      <c r="AA866" s="152"/>
      <c r="AB866" s="152"/>
      <c r="AC866" s="152"/>
      <c r="AD866" s="152"/>
    </row>
    <row r="867" spans="18:30" x14ac:dyDescent="0.25">
      <c r="R867" s="152"/>
      <c r="S867" s="152"/>
      <c r="T867" s="152"/>
      <c r="U867" s="152"/>
      <c r="V867" s="152"/>
      <c r="W867" s="152"/>
      <c r="X867" s="152"/>
      <c r="Y867" s="152"/>
      <c r="Z867" s="152"/>
      <c r="AA867" s="152"/>
      <c r="AB867" s="152"/>
      <c r="AC867" s="152"/>
      <c r="AD867" s="152"/>
    </row>
    <row r="868" spans="18:30" x14ac:dyDescent="0.25">
      <c r="R868" s="152"/>
      <c r="S868" s="152"/>
      <c r="T868" s="152"/>
      <c r="U868" s="152"/>
      <c r="V868" s="152"/>
      <c r="W868" s="152"/>
      <c r="X868" s="152"/>
      <c r="Y868" s="152"/>
      <c r="Z868" s="152"/>
      <c r="AA868" s="152"/>
      <c r="AB868" s="152"/>
      <c r="AC868" s="152"/>
      <c r="AD868" s="152"/>
    </row>
    <row r="869" spans="18:30" x14ac:dyDescent="0.25">
      <c r="R869" s="152"/>
      <c r="S869" s="152"/>
      <c r="T869" s="152"/>
      <c r="U869" s="152"/>
      <c r="V869" s="152"/>
      <c r="W869" s="152"/>
      <c r="X869" s="152"/>
      <c r="Y869" s="152"/>
      <c r="Z869" s="152"/>
      <c r="AA869" s="152"/>
      <c r="AB869" s="152"/>
      <c r="AC869" s="152"/>
      <c r="AD869" s="152"/>
    </row>
    <row r="870" spans="18:30" x14ac:dyDescent="0.25">
      <c r="R870" s="152"/>
      <c r="S870" s="152"/>
      <c r="T870" s="152"/>
      <c r="U870" s="152"/>
      <c r="V870" s="152"/>
      <c r="W870" s="152"/>
      <c r="X870" s="152"/>
      <c r="Y870" s="152"/>
      <c r="Z870" s="152"/>
      <c r="AA870" s="152"/>
      <c r="AB870" s="152"/>
      <c r="AC870" s="152"/>
      <c r="AD870" s="152"/>
    </row>
    <row r="871" spans="18:30" x14ac:dyDescent="0.25">
      <c r="R871" s="152"/>
      <c r="S871" s="152"/>
      <c r="T871" s="152"/>
      <c r="U871" s="152"/>
      <c r="V871" s="152"/>
      <c r="W871" s="152"/>
      <c r="X871" s="152"/>
      <c r="Y871" s="152"/>
      <c r="Z871" s="152"/>
      <c r="AA871" s="152"/>
      <c r="AB871" s="152"/>
      <c r="AC871" s="152"/>
      <c r="AD871" s="152"/>
    </row>
    <row r="872" spans="18:30" x14ac:dyDescent="0.25">
      <c r="R872" s="152"/>
      <c r="S872" s="152"/>
      <c r="T872" s="152"/>
      <c r="U872" s="152"/>
      <c r="V872" s="152"/>
      <c r="W872" s="152"/>
      <c r="X872" s="152"/>
      <c r="Y872" s="152"/>
      <c r="Z872" s="152"/>
      <c r="AA872" s="152"/>
      <c r="AB872" s="152"/>
      <c r="AC872" s="152"/>
      <c r="AD872" s="152"/>
    </row>
    <row r="873" spans="18:30" x14ac:dyDescent="0.25">
      <c r="R873" s="152"/>
      <c r="S873" s="152"/>
      <c r="T873" s="152"/>
      <c r="U873" s="152"/>
      <c r="V873" s="152"/>
      <c r="W873" s="152"/>
      <c r="X873" s="152"/>
      <c r="Y873" s="152"/>
      <c r="Z873" s="152"/>
      <c r="AA873" s="152"/>
      <c r="AB873" s="152"/>
      <c r="AC873" s="152"/>
      <c r="AD873" s="152"/>
    </row>
    <row r="874" spans="18:30" x14ac:dyDescent="0.25">
      <c r="R874" s="152"/>
      <c r="S874" s="152"/>
      <c r="T874" s="152"/>
      <c r="U874" s="152"/>
      <c r="V874" s="152"/>
      <c r="W874" s="152"/>
      <c r="X874" s="152"/>
      <c r="Y874" s="152"/>
      <c r="Z874" s="152"/>
      <c r="AA874" s="152"/>
      <c r="AB874" s="152"/>
      <c r="AC874" s="152"/>
      <c r="AD874" s="152"/>
    </row>
    <row r="875" spans="18:30" x14ac:dyDescent="0.25">
      <c r="R875" s="152"/>
      <c r="S875" s="152"/>
      <c r="T875" s="152"/>
      <c r="U875" s="152"/>
      <c r="V875" s="152"/>
      <c r="W875" s="152"/>
      <c r="X875" s="152"/>
      <c r="Y875" s="152"/>
      <c r="Z875" s="152"/>
      <c r="AA875" s="152"/>
      <c r="AB875" s="152"/>
      <c r="AC875" s="152"/>
      <c r="AD875" s="152"/>
    </row>
    <row r="876" spans="18:30" x14ac:dyDescent="0.25">
      <c r="R876" s="152"/>
      <c r="S876" s="152"/>
      <c r="T876" s="152"/>
      <c r="U876" s="152"/>
      <c r="V876" s="152"/>
      <c r="W876" s="152"/>
      <c r="X876" s="152"/>
      <c r="Y876" s="152"/>
      <c r="Z876" s="152"/>
      <c r="AA876" s="152"/>
      <c r="AB876" s="152"/>
      <c r="AC876" s="152"/>
      <c r="AD876" s="152"/>
    </row>
    <row r="877" spans="18:30" x14ac:dyDescent="0.25">
      <c r="R877" s="152"/>
      <c r="S877" s="152"/>
      <c r="T877" s="152"/>
      <c r="U877" s="152"/>
      <c r="V877" s="152"/>
      <c r="W877" s="152"/>
      <c r="X877" s="152"/>
      <c r="Y877" s="152"/>
      <c r="Z877" s="152"/>
      <c r="AA877" s="152"/>
      <c r="AB877" s="152"/>
      <c r="AC877" s="152"/>
      <c r="AD877" s="152"/>
    </row>
    <row r="878" spans="18:30" x14ac:dyDescent="0.25">
      <c r="R878" s="152"/>
      <c r="S878" s="152"/>
      <c r="T878" s="152"/>
      <c r="U878" s="152"/>
      <c r="V878" s="152"/>
      <c r="W878" s="152"/>
      <c r="X878" s="152"/>
      <c r="Y878" s="152"/>
      <c r="Z878" s="152"/>
      <c r="AA878" s="152"/>
      <c r="AB878" s="152"/>
      <c r="AC878" s="152"/>
      <c r="AD878" s="152"/>
    </row>
    <row r="879" spans="18:30" x14ac:dyDescent="0.25">
      <c r="R879" s="152"/>
      <c r="S879" s="152"/>
      <c r="T879" s="152"/>
      <c r="U879" s="152"/>
      <c r="V879" s="152"/>
      <c r="W879" s="152"/>
      <c r="X879" s="152"/>
      <c r="Y879" s="152"/>
      <c r="Z879" s="152"/>
      <c r="AA879" s="152"/>
      <c r="AB879" s="152"/>
      <c r="AC879" s="152"/>
      <c r="AD879" s="152"/>
    </row>
    <row r="880" spans="18:30" x14ac:dyDescent="0.25">
      <c r="R880" s="152"/>
      <c r="S880" s="152"/>
      <c r="T880" s="152"/>
      <c r="U880" s="152"/>
      <c r="V880" s="152"/>
      <c r="W880" s="152"/>
      <c r="X880" s="152"/>
      <c r="Y880" s="152"/>
      <c r="Z880" s="152"/>
      <c r="AA880" s="152"/>
      <c r="AB880" s="152"/>
      <c r="AC880" s="152"/>
      <c r="AD880" s="152"/>
    </row>
    <row r="881" spans="18:30" x14ac:dyDescent="0.25">
      <c r="R881" s="152"/>
      <c r="S881" s="152"/>
      <c r="T881" s="152"/>
      <c r="U881" s="152"/>
      <c r="V881" s="152"/>
      <c r="W881" s="152"/>
      <c r="X881" s="152"/>
      <c r="Y881" s="152"/>
      <c r="Z881" s="152"/>
      <c r="AA881" s="152"/>
      <c r="AB881" s="152"/>
      <c r="AC881" s="152"/>
      <c r="AD881" s="152"/>
    </row>
    <row r="882" spans="18:30" x14ac:dyDescent="0.25">
      <c r="R882" s="152"/>
      <c r="S882" s="152"/>
      <c r="T882" s="152"/>
      <c r="U882" s="152"/>
      <c r="V882" s="152"/>
      <c r="W882" s="152"/>
      <c r="X882" s="152"/>
      <c r="Y882" s="152"/>
      <c r="Z882" s="152"/>
      <c r="AA882" s="152"/>
      <c r="AB882" s="152"/>
      <c r="AC882" s="152"/>
      <c r="AD882" s="152"/>
    </row>
    <row r="883" spans="18:30" x14ac:dyDescent="0.25">
      <c r="R883" s="152"/>
      <c r="S883" s="152"/>
      <c r="T883" s="152"/>
      <c r="U883" s="152"/>
      <c r="V883" s="152"/>
      <c r="W883" s="152"/>
      <c r="X883" s="152"/>
      <c r="Y883" s="152"/>
      <c r="Z883" s="152"/>
      <c r="AA883" s="152"/>
      <c r="AB883" s="152"/>
      <c r="AC883" s="152"/>
      <c r="AD883" s="152"/>
    </row>
    <row r="884" spans="18:30" x14ac:dyDescent="0.25">
      <c r="R884" s="152"/>
      <c r="S884" s="152"/>
      <c r="T884" s="152"/>
      <c r="U884" s="152"/>
      <c r="V884" s="152"/>
      <c r="W884" s="152"/>
      <c r="X884" s="152"/>
      <c r="Y884" s="152"/>
      <c r="Z884" s="152"/>
      <c r="AA884" s="152"/>
      <c r="AB884" s="152"/>
      <c r="AC884" s="152"/>
      <c r="AD884" s="152"/>
    </row>
    <row r="885" spans="18:30" x14ac:dyDescent="0.25">
      <c r="R885" s="152"/>
      <c r="S885" s="152"/>
      <c r="T885" s="152"/>
      <c r="U885" s="152"/>
      <c r="V885" s="152"/>
      <c r="W885" s="152"/>
      <c r="X885" s="152"/>
      <c r="Y885" s="152"/>
      <c r="Z885" s="152"/>
      <c r="AA885" s="152"/>
      <c r="AB885" s="152"/>
      <c r="AC885" s="152"/>
      <c r="AD885" s="152"/>
    </row>
    <row r="886" spans="18:30" x14ac:dyDescent="0.25">
      <c r="R886" s="152"/>
      <c r="S886" s="152"/>
      <c r="T886" s="152"/>
      <c r="U886" s="152"/>
      <c r="V886" s="152"/>
      <c r="W886" s="152"/>
      <c r="X886" s="152"/>
      <c r="Y886" s="152"/>
      <c r="Z886" s="152"/>
      <c r="AA886" s="152"/>
      <c r="AB886" s="152"/>
      <c r="AC886" s="152"/>
      <c r="AD886" s="152"/>
    </row>
    <row r="887" spans="18:30" x14ac:dyDescent="0.25">
      <c r="R887" s="152"/>
      <c r="S887" s="152"/>
      <c r="T887" s="152"/>
      <c r="U887" s="152"/>
      <c r="V887" s="152"/>
      <c r="W887" s="152"/>
      <c r="X887" s="152"/>
      <c r="Y887" s="152"/>
      <c r="Z887" s="152"/>
      <c r="AA887" s="152"/>
      <c r="AB887" s="152"/>
      <c r="AC887" s="152"/>
      <c r="AD887" s="152"/>
    </row>
    <row r="888" spans="18:30" x14ac:dyDescent="0.25">
      <c r="R888" s="152"/>
      <c r="S888" s="152"/>
      <c r="T888" s="152"/>
      <c r="U888" s="152"/>
      <c r="V888" s="152"/>
      <c r="W888" s="152"/>
      <c r="X888" s="152"/>
      <c r="Y888" s="152"/>
      <c r="Z888" s="152"/>
      <c r="AA888" s="152"/>
      <c r="AB888" s="152"/>
      <c r="AC888" s="152"/>
      <c r="AD888" s="152"/>
    </row>
    <row r="889" spans="18:30" x14ac:dyDescent="0.25">
      <c r="R889" s="152"/>
      <c r="S889" s="152"/>
      <c r="T889" s="152"/>
      <c r="U889" s="152"/>
      <c r="V889" s="152"/>
      <c r="W889" s="152"/>
      <c r="X889" s="152"/>
      <c r="Y889" s="152"/>
      <c r="Z889" s="152"/>
      <c r="AA889" s="152"/>
      <c r="AB889" s="152"/>
      <c r="AC889" s="152"/>
      <c r="AD889" s="152"/>
    </row>
    <row r="890" spans="18:30" x14ac:dyDescent="0.25">
      <c r="R890" s="152"/>
      <c r="S890" s="152"/>
      <c r="T890" s="152"/>
      <c r="U890" s="152"/>
      <c r="V890" s="152"/>
      <c r="W890" s="152"/>
      <c r="X890" s="152"/>
      <c r="Y890" s="152"/>
      <c r="Z890" s="152"/>
      <c r="AA890" s="152"/>
      <c r="AB890" s="152"/>
      <c r="AC890" s="152"/>
      <c r="AD890" s="152"/>
    </row>
    <row r="891" spans="18:30" x14ac:dyDescent="0.25">
      <c r="R891" s="152"/>
      <c r="S891" s="152"/>
      <c r="T891" s="152"/>
      <c r="U891" s="152"/>
      <c r="V891" s="152"/>
      <c r="W891" s="152"/>
      <c r="X891" s="152"/>
      <c r="Y891" s="152"/>
      <c r="Z891" s="152"/>
      <c r="AA891" s="152"/>
      <c r="AB891" s="152"/>
      <c r="AC891" s="152"/>
      <c r="AD891" s="152"/>
    </row>
    <row r="892" spans="18:30" x14ac:dyDescent="0.25">
      <c r="R892" s="152"/>
      <c r="S892" s="152"/>
      <c r="T892" s="152"/>
      <c r="U892" s="152"/>
      <c r="V892" s="152"/>
      <c r="W892" s="152"/>
      <c r="X892" s="152"/>
      <c r="Y892" s="152"/>
      <c r="Z892" s="152"/>
      <c r="AA892" s="152"/>
      <c r="AB892" s="152"/>
      <c r="AC892" s="152"/>
      <c r="AD892" s="152"/>
    </row>
    <row r="893" spans="18:30" x14ac:dyDescent="0.25">
      <c r="R893" s="152"/>
      <c r="S893" s="152"/>
      <c r="T893" s="152"/>
      <c r="U893" s="152"/>
      <c r="V893" s="152"/>
      <c r="W893" s="152"/>
      <c r="X893" s="152"/>
      <c r="Y893" s="152"/>
      <c r="Z893" s="152"/>
      <c r="AA893" s="152"/>
      <c r="AB893" s="152"/>
      <c r="AC893" s="152"/>
      <c r="AD893" s="152"/>
    </row>
    <row r="894" spans="18:30" x14ac:dyDescent="0.25">
      <c r="R894" s="152"/>
      <c r="S894" s="152"/>
      <c r="T894" s="152"/>
      <c r="U894" s="152"/>
      <c r="V894" s="152"/>
      <c r="W894" s="152"/>
      <c r="X894" s="152"/>
      <c r="Y894" s="152"/>
      <c r="Z894" s="152"/>
      <c r="AA894" s="152"/>
      <c r="AB894" s="152"/>
      <c r="AC894" s="152"/>
      <c r="AD894" s="152"/>
    </row>
    <row r="895" spans="18:30" x14ac:dyDescent="0.25">
      <c r="R895" s="152"/>
      <c r="S895" s="152"/>
      <c r="T895" s="152"/>
      <c r="U895" s="152"/>
      <c r="V895" s="152"/>
      <c r="W895" s="152"/>
      <c r="X895" s="152"/>
      <c r="Y895" s="152"/>
      <c r="Z895" s="152"/>
      <c r="AA895" s="152"/>
      <c r="AB895" s="152"/>
      <c r="AC895" s="152"/>
      <c r="AD895" s="152"/>
    </row>
    <row r="896" spans="18:30" x14ac:dyDescent="0.25">
      <c r="R896" s="152"/>
      <c r="S896" s="152"/>
      <c r="T896" s="152"/>
      <c r="U896" s="152"/>
      <c r="V896" s="152"/>
      <c r="W896" s="152"/>
      <c r="X896" s="152"/>
      <c r="Y896" s="152"/>
      <c r="Z896" s="152"/>
      <c r="AA896" s="152"/>
      <c r="AB896" s="152"/>
      <c r="AC896" s="152"/>
      <c r="AD896" s="152"/>
    </row>
    <row r="897" spans="18:30" x14ac:dyDescent="0.25">
      <c r="R897" s="152"/>
      <c r="S897" s="152"/>
      <c r="T897" s="152"/>
      <c r="U897" s="152"/>
      <c r="V897" s="152"/>
      <c r="W897" s="152"/>
      <c r="X897" s="152"/>
      <c r="Y897" s="152"/>
      <c r="Z897" s="152"/>
      <c r="AA897" s="152"/>
      <c r="AB897" s="152"/>
      <c r="AC897" s="152"/>
      <c r="AD897" s="152"/>
    </row>
    <row r="898" spans="18:30" x14ac:dyDescent="0.25">
      <c r="R898" s="152"/>
      <c r="S898" s="152"/>
      <c r="T898" s="152"/>
      <c r="U898" s="152"/>
      <c r="V898" s="152"/>
      <c r="W898" s="152"/>
      <c r="X898" s="152"/>
      <c r="Y898" s="152"/>
      <c r="Z898" s="152"/>
      <c r="AA898" s="152"/>
      <c r="AB898" s="152"/>
      <c r="AC898" s="152"/>
      <c r="AD898" s="152"/>
    </row>
    <row r="899" spans="18:30" x14ac:dyDescent="0.25">
      <c r="R899" s="152"/>
      <c r="S899" s="152"/>
      <c r="T899" s="152"/>
      <c r="U899" s="152"/>
      <c r="V899" s="152"/>
      <c r="W899" s="152"/>
      <c r="X899" s="152"/>
      <c r="Y899" s="152"/>
      <c r="Z899" s="152"/>
      <c r="AA899" s="152"/>
      <c r="AB899" s="152"/>
      <c r="AC899" s="152"/>
      <c r="AD899" s="152"/>
    </row>
    <row r="900" spans="18:30" x14ac:dyDescent="0.25">
      <c r="R900" s="152"/>
      <c r="S900" s="152"/>
      <c r="T900" s="152"/>
      <c r="U900" s="152"/>
      <c r="V900" s="152"/>
      <c r="W900" s="152"/>
      <c r="X900" s="152"/>
      <c r="Y900" s="152"/>
      <c r="Z900" s="152"/>
      <c r="AA900" s="152"/>
      <c r="AB900" s="152"/>
      <c r="AC900" s="152"/>
      <c r="AD900" s="152"/>
    </row>
    <row r="901" spans="18:30" x14ac:dyDescent="0.25">
      <c r="R901" s="152"/>
      <c r="S901" s="152"/>
      <c r="T901" s="152"/>
      <c r="U901" s="152"/>
      <c r="V901" s="152"/>
      <c r="W901" s="152"/>
      <c r="X901" s="152"/>
      <c r="Y901" s="152"/>
      <c r="Z901" s="152"/>
      <c r="AA901" s="152"/>
      <c r="AB901" s="152"/>
      <c r="AC901" s="152"/>
      <c r="AD901" s="152"/>
    </row>
    <row r="902" spans="18:30" x14ac:dyDescent="0.25">
      <c r="R902" s="152"/>
      <c r="S902" s="152"/>
      <c r="T902" s="152"/>
      <c r="U902" s="152"/>
      <c r="V902" s="152"/>
      <c r="W902" s="152"/>
      <c r="X902" s="152"/>
      <c r="Y902" s="152"/>
      <c r="Z902" s="152"/>
      <c r="AA902" s="152"/>
      <c r="AB902" s="152"/>
      <c r="AC902" s="152"/>
      <c r="AD902" s="152"/>
    </row>
    <row r="903" spans="18:30" x14ac:dyDescent="0.25">
      <c r="R903" s="152"/>
      <c r="S903" s="152"/>
      <c r="T903" s="152"/>
      <c r="U903" s="152"/>
      <c r="V903" s="152"/>
      <c r="W903" s="152"/>
      <c r="X903" s="152"/>
      <c r="Y903" s="152"/>
      <c r="Z903" s="152"/>
      <c r="AA903" s="152"/>
      <c r="AB903" s="152"/>
      <c r="AC903" s="152"/>
      <c r="AD903" s="152"/>
    </row>
    <row r="904" spans="18:30" x14ac:dyDescent="0.25">
      <c r="R904" s="152"/>
      <c r="S904" s="152"/>
      <c r="T904" s="152"/>
      <c r="U904" s="152"/>
      <c r="V904" s="152"/>
      <c r="W904" s="152"/>
      <c r="X904" s="152"/>
      <c r="Y904" s="152"/>
      <c r="Z904" s="152"/>
      <c r="AA904" s="152"/>
      <c r="AB904" s="152"/>
      <c r="AC904" s="152"/>
      <c r="AD904" s="152"/>
    </row>
    <row r="905" spans="18:30" x14ac:dyDescent="0.25">
      <c r="R905" s="152"/>
      <c r="S905" s="152"/>
      <c r="T905" s="152"/>
      <c r="U905" s="152"/>
      <c r="V905" s="152"/>
      <c r="W905" s="152"/>
      <c r="X905" s="152"/>
      <c r="Y905" s="152"/>
      <c r="Z905" s="152"/>
      <c r="AA905" s="152"/>
      <c r="AB905" s="152"/>
      <c r="AC905" s="152"/>
      <c r="AD905" s="152"/>
    </row>
    <row r="906" spans="18:30" x14ac:dyDescent="0.25">
      <c r="R906" s="152"/>
      <c r="S906" s="152"/>
      <c r="T906" s="152"/>
      <c r="U906" s="152"/>
      <c r="V906" s="152"/>
      <c r="W906" s="152"/>
      <c r="X906" s="152"/>
      <c r="Y906" s="152"/>
      <c r="Z906" s="152"/>
      <c r="AA906" s="152"/>
      <c r="AB906" s="152"/>
      <c r="AC906" s="152"/>
      <c r="AD906" s="152"/>
    </row>
    <row r="907" spans="18:30" x14ac:dyDescent="0.25">
      <c r="R907" s="152"/>
      <c r="S907" s="152"/>
      <c r="T907" s="152"/>
      <c r="U907" s="152"/>
      <c r="V907" s="152"/>
      <c r="W907" s="152"/>
      <c r="X907" s="152"/>
      <c r="Y907" s="152"/>
      <c r="Z907" s="152"/>
      <c r="AA907" s="152"/>
      <c r="AB907" s="152"/>
      <c r="AC907" s="152"/>
      <c r="AD907" s="152"/>
    </row>
    <row r="908" spans="18:30" x14ac:dyDescent="0.25">
      <c r="R908" s="152"/>
      <c r="S908" s="152"/>
      <c r="T908" s="152"/>
      <c r="U908" s="152"/>
      <c r="V908" s="152"/>
      <c r="W908" s="152"/>
      <c r="X908" s="152"/>
      <c r="Y908" s="152"/>
      <c r="Z908" s="152"/>
      <c r="AA908" s="152"/>
      <c r="AB908" s="152"/>
      <c r="AC908" s="152"/>
      <c r="AD908" s="152"/>
    </row>
    <row r="909" spans="18:30" x14ac:dyDescent="0.25">
      <c r="R909" s="152"/>
      <c r="S909" s="152"/>
      <c r="T909" s="152"/>
      <c r="U909" s="152"/>
      <c r="V909" s="152"/>
      <c r="W909" s="152"/>
      <c r="X909" s="152"/>
      <c r="Y909" s="152"/>
      <c r="Z909" s="152"/>
      <c r="AA909" s="152"/>
      <c r="AB909" s="152"/>
      <c r="AC909" s="152"/>
      <c r="AD909" s="152"/>
    </row>
    <row r="910" spans="18:30" x14ac:dyDescent="0.25">
      <c r="R910" s="152"/>
      <c r="S910" s="152"/>
      <c r="T910" s="152"/>
      <c r="U910" s="152"/>
      <c r="V910" s="152"/>
      <c r="W910" s="152"/>
      <c r="X910" s="152"/>
      <c r="Y910" s="152"/>
      <c r="Z910" s="152"/>
      <c r="AA910" s="152"/>
      <c r="AB910" s="152"/>
      <c r="AC910" s="152"/>
      <c r="AD910" s="152"/>
    </row>
    <row r="911" spans="18:30" x14ac:dyDescent="0.25">
      <c r="R911" s="152"/>
      <c r="S911" s="152"/>
      <c r="T911" s="152"/>
      <c r="U911" s="152"/>
      <c r="V911" s="152"/>
      <c r="W911" s="152"/>
      <c r="X911" s="152"/>
      <c r="Y911" s="152"/>
      <c r="Z911" s="152"/>
      <c r="AA911" s="152"/>
      <c r="AB911" s="152"/>
      <c r="AC911" s="152"/>
      <c r="AD911" s="152"/>
    </row>
    <row r="912" spans="18:30" x14ac:dyDescent="0.25">
      <c r="R912" s="152"/>
      <c r="S912" s="152"/>
      <c r="T912" s="152"/>
      <c r="U912" s="152"/>
      <c r="V912" s="152"/>
      <c r="W912" s="152"/>
      <c r="X912" s="152"/>
      <c r="Y912" s="152"/>
      <c r="Z912" s="152"/>
      <c r="AA912" s="152"/>
      <c r="AB912" s="152"/>
      <c r="AC912" s="152"/>
      <c r="AD912" s="152"/>
    </row>
    <row r="913" spans="18:30" x14ac:dyDescent="0.25">
      <c r="R913" s="152"/>
      <c r="S913" s="152"/>
      <c r="T913" s="152"/>
      <c r="U913" s="152"/>
      <c r="V913" s="152"/>
      <c r="W913" s="152"/>
      <c r="X913" s="152"/>
      <c r="Y913" s="152"/>
      <c r="Z913" s="152"/>
      <c r="AA913" s="152"/>
      <c r="AB913" s="152"/>
      <c r="AC913" s="152"/>
      <c r="AD913" s="152"/>
    </row>
    <row r="914" spans="18:30" x14ac:dyDescent="0.25">
      <c r="R914" s="152"/>
      <c r="S914" s="152"/>
      <c r="T914" s="152"/>
      <c r="U914" s="152"/>
      <c r="V914" s="152"/>
      <c r="W914" s="152"/>
      <c r="X914" s="152"/>
      <c r="Y914" s="152"/>
      <c r="Z914" s="152"/>
      <c r="AA914" s="152"/>
      <c r="AB914" s="152"/>
      <c r="AC914" s="152"/>
      <c r="AD914" s="152"/>
    </row>
    <row r="915" spans="18:30" x14ac:dyDescent="0.25">
      <c r="R915" s="152"/>
      <c r="S915" s="152"/>
      <c r="T915" s="152"/>
      <c r="U915" s="152"/>
      <c r="V915" s="152"/>
      <c r="W915" s="152"/>
      <c r="X915" s="152"/>
      <c r="Y915" s="152"/>
      <c r="Z915" s="152"/>
      <c r="AA915" s="152"/>
      <c r="AB915" s="152"/>
      <c r="AC915" s="152"/>
      <c r="AD915" s="152"/>
    </row>
    <row r="916" spans="18:30" x14ac:dyDescent="0.25">
      <c r="R916" s="152"/>
      <c r="S916" s="152"/>
      <c r="T916" s="152"/>
      <c r="U916" s="152"/>
      <c r="V916" s="152"/>
      <c r="W916" s="152"/>
      <c r="X916" s="152"/>
      <c r="Y916" s="152"/>
      <c r="Z916" s="152"/>
      <c r="AA916" s="152"/>
      <c r="AB916" s="152"/>
      <c r="AC916" s="152"/>
      <c r="AD916" s="152"/>
    </row>
    <row r="917" spans="18:30" x14ac:dyDescent="0.25">
      <c r="R917" s="152"/>
      <c r="S917" s="152"/>
      <c r="T917" s="152"/>
      <c r="U917" s="152"/>
      <c r="V917" s="152"/>
      <c r="W917" s="152"/>
      <c r="X917" s="152"/>
      <c r="Y917" s="152"/>
      <c r="Z917" s="152"/>
      <c r="AA917" s="152"/>
      <c r="AB917" s="152"/>
      <c r="AC917" s="152"/>
      <c r="AD917" s="152"/>
    </row>
    <row r="918" spans="18:30" x14ac:dyDescent="0.25">
      <c r="R918" s="152"/>
      <c r="S918" s="152"/>
      <c r="T918" s="152"/>
      <c r="U918" s="152"/>
      <c r="V918" s="152"/>
      <c r="W918" s="152"/>
      <c r="X918" s="152"/>
      <c r="Y918" s="152"/>
      <c r="Z918" s="152"/>
      <c r="AA918" s="152"/>
      <c r="AB918" s="152"/>
      <c r="AC918" s="152"/>
      <c r="AD918" s="152"/>
    </row>
    <row r="919" spans="18:30" x14ac:dyDescent="0.25">
      <c r="R919" s="152"/>
      <c r="S919" s="152"/>
      <c r="T919" s="152"/>
      <c r="U919" s="152"/>
      <c r="V919" s="152"/>
      <c r="W919" s="152"/>
      <c r="X919" s="152"/>
      <c r="Y919" s="152"/>
      <c r="Z919" s="152"/>
      <c r="AA919" s="152"/>
      <c r="AB919" s="152"/>
      <c r="AC919" s="152"/>
      <c r="AD919" s="152"/>
    </row>
    <row r="920" spans="18:30" x14ac:dyDescent="0.25">
      <c r="R920" s="152"/>
      <c r="S920" s="152"/>
      <c r="T920" s="152"/>
      <c r="U920" s="152"/>
      <c r="V920" s="152"/>
      <c r="W920" s="152"/>
      <c r="X920" s="152"/>
      <c r="Y920" s="152"/>
      <c r="Z920" s="152"/>
      <c r="AA920" s="152"/>
      <c r="AB920" s="152"/>
      <c r="AC920" s="152"/>
      <c r="AD920" s="152"/>
    </row>
    <row r="921" spans="18:30" x14ac:dyDescent="0.25">
      <c r="R921" s="152"/>
      <c r="S921" s="152"/>
      <c r="T921" s="152"/>
      <c r="U921" s="152"/>
      <c r="V921" s="152"/>
      <c r="W921" s="152"/>
      <c r="X921" s="152"/>
      <c r="Y921" s="152"/>
      <c r="Z921" s="152"/>
      <c r="AA921" s="152"/>
      <c r="AB921" s="152"/>
      <c r="AC921" s="152"/>
      <c r="AD921" s="152"/>
    </row>
    <row r="922" spans="18:30" x14ac:dyDescent="0.25">
      <c r="R922" s="152"/>
      <c r="S922" s="152"/>
      <c r="T922" s="152"/>
      <c r="U922" s="152"/>
      <c r="V922" s="152"/>
      <c r="W922" s="152"/>
      <c r="X922" s="152"/>
      <c r="Y922" s="152"/>
      <c r="Z922" s="152"/>
      <c r="AA922" s="152"/>
      <c r="AB922" s="152"/>
      <c r="AC922" s="152"/>
      <c r="AD922" s="152"/>
    </row>
    <row r="923" spans="18:30" x14ac:dyDescent="0.25">
      <c r="R923" s="152"/>
      <c r="S923" s="152"/>
      <c r="T923" s="152"/>
      <c r="U923" s="152"/>
      <c r="V923" s="152"/>
      <c r="W923" s="152"/>
      <c r="X923" s="152"/>
      <c r="Y923" s="152"/>
      <c r="Z923" s="152"/>
      <c r="AA923" s="152"/>
      <c r="AB923" s="152"/>
      <c r="AC923" s="152"/>
      <c r="AD923" s="152"/>
    </row>
    <row r="924" spans="18:30" x14ac:dyDescent="0.25">
      <c r="R924" s="152"/>
      <c r="S924" s="152"/>
      <c r="T924" s="152"/>
      <c r="U924" s="152"/>
      <c r="V924" s="152"/>
      <c r="W924" s="152"/>
      <c r="X924" s="152"/>
      <c r="Y924" s="152"/>
      <c r="Z924" s="152"/>
      <c r="AA924" s="152"/>
      <c r="AB924" s="152"/>
      <c r="AC924" s="152"/>
      <c r="AD924" s="152"/>
    </row>
    <row r="925" spans="18:30" x14ac:dyDescent="0.25">
      <c r="R925" s="152"/>
      <c r="S925" s="152"/>
      <c r="T925" s="152"/>
      <c r="U925" s="152"/>
      <c r="V925" s="152"/>
      <c r="W925" s="152"/>
      <c r="X925" s="152"/>
      <c r="Y925" s="152"/>
      <c r="Z925" s="152"/>
      <c r="AA925" s="152"/>
      <c r="AB925" s="152"/>
      <c r="AC925" s="152"/>
      <c r="AD925" s="152"/>
    </row>
    <row r="926" spans="18:30" x14ac:dyDescent="0.25">
      <c r="R926" s="152"/>
      <c r="S926" s="152"/>
      <c r="T926" s="152"/>
      <c r="U926" s="152"/>
      <c r="V926" s="152"/>
      <c r="W926" s="152"/>
      <c r="X926" s="152"/>
      <c r="Y926" s="152"/>
      <c r="Z926" s="152"/>
      <c r="AA926" s="152"/>
      <c r="AB926" s="152"/>
      <c r="AC926" s="152"/>
      <c r="AD926" s="152"/>
    </row>
    <row r="927" spans="18:30" x14ac:dyDescent="0.25">
      <c r="R927" s="152"/>
      <c r="S927" s="152"/>
      <c r="T927" s="152"/>
      <c r="U927" s="152"/>
      <c r="V927" s="152"/>
      <c r="W927" s="152"/>
      <c r="X927" s="152"/>
      <c r="Y927" s="152"/>
      <c r="Z927" s="152"/>
      <c r="AA927" s="152"/>
      <c r="AB927" s="152"/>
      <c r="AC927" s="152"/>
      <c r="AD927" s="152"/>
    </row>
    <row r="928" spans="18:30" x14ac:dyDescent="0.25">
      <c r="R928" s="152"/>
      <c r="S928" s="152"/>
      <c r="T928" s="152"/>
      <c r="U928" s="152"/>
      <c r="V928" s="152"/>
      <c r="W928" s="152"/>
      <c r="X928" s="152"/>
      <c r="Y928" s="152"/>
      <c r="Z928" s="152"/>
      <c r="AA928" s="152"/>
      <c r="AB928" s="152"/>
      <c r="AC928" s="152"/>
      <c r="AD928" s="152"/>
    </row>
    <row r="929" spans="18:30" x14ac:dyDescent="0.25">
      <c r="R929" s="152"/>
      <c r="S929" s="152"/>
      <c r="T929" s="152"/>
      <c r="U929" s="152"/>
      <c r="V929" s="152"/>
      <c r="W929" s="152"/>
      <c r="X929" s="152"/>
      <c r="Y929" s="152"/>
      <c r="Z929" s="152"/>
      <c r="AA929" s="152"/>
      <c r="AB929" s="152"/>
      <c r="AC929" s="152"/>
      <c r="AD929" s="152"/>
    </row>
    <row r="930" spans="18:30" x14ac:dyDescent="0.25">
      <c r="R930" s="152"/>
      <c r="S930" s="152"/>
      <c r="T930" s="152"/>
      <c r="U930" s="152"/>
      <c r="V930" s="152"/>
      <c r="W930" s="152"/>
      <c r="X930" s="152"/>
      <c r="Y930" s="152"/>
      <c r="Z930" s="152"/>
      <c r="AA930" s="152"/>
      <c r="AB930" s="152"/>
      <c r="AC930" s="152"/>
      <c r="AD930" s="152"/>
    </row>
    <row r="931" spans="18:30" x14ac:dyDescent="0.25">
      <c r="R931" s="152"/>
      <c r="S931" s="152"/>
      <c r="T931" s="152"/>
      <c r="U931" s="152"/>
      <c r="V931" s="152"/>
      <c r="W931" s="152"/>
      <c r="X931" s="152"/>
      <c r="Y931" s="152"/>
      <c r="Z931" s="152"/>
      <c r="AA931" s="152"/>
      <c r="AB931" s="152"/>
      <c r="AC931" s="152"/>
      <c r="AD931" s="152"/>
    </row>
    <row r="932" spans="18:30" x14ac:dyDescent="0.25">
      <c r="R932" s="152"/>
      <c r="S932" s="152"/>
      <c r="T932" s="152"/>
      <c r="U932" s="152"/>
      <c r="V932" s="152"/>
      <c r="W932" s="152"/>
      <c r="X932" s="152"/>
      <c r="Y932" s="152"/>
      <c r="Z932" s="152"/>
      <c r="AA932" s="152"/>
      <c r="AB932" s="152"/>
      <c r="AC932" s="152"/>
      <c r="AD932" s="152"/>
    </row>
    <row r="933" spans="18:30" x14ac:dyDescent="0.25">
      <c r="R933" s="152"/>
      <c r="S933" s="152"/>
      <c r="T933" s="152"/>
      <c r="U933" s="152"/>
      <c r="V933" s="152"/>
      <c r="W933" s="152"/>
      <c r="X933" s="152"/>
      <c r="Y933" s="152"/>
      <c r="Z933" s="152"/>
      <c r="AA933" s="152"/>
      <c r="AB933" s="152"/>
      <c r="AC933" s="152"/>
      <c r="AD933" s="152"/>
    </row>
    <row r="934" spans="18:30" x14ac:dyDescent="0.25">
      <c r="R934" s="152"/>
      <c r="S934" s="152"/>
      <c r="T934" s="152"/>
      <c r="U934" s="152"/>
      <c r="V934" s="152"/>
      <c r="W934" s="152"/>
      <c r="X934" s="152"/>
      <c r="Y934" s="152"/>
      <c r="Z934" s="152"/>
      <c r="AA934" s="152"/>
      <c r="AB934" s="152"/>
      <c r="AC934" s="152"/>
      <c r="AD934" s="152"/>
    </row>
    <row r="935" spans="18:30" x14ac:dyDescent="0.25">
      <c r="R935" s="152"/>
      <c r="S935" s="152"/>
      <c r="T935" s="152"/>
      <c r="U935" s="152"/>
      <c r="V935" s="152"/>
      <c r="W935" s="152"/>
      <c r="X935" s="152"/>
      <c r="Y935" s="152"/>
      <c r="Z935" s="152"/>
      <c r="AA935" s="152"/>
      <c r="AB935" s="152"/>
      <c r="AC935" s="152"/>
      <c r="AD935" s="152"/>
    </row>
    <row r="936" spans="18:30" x14ac:dyDescent="0.25">
      <c r="R936" s="152"/>
      <c r="S936" s="152"/>
      <c r="T936" s="152"/>
      <c r="U936" s="152"/>
      <c r="V936" s="152"/>
      <c r="W936" s="152"/>
      <c r="X936" s="152"/>
      <c r="Y936" s="152"/>
      <c r="Z936" s="152"/>
      <c r="AA936" s="152"/>
      <c r="AB936" s="152"/>
      <c r="AC936" s="152"/>
      <c r="AD936" s="152"/>
    </row>
    <row r="937" spans="18:30" x14ac:dyDescent="0.25">
      <c r="R937" s="152"/>
      <c r="S937" s="152"/>
      <c r="T937" s="152"/>
      <c r="U937" s="152"/>
      <c r="V937" s="152"/>
      <c r="W937" s="152"/>
      <c r="X937" s="152"/>
      <c r="Y937" s="152"/>
      <c r="Z937" s="152"/>
      <c r="AA937" s="152"/>
      <c r="AB937" s="152"/>
      <c r="AC937" s="152"/>
      <c r="AD937" s="152"/>
    </row>
    <row r="938" spans="18:30" x14ac:dyDescent="0.25">
      <c r="R938" s="152"/>
      <c r="S938" s="152"/>
      <c r="T938" s="152"/>
      <c r="U938" s="152"/>
      <c r="V938" s="152"/>
      <c r="W938" s="152"/>
      <c r="X938" s="152"/>
      <c r="Y938" s="152"/>
      <c r="Z938" s="152"/>
      <c r="AA938" s="152"/>
      <c r="AB938" s="152"/>
      <c r="AC938" s="152"/>
      <c r="AD938" s="152"/>
    </row>
    <row r="939" spans="18:30" x14ac:dyDescent="0.25">
      <c r="R939" s="152"/>
      <c r="S939" s="152"/>
      <c r="T939" s="152"/>
      <c r="U939" s="152"/>
      <c r="V939" s="152"/>
      <c r="W939" s="152"/>
      <c r="X939" s="152"/>
      <c r="Y939" s="152"/>
      <c r="Z939" s="152"/>
      <c r="AA939" s="152"/>
      <c r="AB939" s="152"/>
      <c r="AC939" s="152"/>
      <c r="AD939" s="152"/>
    </row>
    <row r="940" spans="18:30" x14ac:dyDescent="0.25">
      <c r="R940" s="152"/>
      <c r="S940" s="152"/>
      <c r="T940" s="152"/>
      <c r="U940" s="152"/>
      <c r="V940" s="152"/>
      <c r="W940" s="152"/>
      <c r="X940" s="152"/>
      <c r="Y940" s="152"/>
      <c r="Z940" s="152"/>
      <c r="AA940" s="152"/>
      <c r="AB940" s="152"/>
      <c r="AC940" s="152"/>
      <c r="AD940" s="152"/>
    </row>
    <row r="941" spans="18:30" x14ac:dyDescent="0.25">
      <c r="R941" s="152"/>
      <c r="S941" s="152"/>
      <c r="T941" s="152"/>
      <c r="U941" s="152"/>
      <c r="V941" s="152"/>
      <c r="W941" s="152"/>
      <c r="X941" s="152"/>
      <c r="Y941" s="152"/>
      <c r="Z941" s="152"/>
      <c r="AA941" s="152"/>
      <c r="AB941" s="152"/>
      <c r="AC941" s="152"/>
      <c r="AD941" s="152"/>
    </row>
    <row r="942" spans="18:30" x14ac:dyDescent="0.25">
      <c r="R942" s="152"/>
      <c r="S942" s="152"/>
      <c r="T942" s="152"/>
      <c r="U942" s="152"/>
      <c r="V942" s="152"/>
      <c r="W942" s="152"/>
      <c r="X942" s="152"/>
      <c r="Y942" s="152"/>
      <c r="Z942" s="152"/>
      <c r="AA942" s="152"/>
      <c r="AB942" s="152"/>
      <c r="AC942" s="152"/>
      <c r="AD942" s="152"/>
    </row>
    <row r="943" spans="18:30" x14ac:dyDescent="0.25">
      <c r="R943" s="152"/>
      <c r="S943" s="152"/>
      <c r="T943" s="152"/>
      <c r="U943" s="152"/>
      <c r="V943" s="152"/>
      <c r="W943" s="152"/>
      <c r="X943" s="152"/>
      <c r="Y943" s="152"/>
      <c r="Z943" s="152"/>
      <c r="AA943" s="152"/>
      <c r="AB943" s="152"/>
      <c r="AC943" s="152"/>
      <c r="AD943" s="152"/>
    </row>
    <row r="944" spans="18:30" x14ac:dyDescent="0.25">
      <c r="R944" s="152"/>
      <c r="S944" s="152"/>
      <c r="T944" s="152"/>
      <c r="U944" s="152"/>
      <c r="V944" s="152"/>
      <c r="W944" s="152"/>
      <c r="X944" s="152"/>
      <c r="Y944" s="152"/>
      <c r="Z944" s="152"/>
      <c r="AA944" s="152"/>
      <c r="AB944" s="152"/>
      <c r="AC944" s="152"/>
      <c r="AD944" s="152"/>
    </row>
    <row r="945" spans="18:30" x14ac:dyDescent="0.25">
      <c r="R945" s="152"/>
      <c r="S945" s="152"/>
      <c r="T945" s="152"/>
      <c r="U945" s="152"/>
      <c r="V945" s="152"/>
      <c r="W945" s="152"/>
      <c r="X945" s="152"/>
      <c r="Y945" s="152"/>
      <c r="Z945" s="152"/>
      <c r="AA945" s="152"/>
      <c r="AB945" s="152"/>
      <c r="AC945" s="152"/>
      <c r="AD945" s="152"/>
    </row>
    <row r="946" spans="18:30" x14ac:dyDescent="0.25">
      <c r="R946" s="152"/>
      <c r="S946" s="152"/>
      <c r="T946" s="152"/>
      <c r="U946" s="152"/>
      <c r="V946" s="152"/>
      <c r="W946" s="152"/>
      <c r="X946" s="152"/>
      <c r="Y946" s="152"/>
      <c r="Z946" s="152"/>
      <c r="AA946" s="152"/>
      <c r="AB946" s="152"/>
      <c r="AC946" s="152"/>
      <c r="AD946" s="152"/>
    </row>
    <row r="947" spans="18:30" x14ac:dyDescent="0.25">
      <c r="R947" s="152"/>
      <c r="S947" s="152"/>
      <c r="T947" s="152"/>
      <c r="U947" s="152"/>
      <c r="V947" s="152"/>
      <c r="W947" s="152"/>
      <c r="X947" s="152"/>
      <c r="Y947" s="152"/>
      <c r="Z947" s="152"/>
      <c r="AA947" s="152"/>
      <c r="AB947" s="152"/>
      <c r="AC947" s="152"/>
      <c r="AD947" s="152"/>
    </row>
    <row r="948" spans="18:30" x14ac:dyDescent="0.25">
      <c r="R948" s="152"/>
      <c r="S948" s="152"/>
      <c r="T948" s="152"/>
      <c r="U948" s="152"/>
      <c r="V948" s="152"/>
      <c r="W948" s="152"/>
      <c r="X948" s="152"/>
      <c r="Y948" s="152"/>
      <c r="Z948" s="152"/>
      <c r="AA948" s="152"/>
      <c r="AB948" s="152"/>
      <c r="AC948" s="152"/>
      <c r="AD948" s="152"/>
    </row>
    <row r="949" spans="18:30" x14ac:dyDescent="0.25">
      <c r="R949" s="152"/>
      <c r="S949" s="152"/>
      <c r="T949" s="152"/>
      <c r="U949" s="152"/>
      <c r="V949" s="152"/>
      <c r="W949" s="152"/>
      <c r="X949" s="152"/>
      <c r="Y949" s="152"/>
      <c r="Z949" s="152"/>
      <c r="AA949" s="152"/>
      <c r="AB949" s="152"/>
      <c r="AC949" s="152"/>
      <c r="AD949" s="152"/>
    </row>
    <row r="950" spans="18:30" x14ac:dyDescent="0.25">
      <c r="R950" s="152"/>
      <c r="S950" s="152"/>
      <c r="T950" s="152"/>
      <c r="U950" s="152"/>
      <c r="V950" s="152"/>
      <c r="W950" s="152"/>
      <c r="X950" s="152"/>
      <c r="Y950" s="152"/>
      <c r="Z950" s="152"/>
      <c r="AA950" s="152"/>
      <c r="AB950" s="152"/>
      <c r="AC950" s="152"/>
      <c r="AD950" s="152"/>
    </row>
    <row r="951" spans="18:30" x14ac:dyDescent="0.25">
      <c r="R951" s="152"/>
      <c r="S951" s="152"/>
      <c r="T951" s="152"/>
      <c r="U951" s="152"/>
      <c r="V951" s="152"/>
      <c r="W951" s="152"/>
      <c r="X951" s="152"/>
      <c r="Y951" s="152"/>
      <c r="Z951" s="152"/>
      <c r="AA951" s="152"/>
      <c r="AB951" s="152"/>
      <c r="AC951" s="152"/>
      <c r="AD951" s="152"/>
    </row>
    <row r="952" spans="18:30" x14ac:dyDescent="0.25">
      <c r="R952" s="152"/>
      <c r="S952" s="152"/>
      <c r="T952" s="152"/>
      <c r="U952" s="152"/>
      <c r="V952" s="152"/>
      <c r="W952" s="152"/>
      <c r="X952" s="152"/>
      <c r="Y952" s="152"/>
      <c r="Z952" s="152"/>
      <c r="AA952" s="152"/>
      <c r="AB952" s="152"/>
      <c r="AC952" s="152"/>
      <c r="AD952" s="152"/>
    </row>
    <row r="953" spans="18:30" x14ac:dyDescent="0.25">
      <c r="R953" s="152"/>
      <c r="S953" s="152"/>
      <c r="T953" s="152"/>
      <c r="U953" s="152"/>
      <c r="V953" s="152"/>
      <c r="W953" s="152"/>
      <c r="X953" s="152"/>
      <c r="Y953" s="152"/>
      <c r="Z953" s="152"/>
      <c r="AA953" s="152"/>
      <c r="AB953" s="152"/>
      <c r="AC953" s="152"/>
      <c r="AD953" s="152"/>
    </row>
    <row r="954" spans="18:30" x14ac:dyDescent="0.25">
      <c r="R954" s="152"/>
      <c r="S954" s="152"/>
      <c r="T954" s="152"/>
      <c r="U954" s="152"/>
      <c r="V954" s="152"/>
      <c r="W954" s="152"/>
      <c r="X954" s="152"/>
      <c r="Y954" s="152"/>
      <c r="Z954" s="152"/>
      <c r="AA954" s="152"/>
      <c r="AB954" s="152"/>
      <c r="AC954" s="152"/>
      <c r="AD954" s="152"/>
    </row>
    <row r="955" spans="18:30" x14ac:dyDescent="0.25">
      <c r="R955" s="152"/>
      <c r="S955" s="152"/>
      <c r="T955" s="152"/>
      <c r="U955" s="152"/>
      <c r="V955" s="152"/>
      <c r="W955" s="152"/>
      <c r="X955" s="152"/>
      <c r="Y955" s="152"/>
      <c r="Z955" s="152"/>
      <c r="AA955" s="152"/>
      <c r="AB955" s="152"/>
      <c r="AC955" s="152"/>
      <c r="AD955" s="152"/>
    </row>
    <row r="956" spans="18:30" x14ac:dyDescent="0.25">
      <c r="R956" s="152"/>
      <c r="S956" s="152"/>
      <c r="T956" s="152"/>
      <c r="U956" s="152"/>
      <c r="V956" s="152"/>
      <c r="W956" s="152"/>
      <c r="X956" s="152"/>
      <c r="Y956" s="152"/>
      <c r="Z956" s="152"/>
      <c r="AA956" s="152"/>
      <c r="AB956" s="152"/>
      <c r="AC956" s="152"/>
      <c r="AD956" s="152"/>
    </row>
    <row r="957" spans="18:30" x14ac:dyDescent="0.25">
      <c r="R957" s="152"/>
      <c r="S957" s="152"/>
      <c r="T957" s="152"/>
      <c r="U957" s="152"/>
      <c r="V957" s="152"/>
      <c r="W957" s="152"/>
      <c r="X957" s="152"/>
      <c r="Y957" s="152"/>
      <c r="Z957" s="152"/>
      <c r="AA957" s="152"/>
      <c r="AB957" s="152"/>
      <c r="AC957" s="152"/>
      <c r="AD957" s="152"/>
    </row>
    <row r="958" spans="18:30" x14ac:dyDescent="0.25">
      <c r="R958" s="152"/>
      <c r="S958" s="152"/>
      <c r="T958" s="152"/>
      <c r="U958" s="152"/>
      <c r="V958" s="152"/>
      <c r="W958" s="152"/>
      <c r="X958" s="152"/>
      <c r="Y958" s="152"/>
      <c r="Z958" s="152"/>
      <c r="AA958" s="152"/>
      <c r="AB958" s="152"/>
      <c r="AC958" s="152"/>
      <c r="AD958" s="152"/>
    </row>
    <row r="959" spans="18:30" x14ac:dyDescent="0.25">
      <c r="R959" s="152"/>
      <c r="S959" s="152"/>
      <c r="T959" s="152"/>
      <c r="U959" s="152"/>
      <c r="V959" s="152"/>
      <c r="W959" s="152"/>
      <c r="X959" s="152"/>
      <c r="Y959" s="152"/>
      <c r="Z959" s="152"/>
      <c r="AA959" s="152"/>
      <c r="AB959" s="152"/>
      <c r="AC959" s="152"/>
      <c r="AD959" s="152"/>
    </row>
    <row r="960" spans="18:30" x14ac:dyDescent="0.25">
      <c r="R960" s="152"/>
      <c r="S960" s="152"/>
      <c r="T960" s="152"/>
      <c r="U960" s="152"/>
      <c r="V960" s="152"/>
      <c r="W960" s="152"/>
      <c r="X960" s="152"/>
      <c r="Y960" s="152"/>
      <c r="Z960" s="152"/>
      <c r="AA960" s="152"/>
      <c r="AB960" s="152"/>
      <c r="AC960" s="152"/>
      <c r="AD960" s="152"/>
    </row>
    <row r="961" spans="18:30" x14ac:dyDescent="0.25">
      <c r="R961" s="152"/>
      <c r="S961" s="152"/>
      <c r="T961" s="152"/>
      <c r="U961" s="152"/>
      <c r="V961" s="152"/>
      <c r="W961" s="152"/>
      <c r="X961" s="152"/>
      <c r="Y961" s="152"/>
      <c r="Z961" s="152"/>
      <c r="AA961" s="152"/>
      <c r="AB961" s="152"/>
      <c r="AC961" s="152"/>
      <c r="AD961" s="152"/>
    </row>
    <row r="962" spans="18:30" x14ac:dyDescent="0.25">
      <c r="R962" s="152"/>
      <c r="S962" s="152"/>
      <c r="T962" s="152"/>
      <c r="U962" s="152"/>
      <c r="V962" s="152"/>
      <c r="W962" s="152"/>
      <c r="X962" s="152"/>
      <c r="Y962" s="152"/>
      <c r="Z962" s="152"/>
      <c r="AA962" s="152"/>
      <c r="AB962" s="152"/>
      <c r="AC962" s="152"/>
      <c r="AD962" s="152"/>
    </row>
    <row r="963" spans="18:30" x14ac:dyDescent="0.25">
      <c r="R963" s="152"/>
      <c r="S963" s="152"/>
      <c r="T963" s="152"/>
      <c r="U963" s="152"/>
      <c r="V963" s="152"/>
      <c r="W963" s="152"/>
      <c r="X963" s="152"/>
      <c r="Y963" s="152"/>
      <c r="Z963" s="152"/>
      <c r="AA963" s="152"/>
      <c r="AB963" s="152"/>
      <c r="AC963" s="152"/>
      <c r="AD963" s="152"/>
    </row>
    <row r="964" spans="18:30" x14ac:dyDescent="0.25">
      <c r="R964" s="152"/>
      <c r="S964" s="152"/>
      <c r="T964" s="152"/>
      <c r="U964" s="152"/>
      <c r="V964" s="152"/>
      <c r="W964" s="152"/>
      <c r="X964" s="152"/>
      <c r="Y964" s="152"/>
      <c r="Z964" s="152"/>
      <c r="AA964" s="152"/>
      <c r="AB964" s="152"/>
      <c r="AC964" s="152"/>
      <c r="AD964" s="152"/>
    </row>
    <row r="965" spans="18:30" x14ac:dyDescent="0.25">
      <c r="R965" s="152"/>
      <c r="S965" s="152"/>
      <c r="T965" s="152"/>
      <c r="U965" s="152"/>
      <c r="V965" s="152"/>
      <c r="W965" s="152"/>
      <c r="X965" s="152"/>
      <c r="Y965" s="152"/>
      <c r="Z965" s="152"/>
      <c r="AA965" s="152"/>
      <c r="AB965" s="152"/>
      <c r="AC965" s="152"/>
      <c r="AD965" s="152"/>
    </row>
    <row r="966" spans="18:30" x14ac:dyDescent="0.25">
      <c r="R966" s="152"/>
      <c r="S966" s="152"/>
      <c r="T966" s="152"/>
      <c r="U966" s="152"/>
      <c r="V966" s="152"/>
      <c r="W966" s="152"/>
      <c r="X966" s="152"/>
      <c r="Y966" s="152"/>
      <c r="Z966" s="152"/>
      <c r="AA966" s="152"/>
      <c r="AB966" s="152"/>
      <c r="AC966" s="152"/>
      <c r="AD966" s="152"/>
    </row>
    <row r="967" spans="18:30" x14ac:dyDescent="0.25">
      <c r="R967" s="152"/>
      <c r="S967" s="152"/>
      <c r="T967" s="152"/>
      <c r="U967" s="152"/>
      <c r="V967" s="152"/>
      <c r="W967" s="152"/>
      <c r="X967" s="152"/>
      <c r="Y967" s="152"/>
      <c r="Z967" s="152"/>
      <c r="AA967" s="152"/>
      <c r="AB967" s="152"/>
      <c r="AC967" s="152"/>
      <c r="AD967" s="152"/>
    </row>
    <row r="968" spans="18:30" x14ac:dyDescent="0.25">
      <c r="R968" s="152"/>
      <c r="S968" s="152"/>
      <c r="T968" s="152"/>
      <c r="U968" s="152"/>
      <c r="V968" s="152"/>
      <c r="W968" s="152"/>
      <c r="X968" s="152"/>
      <c r="Y968" s="152"/>
      <c r="Z968" s="152"/>
      <c r="AA968" s="152"/>
      <c r="AB968" s="152"/>
      <c r="AC968" s="152"/>
      <c r="AD968" s="152"/>
    </row>
    <row r="969" spans="18:30" x14ac:dyDescent="0.25">
      <c r="R969" s="152"/>
      <c r="S969" s="152"/>
      <c r="T969" s="152"/>
      <c r="U969" s="152"/>
      <c r="V969" s="152"/>
      <c r="W969" s="152"/>
      <c r="X969" s="152"/>
      <c r="Y969" s="152"/>
      <c r="Z969" s="152"/>
      <c r="AA969" s="152"/>
      <c r="AB969" s="152"/>
      <c r="AC969" s="152"/>
      <c r="AD969" s="152"/>
    </row>
    <row r="970" spans="18:30" x14ac:dyDescent="0.25">
      <c r="R970" s="152"/>
      <c r="S970" s="152"/>
      <c r="T970" s="152"/>
      <c r="U970" s="152"/>
      <c r="V970" s="152"/>
      <c r="W970" s="152"/>
      <c r="X970" s="152"/>
      <c r="Y970" s="152"/>
      <c r="Z970" s="152"/>
      <c r="AA970" s="152"/>
      <c r="AB970" s="152"/>
      <c r="AC970" s="152"/>
      <c r="AD970" s="152"/>
    </row>
    <row r="971" spans="18:30" x14ac:dyDescent="0.25">
      <c r="R971" s="152"/>
      <c r="S971" s="152"/>
      <c r="T971" s="152"/>
      <c r="U971" s="152"/>
      <c r="V971" s="152"/>
      <c r="W971" s="152"/>
      <c r="X971" s="152"/>
      <c r="Y971" s="152"/>
      <c r="Z971" s="152"/>
      <c r="AA971" s="152"/>
      <c r="AB971" s="152"/>
      <c r="AC971" s="152"/>
      <c r="AD971" s="152"/>
    </row>
    <row r="972" spans="18:30" x14ac:dyDescent="0.25">
      <c r="R972" s="152"/>
      <c r="S972" s="152"/>
      <c r="T972" s="152"/>
      <c r="U972" s="152"/>
      <c r="V972" s="152"/>
      <c r="W972" s="152"/>
      <c r="X972" s="152"/>
      <c r="Y972" s="152"/>
      <c r="Z972" s="152"/>
      <c r="AA972" s="152"/>
      <c r="AB972" s="152"/>
      <c r="AC972" s="152"/>
      <c r="AD972" s="152"/>
    </row>
    <row r="973" spans="18:30" x14ac:dyDescent="0.25">
      <c r="R973" s="152"/>
      <c r="S973" s="152"/>
      <c r="T973" s="152"/>
      <c r="U973" s="152"/>
      <c r="V973" s="152"/>
      <c r="W973" s="152"/>
      <c r="X973" s="152"/>
      <c r="Y973" s="152"/>
      <c r="Z973" s="152"/>
      <c r="AA973" s="152"/>
      <c r="AB973" s="152"/>
      <c r="AC973" s="152"/>
      <c r="AD973" s="152"/>
    </row>
    <row r="974" spans="18:30" x14ac:dyDescent="0.25">
      <c r="R974" s="152"/>
      <c r="S974" s="152"/>
      <c r="T974" s="152"/>
      <c r="U974" s="152"/>
      <c r="V974" s="152"/>
      <c r="W974" s="152"/>
      <c r="X974" s="152"/>
      <c r="Y974" s="152"/>
      <c r="Z974" s="152"/>
      <c r="AA974" s="152"/>
      <c r="AB974" s="152"/>
      <c r="AC974" s="152"/>
      <c r="AD974" s="152"/>
    </row>
    <row r="975" spans="18:30" x14ac:dyDescent="0.25">
      <c r="R975" s="152"/>
      <c r="S975" s="152"/>
      <c r="T975" s="152"/>
      <c r="U975" s="152"/>
      <c r="V975" s="152"/>
      <c r="W975" s="152"/>
      <c r="X975" s="152"/>
      <c r="Y975" s="152"/>
      <c r="Z975" s="152"/>
      <c r="AA975" s="152"/>
      <c r="AB975" s="152"/>
      <c r="AC975" s="152"/>
      <c r="AD975" s="152"/>
    </row>
    <row r="976" spans="18:30" x14ac:dyDescent="0.25">
      <c r="R976" s="152"/>
      <c r="S976" s="152"/>
      <c r="T976" s="152"/>
      <c r="U976" s="152"/>
      <c r="V976" s="152"/>
      <c r="W976" s="152"/>
      <c r="X976" s="152"/>
      <c r="Y976" s="152"/>
      <c r="Z976" s="152"/>
      <c r="AA976" s="152"/>
      <c r="AB976" s="152"/>
      <c r="AC976" s="152"/>
      <c r="AD976" s="152"/>
    </row>
    <row r="977" spans="18:30" x14ac:dyDescent="0.25">
      <c r="R977" s="152"/>
      <c r="S977" s="152"/>
      <c r="T977" s="152"/>
      <c r="U977" s="152"/>
      <c r="V977" s="152"/>
      <c r="W977" s="152"/>
      <c r="X977" s="152"/>
      <c r="Y977" s="152"/>
      <c r="Z977" s="152"/>
      <c r="AA977" s="152"/>
      <c r="AB977" s="152"/>
      <c r="AC977" s="152"/>
      <c r="AD977" s="152"/>
    </row>
    <row r="978" spans="18:30" x14ac:dyDescent="0.25">
      <c r="R978" s="152"/>
      <c r="S978" s="152"/>
      <c r="T978" s="152"/>
      <c r="U978" s="152"/>
      <c r="V978" s="152"/>
      <c r="W978" s="152"/>
      <c r="X978" s="152"/>
      <c r="Y978" s="152"/>
      <c r="Z978" s="152"/>
      <c r="AA978" s="152"/>
      <c r="AB978" s="152"/>
      <c r="AC978" s="152"/>
      <c r="AD978" s="152"/>
    </row>
    <row r="979" spans="18:30" x14ac:dyDescent="0.25">
      <c r="R979" s="152"/>
      <c r="S979" s="152"/>
      <c r="T979" s="152"/>
      <c r="U979" s="152"/>
      <c r="V979" s="152"/>
      <c r="W979" s="152"/>
      <c r="X979" s="152"/>
      <c r="Y979" s="152"/>
      <c r="Z979" s="152"/>
      <c r="AA979" s="152"/>
      <c r="AB979" s="152"/>
      <c r="AC979" s="152"/>
      <c r="AD979" s="152"/>
    </row>
    <row r="980" spans="18:30" x14ac:dyDescent="0.25">
      <c r="R980" s="152"/>
      <c r="S980" s="152"/>
      <c r="T980" s="152"/>
      <c r="U980" s="152"/>
      <c r="V980" s="152"/>
      <c r="W980" s="152"/>
      <c r="X980" s="152"/>
      <c r="Y980" s="152"/>
      <c r="Z980" s="152"/>
      <c r="AA980" s="152"/>
      <c r="AB980" s="152"/>
      <c r="AC980" s="152"/>
      <c r="AD980" s="152"/>
    </row>
    <row r="981" spans="18:30" x14ac:dyDescent="0.25">
      <c r="R981" s="152"/>
      <c r="S981" s="152"/>
      <c r="T981" s="152"/>
      <c r="U981" s="152"/>
      <c r="V981" s="152"/>
      <c r="W981" s="152"/>
      <c r="X981" s="152"/>
      <c r="Y981" s="152"/>
      <c r="Z981" s="152"/>
      <c r="AA981" s="152"/>
      <c r="AB981" s="152"/>
      <c r="AC981" s="152"/>
      <c r="AD981" s="152"/>
    </row>
    <row r="982" spans="18:30" x14ac:dyDescent="0.25">
      <c r="R982" s="152"/>
      <c r="S982" s="152"/>
      <c r="T982" s="152"/>
      <c r="U982" s="152"/>
      <c r="V982" s="152"/>
      <c r="W982" s="152"/>
      <c r="X982" s="152"/>
      <c r="Y982" s="152"/>
      <c r="Z982" s="152"/>
      <c r="AA982" s="152"/>
      <c r="AB982" s="152"/>
      <c r="AC982" s="152"/>
      <c r="AD982" s="152"/>
    </row>
    <row r="983" spans="18:30" x14ac:dyDescent="0.25">
      <c r="R983" s="152"/>
      <c r="S983" s="152"/>
      <c r="T983" s="152"/>
      <c r="U983" s="152"/>
      <c r="V983" s="152"/>
      <c r="W983" s="152"/>
      <c r="X983" s="152"/>
      <c r="Y983" s="152"/>
      <c r="Z983" s="152"/>
      <c r="AA983" s="152"/>
      <c r="AB983" s="152"/>
      <c r="AC983" s="152"/>
      <c r="AD983" s="152"/>
    </row>
    <row r="984" spans="18:30" x14ac:dyDescent="0.25">
      <c r="R984" s="152"/>
      <c r="S984" s="152"/>
      <c r="T984" s="152"/>
      <c r="U984" s="152"/>
      <c r="V984" s="152"/>
      <c r="W984" s="152"/>
      <c r="X984" s="152"/>
      <c r="Y984" s="152"/>
      <c r="Z984" s="152"/>
      <c r="AA984" s="152"/>
      <c r="AB984" s="152"/>
      <c r="AC984" s="152"/>
      <c r="AD984" s="152"/>
    </row>
    <row r="985" spans="18:30" x14ac:dyDescent="0.25">
      <c r="R985" s="152"/>
      <c r="S985" s="152"/>
      <c r="T985" s="152"/>
      <c r="U985" s="152"/>
      <c r="V985" s="152"/>
      <c r="W985" s="152"/>
      <c r="X985" s="152"/>
      <c r="Y985" s="152"/>
      <c r="Z985" s="152"/>
      <c r="AA985" s="152"/>
      <c r="AB985" s="152"/>
      <c r="AC985" s="152"/>
      <c r="AD985" s="152"/>
    </row>
    <row r="986" spans="18:30" x14ac:dyDescent="0.25">
      <c r="R986" s="152"/>
      <c r="S986" s="152"/>
      <c r="T986" s="152"/>
      <c r="U986" s="152"/>
      <c r="V986" s="152"/>
      <c r="W986" s="152"/>
      <c r="X986" s="152"/>
      <c r="Y986" s="152"/>
      <c r="Z986" s="152"/>
      <c r="AA986" s="152"/>
      <c r="AB986" s="152"/>
      <c r="AC986" s="152"/>
      <c r="AD986" s="152"/>
    </row>
    <row r="987" spans="18:30" x14ac:dyDescent="0.25">
      <c r="R987" s="152"/>
      <c r="S987" s="152"/>
      <c r="T987" s="152"/>
      <c r="U987" s="152"/>
      <c r="V987" s="152"/>
      <c r="W987" s="152"/>
      <c r="X987" s="152"/>
      <c r="Y987" s="152"/>
      <c r="Z987" s="152"/>
      <c r="AA987" s="152"/>
      <c r="AB987" s="152"/>
      <c r="AC987" s="152"/>
      <c r="AD987" s="152"/>
    </row>
    <row r="988" spans="18:30" x14ac:dyDescent="0.25">
      <c r="R988" s="152"/>
      <c r="S988" s="152"/>
      <c r="T988" s="152"/>
      <c r="U988" s="152"/>
      <c r="V988" s="152"/>
      <c r="W988" s="152"/>
      <c r="X988" s="152"/>
      <c r="Y988" s="152"/>
      <c r="Z988" s="152"/>
      <c r="AA988" s="152"/>
      <c r="AB988" s="152"/>
      <c r="AC988" s="152"/>
      <c r="AD988" s="152"/>
    </row>
    <row r="989" spans="18:30" x14ac:dyDescent="0.25">
      <c r="R989" s="152"/>
      <c r="S989" s="152"/>
      <c r="T989" s="152"/>
      <c r="U989" s="152"/>
      <c r="V989" s="152"/>
      <c r="W989" s="152"/>
      <c r="X989" s="152"/>
      <c r="Y989" s="152"/>
      <c r="Z989" s="152"/>
      <c r="AA989" s="152"/>
      <c r="AB989" s="152"/>
      <c r="AC989" s="152"/>
      <c r="AD989" s="152"/>
    </row>
    <row r="990" spans="18:30" x14ac:dyDescent="0.25">
      <c r="R990" s="152"/>
      <c r="S990" s="152"/>
      <c r="T990" s="152"/>
      <c r="U990" s="152"/>
      <c r="V990" s="152"/>
      <c r="W990" s="152"/>
      <c r="X990" s="152"/>
      <c r="Y990" s="152"/>
      <c r="Z990" s="152"/>
      <c r="AA990" s="152"/>
      <c r="AB990" s="152"/>
      <c r="AC990" s="152"/>
      <c r="AD990" s="152"/>
    </row>
    <row r="991" spans="18:30" x14ac:dyDescent="0.25">
      <c r="R991" s="152"/>
      <c r="S991" s="152"/>
      <c r="T991" s="152"/>
      <c r="U991" s="152"/>
      <c r="V991" s="152"/>
      <c r="W991" s="152"/>
      <c r="X991" s="152"/>
      <c r="Y991" s="152"/>
      <c r="Z991" s="152"/>
      <c r="AA991" s="152"/>
      <c r="AB991" s="152"/>
      <c r="AC991" s="152"/>
      <c r="AD991" s="152"/>
    </row>
    <row r="992" spans="18:30" x14ac:dyDescent="0.25">
      <c r="R992" s="152"/>
      <c r="S992" s="152"/>
      <c r="T992" s="152"/>
      <c r="U992" s="152"/>
      <c r="V992" s="152"/>
      <c r="W992" s="152"/>
      <c r="X992" s="152"/>
      <c r="Y992" s="152"/>
      <c r="Z992" s="152"/>
      <c r="AA992" s="152"/>
      <c r="AB992" s="152"/>
      <c r="AC992" s="152"/>
      <c r="AD992" s="152"/>
    </row>
    <row r="993" spans="18:30" x14ac:dyDescent="0.25">
      <c r="R993" s="152"/>
      <c r="S993" s="152"/>
      <c r="T993" s="152"/>
      <c r="U993" s="152"/>
      <c r="V993" s="152"/>
      <c r="W993" s="152"/>
      <c r="X993" s="152"/>
      <c r="Y993" s="152"/>
      <c r="Z993" s="152"/>
      <c r="AA993" s="152"/>
      <c r="AB993" s="152"/>
      <c r="AC993" s="152"/>
      <c r="AD993" s="152"/>
    </row>
    <row r="994" spans="18:30" x14ac:dyDescent="0.25">
      <c r="R994" s="152"/>
      <c r="S994" s="152"/>
      <c r="T994" s="152"/>
      <c r="U994" s="152"/>
      <c r="V994" s="152"/>
      <c r="W994" s="152"/>
      <c r="X994" s="152"/>
      <c r="Y994" s="152"/>
      <c r="Z994" s="152"/>
      <c r="AA994" s="152"/>
      <c r="AB994" s="152"/>
      <c r="AC994" s="152"/>
      <c r="AD994" s="152"/>
    </row>
    <row r="995" spans="18:30" x14ac:dyDescent="0.25">
      <c r="R995" s="152"/>
      <c r="S995" s="152"/>
      <c r="T995" s="152"/>
      <c r="U995" s="152"/>
      <c r="V995" s="152"/>
      <c r="W995" s="152"/>
      <c r="X995" s="152"/>
      <c r="Y995" s="152"/>
      <c r="Z995" s="152"/>
      <c r="AA995" s="152"/>
      <c r="AB995" s="152"/>
      <c r="AC995" s="152"/>
      <c r="AD995" s="152"/>
    </row>
    <row r="996" spans="18:30" x14ac:dyDescent="0.25">
      <c r="R996" s="152"/>
      <c r="S996" s="152"/>
      <c r="T996" s="152"/>
      <c r="U996" s="152"/>
      <c r="V996" s="152"/>
      <c r="W996" s="152"/>
      <c r="X996" s="152"/>
      <c r="Y996" s="152"/>
      <c r="Z996" s="152"/>
      <c r="AA996" s="152"/>
      <c r="AB996" s="152"/>
      <c r="AC996" s="152"/>
      <c r="AD996" s="152"/>
    </row>
    <row r="997" spans="18:30" x14ac:dyDescent="0.25">
      <c r="R997" s="152"/>
      <c r="S997" s="152"/>
      <c r="T997" s="152"/>
      <c r="U997" s="152"/>
      <c r="V997" s="152"/>
      <c r="W997" s="152"/>
      <c r="X997" s="152"/>
      <c r="Y997" s="152"/>
      <c r="Z997" s="152"/>
      <c r="AA997" s="152"/>
      <c r="AB997" s="152"/>
      <c r="AC997" s="152"/>
      <c r="AD997" s="152"/>
    </row>
    <row r="998" spans="18:30" x14ac:dyDescent="0.25">
      <c r="R998" s="152"/>
      <c r="S998" s="152"/>
      <c r="T998" s="152"/>
      <c r="U998" s="152"/>
      <c r="V998" s="152"/>
      <c r="W998" s="152"/>
      <c r="X998" s="152"/>
      <c r="Y998" s="152"/>
      <c r="Z998" s="152"/>
      <c r="AA998" s="152"/>
      <c r="AB998" s="152"/>
      <c r="AC998" s="152"/>
      <c r="AD998" s="152"/>
    </row>
    <row r="999" spans="18:30" x14ac:dyDescent="0.25">
      <c r="R999" s="152"/>
      <c r="S999" s="152"/>
      <c r="T999" s="152"/>
      <c r="U999" s="152"/>
      <c r="V999" s="152"/>
      <c r="W999" s="152"/>
      <c r="X999" s="152"/>
      <c r="Y999" s="152"/>
      <c r="Z999" s="152"/>
      <c r="AA999" s="152"/>
      <c r="AB999" s="152"/>
      <c r="AC999" s="152"/>
      <c r="AD999" s="152"/>
    </row>
    <row r="1000" spans="18:30" x14ac:dyDescent="0.25">
      <c r="R1000" s="152"/>
      <c r="S1000" s="152"/>
      <c r="T1000" s="152"/>
      <c r="U1000" s="152"/>
      <c r="V1000" s="152"/>
      <c r="W1000" s="152"/>
      <c r="X1000" s="152"/>
      <c r="Y1000" s="152"/>
      <c r="Z1000" s="152"/>
      <c r="AA1000" s="152"/>
      <c r="AB1000" s="152"/>
      <c r="AC1000" s="152"/>
      <c r="AD1000" s="152"/>
    </row>
    <row r="1001" spans="18:30" x14ac:dyDescent="0.25">
      <c r="R1001" s="152"/>
      <c r="S1001" s="152"/>
      <c r="T1001" s="152"/>
      <c r="U1001" s="152"/>
      <c r="V1001" s="152"/>
      <c r="W1001" s="152"/>
      <c r="X1001" s="152"/>
      <c r="Y1001" s="152"/>
      <c r="Z1001" s="152"/>
      <c r="AA1001" s="152"/>
      <c r="AB1001" s="152"/>
      <c r="AC1001" s="152"/>
      <c r="AD1001" s="152"/>
    </row>
    <row r="1002" spans="18:30" x14ac:dyDescent="0.25">
      <c r="R1002" s="152"/>
      <c r="S1002" s="152"/>
      <c r="T1002" s="152"/>
      <c r="U1002" s="152"/>
      <c r="V1002" s="152"/>
      <c r="W1002" s="152"/>
      <c r="X1002" s="152"/>
      <c r="Y1002" s="152"/>
      <c r="Z1002" s="152"/>
      <c r="AA1002" s="152"/>
      <c r="AB1002" s="152"/>
      <c r="AC1002" s="152"/>
      <c r="AD1002" s="152"/>
    </row>
    <row r="1003" spans="18:30" x14ac:dyDescent="0.25">
      <c r="R1003" s="152"/>
      <c r="S1003" s="152"/>
      <c r="T1003" s="152"/>
      <c r="U1003" s="152"/>
      <c r="V1003" s="152"/>
      <c r="W1003" s="152"/>
      <c r="X1003" s="152"/>
      <c r="Y1003" s="152"/>
      <c r="Z1003" s="152"/>
      <c r="AA1003" s="152"/>
      <c r="AB1003" s="152"/>
      <c r="AC1003" s="152"/>
      <c r="AD1003" s="152"/>
    </row>
    <row r="1004" spans="18:30" x14ac:dyDescent="0.25">
      <c r="R1004" s="152"/>
      <c r="S1004" s="152"/>
      <c r="T1004" s="152"/>
      <c r="U1004" s="152"/>
      <c r="V1004" s="152"/>
      <c r="W1004" s="152"/>
      <c r="X1004" s="152"/>
      <c r="Y1004" s="152"/>
      <c r="Z1004" s="152"/>
      <c r="AA1004" s="152"/>
      <c r="AB1004" s="152"/>
      <c r="AC1004" s="152"/>
      <c r="AD1004" s="152"/>
    </row>
    <row r="1005" spans="18:30" x14ac:dyDescent="0.25">
      <c r="R1005" s="152"/>
      <c r="S1005" s="152"/>
      <c r="T1005" s="152"/>
      <c r="U1005" s="152"/>
      <c r="V1005" s="152"/>
      <c r="W1005" s="152"/>
      <c r="X1005" s="152"/>
      <c r="Y1005" s="152"/>
      <c r="Z1005" s="152"/>
      <c r="AA1005" s="152"/>
      <c r="AB1005" s="152"/>
      <c r="AC1005" s="152"/>
      <c r="AD1005" s="152"/>
    </row>
    <row r="1006" spans="18:30" x14ac:dyDescent="0.25">
      <c r="R1006" s="152"/>
      <c r="S1006" s="152"/>
      <c r="T1006" s="152"/>
      <c r="U1006" s="152"/>
      <c r="V1006" s="152"/>
      <c r="W1006" s="152"/>
      <c r="X1006" s="152"/>
      <c r="Y1006" s="152"/>
      <c r="Z1006" s="152"/>
      <c r="AA1006" s="152"/>
      <c r="AB1006" s="152"/>
      <c r="AC1006" s="152"/>
      <c r="AD1006" s="152"/>
    </row>
    <row r="1007" spans="18:30" x14ac:dyDescent="0.25">
      <c r="R1007" s="152"/>
      <c r="S1007" s="152"/>
      <c r="T1007" s="152"/>
      <c r="U1007" s="152"/>
      <c r="V1007" s="152"/>
      <c r="W1007" s="152"/>
      <c r="X1007" s="152"/>
      <c r="Y1007" s="152"/>
      <c r="Z1007" s="152"/>
      <c r="AA1007" s="152"/>
      <c r="AB1007" s="152"/>
      <c r="AC1007" s="152"/>
      <c r="AD1007" s="152"/>
    </row>
    <row r="1008" spans="18:30" x14ac:dyDescent="0.25">
      <c r="R1008" s="152"/>
      <c r="S1008" s="152"/>
      <c r="T1008" s="152"/>
      <c r="U1008" s="152"/>
      <c r="V1008" s="152"/>
      <c r="W1008" s="152"/>
      <c r="X1008" s="152"/>
      <c r="Y1008" s="152"/>
      <c r="Z1008" s="152"/>
      <c r="AA1008" s="152"/>
      <c r="AB1008" s="152"/>
      <c r="AC1008" s="152"/>
      <c r="AD1008" s="152"/>
    </row>
    <row r="1009" spans="18:30" x14ac:dyDescent="0.25">
      <c r="R1009" s="152"/>
      <c r="S1009" s="152"/>
      <c r="T1009" s="152"/>
      <c r="U1009" s="152"/>
      <c r="V1009" s="152"/>
      <c r="W1009" s="152"/>
      <c r="X1009" s="152"/>
      <c r="Y1009" s="152"/>
      <c r="Z1009" s="152"/>
      <c r="AA1009" s="152"/>
      <c r="AB1009" s="152"/>
      <c r="AC1009" s="152"/>
      <c r="AD1009" s="152"/>
    </row>
    <row r="1010" spans="18:30" x14ac:dyDescent="0.25">
      <c r="R1010" s="152"/>
      <c r="S1010" s="152"/>
      <c r="T1010" s="152"/>
      <c r="U1010" s="152"/>
      <c r="V1010" s="152"/>
      <c r="W1010" s="152"/>
      <c r="X1010" s="152"/>
      <c r="Y1010" s="152"/>
      <c r="Z1010" s="152"/>
      <c r="AA1010" s="152"/>
      <c r="AB1010" s="152"/>
      <c r="AC1010" s="152"/>
      <c r="AD1010" s="152"/>
    </row>
    <row r="1011" spans="18:30" x14ac:dyDescent="0.25">
      <c r="R1011" s="152"/>
      <c r="S1011" s="152"/>
      <c r="T1011" s="152"/>
      <c r="U1011" s="152"/>
      <c r="V1011" s="152"/>
      <c r="W1011" s="152"/>
      <c r="X1011" s="152"/>
      <c r="Y1011" s="152"/>
      <c r="Z1011" s="152"/>
      <c r="AA1011" s="152"/>
      <c r="AB1011" s="152"/>
      <c r="AC1011" s="152"/>
      <c r="AD1011" s="152"/>
    </row>
    <row r="1012" spans="18:30" x14ac:dyDescent="0.25">
      <c r="R1012" s="152"/>
      <c r="S1012" s="152"/>
      <c r="T1012" s="152"/>
      <c r="U1012" s="152"/>
      <c r="V1012" s="152"/>
      <c r="W1012" s="152"/>
      <c r="X1012" s="152"/>
      <c r="Y1012" s="152"/>
      <c r="Z1012" s="152"/>
      <c r="AA1012" s="152"/>
      <c r="AB1012" s="152"/>
      <c r="AC1012" s="152"/>
      <c r="AD1012" s="152"/>
    </row>
    <row r="1013" spans="18:30" x14ac:dyDescent="0.25">
      <c r="R1013" s="152"/>
      <c r="S1013" s="152"/>
      <c r="T1013" s="152"/>
      <c r="U1013" s="152"/>
      <c r="V1013" s="152"/>
      <c r="W1013" s="152"/>
      <c r="X1013" s="152"/>
      <c r="Y1013" s="152"/>
      <c r="Z1013" s="152"/>
      <c r="AA1013" s="152"/>
      <c r="AB1013" s="152"/>
      <c r="AC1013" s="152"/>
      <c r="AD1013" s="152"/>
    </row>
    <row r="1014" spans="18:30" x14ac:dyDescent="0.25">
      <c r="R1014" s="152"/>
      <c r="S1014" s="152"/>
      <c r="T1014" s="152"/>
      <c r="U1014" s="152"/>
      <c r="V1014" s="152"/>
      <c r="W1014" s="152"/>
      <c r="X1014" s="152"/>
      <c r="Y1014" s="152"/>
      <c r="Z1014" s="152"/>
      <c r="AA1014" s="152"/>
      <c r="AB1014" s="152"/>
      <c r="AC1014" s="152"/>
      <c r="AD1014" s="152"/>
    </row>
    <row r="1015" spans="18:30" x14ac:dyDescent="0.25">
      <c r="R1015" s="152"/>
      <c r="S1015" s="152"/>
      <c r="T1015" s="152"/>
      <c r="U1015" s="152"/>
      <c r="V1015" s="152"/>
      <c r="W1015" s="152"/>
      <c r="X1015" s="152"/>
      <c r="Y1015" s="152"/>
      <c r="Z1015" s="152"/>
      <c r="AA1015" s="152"/>
      <c r="AB1015" s="152"/>
      <c r="AC1015" s="152"/>
      <c r="AD1015" s="152"/>
    </row>
    <row r="1016" spans="18:30" x14ac:dyDescent="0.25">
      <c r="R1016" s="152"/>
      <c r="S1016" s="152"/>
      <c r="T1016" s="152"/>
      <c r="U1016" s="152"/>
      <c r="V1016" s="152"/>
      <c r="W1016" s="152"/>
      <c r="X1016" s="152"/>
      <c r="Y1016" s="152"/>
      <c r="Z1016" s="152"/>
      <c r="AA1016" s="152"/>
      <c r="AB1016" s="152"/>
      <c r="AC1016" s="152"/>
      <c r="AD1016" s="152"/>
    </row>
    <row r="1017" spans="18:30" x14ac:dyDescent="0.25">
      <c r="R1017" s="152"/>
      <c r="S1017" s="152"/>
      <c r="T1017" s="152"/>
      <c r="U1017" s="152"/>
      <c r="V1017" s="152"/>
      <c r="W1017" s="152"/>
      <c r="X1017" s="152"/>
      <c r="Y1017" s="152"/>
      <c r="Z1017" s="152"/>
      <c r="AA1017" s="152"/>
      <c r="AB1017" s="152"/>
      <c r="AC1017" s="152"/>
      <c r="AD1017" s="152"/>
    </row>
    <row r="1018" spans="18:30" x14ac:dyDescent="0.25">
      <c r="R1018" s="152"/>
      <c r="S1018" s="152"/>
      <c r="T1018" s="152"/>
      <c r="U1018" s="152"/>
      <c r="V1018" s="152"/>
      <c r="W1018" s="152"/>
      <c r="X1018" s="152"/>
      <c r="Y1018" s="152"/>
      <c r="Z1018" s="152"/>
      <c r="AA1018" s="152"/>
      <c r="AB1018" s="152"/>
      <c r="AC1018" s="152"/>
      <c r="AD1018" s="152"/>
    </row>
    <row r="1019" spans="18:30" x14ac:dyDescent="0.25">
      <c r="R1019" s="152"/>
      <c r="S1019" s="152"/>
      <c r="T1019" s="152"/>
      <c r="U1019" s="152"/>
      <c r="V1019" s="152"/>
      <c r="W1019" s="152"/>
      <c r="X1019" s="152"/>
      <c r="Y1019" s="152"/>
      <c r="Z1019" s="152"/>
      <c r="AA1019" s="152"/>
      <c r="AB1019" s="152"/>
      <c r="AC1019" s="152"/>
      <c r="AD1019" s="152"/>
    </row>
    <row r="1020" spans="18:30" x14ac:dyDescent="0.25">
      <c r="R1020" s="152"/>
      <c r="S1020" s="152"/>
      <c r="T1020" s="152"/>
      <c r="U1020" s="152"/>
      <c r="V1020" s="152"/>
      <c r="W1020" s="152"/>
      <c r="X1020" s="152"/>
      <c r="Y1020" s="152"/>
      <c r="Z1020" s="152"/>
      <c r="AA1020" s="152"/>
      <c r="AB1020" s="152"/>
      <c r="AC1020" s="152"/>
      <c r="AD1020" s="152"/>
    </row>
    <row r="1021" spans="18:30" x14ac:dyDescent="0.25">
      <c r="R1021" s="152"/>
      <c r="S1021" s="152"/>
      <c r="T1021" s="152"/>
      <c r="U1021" s="152"/>
      <c r="V1021" s="152"/>
      <c r="W1021" s="152"/>
      <c r="X1021" s="152"/>
      <c r="Y1021" s="152"/>
      <c r="Z1021" s="152"/>
      <c r="AA1021" s="152"/>
      <c r="AB1021" s="152"/>
      <c r="AC1021" s="152"/>
      <c r="AD1021" s="152"/>
    </row>
    <row r="1022" spans="18:30" x14ac:dyDescent="0.25">
      <c r="R1022" s="152"/>
      <c r="S1022" s="152"/>
      <c r="T1022" s="152"/>
      <c r="U1022" s="152"/>
      <c r="V1022" s="152"/>
      <c r="W1022" s="152"/>
      <c r="X1022" s="152"/>
      <c r="Y1022" s="152"/>
      <c r="Z1022" s="152"/>
      <c r="AA1022" s="152"/>
      <c r="AB1022" s="152"/>
      <c r="AC1022" s="152"/>
      <c r="AD1022" s="152"/>
    </row>
    <row r="1023" spans="18:30" x14ac:dyDescent="0.25">
      <c r="R1023" s="152"/>
      <c r="S1023" s="152"/>
      <c r="T1023" s="152"/>
      <c r="U1023" s="152"/>
      <c r="V1023" s="152"/>
      <c r="W1023" s="152"/>
      <c r="X1023" s="152"/>
      <c r="Y1023" s="152"/>
      <c r="Z1023" s="152"/>
      <c r="AA1023" s="152"/>
      <c r="AB1023" s="152"/>
      <c r="AC1023" s="152"/>
      <c r="AD1023" s="152"/>
    </row>
    <row r="1024" spans="18:30" x14ac:dyDescent="0.25">
      <c r="R1024" s="152"/>
      <c r="S1024" s="152"/>
      <c r="T1024" s="152"/>
      <c r="U1024" s="152"/>
      <c r="V1024" s="152"/>
      <c r="W1024" s="152"/>
      <c r="X1024" s="152"/>
      <c r="Y1024" s="152"/>
      <c r="Z1024" s="152"/>
      <c r="AA1024" s="152"/>
      <c r="AB1024" s="152"/>
      <c r="AC1024" s="152"/>
      <c r="AD1024" s="152"/>
    </row>
    <row r="1025" spans="18:30" x14ac:dyDescent="0.25">
      <c r="R1025" s="152"/>
      <c r="S1025" s="152"/>
      <c r="T1025" s="152"/>
      <c r="U1025" s="152"/>
      <c r="V1025" s="152"/>
      <c r="W1025" s="152"/>
      <c r="X1025" s="152"/>
      <c r="Y1025" s="152"/>
      <c r="Z1025" s="152"/>
      <c r="AA1025" s="152"/>
      <c r="AB1025" s="152"/>
      <c r="AC1025" s="152"/>
      <c r="AD1025" s="152"/>
    </row>
    <row r="1026" spans="18:30" x14ac:dyDescent="0.25">
      <c r="R1026" s="152"/>
      <c r="S1026" s="152"/>
      <c r="T1026" s="152"/>
      <c r="U1026" s="152"/>
      <c r="V1026" s="152"/>
      <c r="W1026" s="152"/>
      <c r="X1026" s="152"/>
      <c r="Y1026" s="152"/>
      <c r="Z1026" s="152"/>
      <c r="AA1026" s="152"/>
      <c r="AB1026" s="152"/>
      <c r="AC1026" s="152"/>
      <c r="AD1026" s="152"/>
    </row>
    <row r="1027" spans="18:30" x14ac:dyDescent="0.25">
      <c r="R1027" s="152"/>
      <c r="S1027" s="152"/>
      <c r="T1027" s="152"/>
      <c r="U1027" s="152"/>
      <c r="V1027" s="152"/>
      <c r="W1027" s="152"/>
      <c r="X1027" s="152"/>
      <c r="Y1027" s="152"/>
      <c r="Z1027" s="152"/>
      <c r="AA1027" s="152"/>
      <c r="AB1027" s="152"/>
      <c r="AC1027" s="152"/>
      <c r="AD1027" s="152"/>
    </row>
    <row r="1028" spans="18:30" x14ac:dyDescent="0.25">
      <c r="R1028" s="152"/>
      <c r="S1028" s="152"/>
      <c r="T1028" s="152"/>
      <c r="U1028" s="152"/>
      <c r="V1028" s="152"/>
      <c r="W1028" s="152"/>
      <c r="X1028" s="152"/>
      <c r="Y1028" s="152"/>
      <c r="Z1028" s="152"/>
      <c r="AA1028" s="152"/>
      <c r="AB1028" s="152"/>
      <c r="AC1028" s="152"/>
      <c r="AD1028" s="152"/>
    </row>
    <row r="1029" spans="18:30" x14ac:dyDescent="0.25">
      <c r="R1029" s="152"/>
      <c r="S1029" s="152"/>
      <c r="T1029" s="152"/>
      <c r="U1029" s="152"/>
      <c r="V1029" s="152"/>
      <c r="W1029" s="152"/>
      <c r="X1029" s="152"/>
      <c r="Y1029" s="152"/>
      <c r="Z1029" s="152"/>
      <c r="AA1029" s="152"/>
      <c r="AB1029" s="152"/>
      <c r="AC1029" s="152"/>
      <c r="AD1029" s="152"/>
    </row>
    <row r="1030" spans="18:30" x14ac:dyDescent="0.25">
      <c r="R1030" s="152"/>
      <c r="S1030" s="152"/>
      <c r="T1030" s="152"/>
      <c r="U1030" s="152"/>
      <c r="V1030" s="152"/>
      <c r="W1030" s="152"/>
      <c r="X1030" s="152"/>
      <c r="Y1030" s="152"/>
      <c r="Z1030" s="152"/>
      <c r="AA1030" s="152"/>
      <c r="AB1030" s="152"/>
      <c r="AC1030" s="152"/>
      <c r="AD1030" s="152"/>
    </row>
    <row r="1031" spans="18:30" x14ac:dyDescent="0.25">
      <c r="R1031" s="152"/>
      <c r="S1031" s="152"/>
      <c r="T1031" s="152"/>
      <c r="U1031" s="152"/>
      <c r="V1031" s="152"/>
      <c r="W1031" s="152"/>
      <c r="X1031" s="152"/>
      <c r="Y1031" s="152"/>
      <c r="Z1031" s="152"/>
      <c r="AA1031" s="152"/>
      <c r="AB1031" s="152"/>
      <c r="AC1031" s="152"/>
      <c r="AD1031" s="152"/>
    </row>
    <row r="1032" spans="18:30" x14ac:dyDescent="0.25">
      <c r="R1032" s="152"/>
      <c r="S1032" s="152"/>
      <c r="T1032" s="152"/>
      <c r="U1032" s="152"/>
      <c r="V1032" s="152"/>
      <c r="W1032" s="152"/>
      <c r="X1032" s="152"/>
      <c r="Y1032" s="152"/>
      <c r="Z1032" s="152"/>
      <c r="AA1032" s="152"/>
      <c r="AB1032" s="152"/>
      <c r="AC1032" s="152"/>
      <c r="AD1032" s="152"/>
    </row>
    <row r="1033" spans="18:30" x14ac:dyDescent="0.25">
      <c r="R1033" s="152"/>
      <c r="S1033" s="152"/>
      <c r="T1033" s="152"/>
      <c r="U1033" s="152"/>
      <c r="V1033" s="152"/>
      <c r="W1033" s="152"/>
      <c r="X1033" s="152"/>
      <c r="Y1033" s="152"/>
      <c r="Z1033" s="152"/>
      <c r="AA1033" s="152"/>
      <c r="AB1033" s="152"/>
      <c r="AC1033" s="152"/>
      <c r="AD1033" s="152"/>
    </row>
    <row r="1034" spans="18:30" x14ac:dyDescent="0.25">
      <c r="R1034" s="152"/>
      <c r="S1034" s="152"/>
      <c r="T1034" s="152"/>
      <c r="U1034" s="152"/>
      <c r="V1034" s="152"/>
      <c r="W1034" s="152"/>
      <c r="X1034" s="152"/>
      <c r="Y1034" s="152"/>
      <c r="Z1034" s="152"/>
      <c r="AA1034" s="152"/>
      <c r="AB1034" s="152"/>
      <c r="AC1034" s="152"/>
      <c r="AD1034" s="152"/>
    </row>
    <row r="1035" spans="18:30" x14ac:dyDescent="0.25">
      <c r="R1035" s="152"/>
      <c r="S1035" s="152"/>
      <c r="T1035" s="152"/>
      <c r="U1035" s="152"/>
      <c r="V1035" s="152"/>
      <c r="W1035" s="152"/>
      <c r="X1035" s="152"/>
      <c r="Y1035" s="152"/>
      <c r="Z1035" s="152"/>
      <c r="AA1035" s="152"/>
      <c r="AB1035" s="152"/>
      <c r="AC1035" s="152"/>
      <c r="AD1035" s="152"/>
    </row>
    <row r="1036" spans="18:30" x14ac:dyDescent="0.25">
      <c r="R1036" s="152"/>
      <c r="S1036" s="152"/>
      <c r="T1036" s="152"/>
      <c r="U1036" s="152"/>
      <c r="V1036" s="152"/>
      <c r="W1036" s="152"/>
      <c r="X1036" s="152"/>
      <c r="Y1036" s="152"/>
      <c r="Z1036" s="152"/>
      <c r="AA1036" s="152"/>
      <c r="AB1036" s="152"/>
      <c r="AC1036" s="152"/>
      <c r="AD1036" s="152"/>
    </row>
    <row r="1037" spans="18:30" x14ac:dyDescent="0.25">
      <c r="R1037" s="152"/>
      <c r="S1037" s="152"/>
      <c r="T1037" s="152"/>
      <c r="U1037" s="152"/>
      <c r="V1037" s="152"/>
      <c r="W1037" s="152"/>
      <c r="X1037" s="152"/>
      <c r="Y1037" s="152"/>
      <c r="Z1037" s="152"/>
      <c r="AA1037" s="152"/>
      <c r="AB1037" s="152"/>
      <c r="AC1037" s="152"/>
      <c r="AD1037" s="152"/>
    </row>
    <row r="1038" spans="18:30" x14ac:dyDescent="0.25">
      <c r="R1038" s="152"/>
      <c r="S1038" s="152"/>
      <c r="T1038" s="152"/>
      <c r="U1038" s="152"/>
      <c r="V1038" s="152"/>
      <c r="W1038" s="152"/>
      <c r="X1038" s="152"/>
      <c r="Y1038" s="152"/>
      <c r="Z1038" s="152"/>
      <c r="AA1038" s="152"/>
      <c r="AB1038" s="152"/>
      <c r="AC1038" s="152"/>
      <c r="AD1038" s="152"/>
    </row>
    <row r="1039" spans="18:30" x14ac:dyDescent="0.25">
      <c r="R1039" s="152"/>
      <c r="S1039" s="152"/>
      <c r="T1039" s="152"/>
      <c r="U1039" s="152"/>
      <c r="V1039" s="152"/>
      <c r="W1039" s="152"/>
      <c r="X1039" s="152"/>
      <c r="Y1039" s="152"/>
      <c r="Z1039" s="152"/>
      <c r="AA1039" s="152"/>
      <c r="AB1039" s="152"/>
      <c r="AC1039" s="152"/>
      <c r="AD1039" s="152"/>
    </row>
    <row r="1040" spans="18:30" x14ac:dyDescent="0.25">
      <c r="R1040" s="152"/>
      <c r="S1040" s="152"/>
      <c r="T1040" s="152"/>
      <c r="U1040" s="152"/>
      <c r="V1040" s="152"/>
      <c r="W1040" s="152"/>
      <c r="X1040" s="152"/>
      <c r="Y1040" s="152"/>
      <c r="Z1040" s="152"/>
      <c r="AA1040" s="152"/>
      <c r="AB1040" s="152"/>
      <c r="AC1040" s="152"/>
      <c r="AD1040" s="152"/>
    </row>
    <row r="1041" spans="18:30" x14ac:dyDescent="0.25">
      <c r="R1041" s="152"/>
      <c r="S1041" s="152"/>
      <c r="T1041" s="152"/>
      <c r="U1041" s="152"/>
      <c r="V1041" s="152"/>
      <c r="W1041" s="152"/>
      <c r="X1041" s="152"/>
      <c r="Y1041" s="152"/>
      <c r="Z1041" s="152"/>
      <c r="AA1041" s="152"/>
      <c r="AB1041" s="152"/>
      <c r="AC1041" s="152"/>
      <c r="AD1041" s="152"/>
    </row>
    <row r="1042" spans="18:30" x14ac:dyDescent="0.25">
      <c r="R1042" s="152"/>
      <c r="S1042" s="152"/>
      <c r="T1042" s="152"/>
      <c r="U1042" s="152"/>
      <c r="V1042" s="152"/>
      <c r="W1042" s="152"/>
      <c r="X1042" s="152"/>
      <c r="Y1042" s="152"/>
      <c r="Z1042" s="152"/>
      <c r="AA1042" s="152"/>
      <c r="AB1042" s="152"/>
      <c r="AC1042" s="152"/>
      <c r="AD1042" s="152"/>
    </row>
    <row r="1043" spans="18:30" x14ac:dyDescent="0.25">
      <c r="R1043" s="152"/>
      <c r="S1043" s="152"/>
      <c r="T1043" s="152"/>
      <c r="U1043" s="152"/>
      <c r="V1043" s="152"/>
      <c r="W1043" s="152"/>
      <c r="X1043" s="152"/>
      <c r="Y1043" s="152"/>
      <c r="Z1043" s="152"/>
      <c r="AA1043" s="152"/>
      <c r="AB1043" s="152"/>
      <c r="AC1043" s="152"/>
      <c r="AD1043" s="152"/>
    </row>
    <row r="1044" spans="18:30" x14ac:dyDescent="0.25">
      <c r="R1044" s="152"/>
      <c r="S1044" s="152"/>
      <c r="T1044" s="152"/>
      <c r="U1044" s="152"/>
      <c r="V1044" s="152"/>
      <c r="W1044" s="152"/>
      <c r="X1044" s="152"/>
      <c r="Y1044" s="152"/>
      <c r="Z1044" s="152"/>
      <c r="AA1044" s="152"/>
      <c r="AB1044" s="152"/>
      <c r="AC1044" s="152"/>
      <c r="AD1044" s="152"/>
    </row>
    <row r="1045" spans="18:30" x14ac:dyDescent="0.25">
      <c r="R1045" s="152"/>
      <c r="S1045" s="152"/>
      <c r="T1045" s="152"/>
      <c r="U1045" s="152"/>
      <c r="V1045" s="152"/>
      <c r="W1045" s="152"/>
      <c r="X1045" s="152"/>
      <c r="Y1045" s="152"/>
      <c r="Z1045" s="152"/>
      <c r="AA1045" s="152"/>
      <c r="AB1045" s="152"/>
      <c r="AC1045" s="152"/>
      <c r="AD1045" s="152"/>
    </row>
    <row r="1046" spans="18:30" x14ac:dyDescent="0.25">
      <c r="R1046" s="152"/>
      <c r="S1046" s="152"/>
      <c r="T1046" s="152"/>
      <c r="U1046" s="152"/>
      <c r="V1046" s="152"/>
      <c r="W1046" s="152"/>
      <c r="X1046" s="152"/>
      <c r="Y1046" s="152"/>
      <c r="Z1046" s="152"/>
      <c r="AA1046" s="152"/>
      <c r="AB1046" s="152"/>
      <c r="AC1046" s="152"/>
      <c r="AD1046" s="152"/>
    </row>
    <row r="1047" spans="18:30" x14ac:dyDescent="0.25">
      <c r="R1047" s="152"/>
      <c r="S1047" s="152"/>
      <c r="T1047" s="152"/>
      <c r="U1047" s="152"/>
      <c r="V1047" s="152"/>
      <c r="W1047" s="152"/>
      <c r="X1047" s="152"/>
      <c r="Y1047" s="152"/>
      <c r="Z1047" s="152"/>
      <c r="AA1047" s="152"/>
      <c r="AB1047" s="152"/>
      <c r="AC1047" s="152"/>
      <c r="AD1047" s="152"/>
    </row>
    <row r="1048" spans="18:30" x14ac:dyDescent="0.25">
      <c r="R1048" s="152"/>
      <c r="S1048" s="152"/>
      <c r="T1048" s="152"/>
      <c r="U1048" s="152"/>
      <c r="V1048" s="152"/>
      <c r="W1048" s="152"/>
      <c r="X1048" s="152"/>
      <c r="Y1048" s="152"/>
      <c r="Z1048" s="152"/>
      <c r="AA1048" s="152"/>
      <c r="AB1048" s="152"/>
      <c r="AC1048" s="152"/>
      <c r="AD1048" s="152"/>
    </row>
    <row r="1049" spans="18:30" x14ac:dyDescent="0.25">
      <c r="R1049" s="152"/>
      <c r="S1049" s="152"/>
      <c r="T1049" s="152"/>
      <c r="U1049" s="152"/>
      <c r="V1049" s="152"/>
      <c r="W1049" s="152"/>
      <c r="X1049" s="152"/>
      <c r="Y1049" s="152"/>
      <c r="Z1049" s="152"/>
      <c r="AA1049" s="152"/>
      <c r="AB1049" s="152"/>
      <c r="AC1049" s="152"/>
      <c r="AD1049" s="152"/>
    </row>
    <row r="1050" spans="18:30" x14ac:dyDescent="0.25">
      <c r="R1050" s="152"/>
      <c r="S1050" s="152"/>
      <c r="T1050" s="152"/>
      <c r="U1050" s="152"/>
      <c r="V1050" s="152"/>
      <c r="W1050" s="152"/>
      <c r="X1050" s="152"/>
      <c r="Y1050" s="152"/>
      <c r="Z1050" s="152"/>
      <c r="AA1050" s="152"/>
      <c r="AB1050" s="152"/>
      <c r="AC1050" s="152"/>
      <c r="AD1050" s="152"/>
    </row>
    <row r="1051" spans="18:30" x14ac:dyDescent="0.25">
      <c r="R1051" s="152"/>
      <c r="S1051" s="152"/>
      <c r="T1051" s="152"/>
      <c r="U1051" s="152"/>
      <c r="V1051" s="152"/>
      <c r="W1051" s="152"/>
      <c r="X1051" s="152"/>
      <c r="Y1051" s="152"/>
      <c r="Z1051" s="152"/>
      <c r="AA1051" s="152"/>
      <c r="AB1051" s="152"/>
      <c r="AC1051" s="152"/>
      <c r="AD1051" s="152"/>
    </row>
    <row r="1052" spans="18:30" x14ac:dyDescent="0.25">
      <c r="R1052" s="152"/>
      <c r="S1052" s="152"/>
      <c r="T1052" s="152"/>
      <c r="U1052" s="152"/>
      <c r="V1052" s="152"/>
      <c r="W1052" s="152"/>
      <c r="X1052" s="152"/>
      <c r="Y1052" s="152"/>
      <c r="Z1052" s="152"/>
      <c r="AA1052" s="152"/>
      <c r="AB1052" s="152"/>
      <c r="AC1052" s="152"/>
      <c r="AD1052" s="152"/>
    </row>
    <row r="1053" spans="18:30" x14ac:dyDescent="0.25">
      <c r="R1053" s="152"/>
      <c r="S1053" s="152"/>
      <c r="T1053" s="152"/>
      <c r="U1053" s="152"/>
      <c r="V1053" s="152"/>
      <c r="W1053" s="152"/>
      <c r="X1053" s="152"/>
      <c r="Y1053" s="152"/>
      <c r="Z1053" s="152"/>
      <c r="AA1053" s="152"/>
      <c r="AB1053" s="152"/>
      <c r="AC1053" s="152"/>
      <c r="AD1053" s="152"/>
    </row>
    <row r="1054" spans="18:30" x14ac:dyDescent="0.25">
      <c r="R1054" s="152"/>
      <c r="S1054" s="152"/>
      <c r="T1054" s="152"/>
      <c r="U1054" s="152"/>
      <c r="V1054" s="152"/>
      <c r="W1054" s="152"/>
      <c r="X1054" s="152"/>
      <c r="Y1054" s="152"/>
      <c r="Z1054" s="152"/>
      <c r="AA1054" s="152"/>
      <c r="AB1054" s="152"/>
      <c r="AC1054" s="152"/>
      <c r="AD1054" s="152"/>
    </row>
    <row r="1055" spans="18:30" x14ac:dyDescent="0.25">
      <c r="R1055" s="152"/>
      <c r="S1055" s="152"/>
      <c r="T1055" s="152"/>
      <c r="U1055" s="152"/>
      <c r="V1055" s="152"/>
      <c r="W1055" s="152"/>
      <c r="X1055" s="152"/>
      <c r="Y1055" s="152"/>
      <c r="Z1055" s="152"/>
      <c r="AA1055" s="152"/>
      <c r="AB1055" s="152"/>
      <c r="AC1055" s="152"/>
      <c r="AD1055" s="152"/>
    </row>
    <row r="1056" spans="18:30" x14ac:dyDescent="0.25">
      <c r="R1056" s="152"/>
      <c r="S1056" s="152"/>
      <c r="T1056" s="152"/>
      <c r="U1056" s="152"/>
      <c r="V1056" s="152"/>
      <c r="W1056" s="152"/>
      <c r="X1056" s="152"/>
      <c r="Y1056" s="152"/>
      <c r="Z1056" s="152"/>
      <c r="AA1056" s="152"/>
      <c r="AB1056" s="152"/>
      <c r="AC1056" s="152"/>
      <c r="AD1056" s="152"/>
    </row>
    <row r="1057" spans="18:30" x14ac:dyDescent="0.25">
      <c r="R1057" s="152"/>
      <c r="S1057" s="152"/>
      <c r="T1057" s="152"/>
      <c r="U1057" s="152"/>
      <c r="V1057" s="152"/>
      <c r="W1057" s="152"/>
      <c r="X1057" s="152"/>
      <c r="Y1057" s="152"/>
      <c r="Z1057" s="152"/>
      <c r="AA1057" s="152"/>
      <c r="AB1057" s="152"/>
      <c r="AC1057" s="152"/>
      <c r="AD1057" s="152"/>
    </row>
    <row r="1058" spans="18:30" x14ac:dyDescent="0.25">
      <c r="R1058" s="152"/>
      <c r="S1058" s="152"/>
      <c r="T1058" s="152"/>
      <c r="U1058" s="152"/>
      <c r="V1058" s="152"/>
      <c r="W1058" s="152"/>
      <c r="X1058" s="152"/>
      <c r="Y1058" s="152"/>
      <c r="Z1058" s="152"/>
      <c r="AA1058" s="152"/>
      <c r="AB1058" s="152"/>
      <c r="AC1058" s="152"/>
      <c r="AD1058" s="152"/>
    </row>
    <row r="1059" spans="18:30" x14ac:dyDescent="0.25">
      <c r="R1059" s="152"/>
      <c r="S1059" s="152"/>
      <c r="T1059" s="152"/>
      <c r="U1059" s="152"/>
      <c r="V1059" s="152"/>
      <c r="W1059" s="152"/>
      <c r="X1059" s="152"/>
      <c r="Y1059" s="152"/>
      <c r="Z1059" s="152"/>
      <c r="AA1059" s="152"/>
      <c r="AB1059" s="152"/>
      <c r="AC1059" s="152"/>
      <c r="AD1059" s="152"/>
    </row>
    <row r="1060" spans="18:30" x14ac:dyDescent="0.25">
      <c r="R1060" s="152"/>
      <c r="S1060" s="152"/>
      <c r="T1060" s="152"/>
      <c r="U1060" s="152"/>
      <c r="V1060" s="152"/>
      <c r="W1060" s="152"/>
      <c r="X1060" s="152"/>
      <c r="Y1060" s="152"/>
      <c r="Z1060" s="152"/>
      <c r="AA1060" s="152"/>
      <c r="AB1060" s="152"/>
      <c r="AC1060" s="152"/>
      <c r="AD1060" s="152"/>
    </row>
    <row r="1061" spans="18:30" x14ac:dyDescent="0.25">
      <c r="R1061" s="152"/>
      <c r="S1061" s="152"/>
      <c r="T1061" s="152"/>
      <c r="U1061" s="152"/>
      <c r="V1061" s="152"/>
      <c r="W1061" s="152"/>
      <c r="X1061" s="152"/>
      <c r="Y1061" s="152"/>
      <c r="Z1061" s="152"/>
      <c r="AA1061" s="152"/>
      <c r="AB1061" s="152"/>
      <c r="AC1061" s="152"/>
      <c r="AD1061" s="152"/>
    </row>
    <row r="1062" spans="18:30" x14ac:dyDescent="0.25">
      <c r="R1062" s="152"/>
      <c r="S1062" s="152"/>
      <c r="T1062" s="152"/>
      <c r="U1062" s="152"/>
      <c r="V1062" s="152"/>
      <c r="W1062" s="152"/>
      <c r="X1062" s="152"/>
      <c r="Y1062" s="152"/>
      <c r="Z1062" s="152"/>
      <c r="AA1062" s="152"/>
      <c r="AB1062" s="152"/>
      <c r="AC1062" s="152"/>
      <c r="AD1062" s="152"/>
    </row>
    <row r="1063" spans="18:30" x14ac:dyDescent="0.25">
      <c r="R1063" s="152"/>
      <c r="S1063" s="152"/>
      <c r="T1063" s="152"/>
      <c r="U1063" s="152"/>
      <c r="V1063" s="152"/>
      <c r="W1063" s="152"/>
      <c r="X1063" s="152"/>
      <c r="Y1063" s="152"/>
      <c r="Z1063" s="152"/>
      <c r="AA1063" s="152"/>
      <c r="AB1063" s="152"/>
      <c r="AC1063" s="152"/>
      <c r="AD1063" s="152"/>
    </row>
    <row r="1064" spans="18:30" x14ac:dyDescent="0.25">
      <c r="R1064" s="152"/>
      <c r="S1064" s="152"/>
      <c r="T1064" s="152"/>
      <c r="U1064" s="152"/>
      <c r="V1064" s="152"/>
      <c r="W1064" s="152"/>
      <c r="X1064" s="152"/>
      <c r="Y1064" s="152"/>
      <c r="Z1064" s="152"/>
      <c r="AA1064" s="152"/>
      <c r="AB1064" s="152"/>
      <c r="AC1064" s="152"/>
      <c r="AD1064" s="152"/>
    </row>
    <row r="1065" spans="18:30" x14ac:dyDescent="0.25">
      <c r="R1065" s="152"/>
      <c r="S1065" s="152"/>
      <c r="T1065" s="152"/>
      <c r="U1065" s="152"/>
      <c r="V1065" s="152"/>
      <c r="W1065" s="152"/>
      <c r="X1065" s="152"/>
      <c r="Y1065" s="152"/>
      <c r="Z1065" s="152"/>
      <c r="AA1065" s="152"/>
      <c r="AB1065" s="152"/>
      <c r="AC1065" s="152"/>
      <c r="AD1065" s="152"/>
    </row>
    <row r="1066" spans="18:30" x14ac:dyDescent="0.25">
      <c r="R1066" s="152"/>
      <c r="S1066" s="152"/>
      <c r="T1066" s="152"/>
      <c r="U1066" s="152"/>
      <c r="V1066" s="152"/>
      <c r="W1066" s="152"/>
      <c r="X1066" s="152"/>
      <c r="Y1066" s="152"/>
      <c r="Z1066" s="152"/>
      <c r="AA1066" s="152"/>
      <c r="AB1066" s="152"/>
      <c r="AC1066" s="152"/>
      <c r="AD1066" s="152"/>
    </row>
    <row r="1067" spans="18:30" x14ac:dyDescent="0.25">
      <c r="R1067" s="152"/>
      <c r="S1067" s="152"/>
      <c r="T1067" s="152"/>
      <c r="U1067" s="152"/>
      <c r="V1067" s="152"/>
      <c r="W1067" s="152"/>
      <c r="X1067" s="152"/>
      <c r="Y1067" s="152"/>
      <c r="Z1067" s="152"/>
      <c r="AA1067" s="152"/>
      <c r="AB1067" s="152"/>
      <c r="AC1067" s="152"/>
      <c r="AD1067" s="152"/>
    </row>
    <row r="1068" spans="18:30" x14ac:dyDescent="0.25">
      <c r="R1068" s="152"/>
      <c r="S1068" s="152"/>
      <c r="T1068" s="152"/>
      <c r="U1068" s="152"/>
      <c r="V1068" s="152"/>
      <c r="W1068" s="152"/>
      <c r="X1068" s="152"/>
      <c r="Y1068" s="152"/>
      <c r="Z1068" s="152"/>
      <c r="AA1068" s="152"/>
      <c r="AB1068" s="152"/>
      <c r="AC1068" s="152"/>
      <c r="AD1068" s="152"/>
    </row>
    <row r="1069" spans="18:30" x14ac:dyDescent="0.25">
      <c r="R1069" s="152"/>
      <c r="S1069" s="152"/>
      <c r="T1069" s="152"/>
      <c r="U1069" s="152"/>
      <c r="V1069" s="152"/>
      <c r="W1069" s="152"/>
      <c r="X1069" s="152"/>
      <c r="Y1069" s="152"/>
      <c r="Z1069" s="152"/>
      <c r="AA1069" s="152"/>
      <c r="AB1069" s="152"/>
      <c r="AC1069" s="152"/>
      <c r="AD1069" s="152"/>
    </row>
    <row r="1070" spans="18:30" x14ac:dyDescent="0.25">
      <c r="R1070" s="152"/>
      <c r="S1070" s="152"/>
      <c r="T1070" s="152"/>
      <c r="U1070" s="152"/>
      <c r="V1070" s="152"/>
      <c r="W1070" s="152"/>
      <c r="X1070" s="152"/>
      <c r="Y1070" s="152"/>
      <c r="Z1070" s="152"/>
      <c r="AA1070" s="152"/>
      <c r="AB1070" s="152"/>
      <c r="AC1070" s="152"/>
      <c r="AD1070" s="152"/>
    </row>
    <row r="1071" spans="18:30" x14ac:dyDescent="0.25">
      <c r="R1071" s="152"/>
      <c r="S1071" s="152"/>
      <c r="T1071" s="152"/>
      <c r="U1071" s="152"/>
      <c r="V1071" s="152"/>
      <c r="W1071" s="152"/>
      <c r="X1071" s="152"/>
      <c r="Y1071" s="152"/>
      <c r="Z1071" s="152"/>
      <c r="AA1071" s="152"/>
      <c r="AB1071" s="152"/>
      <c r="AC1071" s="152"/>
      <c r="AD1071" s="152"/>
    </row>
    <row r="1072" spans="18:30" x14ac:dyDescent="0.25">
      <c r="R1072" s="152"/>
      <c r="S1072" s="152"/>
      <c r="T1072" s="152"/>
      <c r="U1072" s="152"/>
      <c r="V1072" s="152"/>
      <c r="W1072" s="152"/>
      <c r="X1072" s="152"/>
      <c r="Y1072" s="152"/>
      <c r="Z1072" s="152"/>
      <c r="AA1072" s="152"/>
      <c r="AB1072" s="152"/>
      <c r="AC1072" s="152"/>
      <c r="AD1072" s="152"/>
    </row>
    <row r="1073" spans="18:30" x14ac:dyDescent="0.25">
      <c r="R1073" s="152"/>
      <c r="S1073" s="152"/>
      <c r="T1073" s="152"/>
      <c r="U1073" s="152"/>
      <c r="V1073" s="152"/>
      <c r="W1073" s="152"/>
      <c r="X1073" s="152"/>
      <c r="Y1073" s="152"/>
      <c r="Z1073" s="152"/>
      <c r="AA1073" s="152"/>
      <c r="AB1073" s="152"/>
      <c r="AC1073" s="152"/>
      <c r="AD1073" s="152"/>
    </row>
    <row r="1074" spans="18:30" x14ac:dyDescent="0.25">
      <c r="R1074" s="152"/>
      <c r="S1074" s="152"/>
      <c r="T1074" s="152"/>
      <c r="U1074" s="152"/>
      <c r="V1074" s="152"/>
      <c r="W1074" s="152"/>
      <c r="X1074" s="152"/>
      <c r="Y1074" s="152"/>
      <c r="Z1074" s="152"/>
      <c r="AA1074" s="152"/>
      <c r="AB1074" s="152"/>
      <c r="AC1074" s="152"/>
      <c r="AD1074" s="152"/>
    </row>
    <row r="1075" spans="18:30" x14ac:dyDescent="0.25">
      <c r="R1075" s="152"/>
      <c r="S1075" s="152"/>
      <c r="T1075" s="152"/>
      <c r="U1075" s="152"/>
      <c r="V1075" s="152"/>
      <c r="W1075" s="152"/>
      <c r="X1075" s="152"/>
      <c r="Y1075" s="152"/>
      <c r="Z1075" s="152"/>
      <c r="AA1075" s="152"/>
      <c r="AB1075" s="152"/>
      <c r="AC1075" s="152"/>
      <c r="AD1075" s="152"/>
    </row>
    <row r="1076" spans="18:30" x14ac:dyDescent="0.25">
      <c r="R1076" s="152"/>
      <c r="S1076" s="152"/>
      <c r="T1076" s="152"/>
      <c r="U1076" s="152"/>
      <c r="V1076" s="152"/>
      <c r="W1076" s="152"/>
      <c r="X1076" s="152"/>
      <c r="Y1076" s="152"/>
      <c r="Z1076" s="152"/>
      <c r="AA1076" s="152"/>
      <c r="AB1076" s="152"/>
      <c r="AC1076" s="152"/>
      <c r="AD1076" s="152"/>
    </row>
    <row r="1077" spans="18:30" x14ac:dyDescent="0.25">
      <c r="R1077" s="152"/>
      <c r="S1077" s="152"/>
      <c r="T1077" s="152"/>
      <c r="U1077" s="152"/>
      <c r="V1077" s="152"/>
      <c r="W1077" s="152"/>
      <c r="X1077" s="152"/>
      <c r="Y1077" s="152"/>
      <c r="Z1077" s="152"/>
      <c r="AA1077" s="152"/>
      <c r="AB1077" s="152"/>
      <c r="AC1077" s="152"/>
      <c r="AD1077" s="152"/>
    </row>
    <row r="1078" spans="18:30" x14ac:dyDescent="0.25">
      <c r="R1078" s="152"/>
      <c r="S1078" s="152"/>
      <c r="T1078" s="152"/>
      <c r="U1078" s="152"/>
      <c r="V1078" s="152"/>
      <c r="W1078" s="152"/>
      <c r="X1078" s="152"/>
      <c r="Y1078" s="152"/>
      <c r="Z1078" s="152"/>
      <c r="AA1078" s="152"/>
      <c r="AB1078" s="152"/>
      <c r="AC1078" s="152"/>
      <c r="AD1078" s="152"/>
    </row>
    <row r="1079" spans="18:30" x14ac:dyDescent="0.25">
      <c r="R1079" s="152"/>
      <c r="S1079" s="152"/>
      <c r="T1079" s="152"/>
      <c r="U1079" s="152"/>
      <c r="V1079" s="152"/>
      <c r="W1079" s="152"/>
      <c r="X1079" s="152"/>
      <c r="Y1079" s="152"/>
      <c r="Z1079" s="152"/>
      <c r="AA1079" s="152"/>
      <c r="AB1079" s="152"/>
      <c r="AC1079" s="152"/>
      <c r="AD1079" s="152"/>
    </row>
    <row r="1080" spans="18:30" x14ac:dyDescent="0.25">
      <c r="R1080" s="152"/>
      <c r="S1080" s="152"/>
      <c r="T1080" s="152"/>
      <c r="U1080" s="152"/>
      <c r="V1080" s="152"/>
      <c r="W1080" s="152"/>
      <c r="X1080" s="152"/>
      <c r="Y1080" s="152"/>
      <c r="Z1080" s="152"/>
      <c r="AA1080" s="152"/>
      <c r="AB1080" s="152"/>
      <c r="AC1080" s="152"/>
      <c r="AD1080" s="152"/>
    </row>
    <row r="1081" spans="18:30" x14ac:dyDescent="0.25">
      <c r="R1081" s="152"/>
      <c r="S1081" s="152"/>
      <c r="T1081" s="152"/>
      <c r="U1081" s="152"/>
      <c r="V1081" s="152"/>
      <c r="W1081" s="152"/>
      <c r="X1081" s="152"/>
      <c r="Y1081" s="152"/>
      <c r="Z1081" s="152"/>
      <c r="AA1081" s="152"/>
      <c r="AB1081" s="152"/>
      <c r="AC1081" s="152"/>
      <c r="AD1081" s="152"/>
    </row>
    <row r="1082" spans="18:30" x14ac:dyDescent="0.25">
      <c r="R1082" s="152"/>
      <c r="S1082" s="152"/>
      <c r="T1082" s="152"/>
      <c r="U1082" s="152"/>
      <c r="V1082" s="152"/>
      <c r="W1082" s="152"/>
      <c r="X1082" s="152"/>
      <c r="Y1082" s="152"/>
      <c r="Z1082" s="152"/>
      <c r="AA1082" s="152"/>
      <c r="AB1082" s="152"/>
      <c r="AC1082" s="152"/>
      <c r="AD1082" s="152"/>
    </row>
    <row r="1083" spans="18:30" x14ac:dyDescent="0.25">
      <c r="R1083" s="152"/>
      <c r="S1083" s="152"/>
      <c r="T1083" s="152"/>
      <c r="U1083" s="152"/>
      <c r="V1083" s="152"/>
      <c r="W1083" s="152"/>
      <c r="X1083" s="152"/>
      <c r="Y1083" s="152"/>
      <c r="Z1083" s="152"/>
      <c r="AA1083" s="152"/>
      <c r="AB1083" s="152"/>
      <c r="AC1083" s="152"/>
      <c r="AD1083" s="152"/>
    </row>
    <row r="1084" spans="18:30" x14ac:dyDescent="0.25">
      <c r="R1084" s="152"/>
      <c r="S1084" s="152"/>
      <c r="T1084" s="152"/>
      <c r="U1084" s="152"/>
      <c r="V1084" s="152"/>
      <c r="W1084" s="152"/>
      <c r="X1084" s="152"/>
      <c r="Y1084" s="152"/>
      <c r="Z1084" s="152"/>
      <c r="AA1084" s="152"/>
      <c r="AB1084" s="152"/>
      <c r="AC1084" s="152"/>
      <c r="AD1084" s="152"/>
    </row>
    <row r="1085" spans="18:30" x14ac:dyDescent="0.25">
      <c r="R1085" s="152"/>
      <c r="S1085" s="152"/>
      <c r="T1085" s="152"/>
      <c r="U1085" s="152"/>
      <c r="V1085" s="152"/>
      <c r="W1085" s="152"/>
      <c r="X1085" s="152"/>
      <c r="Y1085" s="152"/>
      <c r="Z1085" s="152"/>
      <c r="AA1085" s="152"/>
      <c r="AB1085" s="152"/>
      <c r="AC1085" s="152"/>
      <c r="AD1085" s="152"/>
    </row>
    <row r="1086" spans="18:30" x14ac:dyDescent="0.25">
      <c r="R1086" s="152"/>
      <c r="S1086" s="152"/>
      <c r="T1086" s="152"/>
      <c r="U1086" s="152"/>
      <c r="V1086" s="152"/>
      <c r="W1086" s="152"/>
      <c r="X1086" s="152"/>
      <c r="Y1086" s="152"/>
      <c r="Z1086" s="152"/>
      <c r="AA1086" s="152"/>
      <c r="AB1086" s="152"/>
      <c r="AC1086" s="152"/>
      <c r="AD1086" s="152"/>
    </row>
    <row r="1087" spans="18:30" x14ac:dyDescent="0.25">
      <c r="R1087" s="152"/>
      <c r="S1087" s="152"/>
      <c r="T1087" s="152"/>
      <c r="U1087" s="152"/>
      <c r="V1087" s="152"/>
      <c r="W1087" s="152"/>
      <c r="X1087" s="152"/>
      <c r="Y1087" s="152"/>
      <c r="Z1087" s="152"/>
      <c r="AA1087" s="152"/>
      <c r="AB1087" s="152"/>
      <c r="AC1087" s="152"/>
      <c r="AD1087" s="152"/>
    </row>
    <row r="1088" spans="18:30" x14ac:dyDescent="0.25">
      <c r="R1088" s="152"/>
      <c r="S1088" s="152"/>
      <c r="T1088" s="152"/>
      <c r="U1088" s="152"/>
      <c r="V1088" s="152"/>
      <c r="W1088" s="152"/>
      <c r="X1088" s="152"/>
      <c r="Y1088" s="152"/>
      <c r="Z1088" s="152"/>
      <c r="AA1088" s="152"/>
      <c r="AB1088" s="152"/>
      <c r="AC1088" s="152"/>
      <c r="AD1088" s="152"/>
    </row>
    <row r="1089" spans="18:30" x14ac:dyDescent="0.25">
      <c r="R1089" s="152"/>
      <c r="S1089" s="152"/>
      <c r="T1089" s="152"/>
      <c r="U1089" s="152"/>
      <c r="V1089" s="152"/>
      <c r="W1089" s="152"/>
      <c r="X1089" s="152"/>
      <c r="Y1089" s="152"/>
      <c r="Z1089" s="152"/>
      <c r="AA1089" s="152"/>
      <c r="AB1089" s="152"/>
      <c r="AC1089" s="152"/>
      <c r="AD1089" s="152"/>
    </row>
    <row r="1090" spans="18:30" x14ac:dyDescent="0.25">
      <c r="R1090" s="152"/>
      <c r="S1090" s="152"/>
      <c r="T1090" s="152"/>
      <c r="U1090" s="152"/>
      <c r="V1090" s="152"/>
      <c r="W1090" s="152"/>
      <c r="X1090" s="152"/>
      <c r="Y1090" s="152"/>
      <c r="Z1090" s="152"/>
      <c r="AA1090" s="152"/>
      <c r="AB1090" s="152"/>
      <c r="AC1090" s="152"/>
      <c r="AD1090" s="152"/>
    </row>
    <row r="1091" spans="18:30" x14ac:dyDescent="0.25">
      <c r="R1091" s="152"/>
      <c r="S1091" s="152"/>
      <c r="T1091" s="152"/>
      <c r="U1091" s="152"/>
      <c r="V1091" s="152"/>
      <c r="W1091" s="152"/>
      <c r="X1091" s="152"/>
      <c r="Y1091" s="152"/>
      <c r="Z1091" s="152"/>
      <c r="AA1091" s="152"/>
      <c r="AB1091" s="152"/>
      <c r="AC1091" s="152"/>
      <c r="AD1091" s="152"/>
    </row>
    <row r="1092" spans="18:30" x14ac:dyDescent="0.25">
      <c r="R1092" s="152"/>
      <c r="S1092" s="152"/>
      <c r="T1092" s="152"/>
      <c r="U1092" s="152"/>
      <c r="V1092" s="152"/>
      <c r="W1092" s="152"/>
      <c r="X1092" s="152"/>
      <c r="Y1092" s="152"/>
      <c r="Z1092" s="152"/>
      <c r="AA1092" s="152"/>
      <c r="AB1092" s="152"/>
      <c r="AC1092" s="152"/>
      <c r="AD1092" s="152"/>
    </row>
    <row r="1093" spans="18:30" x14ac:dyDescent="0.25">
      <c r="R1093" s="152"/>
      <c r="S1093" s="152"/>
      <c r="T1093" s="152"/>
      <c r="U1093" s="152"/>
      <c r="V1093" s="152"/>
      <c r="W1093" s="152"/>
      <c r="X1093" s="152"/>
      <c r="Y1093" s="152"/>
      <c r="Z1093" s="152"/>
      <c r="AA1093" s="152"/>
      <c r="AB1093" s="152"/>
      <c r="AC1093" s="152"/>
      <c r="AD1093" s="152"/>
    </row>
    <row r="1094" spans="18:30" x14ac:dyDescent="0.25">
      <c r="R1094" s="152"/>
      <c r="S1094" s="152"/>
      <c r="T1094" s="152"/>
      <c r="U1094" s="152"/>
      <c r="V1094" s="152"/>
      <c r="W1094" s="152"/>
      <c r="X1094" s="152"/>
      <c r="Y1094" s="152"/>
      <c r="Z1094" s="152"/>
      <c r="AA1094" s="152"/>
      <c r="AB1094" s="152"/>
      <c r="AC1094" s="152"/>
      <c r="AD1094" s="152"/>
    </row>
    <row r="1095" spans="18:30" x14ac:dyDescent="0.25">
      <c r="R1095" s="152"/>
      <c r="S1095" s="152"/>
      <c r="T1095" s="152"/>
      <c r="U1095" s="152"/>
      <c r="V1095" s="152"/>
      <c r="W1095" s="152"/>
      <c r="X1095" s="152"/>
      <c r="Y1095" s="152"/>
      <c r="Z1095" s="152"/>
      <c r="AA1095" s="152"/>
      <c r="AB1095" s="152"/>
      <c r="AC1095" s="152"/>
      <c r="AD1095" s="152"/>
    </row>
    <row r="1096" spans="18:30" x14ac:dyDescent="0.25">
      <c r="R1096" s="152"/>
      <c r="S1096" s="152"/>
      <c r="T1096" s="152"/>
      <c r="U1096" s="152"/>
      <c r="V1096" s="152"/>
      <c r="W1096" s="152"/>
      <c r="X1096" s="152"/>
      <c r="Y1096" s="152"/>
      <c r="Z1096" s="152"/>
      <c r="AA1096" s="152"/>
      <c r="AB1096" s="152"/>
      <c r="AC1096" s="152"/>
      <c r="AD1096" s="152"/>
    </row>
    <row r="1097" spans="18:30" x14ac:dyDescent="0.25">
      <c r="R1097" s="152"/>
      <c r="S1097" s="152"/>
      <c r="T1097" s="152"/>
      <c r="U1097" s="152"/>
      <c r="V1097" s="152"/>
      <c r="W1097" s="152"/>
      <c r="X1097" s="152"/>
      <c r="Y1097" s="152"/>
      <c r="Z1097" s="152"/>
      <c r="AA1097" s="152"/>
      <c r="AB1097" s="152"/>
      <c r="AC1097" s="152"/>
      <c r="AD1097" s="152"/>
    </row>
    <row r="1098" spans="18:30" x14ac:dyDescent="0.25">
      <c r="R1098" s="152"/>
      <c r="S1098" s="152"/>
      <c r="T1098" s="152"/>
      <c r="U1098" s="152"/>
      <c r="V1098" s="152"/>
      <c r="W1098" s="152"/>
      <c r="X1098" s="152"/>
      <c r="Y1098" s="152"/>
      <c r="Z1098" s="152"/>
      <c r="AA1098" s="152"/>
      <c r="AB1098" s="152"/>
      <c r="AC1098" s="152"/>
      <c r="AD1098" s="152"/>
    </row>
    <row r="1099" spans="18:30" x14ac:dyDescent="0.25">
      <c r="R1099" s="152"/>
      <c r="S1099" s="152"/>
      <c r="T1099" s="152"/>
      <c r="U1099" s="152"/>
      <c r="V1099" s="152"/>
      <c r="W1099" s="152"/>
      <c r="X1099" s="152"/>
      <c r="Y1099" s="152"/>
      <c r="Z1099" s="152"/>
      <c r="AA1099" s="152"/>
      <c r="AB1099" s="152"/>
      <c r="AC1099" s="152"/>
      <c r="AD1099" s="152"/>
    </row>
    <row r="1100" spans="18:30" x14ac:dyDescent="0.25">
      <c r="R1100" s="152"/>
      <c r="S1100" s="152"/>
      <c r="T1100" s="152"/>
      <c r="U1100" s="152"/>
      <c r="V1100" s="152"/>
      <c r="W1100" s="152"/>
      <c r="X1100" s="152"/>
      <c r="Y1100" s="152"/>
      <c r="Z1100" s="152"/>
      <c r="AA1100" s="152"/>
      <c r="AB1100" s="152"/>
      <c r="AC1100" s="152"/>
      <c r="AD1100" s="152"/>
    </row>
    <row r="1101" spans="18:30" x14ac:dyDescent="0.25">
      <c r="R1101" s="152"/>
      <c r="S1101" s="152"/>
      <c r="T1101" s="152"/>
      <c r="U1101" s="152"/>
      <c r="V1101" s="152"/>
      <c r="W1101" s="152"/>
      <c r="X1101" s="152"/>
      <c r="Y1101" s="152"/>
      <c r="Z1101" s="152"/>
      <c r="AA1101" s="152"/>
      <c r="AB1101" s="152"/>
      <c r="AC1101" s="152"/>
      <c r="AD1101" s="152"/>
    </row>
    <row r="1102" spans="18:30" x14ac:dyDescent="0.25">
      <c r="R1102" s="152"/>
      <c r="S1102" s="152"/>
      <c r="T1102" s="152"/>
      <c r="U1102" s="152"/>
      <c r="V1102" s="152"/>
      <c r="W1102" s="152"/>
      <c r="X1102" s="152"/>
      <c r="Y1102" s="152"/>
      <c r="Z1102" s="152"/>
      <c r="AA1102" s="152"/>
      <c r="AB1102" s="152"/>
      <c r="AC1102" s="152"/>
      <c r="AD1102" s="152"/>
    </row>
    <row r="1103" spans="18:30" x14ac:dyDescent="0.25">
      <c r="R1103" s="152"/>
      <c r="S1103" s="152"/>
      <c r="T1103" s="152"/>
      <c r="U1103" s="152"/>
      <c r="V1103" s="152"/>
      <c r="W1103" s="152"/>
      <c r="X1103" s="152"/>
      <c r="Y1103" s="152"/>
      <c r="Z1103" s="152"/>
      <c r="AA1103" s="152"/>
      <c r="AB1103" s="152"/>
      <c r="AC1103" s="152"/>
      <c r="AD1103" s="152"/>
    </row>
    <row r="1104" spans="18:30" x14ac:dyDescent="0.25">
      <c r="R1104" s="152"/>
      <c r="S1104" s="152"/>
      <c r="T1104" s="152"/>
      <c r="U1104" s="152"/>
      <c r="V1104" s="152"/>
      <c r="W1104" s="152"/>
      <c r="X1104" s="152"/>
      <c r="Y1104" s="152"/>
      <c r="Z1104" s="152"/>
      <c r="AA1104" s="152"/>
      <c r="AB1104" s="152"/>
      <c r="AC1104" s="152"/>
      <c r="AD1104" s="152"/>
    </row>
    <row r="1105" spans="18:30" x14ac:dyDescent="0.25">
      <c r="R1105" s="152"/>
      <c r="S1105" s="152"/>
      <c r="T1105" s="152"/>
      <c r="U1105" s="152"/>
      <c r="V1105" s="152"/>
      <c r="W1105" s="152"/>
      <c r="X1105" s="152"/>
      <c r="Y1105" s="152"/>
      <c r="Z1105" s="152"/>
      <c r="AA1105" s="152"/>
      <c r="AB1105" s="152"/>
      <c r="AC1105" s="152"/>
      <c r="AD1105" s="152"/>
    </row>
    <row r="1106" spans="18:30" x14ac:dyDescent="0.25">
      <c r="R1106" s="152"/>
      <c r="S1106" s="152"/>
      <c r="T1106" s="152"/>
      <c r="U1106" s="152"/>
      <c r="V1106" s="152"/>
      <c r="W1106" s="152"/>
      <c r="X1106" s="152"/>
      <c r="Y1106" s="152"/>
      <c r="Z1106" s="152"/>
      <c r="AA1106" s="152"/>
      <c r="AB1106" s="152"/>
      <c r="AC1106" s="152"/>
      <c r="AD1106" s="152"/>
    </row>
    <row r="1107" spans="18:30" x14ac:dyDescent="0.25">
      <c r="R1107" s="152"/>
      <c r="S1107" s="152"/>
      <c r="T1107" s="152"/>
      <c r="U1107" s="152"/>
      <c r="V1107" s="152"/>
      <c r="W1107" s="152"/>
      <c r="X1107" s="152"/>
      <c r="Y1107" s="152"/>
      <c r="Z1107" s="152"/>
      <c r="AA1107" s="152"/>
      <c r="AB1107" s="152"/>
      <c r="AC1107" s="152"/>
      <c r="AD1107" s="152"/>
    </row>
    <row r="1108" spans="18:30" x14ac:dyDescent="0.25">
      <c r="R1108" s="152"/>
      <c r="S1108" s="152"/>
      <c r="T1108" s="152"/>
      <c r="U1108" s="152"/>
      <c r="V1108" s="152"/>
      <c r="W1108" s="152"/>
      <c r="X1108" s="152"/>
      <c r="Y1108" s="152"/>
      <c r="Z1108" s="152"/>
      <c r="AA1108" s="152"/>
      <c r="AB1108" s="152"/>
      <c r="AC1108" s="152"/>
      <c r="AD1108" s="152"/>
    </row>
    <row r="1109" spans="18:30" x14ac:dyDescent="0.25">
      <c r="R1109" s="152"/>
      <c r="S1109" s="152"/>
      <c r="T1109" s="152"/>
      <c r="U1109" s="152"/>
      <c r="V1109" s="152"/>
      <c r="W1109" s="152"/>
      <c r="X1109" s="152"/>
      <c r="Y1109" s="152"/>
      <c r="Z1109" s="152"/>
      <c r="AA1109" s="152"/>
      <c r="AB1109" s="152"/>
      <c r="AC1109" s="152"/>
      <c r="AD1109" s="152"/>
    </row>
    <row r="1110" spans="18:30" x14ac:dyDescent="0.25">
      <c r="R1110" s="152"/>
      <c r="S1110" s="152"/>
      <c r="T1110" s="152"/>
      <c r="U1110" s="152"/>
      <c r="V1110" s="152"/>
      <c r="W1110" s="152"/>
      <c r="X1110" s="152"/>
      <c r="Y1110" s="152"/>
      <c r="Z1110" s="152"/>
      <c r="AA1110" s="152"/>
      <c r="AB1110" s="152"/>
      <c r="AC1110" s="152"/>
      <c r="AD1110" s="152"/>
    </row>
    <row r="1111" spans="18:30" x14ac:dyDescent="0.25">
      <c r="R1111" s="152"/>
      <c r="S1111" s="152"/>
      <c r="T1111" s="152"/>
      <c r="U1111" s="152"/>
      <c r="V1111" s="152"/>
      <c r="W1111" s="152"/>
      <c r="X1111" s="152"/>
      <c r="Y1111" s="152"/>
      <c r="Z1111" s="152"/>
      <c r="AA1111" s="152"/>
      <c r="AB1111" s="152"/>
      <c r="AC1111" s="152"/>
      <c r="AD1111" s="152"/>
    </row>
    <row r="1112" spans="18:30" x14ac:dyDescent="0.25">
      <c r="R1112" s="152"/>
      <c r="S1112" s="152"/>
      <c r="T1112" s="152"/>
      <c r="U1112" s="152"/>
      <c r="V1112" s="152"/>
      <c r="W1112" s="152"/>
      <c r="X1112" s="152"/>
      <c r="Y1112" s="152"/>
      <c r="Z1112" s="152"/>
      <c r="AA1112" s="152"/>
      <c r="AB1112" s="152"/>
      <c r="AC1112" s="152"/>
      <c r="AD1112" s="152"/>
    </row>
    <row r="1113" spans="18:30" x14ac:dyDescent="0.25">
      <c r="R1113" s="152"/>
      <c r="S1113" s="152"/>
      <c r="T1113" s="152"/>
      <c r="U1113" s="152"/>
      <c r="V1113" s="152"/>
      <c r="W1113" s="152"/>
      <c r="X1113" s="152"/>
      <c r="Y1113" s="152"/>
      <c r="Z1113" s="152"/>
      <c r="AA1113" s="152"/>
      <c r="AB1113" s="152"/>
      <c r="AC1113" s="152"/>
      <c r="AD1113" s="152"/>
    </row>
    <row r="1114" spans="18:30" x14ac:dyDescent="0.25">
      <c r="R1114" s="152"/>
      <c r="S1114" s="152"/>
      <c r="T1114" s="152"/>
      <c r="U1114" s="152"/>
      <c r="V1114" s="152"/>
      <c r="W1114" s="152"/>
      <c r="X1114" s="152"/>
      <c r="Y1114" s="152"/>
      <c r="Z1114" s="152"/>
      <c r="AA1114" s="152"/>
      <c r="AB1114" s="152"/>
      <c r="AC1114" s="152"/>
      <c r="AD1114" s="152"/>
    </row>
    <row r="1115" spans="18:30" x14ac:dyDescent="0.25">
      <c r="R1115" s="152"/>
      <c r="S1115" s="152"/>
      <c r="T1115" s="152"/>
      <c r="U1115" s="152"/>
      <c r="V1115" s="152"/>
      <c r="W1115" s="152"/>
      <c r="X1115" s="152"/>
      <c r="Y1115" s="152"/>
      <c r="Z1115" s="152"/>
      <c r="AA1115" s="152"/>
      <c r="AB1115" s="152"/>
      <c r="AC1115" s="152"/>
      <c r="AD1115" s="152"/>
    </row>
    <row r="1116" spans="18:30" x14ac:dyDescent="0.25">
      <c r="R1116" s="152"/>
      <c r="S1116" s="152"/>
      <c r="T1116" s="152"/>
      <c r="U1116" s="152"/>
      <c r="V1116" s="152"/>
      <c r="W1116" s="152"/>
      <c r="X1116" s="152"/>
      <c r="Y1116" s="152"/>
      <c r="Z1116" s="152"/>
      <c r="AA1116" s="152"/>
      <c r="AB1116" s="152"/>
      <c r="AC1116" s="152"/>
      <c r="AD1116" s="152"/>
    </row>
    <row r="1117" spans="18:30" x14ac:dyDescent="0.25">
      <c r="R1117" s="152"/>
      <c r="S1117" s="152"/>
      <c r="T1117" s="152"/>
      <c r="U1117" s="152"/>
      <c r="V1117" s="152"/>
      <c r="W1117" s="152"/>
      <c r="X1117" s="152"/>
      <c r="Y1117" s="152"/>
      <c r="Z1117" s="152"/>
      <c r="AA1117" s="152"/>
      <c r="AB1117" s="152"/>
      <c r="AC1117" s="152"/>
      <c r="AD1117" s="152"/>
    </row>
    <row r="1118" spans="18:30" x14ac:dyDescent="0.25">
      <c r="R1118" s="152"/>
      <c r="S1118" s="152"/>
      <c r="T1118" s="152"/>
      <c r="U1118" s="152"/>
      <c r="V1118" s="152"/>
      <c r="W1118" s="152"/>
      <c r="X1118" s="152"/>
      <c r="Y1118" s="152"/>
      <c r="Z1118" s="152"/>
      <c r="AA1118" s="152"/>
      <c r="AB1118" s="152"/>
      <c r="AC1118" s="152"/>
      <c r="AD1118" s="152"/>
    </row>
    <row r="1119" spans="18:30" x14ac:dyDescent="0.25">
      <c r="R1119" s="152"/>
      <c r="S1119" s="152"/>
      <c r="T1119" s="152"/>
      <c r="U1119" s="152"/>
      <c r="V1119" s="152"/>
      <c r="W1119" s="152"/>
      <c r="X1119" s="152"/>
      <c r="Y1119" s="152"/>
      <c r="Z1119" s="152"/>
      <c r="AA1119" s="152"/>
      <c r="AB1119" s="152"/>
      <c r="AC1119" s="152"/>
      <c r="AD1119" s="152"/>
    </row>
    <row r="1120" spans="18:30" x14ac:dyDescent="0.25">
      <c r="R1120" s="152"/>
      <c r="S1120" s="152"/>
      <c r="T1120" s="152"/>
      <c r="U1120" s="152"/>
      <c r="V1120" s="152"/>
      <c r="W1120" s="152"/>
      <c r="X1120" s="152"/>
      <c r="Y1120" s="152"/>
      <c r="Z1120" s="152"/>
      <c r="AA1120" s="152"/>
      <c r="AB1120" s="152"/>
      <c r="AC1120" s="152"/>
      <c r="AD1120" s="152"/>
    </row>
    <row r="1121" spans="18:30" x14ac:dyDescent="0.25">
      <c r="R1121" s="152"/>
      <c r="S1121" s="152"/>
      <c r="T1121" s="152"/>
      <c r="U1121" s="152"/>
      <c r="V1121" s="152"/>
      <c r="W1121" s="152"/>
      <c r="X1121" s="152"/>
      <c r="Y1121" s="152"/>
      <c r="Z1121" s="152"/>
      <c r="AA1121" s="152"/>
      <c r="AB1121" s="152"/>
      <c r="AC1121" s="152"/>
      <c r="AD1121" s="152"/>
    </row>
    <row r="1122" spans="18:30" x14ac:dyDescent="0.25">
      <c r="R1122" s="152"/>
      <c r="S1122" s="152"/>
      <c r="T1122" s="152"/>
      <c r="U1122" s="152"/>
      <c r="V1122" s="152"/>
      <c r="W1122" s="152"/>
      <c r="X1122" s="152"/>
      <c r="Y1122" s="152"/>
      <c r="Z1122" s="152"/>
      <c r="AA1122" s="152"/>
      <c r="AB1122" s="152"/>
      <c r="AC1122" s="152"/>
      <c r="AD1122" s="152"/>
    </row>
    <row r="1123" spans="18:30" x14ac:dyDescent="0.25">
      <c r="R1123" s="152"/>
      <c r="S1123" s="152"/>
      <c r="T1123" s="152"/>
      <c r="U1123" s="152"/>
      <c r="V1123" s="152"/>
      <c r="W1123" s="152"/>
      <c r="X1123" s="152"/>
      <c r="Y1123" s="152"/>
      <c r="Z1123" s="152"/>
      <c r="AA1123" s="152"/>
      <c r="AB1123" s="152"/>
      <c r="AC1123" s="152"/>
      <c r="AD1123" s="152"/>
    </row>
    <row r="1124" spans="18:30" x14ac:dyDescent="0.25">
      <c r="R1124" s="152"/>
      <c r="S1124" s="152"/>
      <c r="T1124" s="152"/>
      <c r="U1124" s="152"/>
      <c r="V1124" s="152"/>
      <c r="W1124" s="152"/>
      <c r="X1124" s="152"/>
      <c r="Y1124" s="152"/>
      <c r="Z1124" s="152"/>
      <c r="AA1124" s="152"/>
      <c r="AB1124" s="152"/>
      <c r="AC1124" s="152"/>
      <c r="AD1124" s="152"/>
    </row>
    <row r="1125" spans="18:30" x14ac:dyDescent="0.25">
      <c r="R1125" s="152"/>
      <c r="S1125" s="152"/>
      <c r="T1125" s="152"/>
      <c r="U1125" s="152"/>
      <c r="V1125" s="152"/>
      <c r="W1125" s="152"/>
      <c r="X1125" s="152"/>
      <c r="Y1125" s="152"/>
      <c r="Z1125" s="152"/>
      <c r="AA1125" s="152"/>
      <c r="AB1125" s="152"/>
      <c r="AC1125" s="152"/>
      <c r="AD1125" s="152"/>
    </row>
    <row r="1126" spans="18:30" x14ac:dyDescent="0.25">
      <c r="R1126" s="152"/>
      <c r="S1126" s="152"/>
      <c r="T1126" s="152"/>
      <c r="U1126" s="152"/>
      <c r="V1126" s="152"/>
      <c r="W1126" s="152"/>
      <c r="X1126" s="152"/>
      <c r="Y1126" s="152"/>
      <c r="Z1126" s="152"/>
      <c r="AA1126" s="152"/>
      <c r="AB1126" s="152"/>
      <c r="AC1126" s="152"/>
      <c r="AD1126" s="152"/>
    </row>
    <row r="1127" spans="18:30" x14ac:dyDescent="0.25">
      <c r="R1127" s="152"/>
      <c r="S1127" s="152"/>
      <c r="T1127" s="152"/>
      <c r="U1127" s="152"/>
      <c r="V1127" s="152"/>
      <c r="W1127" s="152"/>
      <c r="X1127" s="152"/>
      <c r="Y1127" s="152"/>
      <c r="Z1127" s="152"/>
      <c r="AA1127" s="152"/>
      <c r="AB1127" s="152"/>
      <c r="AC1127" s="152"/>
      <c r="AD1127" s="152"/>
    </row>
    <row r="1128" spans="18:30" x14ac:dyDescent="0.25">
      <c r="R1128" s="152"/>
      <c r="S1128" s="152"/>
      <c r="T1128" s="152"/>
      <c r="U1128" s="152"/>
      <c r="V1128" s="152"/>
      <c r="W1128" s="152"/>
      <c r="X1128" s="152"/>
      <c r="Y1128" s="152"/>
      <c r="Z1128" s="152"/>
      <c r="AA1128" s="152"/>
      <c r="AB1128" s="152"/>
      <c r="AC1128" s="152"/>
      <c r="AD1128" s="152"/>
    </row>
    <row r="1129" spans="18:30" x14ac:dyDescent="0.25">
      <c r="R1129" s="152"/>
      <c r="S1129" s="152"/>
      <c r="T1129" s="152"/>
      <c r="U1129" s="152"/>
      <c r="V1129" s="152"/>
      <c r="W1129" s="152"/>
      <c r="X1129" s="152"/>
      <c r="Y1129" s="152"/>
      <c r="Z1129" s="152"/>
      <c r="AA1129" s="152"/>
      <c r="AB1129" s="152"/>
      <c r="AC1129" s="152"/>
      <c r="AD1129" s="152"/>
    </row>
    <row r="1130" spans="18:30" x14ac:dyDescent="0.25">
      <c r="R1130" s="152"/>
      <c r="S1130" s="152"/>
      <c r="T1130" s="152"/>
      <c r="U1130" s="152"/>
      <c r="V1130" s="152"/>
      <c r="W1130" s="152"/>
      <c r="X1130" s="152"/>
      <c r="Y1130" s="152"/>
      <c r="Z1130" s="152"/>
      <c r="AA1130" s="152"/>
      <c r="AB1130" s="152"/>
      <c r="AC1130" s="152"/>
      <c r="AD1130" s="152"/>
    </row>
    <row r="1131" spans="18:30" x14ac:dyDescent="0.25">
      <c r="R1131" s="152"/>
      <c r="S1131" s="152"/>
      <c r="T1131" s="152"/>
      <c r="U1131" s="152"/>
      <c r="V1131" s="152"/>
      <c r="W1131" s="152"/>
      <c r="X1131" s="152"/>
      <c r="Y1131" s="152"/>
      <c r="Z1131" s="152"/>
      <c r="AA1131" s="152"/>
      <c r="AB1131" s="152"/>
      <c r="AC1131" s="152"/>
      <c r="AD1131" s="152"/>
    </row>
    <row r="1132" spans="18:30" x14ac:dyDescent="0.25">
      <c r="R1132" s="152"/>
      <c r="S1132" s="152"/>
      <c r="T1132" s="152"/>
      <c r="U1132" s="152"/>
      <c r="V1132" s="152"/>
      <c r="W1132" s="152"/>
      <c r="X1132" s="152"/>
      <c r="Y1132" s="152"/>
      <c r="Z1132" s="152"/>
      <c r="AA1132" s="152"/>
      <c r="AB1132" s="152"/>
      <c r="AC1132" s="152"/>
      <c r="AD1132" s="152"/>
    </row>
    <row r="1133" spans="18:30" x14ac:dyDescent="0.25">
      <c r="R1133" s="152"/>
      <c r="S1133" s="152"/>
      <c r="T1133" s="152"/>
      <c r="U1133" s="152"/>
      <c r="V1133" s="152"/>
      <c r="W1133" s="152"/>
      <c r="X1133" s="152"/>
      <c r="Y1133" s="152"/>
      <c r="Z1133" s="152"/>
      <c r="AA1133" s="152"/>
      <c r="AB1133" s="152"/>
      <c r="AC1133" s="152"/>
      <c r="AD1133" s="152"/>
    </row>
    <row r="1134" spans="18:30" x14ac:dyDescent="0.25">
      <c r="R1134" s="152"/>
      <c r="S1134" s="152"/>
      <c r="T1134" s="152"/>
      <c r="U1134" s="152"/>
      <c r="V1134" s="152"/>
      <c r="W1134" s="152"/>
      <c r="X1134" s="152"/>
      <c r="Y1134" s="152"/>
      <c r="Z1134" s="152"/>
      <c r="AA1134" s="152"/>
      <c r="AB1134" s="152"/>
      <c r="AC1134" s="152"/>
      <c r="AD1134" s="152"/>
    </row>
    <row r="1135" spans="18:30" x14ac:dyDescent="0.25">
      <c r="R1135" s="152"/>
      <c r="S1135" s="152"/>
      <c r="T1135" s="152"/>
      <c r="U1135" s="152"/>
      <c r="V1135" s="152"/>
      <c r="W1135" s="152"/>
      <c r="X1135" s="152"/>
      <c r="Y1135" s="152"/>
      <c r="Z1135" s="152"/>
      <c r="AA1135" s="152"/>
      <c r="AB1135" s="152"/>
      <c r="AC1135" s="152"/>
      <c r="AD1135" s="152"/>
    </row>
    <row r="1136" spans="18:30" x14ac:dyDescent="0.25">
      <c r="R1136" s="152"/>
      <c r="S1136" s="152"/>
      <c r="T1136" s="152"/>
      <c r="U1136" s="152"/>
      <c r="V1136" s="152"/>
      <c r="W1136" s="152"/>
      <c r="X1136" s="152"/>
      <c r="Y1136" s="152"/>
      <c r="Z1136" s="152"/>
      <c r="AA1136" s="152"/>
      <c r="AB1136" s="152"/>
      <c r="AC1136" s="152"/>
      <c r="AD1136" s="152"/>
    </row>
    <row r="1137" spans="18:30" x14ac:dyDescent="0.25">
      <c r="R1137" s="152"/>
      <c r="S1137" s="152"/>
      <c r="T1137" s="152"/>
      <c r="U1137" s="152"/>
      <c r="V1137" s="152"/>
      <c r="W1137" s="152"/>
      <c r="X1137" s="152"/>
      <c r="Y1137" s="152"/>
      <c r="Z1137" s="152"/>
      <c r="AA1137" s="152"/>
      <c r="AB1137" s="152"/>
      <c r="AC1137" s="152"/>
      <c r="AD1137" s="152"/>
    </row>
    <row r="1138" spans="18:30" x14ac:dyDescent="0.25">
      <c r="R1138" s="152"/>
      <c r="S1138" s="152"/>
      <c r="T1138" s="152"/>
      <c r="U1138" s="152"/>
      <c r="V1138" s="152"/>
      <c r="W1138" s="152"/>
      <c r="X1138" s="152"/>
      <c r="Y1138" s="152"/>
      <c r="Z1138" s="152"/>
      <c r="AA1138" s="152"/>
      <c r="AB1138" s="152"/>
      <c r="AC1138" s="152"/>
      <c r="AD1138" s="152"/>
    </row>
    <row r="1139" spans="18:30" x14ac:dyDescent="0.25">
      <c r="R1139" s="152"/>
      <c r="S1139" s="152"/>
      <c r="T1139" s="152"/>
      <c r="U1139" s="152"/>
      <c r="V1139" s="152"/>
      <c r="W1139" s="152"/>
      <c r="X1139" s="152"/>
      <c r="Y1139" s="152"/>
      <c r="Z1139" s="152"/>
      <c r="AA1139" s="152"/>
      <c r="AB1139" s="152"/>
      <c r="AC1139" s="152"/>
      <c r="AD1139" s="152"/>
    </row>
    <row r="1140" spans="18:30" x14ac:dyDescent="0.25">
      <c r="R1140" s="152"/>
      <c r="S1140" s="152"/>
      <c r="T1140" s="152"/>
      <c r="U1140" s="152"/>
      <c r="V1140" s="152"/>
      <c r="W1140" s="152"/>
      <c r="X1140" s="152"/>
      <c r="Y1140" s="152"/>
      <c r="Z1140" s="152"/>
      <c r="AA1140" s="152"/>
      <c r="AB1140" s="152"/>
      <c r="AC1140" s="152"/>
      <c r="AD1140" s="152"/>
    </row>
    <row r="1141" spans="18:30" x14ac:dyDescent="0.25">
      <c r="R1141" s="152"/>
      <c r="S1141" s="152"/>
      <c r="T1141" s="152"/>
      <c r="U1141" s="152"/>
      <c r="V1141" s="152"/>
      <c r="W1141" s="152"/>
      <c r="X1141" s="152"/>
      <c r="Y1141" s="152"/>
      <c r="Z1141" s="152"/>
      <c r="AA1141" s="152"/>
      <c r="AB1141" s="152"/>
      <c r="AC1141" s="152"/>
      <c r="AD1141" s="152"/>
    </row>
    <row r="1142" spans="18:30" x14ac:dyDescent="0.25">
      <c r="R1142" s="152"/>
      <c r="S1142" s="152"/>
      <c r="T1142" s="152"/>
      <c r="U1142" s="152"/>
      <c r="V1142" s="152"/>
      <c r="W1142" s="152"/>
      <c r="X1142" s="152"/>
      <c r="Y1142" s="152"/>
      <c r="Z1142" s="152"/>
      <c r="AA1142" s="152"/>
      <c r="AB1142" s="152"/>
      <c r="AC1142" s="152"/>
      <c r="AD1142" s="152"/>
    </row>
    <row r="1143" spans="18:30" x14ac:dyDescent="0.25">
      <c r="R1143" s="152"/>
      <c r="S1143" s="152"/>
      <c r="T1143" s="152"/>
      <c r="U1143" s="152"/>
      <c r="V1143" s="152"/>
      <c r="W1143" s="152"/>
      <c r="X1143" s="152"/>
      <c r="Y1143" s="152"/>
      <c r="Z1143" s="152"/>
      <c r="AA1143" s="152"/>
      <c r="AB1143" s="152"/>
      <c r="AC1143" s="152"/>
      <c r="AD1143" s="152"/>
    </row>
    <row r="1144" spans="18:30" x14ac:dyDescent="0.25">
      <c r="R1144" s="152"/>
      <c r="S1144" s="152"/>
      <c r="T1144" s="152"/>
      <c r="U1144" s="152"/>
      <c r="V1144" s="152"/>
      <c r="W1144" s="152"/>
      <c r="X1144" s="152"/>
      <c r="Y1144" s="152"/>
      <c r="Z1144" s="152"/>
      <c r="AA1144" s="152"/>
      <c r="AB1144" s="152"/>
      <c r="AC1144" s="152"/>
      <c r="AD1144" s="152"/>
    </row>
    <row r="1145" spans="18:30" x14ac:dyDescent="0.25">
      <c r="R1145" s="152"/>
      <c r="S1145" s="152"/>
      <c r="T1145" s="152"/>
      <c r="U1145" s="152"/>
      <c r="V1145" s="152"/>
      <c r="W1145" s="152"/>
      <c r="X1145" s="152"/>
      <c r="Y1145" s="152"/>
      <c r="Z1145" s="152"/>
      <c r="AA1145" s="152"/>
      <c r="AB1145" s="152"/>
      <c r="AC1145" s="152"/>
      <c r="AD1145" s="152"/>
    </row>
    <row r="1146" spans="18:30" x14ac:dyDescent="0.25">
      <c r="R1146" s="152"/>
      <c r="S1146" s="152"/>
      <c r="T1146" s="152"/>
      <c r="U1146" s="152"/>
      <c r="V1146" s="152"/>
      <c r="W1146" s="152"/>
      <c r="X1146" s="152"/>
      <c r="Y1146" s="152"/>
      <c r="Z1146" s="152"/>
      <c r="AA1146" s="152"/>
      <c r="AB1146" s="152"/>
      <c r="AC1146" s="152"/>
      <c r="AD1146" s="152"/>
    </row>
    <row r="1147" spans="18:30" x14ac:dyDescent="0.25">
      <c r="R1147" s="152"/>
      <c r="S1147" s="152"/>
      <c r="T1147" s="152"/>
      <c r="U1147" s="152"/>
      <c r="V1147" s="152"/>
      <c r="W1147" s="152"/>
      <c r="X1147" s="152"/>
      <c r="Y1147" s="152"/>
      <c r="Z1147" s="152"/>
      <c r="AA1147" s="152"/>
      <c r="AB1147" s="152"/>
      <c r="AC1147" s="152"/>
      <c r="AD1147" s="152"/>
    </row>
    <row r="1148" spans="18:30" x14ac:dyDescent="0.25">
      <c r="R1148" s="152"/>
      <c r="S1148" s="152"/>
      <c r="T1148" s="152"/>
      <c r="U1148" s="152"/>
      <c r="V1148" s="152"/>
      <c r="W1148" s="152"/>
      <c r="X1148" s="152"/>
      <c r="Y1148" s="152"/>
      <c r="Z1148" s="152"/>
      <c r="AA1148" s="152"/>
      <c r="AB1148" s="152"/>
      <c r="AC1148" s="152"/>
      <c r="AD1148" s="152"/>
    </row>
    <row r="1149" spans="18:30" x14ac:dyDescent="0.25">
      <c r="R1149" s="152"/>
      <c r="S1149" s="152"/>
      <c r="T1149" s="152"/>
      <c r="U1149" s="152"/>
      <c r="V1149" s="152"/>
      <c r="W1149" s="152"/>
      <c r="X1149" s="152"/>
      <c r="Y1149" s="152"/>
      <c r="Z1149" s="152"/>
      <c r="AA1149" s="152"/>
      <c r="AB1149" s="152"/>
      <c r="AC1149" s="152"/>
      <c r="AD1149" s="152"/>
    </row>
    <row r="1150" spans="18:30" x14ac:dyDescent="0.25">
      <c r="R1150" s="152"/>
      <c r="S1150" s="152"/>
      <c r="T1150" s="152"/>
      <c r="U1150" s="152"/>
      <c r="V1150" s="152"/>
      <c r="W1150" s="152"/>
      <c r="X1150" s="152"/>
      <c r="Y1150" s="152"/>
      <c r="Z1150" s="152"/>
      <c r="AA1150" s="152"/>
      <c r="AB1150" s="152"/>
      <c r="AC1150" s="152"/>
      <c r="AD1150" s="152"/>
    </row>
    <row r="1151" spans="18:30" x14ac:dyDescent="0.25">
      <c r="R1151" s="152"/>
      <c r="S1151" s="152"/>
      <c r="T1151" s="152"/>
      <c r="U1151" s="152"/>
      <c r="V1151" s="152"/>
      <c r="W1151" s="152"/>
      <c r="X1151" s="152"/>
      <c r="Y1151" s="152"/>
      <c r="Z1151" s="152"/>
      <c r="AA1151" s="152"/>
      <c r="AB1151" s="152"/>
      <c r="AC1151" s="152"/>
      <c r="AD1151" s="152"/>
    </row>
    <row r="1152" spans="18:30" x14ac:dyDescent="0.25">
      <c r="R1152" s="152"/>
      <c r="S1152" s="152"/>
      <c r="T1152" s="152"/>
      <c r="U1152" s="152"/>
      <c r="V1152" s="152"/>
      <c r="W1152" s="152"/>
      <c r="X1152" s="152"/>
      <c r="Y1152" s="152"/>
      <c r="Z1152" s="152"/>
      <c r="AA1152" s="152"/>
      <c r="AB1152" s="152"/>
      <c r="AC1152" s="152"/>
      <c r="AD1152" s="152"/>
    </row>
    <row r="1153" spans="18:30" x14ac:dyDescent="0.25">
      <c r="R1153" s="152"/>
      <c r="S1153" s="152"/>
      <c r="T1153" s="152"/>
      <c r="U1153" s="152"/>
      <c r="V1153" s="152"/>
      <c r="W1153" s="152"/>
      <c r="X1153" s="152"/>
      <c r="Y1153" s="152"/>
      <c r="Z1153" s="152"/>
      <c r="AA1153" s="152"/>
      <c r="AB1153" s="152"/>
      <c r="AC1153" s="152"/>
      <c r="AD1153" s="152"/>
    </row>
    <row r="1154" spans="18:30" x14ac:dyDescent="0.25">
      <c r="R1154" s="152"/>
      <c r="S1154" s="152"/>
      <c r="T1154" s="152"/>
      <c r="U1154" s="152"/>
      <c r="V1154" s="152"/>
      <c r="W1154" s="152"/>
      <c r="X1154" s="152"/>
      <c r="Y1154" s="152"/>
      <c r="Z1154" s="152"/>
      <c r="AA1154" s="152"/>
      <c r="AB1154" s="152"/>
      <c r="AC1154" s="152"/>
      <c r="AD1154" s="152"/>
    </row>
    <row r="1155" spans="18:30" x14ac:dyDescent="0.25">
      <c r="R1155" s="152"/>
      <c r="S1155" s="152"/>
      <c r="T1155" s="152"/>
      <c r="U1155" s="152"/>
      <c r="V1155" s="152"/>
      <c r="W1155" s="152"/>
      <c r="X1155" s="152"/>
      <c r="Y1155" s="152"/>
      <c r="Z1155" s="152"/>
      <c r="AA1155" s="152"/>
      <c r="AB1155" s="152"/>
      <c r="AC1155" s="152"/>
      <c r="AD1155" s="152"/>
    </row>
    <row r="1156" spans="18:30" x14ac:dyDescent="0.25">
      <c r="R1156" s="152"/>
      <c r="S1156" s="152"/>
      <c r="T1156" s="152"/>
      <c r="U1156" s="152"/>
      <c r="V1156" s="152"/>
      <c r="W1156" s="152"/>
      <c r="X1156" s="152"/>
      <c r="Y1156" s="152"/>
      <c r="Z1156" s="152"/>
      <c r="AA1156" s="152"/>
      <c r="AB1156" s="152"/>
      <c r="AC1156" s="152"/>
      <c r="AD1156" s="152"/>
    </row>
    <row r="1157" spans="18:30" x14ac:dyDescent="0.25">
      <c r="R1157" s="152"/>
      <c r="S1157" s="152"/>
      <c r="T1157" s="152"/>
      <c r="U1157" s="152"/>
      <c r="V1157" s="152"/>
      <c r="W1157" s="152"/>
      <c r="X1157" s="152"/>
      <c r="Y1157" s="152"/>
      <c r="Z1157" s="152"/>
      <c r="AA1157" s="152"/>
      <c r="AB1157" s="152"/>
      <c r="AC1157" s="152"/>
      <c r="AD1157" s="152"/>
    </row>
    <row r="1158" spans="18:30" x14ac:dyDescent="0.25">
      <c r="R1158" s="152"/>
      <c r="S1158" s="152"/>
      <c r="T1158" s="152"/>
      <c r="U1158" s="152"/>
      <c r="V1158" s="152"/>
      <c r="W1158" s="152"/>
      <c r="X1158" s="152"/>
      <c r="Y1158" s="152"/>
      <c r="Z1158" s="152"/>
      <c r="AA1158" s="152"/>
      <c r="AB1158" s="152"/>
      <c r="AC1158" s="152"/>
      <c r="AD1158" s="152"/>
    </row>
    <row r="1159" spans="18:30" x14ac:dyDescent="0.25">
      <c r="R1159" s="152"/>
      <c r="S1159" s="152"/>
      <c r="T1159" s="152"/>
      <c r="U1159" s="152"/>
      <c r="V1159" s="152"/>
      <c r="W1159" s="152"/>
      <c r="X1159" s="152"/>
      <c r="Y1159" s="152"/>
      <c r="Z1159" s="152"/>
      <c r="AA1159" s="152"/>
      <c r="AB1159" s="152"/>
      <c r="AC1159" s="152"/>
      <c r="AD1159" s="152"/>
    </row>
    <row r="1160" spans="18:30" x14ac:dyDescent="0.25">
      <c r="R1160" s="152"/>
      <c r="S1160" s="152"/>
      <c r="T1160" s="152"/>
      <c r="U1160" s="152"/>
      <c r="V1160" s="152"/>
      <c r="W1160" s="152"/>
      <c r="X1160" s="152"/>
      <c r="Y1160" s="152"/>
      <c r="Z1160" s="152"/>
      <c r="AA1160" s="152"/>
      <c r="AB1160" s="152"/>
      <c r="AC1160" s="152"/>
      <c r="AD1160" s="152"/>
    </row>
    <row r="1161" spans="18:30" x14ac:dyDescent="0.25">
      <c r="R1161" s="152"/>
      <c r="S1161" s="152"/>
      <c r="T1161" s="152"/>
      <c r="U1161" s="152"/>
      <c r="V1161" s="152"/>
      <c r="W1161" s="152"/>
      <c r="X1161" s="152"/>
      <c r="Y1161" s="152"/>
      <c r="Z1161" s="152"/>
      <c r="AA1161" s="152"/>
      <c r="AB1161" s="152"/>
      <c r="AC1161" s="152"/>
      <c r="AD1161" s="152"/>
    </row>
    <row r="1162" spans="18:30" x14ac:dyDescent="0.25">
      <c r="R1162" s="152"/>
      <c r="S1162" s="152"/>
      <c r="T1162" s="152"/>
      <c r="U1162" s="152"/>
      <c r="V1162" s="152"/>
      <c r="W1162" s="152"/>
      <c r="X1162" s="152"/>
      <c r="Y1162" s="152"/>
      <c r="Z1162" s="152"/>
      <c r="AA1162" s="152"/>
      <c r="AB1162" s="152"/>
      <c r="AC1162" s="152"/>
      <c r="AD1162" s="152"/>
    </row>
    <row r="1163" spans="18:30" x14ac:dyDescent="0.25">
      <c r="R1163" s="152"/>
      <c r="S1163" s="152"/>
      <c r="T1163" s="152"/>
      <c r="U1163" s="152"/>
      <c r="V1163" s="152"/>
      <c r="W1163" s="152"/>
      <c r="X1163" s="152"/>
      <c r="Y1163" s="152"/>
      <c r="Z1163" s="152"/>
      <c r="AA1163" s="152"/>
      <c r="AB1163" s="152"/>
      <c r="AC1163" s="152"/>
      <c r="AD1163" s="152"/>
    </row>
    <row r="1164" spans="18:30" x14ac:dyDescent="0.25">
      <c r="R1164" s="152"/>
      <c r="S1164" s="152"/>
      <c r="T1164" s="152"/>
      <c r="U1164" s="152"/>
      <c r="V1164" s="152"/>
      <c r="W1164" s="152"/>
      <c r="X1164" s="152"/>
      <c r="Y1164" s="152"/>
      <c r="Z1164" s="152"/>
      <c r="AA1164" s="152"/>
      <c r="AB1164" s="152"/>
      <c r="AC1164" s="152"/>
      <c r="AD1164" s="152"/>
    </row>
    <row r="1165" spans="18:30" x14ac:dyDescent="0.25">
      <c r="R1165" s="152"/>
      <c r="S1165" s="152"/>
      <c r="T1165" s="152"/>
      <c r="U1165" s="152"/>
      <c r="V1165" s="152"/>
      <c r="W1165" s="152"/>
      <c r="X1165" s="152"/>
      <c r="Y1165" s="152"/>
      <c r="Z1165" s="152"/>
      <c r="AA1165" s="152"/>
      <c r="AB1165" s="152"/>
      <c r="AC1165" s="152"/>
      <c r="AD1165" s="152"/>
    </row>
    <row r="1166" spans="18:30" x14ac:dyDescent="0.25">
      <c r="R1166" s="152"/>
      <c r="S1166" s="152"/>
      <c r="T1166" s="152"/>
      <c r="U1166" s="152"/>
      <c r="V1166" s="152"/>
      <c r="W1166" s="152"/>
      <c r="X1166" s="152"/>
      <c r="Y1166" s="152"/>
      <c r="Z1166" s="152"/>
      <c r="AA1166" s="152"/>
      <c r="AB1166" s="152"/>
      <c r="AC1166" s="152"/>
      <c r="AD1166" s="152"/>
    </row>
    <row r="1167" spans="18:30" x14ac:dyDescent="0.25">
      <c r="R1167" s="152"/>
      <c r="S1167" s="152"/>
      <c r="T1167" s="152"/>
      <c r="U1167" s="152"/>
      <c r="V1167" s="152"/>
      <c r="W1167" s="152"/>
      <c r="X1167" s="152"/>
      <c r="Y1167" s="152"/>
      <c r="Z1167" s="152"/>
      <c r="AA1167" s="152"/>
      <c r="AB1167" s="152"/>
      <c r="AC1167" s="152"/>
      <c r="AD1167" s="152"/>
    </row>
    <row r="1168" spans="18:30" x14ac:dyDescent="0.25">
      <c r="R1168" s="152"/>
      <c r="S1168" s="152"/>
      <c r="T1168" s="152"/>
      <c r="U1168" s="152"/>
      <c r="V1168" s="152"/>
      <c r="W1168" s="152"/>
      <c r="X1168" s="152"/>
      <c r="Y1168" s="152"/>
      <c r="Z1168" s="152"/>
      <c r="AA1168" s="152"/>
      <c r="AB1168" s="152"/>
      <c r="AC1168" s="152"/>
      <c r="AD1168" s="152"/>
    </row>
    <row r="1169" spans="18:30" x14ac:dyDescent="0.25">
      <c r="R1169" s="152"/>
      <c r="S1169" s="152"/>
      <c r="T1169" s="152"/>
      <c r="U1169" s="152"/>
      <c r="V1169" s="152"/>
      <c r="W1169" s="152"/>
      <c r="X1169" s="152"/>
      <c r="Y1169" s="152"/>
      <c r="Z1169" s="152"/>
      <c r="AA1169" s="152"/>
      <c r="AB1169" s="152"/>
      <c r="AC1169" s="152"/>
      <c r="AD1169" s="152"/>
    </row>
    <row r="1170" spans="18:30" x14ac:dyDescent="0.25">
      <c r="R1170" s="152"/>
      <c r="S1170" s="152"/>
      <c r="T1170" s="152"/>
      <c r="U1170" s="152"/>
      <c r="V1170" s="152"/>
      <c r="W1170" s="152"/>
      <c r="X1170" s="152"/>
      <c r="Y1170" s="152"/>
      <c r="Z1170" s="152"/>
      <c r="AA1170" s="152"/>
      <c r="AB1170" s="152"/>
      <c r="AC1170" s="152"/>
      <c r="AD1170" s="152"/>
    </row>
    <row r="1171" spans="18:30" x14ac:dyDescent="0.25">
      <c r="R1171" s="152"/>
      <c r="S1171" s="152"/>
      <c r="T1171" s="152"/>
      <c r="U1171" s="152"/>
      <c r="V1171" s="152"/>
      <c r="W1171" s="152"/>
      <c r="X1171" s="152"/>
      <c r="Y1171" s="152"/>
      <c r="Z1171" s="152"/>
      <c r="AA1171" s="152"/>
      <c r="AB1171" s="152"/>
      <c r="AC1171" s="152"/>
      <c r="AD1171" s="152"/>
    </row>
    <row r="1172" spans="18:30" x14ac:dyDescent="0.25">
      <c r="R1172" s="152"/>
      <c r="S1172" s="152"/>
      <c r="T1172" s="152"/>
      <c r="U1172" s="152"/>
      <c r="V1172" s="152"/>
      <c r="W1172" s="152"/>
      <c r="X1172" s="152"/>
      <c r="Y1172" s="152"/>
      <c r="Z1172" s="152"/>
      <c r="AA1172" s="152"/>
      <c r="AB1172" s="152"/>
      <c r="AC1172" s="152"/>
      <c r="AD1172" s="152"/>
    </row>
    <row r="1173" spans="18:30" x14ac:dyDescent="0.25">
      <c r="R1173" s="152"/>
      <c r="S1173" s="152"/>
      <c r="T1173" s="152"/>
      <c r="U1173" s="152"/>
      <c r="V1173" s="152"/>
      <c r="W1173" s="152"/>
      <c r="X1173" s="152"/>
      <c r="Y1173" s="152"/>
      <c r="Z1173" s="152"/>
      <c r="AA1173" s="152"/>
      <c r="AB1173" s="152"/>
      <c r="AC1173" s="152"/>
      <c r="AD1173" s="152"/>
    </row>
    <row r="1174" spans="18:30" x14ac:dyDescent="0.25">
      <c r="R1174" s="152"/>
      <c r="S1174" s="152"/>
      <c r="T1174" s="152"/>
      <c r="U1174" s="152"/>
      <c r="V1174" s="152"/>
      <c r="W1174" s="152"/>
      <c r="X1174" s="152"/>
      <c r="Y1174" s="152"/>
      <c r="Z1174" s="152"/>
      <c r="AA1174" s="152"/>
      <c r="AB1174" s="152"/>
      <c r="AC1174" s="152"/>
      <c r="AD1174" s="152"/>
    </row>
    <row r="1175" spans="18:30" x14ac:dyDescent="0.25">
      <c r="R1175" s="152"/>
      <c r="S1175" s="152"/>
      <c r="T1175" s="152"/>
      <c r="U1175" s="152"/>
      <c r="V1175" s="152"/>
      <c r="W1175" s="152"/>
      <c r="X1175" s="152"/>
      <c r="Y1175" s="152"/>
      <c r="Z1175" s="152"/>
      <c r="AA1175" s="152"/>
      <c r="AB1175" s="152"/>
      <c r="AC1175" s="152"/>
      <c r="AD1175" s="152"/>
    </row>
    <row r="1176" spans="18:30" x14ac:dyDescent="0.25">
      <c r="R1176" s="152"/>
      <c r="S1176" s="152"/>
      <c r="T1176" s="152"/>
      <c r="U1176" s="152"/>
      <c r="V1176" s="152"/>
      <c r="W1176" s="152"/>
      <c r="X1176" s="152"/>
      <c r="Y1176" s="152"/>
      <c r="Z1176" s="152"/>
      <c r="AA1176" s="152"/>
      <c r="AB1176" s="152"/>
      <c r="AC1176" s="152"/>
      <c r="AD1176" s="152"/>
    </row>
    <row r="1177" spans="18:30" x14ac:dyDescent="0.25">
      <c r="R1177" s="152"/>
      <c r="S1177" s="152"/>
      <c r="T1177" s="152"/>
      <c r="U1177" s="152"/>
      <c r="V1177" s="152"/>
      <c r="W1177" s="152"/>
      <c r="X1177" s="152"/>
      <c r="Y1177" s="152"/>
      <c r="Z1177" s="152"/>
      <c r="AA1177" s="152"/>
      <c r="AB1177" s="152"/>
      <c r="AC1177" s="152"/>
      <c r="AD1177" s="152"/>
    </row>
    <row r="1178" spans="18:30" x14ac:dyDescent="0.25">
      <c r="R1178" s="152"/>
      <c r="S1178" s="152"/>
      <c r="T1178" s="152"/>
      <c r="U1178" s="152"/>
      <c r="V1178" s="152"/>
      <c r="W1178" s="152"/>
      <c r="X1178" s="152"/>
      <c r="Y1178" s="152"/>
      <c r="Z1178" s="152"/>
      <c r="AA1178" s="152"/>
      <c r="AB1178" s="152"/>
      <c r="AC1178" s="152"/>
      <c r="AD1178" s="152"/>
    </row>
    <row r="1179" spans="18:30" x14ac:dyDescent="0.25">
      <c r="R1179" s="152"/>
      <c r="S1179" s="152"/>
      <c r="T1179" s="152"/>
      <c r="U1179" s="152"/>
      <c r="V1179" s="152"/>
      <c r="W1179" s="152"/>
      <c r="X1179" s="152"/>
      <c r="Y1179" s="152"/>
      <c r="Z1179" s="152"/>
      <c r="AA1179" s="152"/>
      <c r="AB1179" s="152"/>
      <c r="AC1179" s="152"/>
      <c r="AD1179" s="152"/>
    </row>
    <row r="1180" spans="18:30" x14ac:dyDescent="0.25">
      <c r="R1180" s="152"/>
      <c r="S1180" s="152"/>
      <c r="T1180" s="152"/>
      <c r="U1180" s="152"/>
      <c r="V1180" s="152"/>
      <c r="W1180" s="152"/>
      <c r="X1180" s="152"/>
      <c r="Y1180" s="152"/>
      <c r="Z1180" s="152"/>
      <c r="AA1180" s="152"/>
      <c r="AB1180" s="152"/>
      <c r="AC1180" s="152"/>
      <c r="AD1180" s="152"/>
    </row>
    <row r="1181" spans="18:30" x14ac:dyDescent="0.25">
      <c r="R1181" s="152"/>
      <c r="S1181" s="152"/>
      <c r="T1181" s="152"/>
      <c r="U1181" s="152"/>
      <c r="V1181" s="152"/>
      <c r="W1181" s="152"/>
      <c r="X1181" s="152"/>
      <c r="Y1181" s="152"/>
      <c r="Z1181" s="152"/>
      <c r="AA1181" s="152"/>
      <c r="AB1181" s="152"/>
      <c r="AC1181" s="152"/>
      <c r="AD1181" s="152"/>
    </row>
    <row r="1182" spans="18:30" x14ac:dyDescent="0.25">
      <c r="R1182" s="152"/>
      <c r="S1182" s="152"/>
      <c r="T1182" s="152"/>
      <c r="U1182" s="152"/>
      <c r="V1182" s="152"/>
      <c r="W1182" s="152"/>
      <c r="X1182" s="152"/>
      <c r="Y1182" s="152"/>
      <c r="Z1182" s="152"/>
      <c r="AA1182" s="152"/>
      <c r="AB1182" s="152"/>
      <c r="AC1182" s="152"/>
      <c r="AD1182" s="152"/>
    </row>
    <row r="1183" spans="18:30" x14ac:dyDescent="0.25">
      <c r="R1183" s="152"/>
      <c r="S1183" s="152"/>
      <c r="T1183" s="152"/>
      <c r="U1183" s="152"/>
      <c r="V1183" s="152"/>
      <c r="W1183" s="152"/>
      <c r="X1183" s="152"/>
      <c r="Y1183" s="152"/>
      <c r="Z1183" s="152"/>
      <c r="AA1183" s="152"/>
      <c r="AB1183" s="152"/>
      <c r="AC1183" s="152"/>
      <c r="AD1183" s="152"/>
    </row>
    <row r="1184" spans="18:30" x14ac:dyDescent="0.25">
      <c r="R1184" s="152"/>
      <c r="S1184" s="152"/>
      <c r="T1184" s="152"/>
      <c r="U1184" s="152"/>
      <c r="V1184" s="152"/>
      <c r="W1184" s="152"/>
      <c r="X1184" s="152"/>
      <c r="Y1184" s="152"/>
      <c r="Z1184" s="152"/>
      <c r="AA1184" s="152"/>
      <c r="AB1184" s="152"/>
      <c r="AC1184" s="152"/>
      <c r="AD1184" s="152"/>
    </row>
    <row r="1185" spans="18:30" x14ac:dyDescent="0.25">
      <c r="R1185" s="152"/>
      <c r="S1185" s="152"/>
      <c r="T1185" s="152"/>
      <c r="U1185" s="152"/>
      <c r="V1185" s="152"/>
      <c r="W1185" s="152"/>
      <c r="X1185" s="152"/>
      <c r="Y1185" s="152"/>
      <c r="Z1185" s="152"/>
      <c r="AA1185" s="152"/>
      <c r="AB1185" s="152"/>
      <c r="AC1185" s="152"/>
      <c r="AD1185" s="152"/>
    </row>
    <row r="1186" spans="18:30" x14ac:dyDescent="0.25">
      <c r="R1186" s="152"/>
      <c r="S1186" s="152"/>
      <c r="T1186" s="152"/>
      <c r="U1186" s="152"/>
      <c r="V1186" s="152"/>
      <c r="W1186" s="152"/>
      <c r="X1186" s="152"/>
      <c r="Y1186" s="152"/>
      <c r="Z1186" s="152"/>
      <c r="AA1186" s="152"/>
      <c r="AB1186" s="152"/>
      <c r="AC1186" s="152"/>
      <c r="AD1186" s="152"/>
    </row>
    <row r="1187" spans="18:30" x14ac:dyDescent="0.25">
      <c r="R1187" s="152"/>
      <c r="S1187" s="152"/>
      <c r="T1187" s="152"/>
      <c r="U1187" s="152"/>
      <c r="V1187" s="152"/>
      <c r="W1187" s="152"/>
      <c r="X1187" s="152"/>
      <c r="Y1187" s="152"/>
      <c r="Z1187" s="152"/>
      <c r="AA1187" s="152"/>
      <c r="AB1187" s="152"/>
      <c r="AC1187" s="152"/>
      <c r="AD1187" s="152"/>
    </row>
    <row r="1188" spans="18:30" x14ac:dyDescent="0.25">
      <c r="R1188" s="152"/>
      <c r="S1188" s="152"/>
      <c r="T1188" s="152"/>
      <c r="U1188" s="152"/>
      <c r="V1188" s="152"/>
      <c r="W1188" s="152"/>
      <c r="X1188" s="152"/>
      <c r="Y1188" s="152"/>
      <c r="Z1188" s="152"/>
      <c r="AA1188" s="152"/>
      <c r="AB1188" s="152"/>
      <c r="AC1188" s="152"/>
      <c r="AD1188" s="152"/>
    </row>
    <row r="1189" spans="18:30" x14ac:dyDescent="0.25">
      <c r="R1189" s="152"/>
      <c r="S1189" s="152"/>
      <c r="T1189" s="152"/>
      <c r="U1189" s="152"/>
      <c r="V1189" s="152"/>
      <c r="W1189" s="152"/>
      <c r="X1189" s="152"/>
      <c r="Y1189" s="152"/>
      <c r="Z1189" s="152"/>
      <c r="AA1189" s="152"/>
      <c r="AB1189" s="152"/>
      <c r="AC1189" s="152"/>
      <c r="AD1189" s="152"/>
    </row>
    <row r="1190" spans="18:30" x14ac:dyDescent="0.25">
      <c r="R1190" s="152"/>
      <c r="S1190" s="152"/>
      <c r="T1190" s="152"/>
      <c r="U1190" s="152"/>
      <c r="V1190" s="152"/>
      <c r="W1190" s="152"/>
      <c r="X1190" s="152"/>
      <c r="Y1190" s="152"/>
      <c r="Z1190" s="152"/>
      <c r="AA1190" s="152"/>
      <c r="AB1190" s="152"/>
      <c r="AC1190" s="152"/>
      <c r="AD1190" s="152"/>
    </row>
    <row r="1191" spans="18:30" x14ac:dyDescent="0.25">
      <c r="R1191" s="152"/>
      <c r="S1191" s="152"/>
      <c r="T1191" s="152"/>
      <c r="U1191" s="152"/>
      <c r="V1191" s="152"/>
      <c r="W1191" s="152"/>
      <c r="X1191" s="152"/>
      <c r="Y1191" s="152"/>
      <c r="Z1191" s="152"/>
      <c r="AA1191" s="152"/>
      <c r="AB1191" s="152"/>
      <c r="AC1191" s="152"/>
      <c r="AD1191" s="152"/>
    </row>
    <row r="1192" spans="18:30" x14ac:dyDescent="0.25">
      <c r="R1192" s="152"/>
      <c r="S1192" s="152"/>
      <c r="T1192" s="152"/>
      <c r="U1192" s="152"/>
      <c r="V1192" s="152"/>
      <c r="W1192" s="152"/>
      <c r="X1192" s="152"/>
      <c r="Y1192" s="152"/>
      <c r="Z1192" s="152"/>
      <c r="AA1192" s="152"/>
      <c r="AB1192" s="152"/>
      <c r="AC1192" s="152"/>
      <c r="AD1192" s="152"/>
    </row>
    <row r="1193" spans="18:30" x14ac:dyDescent="0.25">
      <c r="R1193" s="152"/>
      <c r="S1193" s="152"/>
      <c r="T1193" s="152"/>
      <c r="U1193" s="152"/>
      <c r="V1193" s="152"/>
      <c r="W1193" s="152"/>
      <c r="X1193" s="152"/>
      <c r="Y1193" s="152"/>
      <c r="Z1193" s="152"/>
      <c r="AA1193" s="152"/>
      <c r="AB1193" s="152"/>
      <c r="AC1193" s="152"/>
      <c r="AD1193" s="152"/>
    </row>
    <row r="1194" spans="18:30" x14ac:dyDescent="0.25">
      <c r="R1194" s="152"/>
      <c r="S1194" s="152"/>
      <c r="T1194" s="152"/>
      <c r="U1194" s="152"/>
      <c r="V1194" s="152"/>
      <c r="W1194" s="152"/>
      <c r="X1194" s="152"/>
      <c r="Y1194" s="152"/>
      <c r="Z1194" s="152"/>
      <c r="AA1194" s="152"/>
      <c r="AB1194" s="152"/>
      <c r="AC1194" s="152"/>
      <c r="AD1194" s="152"/>
    </row>
    <row r="1195" spans="18:30" x14ac:dyDescent="0.25">
      <c r="R1195" s="152"/>
      <c r="S1195" s="152"/>
      <c r="T1195" s="152"/>
      <c r="U1195" s="152"/>
      <c r="V1195" s="152"/>
      <c r="W1195" s="152"/>
      <c r="X1195" s="152"/>
      <c r="Y1195" s="152"/>
      <c r="Z1195" s="152"/>
      <c r="AA1195" s="152"/>
      <c r="AB1195" s="152"/>
      <c r="AC1195" s="152"/>
      <c r="AD1195" s="152"/>
    </row>
    <row r="1196" spans="18:30" x14ac:dyDescent="0.25">
      <c r="R1196" s="152"/>
      <c r="S1196" s="152"/>
      <c r="T1196" s="152"/>
      <c r="U1196" s="152"/>
      <c r="V1196" s="152"/>
      <c r="W1196" s="152"/>
      <c r="X1196" s="152"/>
      <c r="Y1196" s="152"/>
      <c r="Z1196" s="152"/>
      <c r="AA1196" s="152"/>
      <c r="AB1196" s="152"/>
      <c r="AC1196" s="152"/>
      <c r="AD1196" s="152"/>
    </row>
    <row r="1197" spans="18:30" x14ac:dyDescent="0.25">
      <c r="R1197" s="152"/>
      <c r="S1197" s="152"/>
      <c r="T1197" s="152"/>
      <c r="U1197" s="152"/>
      <c r="V1197" s="152"/>
      <c r="W1197" s="152"/>
      <c r="X1197" s="152"/>
      <c r="Y1197" s="152"/>
      <c r="Z1197" s="152"/>
      <c r="AA1197" s="152"/>
      <c r="AB1197" s="152"/>
      <c r="AC1197" s="152"/>
      <c r="AD1197" s="152"/>
    </row>
    <row r="1198" spans="18:30" x14ac:dyDescent="0.25">
      <c r="R1198" s="152"/>
      <c r="S1198" s="152"/>
      <c r="T1198" s="152"/>
      <c r="U1198" s="152"/>
      <c r="V1198" s="152"/>
      <c r="W1198" s="152"/>
      <c r="X1198" s="152"/>
      <c r="Y1198" s="152"/>
      <c r="Z1198" s="152"/>
      <c r="AA1198" s="152"/>
      <c r="AB1198" s="152"/>
      <c r="AC1198" s="152"/>
      <c r="AD1198" s="152"/>
    </row>
    <row r="1199" spans="18:30" x14ac:dyDescent="0.25">
      <c r="R1199" s="152"/>
      <c r="S1199" s="152"/>
      <c r="T1199" s="152"/>
      <c r="U1199" s="152"/>
      <c r="V1199" s="152"/>
      <c r="W1199" s="152"/>
      <c r="X1199" s="152"/>
      <c r="Y1199" s="152"/>
      <c r="Z1199" s="152"/>
      <c r="AA1199" s="152"/>
      <c r="AB1199" s="152"/>
      <c r="AC1199" s="152"/>
      <c r="AD1199" s="152"/>
    </row>
    <row r="1200" spans="18:30" x14ac:dyDescent="0.25">
      <c r="R1200" s="152"/>
      <c r="S1200" s="152"/>
      <c r="T1200" s="152"/>
      <c r="U1200" s="152"/>
      <c r="V1200" s="152"/>
      <c r="W1200" s="152"/>
      <c r="X1200" s="152"/>
      <c r="Y1200" s="152"/>
      <c r="Z1200" s="152"/>
      <c r="AA1200" s="152"/>
      <c r="AB1200" s="152"/>
      <c r="AC1200" s="152"/>
      <c r="AD1200" s="152"/>
    </row>
    <row r="1201" spans="18:30" x14ac:dyDescent="0.25">
      <c r="R1201" s="152"/>
      <c r="S1201" s="152"/>
      <c r="T1201" s="152"/>
      <c r="U1201" s="152"/>
      <c r="V1201" s="152"/>
      <c r="W1201" s="152"/>
      <c r="X1201" s="152"/>
      <c r="Y1201" s="152"/>
      <c r="Z1201" s="152"/>
      <c r="AA1201" s="152"/>
      <c r="AB1201" s="152"/>
      <c r="AC1201" s="152"/>
      <c r="AD1201" s="152"/>
    </row>
    <row r="1202" spans="18:30" x14ac:dyDescent="0.25">
      <c r="R1202" s="152"/>
      <c r="S1202" s="152"/>
      <c r="T1202" s="152"/>
      <c r="U1202" s="152"/>
      <c r="V1202" s="152"/>
      <c r="W1202" s="152"/>
      <c r="X1202" s="152"/>
      <c r="Y1202" s="152"/>
      <c r="Z1202" s="152"/>
      <c r="AA1202" s="152"/>
      <c r="AB1202" s="152"/>
      <c r="AC1202" s="152"/>
      <c r="AD1202" s="152"/>
    </row>
    <row r="1203" spans="18:30" x14ac:dyDescent="0.25">
      <c r="R1203" s="152"/>
      <c r="S1203" s="152"/>
      <c r="T1203" s="152"/>
      <c r="U1203" s="152"/>
      <c r="V1203" s="152"/>
      <c r="W1203" s="152"/>
      <c r="X1203" s="152"/>
      <c r="Y1203" s="152"/>
      <c r="Z1203" s="152"/>
      <c r="AA1203" s="152"/>
      <c r="AB1203" s="152"/>
      <c r="AC1203" s="152"/>
      <c r="AD1203" s="152"/>
    </row>
    <row r="1204" spans="18:30" x14ac:dyDescent="0.25">
      <c r="R1204" s="152"/>
      <c r="S1204" s="152"/>
      <c r="T1204" s="152"/>
      <c r="U1204" s="152"/>
      <c r="V1204" s="152"/>
      <c r="W1204" s="152"/>
      <c r="X1204" s="152"/>
      <c r="Y1204" s="152"/>
      <c r="Z1204" s="152"/>
      <c r="AA1204" s="152"/>
      <c r="AB1204" s="152"/>
      <c r="AC1204" s="152"/>
      <c r="AD1204" s="152"/>
    </row>
    <row r="1205" spans="18:30" x14ac:dyDescent="0.25">
      <c r="R1205" s="152"/>
      <c r="S1205" s="152"/>
      <c r="T1205" s="152"/>
      <c r="U1205" s="152"/>
      <c r="V1205" s="152"/>
      <c r="W1205" s="152"/>
      <c r="X1205" s="152"/>
      <c r="Y1205" s="152"/>
      <c r="Z1205" s="152"/>
      <c r="AA1205" s="152"/>
      <c r="AB1205" s="152"/>
      <c r="AC1205" s="152"/>
      <c r="AD1205" s="152"/>
    </row>
    <row r="1206" spans="18:30" x14ac:dyDescent="0.25">
      <c r="R1206" s="152"/>
      <c r="S1206" s="152"/>
      <c r="T1206" s="152"/>
      <c r="U1206" s="152"/>
      <c r="V1206" s="152"/>
      <c r="W1206" s="152"/>
      <c r="X1206" s="152"/>
      <c r="Y1206" s="152"/>
      <c r="Z1206" s="152"/>
      <c r="AA1206" s="152"/>
      <c r="AB1206" s="152"/>
      <c r="AC1206" s="152"/>
      <c r="AD1206" s="152"/>
    </row>
    <row r="1207" spans="18:30" x14ac:dyDescent="0.25">
      <c r="R1207" s="152"/>
      <c r="S1207" s="152"/>
      <c r="T1207" s="152"/>
      <c r="U1207" s="152"/>
      <c r="V1207" s="152"/>
      <c r="W1207" s="152"/>
      <c r="X1207" s="152"/>
      <c r="Y1207" s="152"/>
      <c r="Z1207" s="152"/>
      <c r="AA1207" s="152"/>
      <c r="AB1207" s="152"/>
      <c r="AC1207" s="152"/>
      <c r="AD1207" s="152"/>
    </row>
    <row r="1208" spans="18:30" x14ac:dyDescent="0.25">
      <c r="R1208" s="152"/>
      <c r="S1208" s="152"/>
      <c r="T1208" s="152"/>
      <c r="U1208" s="152"/>
      <c r="V1208" s="152"/>
      <c r="W1208" s="152"/>
      <c r="X1208" s="152"/>
      <c r="Y1208" s="152"/>
      <c r="Z1208" s="152"/>
      <c r="AA1208" s="152"/>
      <c r="AB1208" s="152"/>
      <c r="AC1208" s="152"/>
      <c r="AD1208" s="152"/>
    </row>
    <row r="1209" spans="18:30" x14ac:dyDescent="0.25">
      <c r="R1209" s="152"/>
      <c r="S1209" s="152"/>
      <c r="T1209" s="152"/>
      <c r="U1209" s="152"/>
      <c r="V1209" s="152"/>
      <c r="W1209" s="152"/>
      <c r="X1209" s="152"/>
      <c r="Y1209" s="152"/>
      <c r="Z1209" s="152"/>
      <c r="AA1209" s="152"/>
      <c r="AB1209" s="152"/>
      <c r="AC1209" s="152"/>
      <c r="AD1209" s="152"/>
    </row>
    <row r="1210" spans="18:30" x14ac:dyDescent="0.25">
      <c r="R1210" s="152"/>
      <c r="S1210" s="152"/>
      <c r="T1210" s="152"/>
      <c r="U1210" s="152"/>
      <c r="V1210" s="152"/>
      <c r="W1210" s="152"/>
      <c r="X1210" s="152"/>
      <c r="Y1210" s="152"/>
      <c r="Z1210" s="152"/>
      <c r="AA1210" s="152"/>
      <c r="AB1210" s="152"/>
      <c r="AC1210" s="152"/>
      <c r="AD1210" s="152"/>
    </row>
    <row r="1211" spans="18:30" x14ac:dyDescent="0.25">
      <c r="R1211" s="152"/>
      <c r="S1211" s="152"/>
      <c r="T1211" s="152"/>
      <c r="U1211" s="152"/>
      <c r="V1211" s="152"/>
      <c r="W1211" s="152"/>
      <c r="X1211" s="152"/>
      <c r="Y1211" s="152"/>
      <c r="Z1211" s="152"/>
      <c r="AA1211" s="152"/>
      <c r="AB1211" s="152"/>
      <c r="AC1211" s="152"/>
      <c r="AD1211" s="152"/>
    </row>
    <row r="1212" spans="18:30" x14ac:dyDescent="0.25">
      <c r="R1212" s="152"/>
      <c r="S1212" s="152"/>
      <c r="T1212" s="152"/>
      <c r="U1212" s="152"/>
      <c r="V1212" s="152"/>
      <c r="W1212" s="152"/>
      <c r="X1212" s="152"/>
      <c r="Y1212" s="152"/>
      <c r="Z1212" s="152"/>
      <c r="AA1212" s="152"/>
      <c r="AB1212" s="152"/>
      <c r="AC1212" s="152"/>
      <c r="AD1212" s="152"/>
    </row>
    <row r="1213" spans="18:30" x14ac:dyDescent="0.25">
      <c r="R1213" s="152"/>
      <c r="S1213" s="152"/>
      <c r="T1213" s="152"/>
      <c r="U1213" s="152"/>
      <c r="V1213" s="152"/>
      <c r="W1213" s="152"/>
      <c r="X1213" s="152"/>
      <c r="Y1213" s="152"/>
      <c r="Z1213" s="152"/>
      <c r="AA1213" s="152"/>
      <c r="AB1213" s="152"/>
      <c r="AC1213" s="152"/>
      <c r="AD1213" s="152"/>
    </row>
    <row r="1214" spans="18:30" x14ac:dyDescent="0.25">
      <c r="R1214" s="152"/>
      <c r="S1214" s="152"/>
      <c r="T1214" s="152"/>
      <c r="U1214" s="152"/>
      <c r="V1214" s="152"/>
      <c r="W1214" s="152"/>
      <c r="X1214" s="152"/>
      <c r="Y1214" s="152"/>
      <c r="Z1214" s="152"/>
      <c r="AA1214" s="152"/>
      <c r="AB1214" s="152"/>
      <c r="AC1214" s="152"/>
      <c r="AD1214" s="152"/>
    </row>
    <row r="1215" spans="18:30" x14ac:dyDescent="0.25">
      <c r="R1215" s="152"/>
      <c r="S1215" s="152"/>
      <c r="T1215" s="152"/>
      <c r="U1215" s="152"/>
      <c r="V1215" s="152"/>
      <c r="W1215" s="152"/>
      <c r="X1215" s="152"/>
      <c r="Y1215" s="152"/>
      <c r="Z1215" s="152"/>
      <c r="AA1215" s="152"/>
      <c r="AB1215" s="152"/>
      <c r="AC1215" s="152"/>
      <c r="AD1215" s="152"/>
    </row>
    <row r="1216" spans="18:30" x14ac:dyDescent="0.25">
      <c r="R1216" s="152"/>
      <c r="S1216" s="152"/>
      <c r="T1216" s="152"/>
      <c r="U1216" s="152"/>
      <c r="V1216" s="152"/>
      <c r="W1216" s="152"/>
      <c r="X1216" s="152"/>
      <c r="Y1216" s="152"/>
      <c r="Z1216" s="152"/>
      <c r="AA1216" s="152"/>
      <c r="AB1216" s="152"/>
      <c r="AC1216" s="152"/>
      <c r="AD1216" s="152"/>
    </row>
    <row r="1217" spans="18:30" x14ac:dyDescent="0.25">
      <c r="R1217" s="152"/>
      <c r="S1217" s="152"/>
      <c r="T1217" s="152"/>
      <c r="U1217" s="152"/>
      <c r="V1217" s="152"/>
      <c r="W1217" s="152"/>
      <c r="X1217" s="152"/>
      <c r="Y1217" s="152"/>
      <c r="Z1217" s="152"/>
      <c r="AA1217" s="152"/>
      <c r="AB1217" s="152"/>
      <c r="AC1217" s="152"/>
      <c r="AD1217" s="152"/>
    </row>
    <row r="1218" spans="18:30" x14ac:dyDescent="0.25">
      <c r="R1218" s="152"/>
      <c r="S1218" s="152"/>
      <c r="T1218" s="152"/>
      <c r="U1218" s="152"/>
      <c r="V1218" s="152"/>
      <c r="W1218" s="152"/>
      <c r="X1218" s="152"/>
      <c r="Y1218" s="152"/>
      <c r="Z1218" s="152"/>
      <c r="AA1218" s="152"/>
      <c r="AB1218" s="152"/>
      <c r="AC1218" s="152"/>
      <c r="AD1218" s="152"/>
    </row>
    <row r="1219" spans="18:30" x14ac:dyDescent="0.25">
      <c r="R1219" s="152"/>
      <c r="S1219" s="152"/>
      <c r="T1219" s="152"/>
      <c r="U1219" s="152"/>
      <c r="V1219" s="152"/>
      <c r="W1219" s="152"/>
      <c r="X1219" s="152"/>
      <c r="Y1219" s="152"/>
      <c r="Z1219" s="152"/>
      <c r="AA1219" s="152"/>
      <c r="AB1219" s="152"/>
      <c r="AC1219" s="152"/>
      <c r="AD1219" s="152"/>
    </row>
    <row r="1220" spans="18:30" x14ac:dyDescent="0.25">
      <c r="R1220" s="152"/>
      <c r="S1220" s="152"/>
      <c r="T1220" s="152"/>
      <c r="U1220" s="152"/>
      <c r="V1220" s="152"/>
      <c r="W1220" s="152"/>
      <c r="X1220" s="152"/>
      <c r="Y1220" s="152"/>
      <c r="Z1220" s="152"/>
      <c r="AA1220" s="152"/>
      <c r="AB1220" s="152"/>
      <c r="AC1220" s="152"/>
      <c r="AD1220" s="152"/>
    </row>
    <row r="1221" spans="18:30" x14ac:dyDescent="0.25">
      <c r="R1221" s="152"/>
      <c r="S1221" s="152"/>
      <c r="T1221" s="152"/>
      <c r="U1221" s="152"/>
      <c r="V1221" s="152"/>
      <c r="W1221" s="152"/>
      <c r="X1221" s="152"/>
      <c r="Y1221" s="152"/>
      <c r="Z1221" s="152"/>
      <c r="AA1221" s="152"/>
      <c r="AB1221" s="152"/>
      <c r="AC1221" s="152"/>
      <c r="AD1221" s="152"/>
    </row>
    <row r="1222" spans="18:30" x14ac:dyDescent="0.25">
      <c r="R1222" s="152"/>
      <c r="S1222" s="152"/>
      <c r="T1222" s="152"/>
      <c r="U1222" s="152"/>
      <c r="V1222" s="152"/>
      <c r="W1222" s="152"/>
      <c r="X1222" s="152"/>
      <c r="Y1222" s="152"/>
      <c r="Z1222" s="152"/>
      <c r="AA1222" s="152"/>
      <c r="AB1222" s="152"/>
      <c r="AC1222" s="152"/>
      <c r="AD1222" s="152"/>
    </row>
    <row r="1223" spans="18:30" x14ac:dyDescent="0.25">
      <c r="R1223" s="152"/>
      <c r="S1223" s="152"/>
      <c r="T1223" s="152"/>
      <c r="U1223" s="152"/>
      <c r="V1223" s="152"/>
      <c r="W1223" s="152"/>
      <c r="X1223" s="152"/>
      <c r="Y1223" s="152"/>
      <c r="Z1223" s="152"/>
      <c r="AA1223" s="152"/>
      <c r="AB1223" s="152"/>
      <c r="AC1223" s="152"/>
      <c r="AD1223" s="152"/>
    </row>
    <row r="1224" spans="18:30" x14ac:dyDescent="0.25">
      <c r="R1224" s="152"/>
      <c r="S1224" s="152"/>
      <c r="T1224" s="152"/>
      <c r="U1224" s="152"/>
      <c r="V1224" s="152"/>
      <c r="W1224" s="152"/>
      <c r="X1224" s="152"/>
      <c r="Y1224" s="152"/>
      <c r="Z1224" s="152"/>
      <c r="AA1224" s="152"/>
      <c r="AB1224" s="152"/>
      <c r="AC1224" s="152"/>
      <c r="AD1224" s="152"/>
    </row>
    <row r="1225" spans="18:30" x14ac:dyDescent="0.25">
      <c r="R1225" s="152"/>
      <c r="S1225" s="152"/>
      <c r="T1225" s="152"/>
      <c r="U1225" s="152"/>
      <c r="V1225" s="152"/>
      <c r="W1225" s="152"/>
      <c r="X1225" s="152"/>
      <c r="Y1225" s="152"/>
      <c r="Z1225" s="152"/>
      <c r="AA1225" s="152"/>
      <c r="AB1225" s="152"/>
      <c r="AC1225" s="152"/>
      <c r="AD1225" s="152"/>
    </row>
    <row r="1226" spans="18:30" x14ac:dyDescent="0.25">
      <c r="R1226" s="152"/>
      <c r="S1226" s="152"/>
      <c r="T1226" s="152"/>
      <c r="U1226" s="152"/>
      <c r="V1226" s="152"/>
      <c r="W1226" s="152"/>
      <c r="X1226" s="152"/>
      <c r="Y1226" s="152"/>
      <c r="Z1226" s="152"/>
      <c r="AA1226" s="152"/>
      <c r="AB1226" s="152"/>
      <c r="AC1226" s="152"/>
      <c r="AD1226" s="152"/>
    </row>
    <row r="1227" spans="18:30" x14ac:dyDescent="0.25">
      <c r="R1227" s="152"/>
      <c r="S1227" s="152"/>
      <c r="T1227" s="152"/>
      <c r="U1227" s="152"/>
      <c r="V1227" s="152"/>
      <c r="W1227" s="152"/>
      <c r="X1227" s="152"/>
      <c r="Y1227" s="152"/>
      <c r="Z1227" s="152"/>
      <c r="AA1227" s="152"/>
      <c r="AB1227" s="152"/>
      <c r="AC1227" s="152"/>
      <c r="AD1227" s="152"/>
    </row>
    <row r="1228" spans="18:30" x14ac:dyDescent="0.25">
      <c r="R1228" s="152"/>
      <c r="S1228" s="152"/>
      <c r="T1228" s="152"/>
      <c r="U1228" s="152"/>
      <c r="V1228" s="152"/>
      <c r="W1228" s="152"/>
      <c r="X1228" s="152"/>
      <c r="Y1228" s="152"/>
      <c r="Z1228" s="152"/>
      <c r="AA1228" s="152"/>
      <c r="AB1228" s="152"/>
      <c r="AC1228" s="152"/>
      <c r="AD1228" s="152"/>
    </row>
    <row r="1229" spans="18:30" x14ac:dyDescent="0.25">
      <c r="R1229" s="152"/>
      <c r="S1229" s="152"/>
      <c r="T1229" s="152"/>
      <c r="U1229" s="152"/>
      <c r="V1229" s="152"/>
      <c r="W1229" s="152"/>
      <c r="X1229" s="152"/>
      <c r="Y1229" s="152"/>
      <c r="Z1229" s="152"/>
      <c r="AA1229" s="152"/>
      <c r="AB1229" s="152"/>
      <c r="AC1229" s="152"/>
      <c r="AD1229" s="152"/>
    </row>
    <row r="1230" spans="18:30" x14ac:dyDescent="0.25">
      <c r="R1230" s="152"/>
      <c r="S1230" s="152"/>
      <c r="T1230" s="152"/>
      <c r="U1230" s="152"/>
      <c r="V1230" s="152"/>
      <c r="W1230" s="152"/>
      <c r="X1230" s="152"/>
      <c r="Y1230" s="152"/>
      <c r="Z1230" s="152"/>
      <c r="AA1230" s="152"/>
      <c r="AB1230" s="152"/>
      <c r="AC1230" s="152"/>
      <c r="AD1230" s="152"/>
    </row>
    <row r="1231" spans="18:30" x14ac:dyDescent="0.25">
      <c r="R1231" s="152"/>
      <c r="S1231" s="152"/>
      <c r="T1231" s="152"/>
      <c r="U1231" s="152"/>
      <c r="V1231" s="152"/>
      <c r="W1231" s="152"/>
      <c r="X1231" s="152"/>
      <c r="Y1231" s="152"/>
      <c r="Z1231" s="152"/>
      <c r="AA1231" s="152"/>
      <c r="AB1231" s="152"/>
      <c r="AC1231" s="152"/>
      <c r="AD1231" s="152"/>
    </row>
    <row r="1232" spans="18:30" x14ac:dyDescent="0.25">
      <c r="R1232" s="152"/>
      <c r="S1232" s="152"/>
      <c r="T1232" s="152"/>
      <c r="U1232" s="152"/>
      <c r="V1232" s="152"/>
      <c r="W1232" s="152"/>
      <c r="X1232" s="152"/>
      <c r="Y1232" s="152"/>
      <c r="Z1232" s="152"/>
      <c r="AA1232" s="152"/>
      <c r="AB1232" s="152"/>
      <c r="AC1232" s="152"/>
      <c r="AD1232" s="152"/>
    </row>
    <row r="1233" spans="18:30" x14ac:dyDescent="0.25">
      <c r="R1233" s="152"/>
      <c r="S1233" s="152"/>
      <c r="T1233" s="152"/>
      <c r="U1233" s="152"/>
      <c r="V1233" s="152"/>
      <c r="W1233" s="152"/>
      <c r="X1233" s="152"/>
      <c r="Y1233" s="152"/>
      <c r="Z1233" s="152"/>
      <c r="AA1233" s="152"/>
      <c r="AB1233" s="152"/>
      <c r="AC1233" s="152"/>
      <c r="AD1233" s="152"/>
    </row>
    <row r="1234" spans="18:30" x14ac:dyDescent="0.25">
      <c r="R1234" s="152"/>
      <c r="S1234" s="152"/>
      <c r="T1234" s="152"/>
      <c r="U1234" s="152"/>
      <c r="V1234" s="152"/>
      <c r="W1234" s="152"/>
      <c r="X1234" s="152"/>
      <c r="Y1234" s="152"/>
      <c r="Z1234" s="152"/>
      <c r="AA1234" s="152"/>
      <c r="AB1234" s="152"/>
      <c r="AC1234" s="152"/>
      <c r="AD1234" s="152"/>
    </row>
    <row r="1235" spans="18:30" x14ac:dyDescent="0.25">
      <c r="R1235" s="152"/>
      <c r="S1235" s="152"/>
      <c r="T1235" s="152"/>
      <c r="U1235" s="152"/>
      <c r="V1235" s="152"/>
      <c r="W1235" s="152"/>
      <c r="X1235" s="152"/>
      <c r="Y1235" s="152"/>
      <c r="Z1235" s="152"/>
      <c r="AA1235" s="152"/>
      <c r="AB1235" s="152"/>
      <c r="AC1235" s="152"/>
      <c r="AD1235" s="152"/>
    </row>
    <row r="1236" spans="18:30" x14ac:dyDescent="0.25">
      <c r="R1236" s="152"/>
      <c r="S1236" s="152"/>
      <c r="T1236" s="152"/>
      <c r="U1236" s="152"/>
      <c r="V1236" s="152"/>
      <c r="W1236" s="152"/>
      <c r="X1236" s="152"/>
      <c r="Y1236" s="152"/>
      <c r="Z1236" s="152"/>
      <c r="AA1236" s="152"/>
      <c r="AB1236" s="152"/>
      <c r="AC1236" s="152"/>
      <c r="AD1236" s="152"/>
    </row>
    <row r="1237" spans="18:30" x14ac:dyDescent="0.25">
      <c r="R1237" s="152"/>
      <c r="S1237" s="152"/>
      <c r="T1237" s="152"/>
      <c r="U1237" s="152"/>
      <c r="V1237" s="152"/>
      <c r="W1237" s="152"/>
      <c r="X1237" s="152"/>
      <c r="Y1237" s="152"/>
      <c r="Z1237" s="152"/>
      <c r="AA1237" s="152"/>
      <c r="AB1237" s="152"/>
      <c r="AC1237" s="152"/>
      <c r="AD1237" s="152"/>
    </row>
    <row r="1238" spans="18:30" x14ac:dyDescent="0.25">
      <c r="R1238" s="152"/>
      <c r="S1238" s="152"/>
      <c r="T1238" s="152"/>
      <c r="U1238" s="152"/>
      <c r="V1238" s="152"/>
      <c r="W1238" s="152"/>
      <c r="X1238" s="152"/>
      <c r="Y1238" s="152"/>
      <c r="Z1238" s="152"/>
      <c r="AA1238" s="152"/>
      <c r="AB1238" s="152"/>
      <c r="AC1238" s="152"/>
      <c r="AD1238" s="152"/>
    </row>
    <row r="1239" spans="18:30" x14ac:dyDescent="0.25">
      <c r="R1239" s="152"/>
      <c r="S1239" s="152"/>
      <c r="T1239" s="152"/>
      <c r="U1239" s="152"/>
      <c r="V1239" s="152"/>
      <c r="W1239" s="152"/>
      <c r="X1239" s="152"/>
      <c r="Y1239" s="152"/>
      <c r="Z1239" s="152"/>
      <c r="AA1239" s="152"/>
      <c r="AB1239" s="152"/>
      <c r="AC1239" s="152"/>
      <c r="AD1239" s="152"/>
    </row>
    <row r="1240" spans="18:30" x14ac:dyDescent="0.25">
      <c r="R1240" s="152"/>
      <c r="S1240" s="152"/>
      <c r="T1240" s="152"/>
      <c r="U1240" s="152"/>
      <c r="V1240" s="152"/>
      <c r="W1240" s="152"/>
      <c r="X1240" s="152"/>
      <c r="Y1240" s="152"/>
      <c r="Z1240" s="152"/>
      <c r="AA1240" s="152"/>
      <c r="AB1240" s="152"/>
      <c r="AC1240" s="152"/>
      <c r="AD1240" s="152"/>
    </row>
    <row r="1241" spans="18:30" x14ac:dyDescent="0.25">
      <c r="R1241" s="152"/>
      <c r="S1241" s="152"/>
      <c r="T1241" s="152"/>
      <c r="U1241" s="152"/>
      <c r="V1241" s="152"/>
      <c r="W1241" s="152"/>
      <c r="X1241" s="152"/>
      <c r="Y1241" s="152"/>
      <c r="Z1241" s="152"/>
      <c r="AA1241" s="152"/>
      <c r="AB1241" s="152"/>
      <c r="AC1241" s="152"/>
      <c r="AD1241" s="152"/>
    </row>
    <row r="1242" spans="18:30" x14ac:dyDescent="0.25">
      <c r="R1242" s="152"/>
      <c r="S1242" s="152"/>
      <c r="T1242" s="152"/>
      <c r="U1242" s="152"/>
      <c r="V1242" s="152"/>
      <c r="W1242" s="152"/>
      <c r="X1242" s="152"/>
      <c r="Y1242" s="152"/>
      <c r="Z1242" s="152"/>
      <c r="AA1242" s="152"/>
      <c r="AB1242" s="152"/>
      <c r="AC1242" s="152"/>
      <c r="AD1242" s="152"/>
    </row>
    <row r="1243" spans="18:30" x14ac:dyDescent="0.25">
      <c r="R1243" s="152"/>
      <c r="S1243" s="152"/>
      <c r="T1243" s="152"/>
      <c r="U1243" s="152"/>
      <c r="V1243" s="152"/>
      <c r="W1243" s="152"/>
      <c r="X1243" s="152"/>
      <c r="Y1243" s="152"/>
      <c r="Z1243" s="152"/>
      <c r="AA1243" s="152"/>
      <c r="AB1243" s="152"/>
      <c r="AC1243" s="152"/>
      <c r="AD1243" s="152"/>
    </row>
    <row r="1244" spans="18:30" x14ac:dyDescent="0.25">
      <c r="R1244" s="152"/>
      <c r="S1244" s="152"/>
      <c r="T1244" s="152"/>
      <c r="U1244" s="152"/>
      <c r="V1244" s="152"/>
      <c r="W1244" s="152"/>
      <c r="X1244" s="152"/>
      <c r="Y1244" s="152"/>
      <c r="Z1244" s="152"/>
      <c r="AA1244" s="152"/>
      <c r="AB1244" s="152"/>
      <c r="AC1244" s="152"/>
      <c r="AD1244" s="152"/>
    </row>
    <row r="1245" spans="18:30" x14ac:dyDescent="0.25">
      <c r="R1245" s="152"/>
      <c r="S1245" s="152"/>
      <c r="T1245" s="152"/>
      <c r="U1245" s="152"/>
      <c r="V1245" s="152"/>
      <c r="W1245" s="152"/>
      <c r="X1245" s="152"/>
      <c r="Y1245" s="152"/>
      <c r="Z1245" s="152"/>
      <c r="AA1245" s="152"/>
      <c r="AB1245" s="152"/>
      <c r="AC1245" s="152"/>
      <c r="AD1245" s="152"/>
    </row>
    <row r="1246" spans="18:30" x14ac:dyDescent="0.25">
      <c r="R1246" s="152"/>
      <c r="S1246" s="152"/>
      <c r="T1246" s="152"/>
      <c r="U1246" s="152"/>
      <c r="V1246" s="152"/>
      <c r="W1246" s="152"/>
      <c r="X1246" s="152"/>
      <c r="Y1246" s="152"/>
      <c r="Z1246" s="152"/>
      <c r="AA1246" s="152"/>
      <c r="AB1246" s="152"/>
      <c r="AC1246" s="152"/>
      <c r="AD1246" s="152"/>
    </row>
    <row r="1247" spans="18:30" x14ac:dyDescent="0.25">
      <c r="R1247" s="152"/>
      <c r="S1247" s="152"/>
      <c r="T1247" s="152"/>
      <c r="U1247" s="152"/>
      <c r="V1247" s="152"/>
      <c r="W1247" s="152"/>
      <c r="X1247" s="152"/>
      <c r="Y1247" s="152"/>
      <c r="Z1247" s="152"/>
      <c r="AA1247" s="152"/>
      <c r="AB1247" s="152"/>
      <c r="AC1247" s="152"/>
      <c r="AD1247" s="152"/>
    </row>
    <row r="1248" spans="18:30" x14ac:dyDescent="0.25">
      <c r="R1248" s="152"/>
      <c r="S1248" s="152"/>
      <c r="T1248" s="152"/>
      <c r="U1248" s="152"/>
      <c r="V1248" s="152"/>
      <c r="W1248" s="152"/>
      <c r="X1248" s="152"/>
      <c r="Y1248" s="152"/>
      <c r="Z1248" s="152"/>
      <c r="AA1248" s="152"/>
      <c r="AB1248" s="152"/>
      <c r="AC1248" s="152"/>
      <c r="AD1248" s="152"/>
    </row>
    <row r="1249" spans="18:30" x14ac:dyDescent="0.25">
      <c r="R1249" s="152"/>
      <c r="S1249" s="152"/>
      <c r="T1249" s="152"/>
      <c r="U1249" s="152"/>
      <c r="V1249" s="152"/>
      <c r="W1249" s="152"/>
      <c r="X1249" s="152"/>
      <c r="Y1249" s="152"/>
      <c r="Z1249" s="152"/>
      <c r="AA1249" s="152"/>
      <c r="AB1249" s="152"/>
      <c r="AC1249" s="152"/>
      <c r="AD1249" s="152"/>
    </row>
    <row r="1250" spans="18:30" x14ac:dyDescent="0.25">
      <c r="R1250" s="152"/>
      <c r="S1250" s="152"/>
      <c r="T1250" s="152"/>
      <c r="U1250" s="152"/>
      <c r="V1250" s="152"/>
      <c r="W1250" s="152"/>
      <c r="X1250" s="152"/>
      <c r="Y1250" s="152"/>
      <c r="Z1250" s="152"/>
      <c r="AA1250" s="152"/>
      <c r="AB1250" s="152"/>
      <c r="AC1250" s="152"/>
      <c r="AD1250" s="152"/>
    </row>
    <row r="1251" spans="18:30" x14ac:dyDescent="0.25">
      <c r="R1251" s="152"/>
      <c r="S1251" s="152"/>
      <c r="T1251" s="152"/>
      <c r="U1251" s="152"/>
      <c r="V1251" s="152"/>
      <c r="W1251" s="152"/>
      <c r="X1251" s="152"/>
      <c r="Y1251" s="152"/>
      <c r="Z1251" s="152"/>
      <c r="AA1251" s="152"/>
      <c r="AB1251" s="152"/>
      <c r="AC1251" s="152"/>
      <c r="AD1251" s="152"/>
    </row>
    <row r="1252" spans="18:30" x14ac:dyDescent="0.25">
      <c r="R1252" s="152"/>
      <c r="S1252" s="152"/>
      <c r="T1252" s="152"/>
      <c r="U1252" s="152"/>
      <c r="V1252" s="152"/>
      <c r="W1252" s="152"/>
      <c r="X1252" s="152"/>
      <c r="Y1252" s="152"/>
      <c r="Z1252" s="152"/>
      <c r="AA1252" s="152"/>
      <c r="AB1252" s="152"/>
      <c r="AC1252" s="152"/>
      <c r="AD1252" s="152"/>
    </row>
    <row r="1253" spans="18:30" x14ac:dyDescent="0.25">
      <c r="R1253" s="152"/>
      <c r="S1253" s="152"/>
      <c r="T1253" s="152"/>
      <c r="U1253" s="152"/>
      <c r="V1253" s="152"/>
      <c r="W1253" s="152"/>
      <c r="X1253" s="152"/>
      <c r="Y1253" s="152"/>
      <c r="Z1253" s="152"/>
      <c r="AA1253" s="152"/>
      <c r="AB1253" s="152"/>
      <c r="AC1253" s="152"/>
      <c r="AD1253" s="152"/>
    </row>
    <row r="1254" spans="18:30" x14ac:dyDescent="0.25">
      <c r="R1254" s="152"/>
      <c r="S1254" s="152"/>
      <c r="T1254" s="152"/>
      <c r="U1254" s="152"/>
      <c r="V1254" s="152"/>
      <c r="W1254" s="152"/>
      <c r="X1254" s="152"/>
      <c r="Y1254" s="152"/>
      <c r="Z1254" s="152"/>
      <c r="AA1254" s="152"/>
      <c r="AB1254" s="152"/>
      <c r="AC1254" s="152"/>
      <c r="AD1254" s="152"/>
    </row>
    <row r="1255" spans="18:30" x14ac:dyDescent="0.25">
      <c r="R1255" s="152"/>
      <c r="S1255" s="152"/>
      <c r="T1255" s="152"/>
      <c r="U1255" s="152"/>
      <c r="V1255" s="152"/>
      <c r="W1255" s="152"/>
      <c r="X1255" s="152"/>
      <c r="Y1255" s="152"/>
      <c r="Z1255" s="152"/>
      <c r="AA1255" s="152"/>
      <c r="AB1255" s="152"/>
      <c r="AC1255" s="152"/>
      <c r="AD1255" s="152"/>
    </row>
    <row r="1256" spans="18:30" x14ac:dyDescent="0.25">
      <c r="R1256" s="152"/>
      <c r="S1256" s="152"/>
      <c r="T1256" s="152"/>
      <c r="U1256" s="152"/>
      <c r="V1256" s="152"/>
      <c r="W1256" s="152"/>
      <c r="X1256" s="152"/>
      <c r="Y1256" s="152"/>
      <c r="Z1256" s="152"/>
      <c r="AA1256" s="152"/>
      <c r="AB1256" s="152"/>
      <c r="AC1256" s="152"/>
      <c r="AD1256" s="152"/>
    </row>
    <row r="1257" spans="18:30" x14ac:dyDescent="0.25">
      <c r="R1257" s="152"/>
      <c r="S1257" s="152"/>
      <c r="T1257" s="152"/>
      <c r="U1257" s="152"/>
      <c r="V1257" s="152"/>
      <c r="W1257" s="152"/>
      <c r="X1257" s="152"/>
      <c r="Y1257" s="152"/>
      <c r="Z1257" s="152"/>
      <c r="AA1257" s="152"/>
      <c r="AB1257" s="152"/>
      <c r="AC1257" s="152"/>
      <c r="AD1257" s="152"/>
    </row>
    <row r="1258" spans="18:30" x14ac:dyDescent="0.25">
      <c r="R1258" s="152"/>
      <c r="S1258" s="152"/>
      <c r="T1258" s="152"/>
      <c r="U1258" s="152"/>
      <c r="V1258" s="152"/>
      <c r="W1258" s="152"/>
      <c r="X1258" s="152"/>
      <c r="Y1258" s="152"/>
      <c r="Z1258" s="152"/>
      <c r="AA1258" s="152"/>
      <c r="AB1258" s="152"/>
      <c r="AC1258" s="152"/>
      <c r="AD1258" s="152"/>
    </row>
    <row r="1259" spans="18:30" x14ac:dyDescent="0.25">
      <c r="R1259" s="152"/>
      <c r="S1259" s="152"/>
      <c r="T1259" s="152"/>
      <c r="U1259" s="152"/>
      <c r="V1259" s="152"/>
      <c r="W1259" s="152"/>
      <c r="X1259" s="152"/>
      <c r="Y1259" s="152"/>
      <c r="Z1259" s="152"/>
      <c r="AA1259" s="152"/>
      <c r="AB1259" s="152"/>
      <c r="AC1259" s="152"/>
      <c r="AD1259" s="152"/>
    </row>
    <row r="1260" spans="18:30" x14ac:dyDescent="0.25">
      <c r="R1260" s="152"/>
      <c r="S1260" s="152"/>
      <c r="T1260" s="152"/>
      <c r="U1260" s="152"/>
      <c r="V1260" s="152"/>
      <c r="W1260" s="152"/>
      <c r="X1260" s="152"/>
      <c r="Y1260" s="152"/>
      <c r="Z1260" s="152"/>
      <c r="AA1260" s="152"/>
      <c r="AB1260" s="152"/>
      <c r="AC1260" s="152"/>
      <c r="AD1260" s="152"/>
    </row>
    <row r="1261" spans="18:30" x14ac:dyDescent="0.25">
      <c r="R1261" s="152"/>
      <c r="S1261" s="152"/>
      <c r="T1261" s="152"/>
      <c r="U1261" s="152"/>
      <c r="V1261" s="152"/>
      <c r="W1261" s="152"/>
      <c r="X1261" s="152"/>
      <c r="Y1261" s="152"/>
      <c r="Z1261" s="152"/>
      <c r="AA1261" s="152"/>
      <c r="AB1261" s="152"/>
      <c r="AC1261" s="152"/>
      <c r="AD1261" s="152"/>
    </row>
    <row r="1262" spans="18:30" x14ac:dyDescent="0.25">
      <c r="R1262" s="152"/>
      <c r="S1262" s="152"/>
      <c r="T1262" s="152"/>
      <c r="U1262" s="152"/>
      <c r="V1262" s="152"/>
      <c r="W1262" s="152"/>
      <c r="X1262" s="152"/>
      <c r="Y1262" s="152"/>
      <c r="Z1262" s="152"/>
      <c r="AA1262" s="152"/>
      <c r="AB1262" s="152"/>
      <c r="AC1262" s="152"/>
      <c r="AD1262" s="152"/>
    </row>
    <row r="1263" spans="18:30" x14ac:dyDescent="0.25">
      <c r="R1263" s="152"/>
      <c r="S1263" s="152"/>
      <c r="T1263" s="152"/>
      <c r="U1263" s="152"/>
      <c r="V1263" s="152"/>
      <c r="W1263" s="152"/>
      <c r="X1263" s="152"/>
      <c r="Y1263" s="152"/>
      <c r="Z1263" s="152"/>
      <c r="AA1263" s="152"/>
      <c r="AB1263" s="152"/>
      <c r="AC1263" s="152"/>
      <c r="AD1263" s="152"/>
    </row>
    <row r="1264" spans="18:30" x14ac:dyDescent="0.25">
      <c r="R1264" s="152"/>
      <c r="S1264" s="152"/>
      <c r="T1264" s="152"/>
      <c r="U1264" s="152"/>
      <c r="V1264" s="152"/>
      <c r="W1264" s="152"/>
      <c r="X1264" s="152"/>
      <c r="Y1264" s="152"/>
      <c r="Z1264" s="152"/>
      <c r="AA1264" s="152"/>
      <c r="AB1264" s="152"/>
      <c r="AC1264" s="152"/>
      <c r="AD1264" s="152"/>
    </row>
    <row r="1265" spans="18:30" x14ac:dyDescent="0.25">
      <c r="R1265" s="152"/>
      <c r="S1265" s="152"/>
      <c r="T1265" s="152"/>
      <c r="U1265" s="152"/>
      <c r="V1265" s="152"/>
      <c r="W1265" s="152"/>
      <c r="X1265" s="152"/>
      <c r="Y1265" s="152"/>
      <c r="Z1265" s="152"/>
      <c r="AA1265" s="152"/>
      <c r="AB1265" s="152"/>
      <c r="AC1265" s="152"/>
      <c r="AD1265" s="152"/>
    </row>
    <row r="1266" spans="18:30" x14ac:dyDescent="0.25">
      <c r="R1266" s="152"/>
      <c r="S1266" s="152"/>
      <c r="T1266" s="152"/>
      <c r="U1266" s="152"/>
      <c r="V1266" s="152"/>
      <c r="W1266" s="152"/>
      <c r="X1266" s="152"/>
      <c r="Y1266" s="152"/>
      <c r="Z1266" s="152"/>
      <c r="AA1266" s="152"/>
      <c r="AB1266" s="152"/>
      <c r="AC1266" s="152"/>
      <c r="AD1266" s="152"/>
    </row>
    <row r="1267" spans="18:30" x14ac:dyDescent="0.25">
      <c r="R1267" s="152"/>
      <c r="S1267" s="152"/>
      <c r="T1267" s="152"/>
      <c r="U1267" s="152"/>
      <c r="V1267" s="152"/>
      <c r="W1267" s="152"/>
      <c r="X1267" s="152"/>
      <c r="Y1267" s="152"/>
      <c r="Z1267" s="152"/>
      <c r="AA1267" s="152"/>
      <c r="AB1267" s="152"/>
      <c r="AC1267" s="152"/>
      <c r="AD1267" s="152"/>
    </row>
    <row r="1268" spans="18:30" x14ac:dyDescent="0.25">
      <c r="R1268" s="152"/>
      <c r="S1268" s="152"/>
      <c r="T1268" s="152"/>
      <c r="U1268" s="152"/>
      <c r="V1268" s="152"/>
      <c r="W1268" s="152"/>
      <c r="X1268" s="152"/>
      <c r="Y1268" s="152"/>
      <c r="Z1268" s="152"/>
      <c r="AA1268" s="152"/>
      <c r="AB1268" s="152"/>
      <c r="AC1268" s="152"/>
      <c r="AD1268" s="152"/>
    </row>
    <row r="1269" spans="18:30" x14ac:dyDescent="0.25">
      <c r="R1269" s="152"/>
      <c r="S1269" s="152"/>
      <c r="T1269" s="152"/>
      <c r="U1269" s="152"/>
      <c r="V1269" s="152"/>
      <c r="W1269" s="152"/>
      <c r="X1269" s="152"/>
      <c r="Y1269" s="152"/>
      <c r="Z1269" s="152"/>
      <c r="AA1269" s="152"/>
      <c r="AB1269" s="152"/>
      <c r="AC1269" s="152"/>
      <c r="AD1269" s="152"/>
    </row>
    <row r="1270" spans="18:30" x14ac:dyDescent="0.25">
      <c r="R1270" s="152"/>
      <c r="S1270" s="152"/>
      <c r="T1270" s="152"/>
      <c r="U1270" s="152"/>
      <c r="V1270" s="152"/>
      <c r="W1270" s="152"/>
      <c r="X1270" s="152"/>
      <c r="Y1270" s="152"/>
      <c r="Z1270" s="152"/>
      <c r="AA1270" s="152"/>
      <c r="AB1270" s="152"/>
      <c r="AC1270" s="152"/>
      <c r="AD1270" s="152"/>
    </row>
    <row r="1271" spans="18:30" x14ac:dyDescent="0.25">
      <c r="R1271" s="152"/>
      <c r="S1271" s="152"/>
      <c r="T1271" s="152"/>
      <c r="U1271" s="152"/>
      <c r="V1271" s="152"/>
      <c r="W1271" s="152"/>
      <c r="X1271" s="152"/>
      <c r="Y1271" s="152"/>
      <c r="Z1271" s="152"/>
      <c r="AA1271" s="152"/>
      <c r="AB1271" s="152"/>
      <c r="AC1271" s="152"/>
      <c r="AD1271" s="152"/>
    </row>
    <row r="1272" spans="18:30" x14ac:dyDescent="0.25">
      <c r="R1272" s="152"/>
      <c r="S1272" s="152"/>
      <c r="T1272" s="152"/>
      <c r="U1272" s="152"/>
      <c r="V1272" s="152"/>
      <c r="W1272" s="152"/>
      <c r="X1272" s="152"/>
      <c r="Y1272" s="152"/>
      <c r="Z1272" s="152"/>
      <c r="AA1272" s="152"/>
      <c r="AB1272" s="152"/>
      <c r="AC1272" s="152"/>
      <c r="AD1272" s="152"/>
    </row>
    <row r="1273" spans="18:30" x14ac:dyDescent="0.25">
      <c r="R1273" s="152"/>
      <c r="S1273" s="152"/>
      <c r="T1273" s="152"/>
      <c r="U1273" s="152"/>
      <c r="V1273" s="152"/>
      <c r="W1273" s="152"/>
      <c r="X1273" s="152"/>
      <c r="Y1273" s="152"/>
      <c r="Z1273" s="152"/>
      <c r="AA1273" s="152"/>
      <c r="AB1273" s="152"/>
      <c r="AC1273" s="152"/>
      <c r="AD1273" s="152"/>
    </row>
    <row r="1274" spans="18:30" x14ac:dyDescent="0.25">
      <c r="R1274" s="152"/>
      <c r="S1274" s="152"/>
      <c r="T1274" s="152"/>
      <c r="U1274" s="152"/>
      <c r="V1274" s="152"/>
      <c r="W1274" s="152"/>
      <c r="X1274" s="152"/>
      <c r="Y1274" s="152"/>
      <c r="Z1274" s="152"/>
      <c r="AA1274" s="152"/>
      <c r="AB1274" s="152"/>
      <c r="AC1274" s="152"/>
      <c r="AD1274" s="152"/>
    </row>
    <row r="1275" spans="18:30" x14ac:dyDescent="0.25">
      <c r="R1275" s="152"/>
      <c r="S1275" s="152"/>
      <c r="T1275" s="152"/>
      <c r="U1275" s="152"/>
      <c r="V1275" s="152"/>
      <c r="W1275" s="152"/>
      <c r="X1275" s="152"/>
      <c r="Y1275" s="152"/>
      <c r="Z1275" s="152"/>
      <c r="AA1275" s="152"/>
      <c r="AB1275" s="152"/>
      <c r="AC1275" s="152"/>
      <c r="AD1275" s="152"/>
    </row>
    <row r="1276" spans="18:30" x14ac:dyDescent="0.25">
      <c r="R1276" s="152"/>
      <c r="S1276" s="152"/>
      <c r="T1276" s="152"/>
      <c r="U1276" s="152"/>
      <c r="V1276" s="152"/>
      <c r="W1276" s="152"/>
      <c r="X1276" s="152"/>
      <c r="Y1276" s="152"/>
      <c r="Z1276" s="152"/>
      <c r="AA1276" s="152"/>
      <c r="AB1276" s="152"/>
      <c r="AC1276" s="152"/>
      <c r="AD1276" s="152"/>
    </row>
    <row r="1277" spans="18:30" x14ac:dyDescent="0.25">
      <c r="R1277" s="152"/>
      <c r="S1277" s="152"/>
      <c r="T1277" s="152"/>
      <c r="U1277" s="152"/>
      <c r="V1277" s="152"/>
      <c r="W1277" s="152"/>
      <c r="X1277" s="152"/>
      <c r="Y1277" s="152"/>
      <c r="Z1277" s="152"/>
      <c r="AA1277" s="152"/>
      <c r="AB1277" s="152"/>
      <c r="AC1277" s="152"/>
      <c r="AD1277" s="152"/>
    </row>
    <row r="1278" spans="18:30" x14ac:dyDescent="0.25">
      <c r="R1278" s="152"/>
      <c r="S1278" s="152"/>
      <c r="T1278" s="152"/>
      <c r="U1278" s="152"/>
      <c r="V1278" s="152"/>
      <c r="W1278" s="152"/>
      <c r="X1278" s="152"/>
      <c r="Y1278" s="152"/>
      <c r="Z1278" s="152"/>
      <c r="AA1278" s="152"/>
      <c r="AB1278" s="152"/>
      <c r="AC1278" s="152"/>
      <c r="AD1278" s="152"/>
    </row>
    <row r="1279" spans="18:30" x14ac:dyDescent="0.25">
      <c r="R1279" s="152"/>
      <c r="S1279" s="152"/>
      <c r="T1279" s="152"/>
      <c r="U1279" s="152"/>
      <c r="V1279" s="152"/>
      <c r="W1279" s="152"/>
      <c r="X1279" s="152"/>
      <c r="Y1279" s="152"/>
      <c r="Z1279" s="152"/>
      <c r="AA1279" s="152"/>
      <c r="AB1279" s="152"/>
      <c r="AC1279" s="152"/>
      <c r="AD1279" s="152"/>
    </row>
    <row r="1280" spans="18:30" x14ac:dyDescent="0.25">
      <c r="R1280" s="152"/>
      <c r="S1280" s="152"/>
      <c r="T1280" s="152"/>
      <c r="U1280" s="152"/>
      <c r="V1280" s="152"/>
      <c r="W1280" s="152"/>
      <c r="X1280" s="152"/>
      <c r="Y1280" s="152"/>
      <c r="Z1280" s="152"/>
      <c r="AA1280" s="152"/>
      <c r="AB1280" s="152"/>
      <c r="AC1280" s="152"/>
      <c r="AD1280" s="152"/>
    </row>
    <row r="1281" spans="18:30" x14ac:dyDescent="0.25">
      <c r="R1281" s="152"/>
      <c r="S1281" s="152"/>
      <c r="T1281" s="152"/>
      <c r="U1281" s="152"/>
      <c r="V1281" s="152"/>
      <c r="W1281" s="152"/>
      <c r="X1281" s="152"/>
      <c r="Y1281" s="152"/>
      <c r="Z1281" s="152"/>
      <c r="AA1281" s="152"/>
      <c r="AB1281" s="152"/>
      <c r="AC1281" s="152"/>
      <c r="AD1281" s="152"/>
    </row>
    <row r="1282" spans="18:30" x14ac:dyDescent="0.25">
      <c r="R1282" s="152"/>
      <c r="S1282" s="152"/>
      <c r="T1282" s="152"/>
      <c r="U1282" s="152"/>
      <c r="V1282" s="152"/>
      <c r="W1282" s="152"/>
      <c r="X1282" s="152"/>
      <c r="Y1282" s="152"/>
      <c r="Z1282" s="152"/>
      <c r="AA1282" s="152"/>
      <c r="AB1282" s="152"/>
      <c r="AC1282" s="152"/>
      <c r="AD1282" s="152"/>
    </row>
    <row r="1283" spans="18:30" x14ac:dyDescent="0.25">
      <c r="R1283" s="152"/>
      <c r="S1283" s="152"/>
      <c r="T1283" s="152"/>
      <c r="U1283" s="152"/>
      <c r="V1283" s="152"/>
      <c r="W1283" s="152"/>
      <c r="X1283" s="152"/>
      <c r="Y1283" s="152"/>
      <c r="Z1283" s="152"/>
      <c r="AA1283" s="152"/>
      <c r="AB1283" s="152"/>
      <c r="AC1283" s="152"/>
      <c r="AD1283" s="152"/>
    </row>
    <row r="1284" spans="18:30" x14ac:dyDescent="0.25">
      <c r="R1284" s="152"/>
      <c r="S1284" s="152"/>
      <c r="T1284" s="152"/>
      <c r="U1284" s="152"/>
      <c r="V1284" s="152"/>
      <c r="W1284" s="152"/>
      <c r="X1284" s="152"/>
      <c r="Y1284" s="152"/>
      <c r="Z1284" s="152"/>
      <c r="AA1284" s="152"/>
      <c r="AB1284" s="152"/>
      <c r="AC1284" s="152"/>
      <c r="AD1284" s="152"/>
    </row>
    <row r="1285" spans="18:30" x14ac:dyDescent="0.25">
      <c r="R1285" s="152"/>
      <c r="S1285" s="152"/>
      <c r="T1285" s="152"/>
      <c r="U1285" s="152"/>
      <c r="V1285" s="152"/>
      <c r="W1285" s="152"/>
      <c r="X1285" s="152"/>
      <c r="Y1285" s="152"/>
      <c r="Z1285" s="152"/>
      <c r="AA1285" s="152"/>
      <c r="AB1285" s="152"/>
      <c r="AC1285" s="152"/>
      <c r="AD1285" s="152"/>
    </row>
    <row r="1286" spans="18:30" x14ac:dyDescent="0.25">
      <c r="R1286" s="152"/>
      <c r="S1286" s="152"/>
      <c r="T1286" s="152"/>
      <c r="U1286" s="152"/>
      <c r="V1286" s="152"/>
      <c r="W1286" s="152"/>
      <c r="X1286" s="152"/>
      <c r="Y1286" s="152"/>
      <c r="Z1286" s="152"/>
      <c r="AA1286" s="152"/>
      <c r="AB1286" s="152"/>
      <c r="AC1286" s="152"/>
      <c r="AD1286" s="152"/>
    </row>
    <row r="1287" spans="18:30" x14ac:dyDescent="0.25">
      <c r="R1287" s="152"/>
      <c r="S1287" s="152"/>
      <c r="T1287" s="152"/>
      <c r="U1287" s="152"/>
      <c r="V1287" s="152"/>
      <c r="W1287" s="152"/>
      <c r="X1287" s="152"/>
      <c r="Y1287" s="152"/>
      <c r="Z1287" s="152"/>
      <c r="AA1287" s="152"/>
      <c r="AB1287" s="152"/>
      <c r="AC1287" s="152"/>
      <c r="AD1287" s="152"/>
    </row>
    <row r="1288" spans="18:30" x14ac:dyDescent="0.25">
      <c r="R1288" s="152"/>
      <c r="S1288" s="152"/>
      <c r="T1288" s="152"/>
      <c r="U1288" s="152"/>
      <c r="V1288" s="152"/>
      <c r="W1288" s="152"/>
      <c r="X1288" s="152"/>
      <c r="Y1288" s="152"/>
      <c r="Z1288" s="152"/>
      <c r="AA1288" s="152"/>
      <c r="AB1288" s="152"/>
      <c r="AC1288" s="152"/>
      <c r="AD1288" s="152"/>
    </row>
    <row r="1289" spans="18:30" x14ac:dyDescent="0.25">
      <c r="R1289" s="152"/>
      <c r="S1289" s="152"/>
      <c r="T1289" s="152"/>
      <c r="U1289" s="152"/>
      <c r="V1289" s="152"/>
      <c r="W1289" s="152"/>
      <c r="X1289" s="152"/>
      <c r="Y1289" s="152"/>
      <c r="Z1289" s="152"/>
      <c r="AA1289" s="152"/>
      <c r="AB1289" s="152"/>
      <c r="AC1289" s="152"/>
      <c r="AD1289" s="152"/>
    </row>
    <row r="1290" spans="18:30" x14ac:dyDescent="0.25">
      <c r="R1290" s="152"/>
      <c r="S1290" s="152"/>
      <c r="T1290" s="152"/>
      <c r="U1290" s="152"/>
      <c r="V1290" s="152"/>
      <c r="W1290" s="152"/>
      <c r="X1290" s="152"/>
      <c r="Y1290" s="152"/>
      <c r="Z1290" s="152"/>
      <c r="AA1290" s="152"/>
      <c r="AB1290" s="152"/>
      <c r="AC1290" s="152"/>
      <c r="AD1290" s="152"/>
    </row>
    <row r="1291" spans="18:30" x14ac:dyDescent="0.25">
      <c r="R1291" s="152"/>
      <c r="S1291" s="152"/>
      <c r="T1291" s="152"/>
      <c r="U1291" s="152"/>
      <c r="V1291" s="152"/>
      <c r="W1291" s="152"/>
      <c r="X1291" s="152"/>
      <c r="Y1291" s="152"/>
      <c r="Z1291" s="152"/>
      <c r="AA1291" s="152"/>
      <c r="AB1291" s="152"/>
      <c r="AC1291" s="152"/>
      <c r="AD1291" s="152"/>
    </row>
    <row r="1292" spans="18:30" x14ac:dyDescent="0.25">
      <c r="R1292" s="152"/>
      <c r="S1292" s="152"/>
      <c r="T1292" s="152"/>
      <c r="U1292" s="152"/>
      <c r="V1292" s="152"/>
      <c r="W1292" s="152"/>
      <c r="X1292" s="152"/>
      <c r="Y1292" s="152"/>
      <c r="Z1292" s="152"/>
      <c r="AA1292" s="152"/>
      <c r="AB1292" s="152"/>
      <c r="AC1292" s="152"/>
      <c r="AD1292" s="152"/>
    </row>
    <row r="1293" spans="18:30" x14ac:dyDescent="0.25">
      <c r="R1293" s="152"/>
      <c r="S1293" s="152"/>
      <c r="T1293" s="152"/>
      <c r="U1293" s="152"/>
      <c r="V1293" s="152"/>
      <c r="W1293" s="152"/>
      <c r="X1293" s="152"/>
      <c r="Y1293" s="152"/>
      <c r="Z1293" s="152"/>
      <c r="AA1293" s="152"/>
      <c r="AB1293" s="152"/>
      <c r="AC1293" s="152"/>
      <c r="AD1293" s="152"/>
    </row>
    <row r="1294" spans="18:30" x14ac:dyDescent="0.25">
      <c r="R1294" s="152"/>
      <c r="S1294" s="152"/>
      <c r="T1294" s="152"/>
      <c r="U1294" s="152"/>
      <c r="V1294" s="152"/>
      <c r="W1294" s="152"/>
      <c r="X1294" s="152"/>
      <c r="Y1294" s="152"/>
      <c r="Z1294" s="152"/>
      <c r="AA1294" s="152"/>
      <c r="AB1294" s="152"/>
      <c r="AC1294" s="152"/>
      <c r="AD1294" s="152"/>
    </row>
    <row r="1295" spans="18:30" x14ac:dyDescent="0.25">
      <c r="R1295" s="152"/>
      <c r="S1295" s="152"/>
      <c r="T1295" s="152"/>
      <c r="U1295" s="152"/>
      <c r="V1295" s="152"/>
      <c r="W1295" s="152"/>
      <c r="X1295" s="152"/>
      <c r="Y1295" s="152"/>
      <c r="Z1295" s="152"/>
      <c r="AA1295" s="152"/>
      <c r="AB1295" s="152"/>
      <c r="AC1295" s="152"/>
      <c r="AD1295" s="152"/>
    </row>
    <row r="1296" spans="18:30" x14ac:dyDescent="0.25">
      <c r="R1296" s="152"/>
      <c r="S1296" s="152"/>
      <c r="T1296" s="152"/>
      <c r="U1296" s="152"/>
      <c r="V1296" s="152"/>
      <c r="W1296" s="152"/>
      <c r="X1296" s="152"/>
      <c r="Y1296" s="152"/>
      <c r="Z1296" s="152"/>
      <c r="AA1296" s="152"/>
      <c r="AB1296" s="152"/>
      <c r="AC1296" s="152"/>
      <c r="AD1296" s="152"/>
    </row>
    <row r="1297" spans="18:30" x14ac:dyDescent="0.25">
      <c r="R1297" s="152"/>
      <c r="S1297" s="152"/>
      <c r="T1297" s="152"/>
      <c r="U1297" s="152"/>
      <c r="V1297" s="152"/>
      <c r="W1297" s="152"/>
      <c r="X1297" s="152"/>
      <c r="Y1297" s="152"/>
      <c r="Z1297" s="152"/>
      <c r="AA1297" s="152"/>
      <c r="AB1297" s="152"/>
      <c r="AC1297" s="152"/>
      <c r="AD1297" s="152"/>
    </row>
    <row r="1298" spans="18:30" x14ac:dyDescent="0.25">
      <c r="R1298" s="152"/>
      <c r="S1298" s="152"/>
      <c r="T1298" s="152"/>
      <c r="U1298" s="152"/>
      <c r="V1298" s="152"/>
      <c r="W1298" s="152"/>
      <c r="X1298" s="152"/>
      <c r="Y1298" s="152"/>
      <c r="Z1298" s="152"/>
      <c r="AA1298" s="152"/>
      <c r="AB1298" s="152"/>
      <c r="AC1298" s="152"/>
      <c r="AD1298" s="152"/>
    </row>
    <row r="1299" spans="18:30" x14ac:dyDescent="0.25">
      <c r="R1299" s="152"/>
      <c r="S1299" s="152"/>
      <c r="T1299" s="152"/>
      <c r="U1299" s="152"/>
      <c r="V1299" s="152"/>
      <c r="W1299" s="152"/>
      <c r="X1299" s="152"/>
      <c r="Y1299" s="152"/>
      <c r="Z1299" s="152"/>
      <c r="AA1299" s="152"/>
      <c r="AB1299" s="152"/>
      <c r="AC1299" s="152"/>
      <c r="AD1299" s="152"/>
    </row>
    <row r="1300" spans="18:30" x14ac:dyDescent="0.25">
      <c r="R1300" s="152"/>
      <c r="S1300" s="152"/>
      <c r="T1300" s="152"/>
      <c r="U1300" s="152"/>
      <c r="V1300" s="152"/>
      <c r="W1300" s="152"/>
      <c r="X1300" s="152"/>
      <c r="Y1300" s="152"/>
      <c r="Z1300" s="152"/>
      <c r="AA1300" s="152"/>
      <c r="AB1300" s="152"/>
      <c r="AC1300" s="152"/>
      <c r="AD1300" s="152"/>
    </row>
    <row r="1301" spans="18:30" x14ac:dyDescent="0.25">
      <c r="R1301" s="152"/>
      <c r="S1301" s="152"/>
      <c r="T1301" s="152"/>
      <c r="U1301" s="152"/>
      <c r="V1301" s="152"/>
      <c r="W1301" s="152"/>
      <c r="X1301" s="152"/>
      <c r="Y1301" s="152"/>
      <c r="Z1301" s="152"/>
      <c r="AA1301" s="152"/>
      <c r="AB1301" s="152"/>
      <c r="AC1301" s="152"/>
      <c r="AD1301" s="152"/>
    </row>
    <row r="1302" spans="18:30" x14ac:dyDescent="0.25">
      <c r="R1302" s="152"/>
      <c r="S1302" s="152"/>
      <c r="T1302" s="152"/>
      <c r="U1302" s="152"/>
      <c r="V1302" s="152"/>
      <c r="W1302" s="152"/>
      <c r="X1302" s="152"/>
      <c r="Y1302" s="152"/>
      <c r="Z1302" s="152"/>
      <c r="AA1302" s="152"/>
      <c r="AB1302" s="152"/>
      <c r="AC1302" s="152"/>
      <c r="AD1302" s="152"/>
    </row>
    <row r="1303" spans="18:30" x14ac:dyDescent="0.25">
      <c r="R1303" s="152"/>
      <c r="S1303" s="152"/>
      <c r="T1303" s="152"/>
      <c r="U1303" s="152"/>
      <c r="V1303" s="152"/>
      <c r="W1303" s="152"/>
      <c r="X1303" s="152"/>
      <c r="Y1303" s="152"/>
      <c r="Z1303" s="152"/>
      <c r="AA1303" s="152"/>
      <c r="AB1303" s="152"/>
      <c r="AC1303" s="152"/>
      <c r="AD1303" s="152"/>
    </row>
    <row r="1304" spans="18:30" x14ac:dyDescent="0.25">
      <c r="R1304" s="152"/>
      <c r="S1304" s="152"/>
      <c r="T1304" s="152"/>
      <c r="U1304" s="152"/>
      <c r="V1304" s="152"/>
      <c r="W1304" s="152"/>
      <c r="X1304" s="152"/>
      <c r="Y1304" s="152"/>
      <c r="Z1304" s="152"/>
      <c r="AA1304" s="152"/>
      <c r="AB1304" s="152"/>
      <c r="AC1304" s="152"/>
      <c r="AD1304" s="152"/>
    </row>
    <row r="1305" spans="18:30" x14ac:dyDescent="0.25">
      <c r="R1305" s="152"/>
      <c r="S1305" s="152"/>
      <c r="T1305" s="152"/>
      <c r="U1305" s="152"/>
      <c r="V1305" s="152"/>
      <c r="W1305" s="152"/>
      <c r="X1305" s="152"/>
      <c r="Y1305" s="152"/>
      <c r="Z1305" s="152"/>
      <c r="AA1305" s="152"/>
      <c r="AB1305" s="152"/>
      <c r="AC1305" s="152"/>
      <c r="AD1305" s="152"/>
    </row>
    <row r="1306" spans="18:30" x14ac:dyDescent="0.25">
      <c r="R1306" s="152"/>
      <c r="S1306" s="152"/>
      <c r="T1306" s="152"/>
      <c r="U1306" s="152"/>
      <c r="V1306" s="152"/>
      <c r="W1306" s="152"/>
      <c r="X1306" s="152"/>
      <c r="Y1306" s="152"/>
      <c r="Z1306" s="152"/>
      <c r="AA1306" s="152"/>
      <c r="AB1306" s="152"/>
      <c r="AC1306" s="152"/>
      <c r="AD1306" s="152"/>
    </row>
    <row r="1307" spans="18:30" x14ac:dyDescent="0.25">
      <c r="R1307" s="152"/>
      <c r="S1307" s="152"/>
      <c r="T1307" s="152"/>
      <c r="U1307" s="152"/>
      <c r="V1307" s="152"/>
      <c r="W1307" s="152"/>
      <c r="X1307" s="152"/>
      <c r="Y1307" s="152"/>
      <c r="Z1307" s="152"/>
      <c r="AA1307" s="152"/>
      <c r="AB1307" s="152"/>
      <c r="AC1307" s="152"/>
      <c r="AD1307" s="152"/>
    </row>
    <row r="1308" spans="18:30" x14ac:dyDescent="0.25">
      <c r="R1308" s="152"/>
      <c r="S1308" s="152"/>
      <c r="T1308" s="152"/>
      <c r="U1308" s="152"/>
      <c r="V1308" s="152"/>
      <c r="W1308" s="152"/>
      <c r="X1308" s="152"/>
      <c r="Y1308" s="152"/>
      <c r="Z1308" s="152"/>
      <c r="AA1308" s="152"/>
      <c r="AB1308" s="152"/>
      <c r="AC1308" s="152"/>
      <c r="AD1308" s="152"/>
    </row>
    <row r="1309" spans="18:30" x14ac:dyDescent="0.25">
      <c r="R1309" s="152"/>
      <c r="S1309" s="152"/>
      <c r="T1309" s="152"/>
      <c r="U1309" s="152"/>
      <c r="V1309" s="152"/>
      <c r="W1309" s="152"/>
      <c r="X1309" s="152"/>
      <c r="Y1309" s="152"/>
      <c r="Z1309" s="152"/>
      <c r="AA1309" s="152"/>
      <c r="AB1309" s="152"/>
      <c r="AC1309" s="152"/>
      <c r="AD1309" s="152"/>
    </row>
    <row r="1310" spans="18:30" x14ac:dyDescent="0.25">
      <c r="R1310" s="152"/>
      <c r="S1310" s="152"/>
      <c r="T1310" s="152"/>
      <c r="U1310" s="152"/>
      <c r="V1310" s="152"/>
      <c r="W1310" s="152"/>
      <c r="X1310" s="152"/>
      <c r="Y1310" s="152"/>
      <c r="Z1310" s="152"/>
      <c r="AA1310" s="152"/>
      <c r="AB1310" s="152"/>
      <c r="AC1310" s="152"/>
      <c r="AD1310" s="152"/>
    </row>
    <row r="1311" spans="18:30" x14ac:dyDescent="0.25">
      <c r="R1311" s="152"/>
      <c r="S1311" s="152"/>
      <c r="T1311" s="152"/>
      <c r="U1311" s="152"/>
      <c r="V1311" s="152"/>
      <c r="W1311" s="152"/>
      <c r="X1311" s="152"/>
      <c r="Y1311" s="152"/>
      <c r="Z1311" s="152"/>
      <c r="AA1311" s="152"/>
      <c r="AB1311" s="152"/>
      <c r="AC1311" s="152"/>
      <c r="AD1311" s="152"/>
    </row>
    <row r="1312" spans="18:30" x14ac:dyDescent="0.25">
      <c r="R1312" s="152"/>
      <c r="S1312" s="152"/>
      <c r="T1312" s="152"/>
      <c r="U1312" s="152"/>
      <c r="V1312" s="152"/>
      <c r="W1312" s="152"/>
      <c r="X1312" s="152"/>
      <c r="Y1312" s="152"/>
      <c r="Z1312" s="152"/>
      <c r="AA1312" s="152"/>
      <c r="AB1312" s="152"/>
      <c r="AC1312" s="152"/>
      <c r="AD1312" s="152"/>
    </row>
    <row r="1313" spans="18:30" x14ac:dyDescent="0.25">
      <c r="R1313" s="152"/>
      <c r="S1313" s="152"/>
      <c r="T1313" s="152"/>
      <c r="U1313" s="152"/>
      <c r="V1313" s="152"/>
      <c r="W1313" s="152"/>
      <c r="X1313" s="152"/>
      <c r="Y1313" s="152"/>
      <c r="Z1313" s="152"/>
      <c r="AA1313" s="152"/>
      <c r="AB1313" s="152"/>
      <c r="AC1313" s="152"/>
      <c r="AD1313" s="152"/>
    </row>
    <row r="1314" spans="18:30" x14ac:dyDescent="0.25">
      <c r="R1314" s="152"/>
      <c r="S1314" s="152"/>
      <c r="T1314" s="152"/>
      <c r="U1314" s="152"/>
      <c r="V1314" s="152"/>
      <c r="W1314" s="152"/>
      <c r="X1314" s="152"/>
      <c r="Y1314" s="152"/>
      <c r="Z1314" s="152"/>
      <c r="AA1314" s="152"/>
      <c r="AB1314" s="152"/>
      <c r="AC1314" s="152"/>
      <c r="AD1314" s="152"/>
    </row>
    <row r="1315" spans="18:30" x14ac:dyDescent="0.25">
      <c r="R1315" s="152"/>
      <c r="S1315" s="152"/>
      <c r="T1315" s="152"/>
      <c r="U1315" s="152"/>
      <c r="V1315" s="152"/>
      <c r="W1315" s="152"/>
      <c r="X1315" s="152"/>
      <c r="Y1315" s="152"/>
      <c r="Z1315" s="152"/>
      <c r="AA1315" s="152"/>
      <c r="AB1315" s="152"/>
      <c r="AC1315" s="152"/>
      <c r="AD1315" s="152"/>
    </row>
    <row r="1316" spans="18:30" x14ac:dyDescent="0.25">
      <c r="R1316" s="152"/>
      <c r="S1316" s="152"/>
      <c r="T1316" s="152"/>
      <c r="U1316" s="152"/>
      <c r="V1316" s="152"/>
      <c r="W1316" s="152"/>
      <c r="X1316" s="152"/>
      <c r="Y1316" s="152"/>
      <c r="Z1316" s="152"/>
      <c r="AA1316" s="152"/>
      <c r="AB1316" s="152"/>
      <c r="AC1316" s="152"/>
      <c r="AD1316" s="152"/>
    </row>
    <row r="1317" spans="18:30" x14ac:dyDescent="0.25">
      <c r="R1317" s="152"/>
      <c r="S1317" s="152"/>
      <c r="T1317" s="152"/>
      <c r="U1317" s="152"/>
      <c r="V1317" s="152"/>
      <c r="W1317" s="152"/>
      <c r="X1317" s="152"/>
      <c r="Y1317" s="152"/>
      <c r="Z1317" s="152"/>
      <c r="AA1317" s="152"/>
      <c r="AB1317" s="152"/>
      <c r="AC1317" s="152"/>
      <c r="AD1317" s="152"/>
    </row>
    <row r="1318" spans="18:30" x14ac:dyDescent="0.25">
      <c r="R1318" s="152"/>
      <c r="S1318" s="152"/>
      <c r="T1318" s="152"/>
      <c r="U1318" s="152"/>
      <c r="V1318" s="152"/>
      <c r="W1318" s="152"/>
      <c r="X1318" s="152"/>
      <c r="Y1318" s="152"/>
      <c r="Z1318" s="152"/>
      <c r="AA1318" s="152"/>
      <c r="AB1318" s="152"/>
      <c r="AC1318" s="152"/>
      <c r="AD1318" s="152"/>
    </row>
    <row r="1319" spans="18:30" x14ac:dyDescent="0.25">
      <c r="R1319" s="152"/>
      <c r="S1319" s="152"/>
      <c r="T1319" s="152"/>
      <c r="U1319" s="152"/>
      <c r="V1319" s="152"/>
      <c r="W1319" s="152"/>
      <c r="X1319" s="152"/>
      <c r="Y1319" s="152"/>
      <c r="Z1319" s="152"/>
      <c r="AA1319" s="152"/>
      <c r="AB1319" s="152"/>
      <c r="AC1319" s="152"/>
      <c r="AD1319" s="152"/>
    </row>
    <row r="1320" spans="18:30" x14ac:dyDescent="0.25">
      <c r="R1320" s="152"/>
      <c r="S1320" s="152"/>
      <c r="T1320" s="152"/>
      <c r="U1320" s="152"/>
      <c r="V1320" s="152"/>
      <c r="W1320" s="152"/>
      <c r="X1320" s="152"/>
      <c r="Y1320" s="152"/>
      <c r="Z1320" s="152"/>
      <c r="AA1320" s="152"/>
      <c r="AB1320" s="152"/>
      <c r="AC1320" s="152"/>
      <c r="AD1320" s="152"/>
    </row>
    <row r="1321" spans="18:30" x14ac:dyDescent="0.25">
      <c r="R1321" s="152"/>
      <c r="S1321" s="152"/>
      <c r="T1321" s="152"/>
      <c r="U1321" s="152"/>
      <c r="V1321" s="152"/>
      <c r="W1321" s="152"/>
      <c r="X1321" s="152"/>
      <c r="Y1321" s="152"/>
      <c r="Z1321" s="152"/>
      <c r="AA1321" s="152"/>
      <c r="AB1321" s="152"/>
      <c r="AC1321" s="152"/>
      <c r="AD1321" s="152"/>
    </row>
    <row r="1322" spans="18:30" x14ac:dyDescent="0.25">
      <c r="R1322" s="152"/>
      <c r="S1322" s="152"/>
      <c r="T1322" s="152"/>
      <c r="U1322" s="152"/>
      <c r="V1322" s="152"/>
      <c r="W1322" s="152"/>
      <c r="X1322" s="152"/>
      <c r="Y1322" s="152"/>
      <c r="Z1322" s="152"/>
      <c r="AA1322" s="152"/>
      <c r="AB1322" s="152"/>
      <c r="AC1322" s="152"/>
      <c r="AD1322" s="152"/>
    </row>
    <row r="1323" spans="18:30" x14ac:dyDescent="0.25">
      <c r="R1323" s="152"/>
      <c r="S1323" s="152"/>
      <c r="T1323" s="152"/>
      <c r="U1323" s="152"/>
      <c r="V1323" s="152"/>
      <c r="W1323" s="152"/>
      <c r="X1323" s="152"/>
      <c r="Y1323" s="152"/>
      <c r="Z1323" s="152"/>
      <c r="AA1323" s="152"/>
      <c r="AB1323" s="152"/>
      <c r="AC1323" s="152"/>
      <c r="AD1323" s="152"/>
    </row>
    <row r="1324" spans="18:30" x14ac:dyDescent="0.25">
      <c r="R1324" s="152"/>
      <c r="S1324" s="152"/>
      <c r="T1324" s="152"/>
      <c r="U1324" s="152"/>
      <c r="V1324" s="152"/>
      <c r="W1324" s="152"/>
      <c r="X1324" s="152"/>
      <c r="Y1324" s="152"/>
      <c r="Z1324" s="152"/>
      <c r="AA1324" s="152"/>
      <c r="AB1324" s="152"/>
      <c r="AC1324" s="152"/>
      <c r="AD1324" s="152"/>
    </row>
    <row r="1325" spans="18:30" x14ac:dyDescent="0.25">
      <c r="R1325" s="152"/>
      <c r="S1325" s="152"/>
      <c r="T1325" s="152"/>
      <c r="U1325" s="152"/>
      <c r="V1325" s="152"/>
      <c r="W1325" s="152"/>
      <c r="X1325" s="152"/>
      <c r="Y1325" s="152"/>
      <c r="Z1325" s="152"/>
      <c r="AA1325" s="152"/>
      <c r="AB1325" s="152"/>
      <c r="AC1325" s="152"/>
      <c r="AD1325" s="152"/>
    </row>
    <row r="1326" spans="18:30" x14ac:dyDescent="0.25">
      <c r="R1326" s="152"/>
      <c r="S1326" s="152"/>
      <c r="T1326" s="152"/>
      <c r="U1326" s="152"/>
      <c r="V1326" s="152"/>
      <c r="W1326" s="152"/>
      <c r="X1326" s="152"/>
      <c r="Y1326" s="152"/>
      <c r="Z1326" s="152"/>
      <c r="AA1326" s="152"/>
      <c r="AB1326" s="152"/>
      <c r="AC1326" s="152"/>
      <c r="AD1326" s="152"/>
    </row>
    <row r="1327" spans="18:30" x14ac:dyDescent="0.25">
      <c r="R1327" s="152"/>
      <c r="S1327" s="152"/>
      <c r="T1327" s="152"/>
      <c r="U1327" s="152"/>
      <c r="V1327" s="152"/>
      <c r="W1327" s="152"/>
      <c r="X1327" s="152"/>
      <c r="Y1327" s="152"/>
      <c r="Z1327" s="152"/>
      <c r="AA1327" s="152"/>
      <c r="AB1327" s="152"/>
      <c r="AC1327" s="152"/>
      <c r="AD1327" s="152"/>
    </row>
    <row r="1328" spans="18:30" x14ac:dyDescent="0.25">
      <c r="R1328" s="152"/>
      <c r="S1328" s="152"/>
      <c r="T1328" s="152"/>
      <c r="U1328" s="152"/>
      <c r="V1328" s="152"/>
      <c r="W1328" s="152"/>
      <c r="X1328" s="152"/>
      <c r="Y1328" s="152"/>
      <c r="Z1328" s="152"/>
      <c r="AA1328" s="152"/>
      <c r="AB1328" s="152"/>
      <c r="AC1328" s="152"/>
      <c r="AD1328" s="152"/>
    </row>
    <row r="1329" spans="18:30" x14ac:dyDescent="0.25">
      <c r="R1329" s="152"/>
      <c r="S1329" s="152"/>
      <c r="T1329" s="152"/>
      <c r="U1329" s="152"/>
      <c r="V1329" s="152"/>
      <c r="W1329" s="152"/>
      <c r="X1329" s="152"/>
      <c r="Y1329" s="152"/>
      <c r="Z1329" s="152"/>
      <c r="AA1329" s="152"/>
      <c r="AB1329" s="152"/>
      <c r="AC1329" s="152"/>
      <c r="AD1329" s="152"/>
    </row>
    <row r="1330" spans="18:30" x14ac:dyDescent="0.25">
      <c r="R1330" s="152"/>
      <c r="S1330" s="152"/>
      <c r="T1330" s="152"/>
      <c r="U1330" s="152"/>
      <c r="V1330" s="152"/>
      <c r="W1330" s="152"/>
      <c r="X1330" s="152"/>
      <c r="Y1330" s="152"/>
      <c r="Z1330" s="152"/>
      <c r="AA1330" s="152"/>
      <c r="AB1330" s="152"/>
      <c r="AC1330" s="152"/>
      <c r="AD1330" s="152"/>
    </row>
    <row r="1331" spans="18:30" x14ac:dyDescent="0.25">
      <c r="R1331" s="152"/>
      <c r="S1331" s="152"/>
      <c r="T1331" s="152"/>
      <c r="U1331" s="152"/>
      <c r="V1331" s="152"/>
      <c r="W1331" s="152"/>
      <c r="X1331" s="152"/>
      <c r="Y1331" s="152"/>
      <c r="Z1331" s="152"/>
      <c r="AA1331" s="152"/>
      <c r="AB1331" s="152"/>
      <c r="AC1331" s="152"/>
      <c r="AD1331" s="152"/>
    </row>
    <row r="1332" spans="18:30" x14ac:dyDescent="0.25">
      <c r="R1332" s="152"/>
      <c r="S1332" s="152"/>
      <c r="T1332" s="152"/>
      <c r="U1332" s="152"/>
      <c r="V1332" s="152"/>
      <c r="W1332" s="152"/>
      <c r="X1332" s="152"/>
      <c r="Y1332" s="152"/>
      <c r="Z1332" s="152"/>
      <c r="AA1332" s="152"/>
      <c r="AB1332" s="152"/>
      <c r="AC1332" s="152"/>
      <c r="AD1332" s="152"/>
    </row>
    <row r="1333" spans="18:30" x14ac:dyDescent="0.25">
      <c r="R1333" s="152"/>
      <c r="S1333" s="152"/>
      <c r="T1333" s="152"/>
      <c r="U1333" s="152"/>
      <c r="V1333" s="152"/>
      <c r="W1333" s="152"/>
      <c r="X1333" s="152"/>
      <c r="Y1333" s="152"/>
      <c r="Z1333" s="152"/>
      <c r="AA1333" s="152"/>
      <c r="AB1333" s="152"/>
      <c r="AC1333" s="152"/>
      <c r="AD1333" s="152"/>
    </row>
    <row r="1334" spans="18:30" x14ac:dyDescent="0.25">
      <c r="R1334" s="152"/>
      <c r="S1334" s="152"/>
      <c r="T1334" s="152"/>
      <c r="U1334" s="152"/>
      <c r="V1334" s="152"/>
      <c r="W1334" s="152"/>
      <c r="X1334" s="152"/>
      <c r="Y1334" s="152"/>
      <c r="Z1334" s="152"/>
      <c r="AA1334" s="152"/>
      <c r="AB1334" s="152"/>
      <c r="AC1334" s="152"/>
      <c r="AD1334" s="152"/>
    </row>
    <row r="1335" spans="18:30" x14ac:dyDescent="0.25">
      <c r="R1335" s="152"/>
      <c r="S1335" s="152"/>
      <c r="T1335" s="152"/>
      <c r="U1335" s="152"/>
      <c r="V1335" s="152"/>
      <c r="W1335" s="152"/>
      <c r="X1335" s="152"/>
      <c r="Y1335" s="152"/>
      <c r="Z1335" s="152"/>
      <c r="AA1335" s="152"/>
      <c r="AB1335" s="152"/>
      <c r="AC1335" s="152"/>
      <c r="AD1335" s="152"/>
    </row>
    <row r="1336" spans="18:30" x14ac:dyDescent="0.25">
      <c r="R1336" s="152"/>
      <c r="S1336" s="152"/>
      <c r="T1336" s="152"/>
      <c r="U1336" s="152"/>
      <c r="V1336" s="152"/>
      <c r="W1336" s="152"/>
      <c r="X1336" s="152"/>
      <c r="Y1336" s="152"/>
      <c r="Z1336" s="152"/>
      <c r="AA1336" s="152"/>
      <c r="AB1336" s="152"/>
      <c r="AC1336" s="152"/>
      <c r="AD1336" s="152"/>
    </row>
    <row r="1337" spans="18:30" x14ac:dyDescent="0.25">
      <c r="R1337" s="152"/>
      <c r="S1337" s="152"/>
      <c r="T1337" s="152"/>
      <c r="U1337" s="152"/>
      <c r="V1337" s="152"/>
      <c r="W1337" s="152"/>
      <c r="X1337" s="152"/>
      <c r="Y1337" s="152"/>
      <c r="Z1337" s="152"/>
      <c r="AA1337" s="152"/>
      <c r="AB1337" s="152"/>
      <c r="AC1337" s="152"/>
      <c r="AD1337" s="152"/>
    </row>
    <row r="1338" spans="18:30" x14ac:dyDescent="0.25">
      <c r="R1338" s="152"/>
      <c r="S1338" s="152"/>
      <c r="T1338" s="152"/>
      <c r="U1338" s="152"/>
      <c r="V1338" s="152"/>
      <c r="W1338" s="152"/>
      <c r="X1338" s="152"/>
      <c r="Y1338" s="152"/>
      <c r="Z1338" s="152"/>
      <c r="AA1338" s="152"/>
      <c r="AB1338" s="152"/>
      <c r="AC1338" s="152"/>
      <c r="AD1338" s="152"/>
    </row>
    <row r="1339" spans="18:30" x14ac:dyDescent="0.25">
      <c r="R1339" s="152"/>
      <c r="S1339" s="152"/>
      <c r="T1339" s="152"/>
      <c r="U1339" s="152"/>
      <c r="V1339" s="152"/>
      <c r="W1339" s="152"/>
      <c r="X1339" s="152"/>
      <c r="Y1339" s="152"/>
      <c r="Z1339" s="152"/>
      <c r="AA1339" s="152"/>
      <c r="AB1339" s="152"/>
      <c r="AC1339" s="152"/>
      <c r="AD1339" s="152"/>
    </row>
    <row r="1340" spans="18:30" x14ac:dyDescent="0.25">
      <c r="R1340" s="152"/>
      <c r="S1340" s="152"/>
      <c r="T1340" s="152"/>
      <c r="U1340" s="152"/>
      <c r="V1340" s="152"/>
      <c r="W1340" s="152"/>
      <c r="X1340" s="152"/>
      <c r="Y1340" s="152"/>
      <c r="Z1340" s="152"/>
      <c r="AA1340" s="152"/>
      <c r="AB1340" s="152"/>
      <c r="AC1340" s="152"/>
      <c r="AD1340" s="152"/>
    </row>
    <row r="1341" spans="18:30" x14ac:dyDescent="0.25">
      <c r="R1341" s="152"/>
      <c r="S1341" s="152"/>
      <c r="T1341" s="152"/>
      <c r="U1341" s="152"/>
      <c r="V1341" s="152"/>
      <c r="W1341" s="152"/>
      <c r="X1341" s="152"/>
      <c r="Y1341" s="152"/>
      <c r="Z1341" s="152"/>
      <c r="AA1341" s="152"/>
      <c r="AB1341" s="152"/>
      <c r="AC1341" s="152"/>
      <c r="AD1341" s="152"/>
    </row>
    <row r="1342" spans="18:30" x14ac:dyDescent="0.25">
      <c r="R1342" s="152"/>
      <c r="S1342" s="152"/>
      <c r="T1342" s="152"/>
      <c r="U1342" s="152"/>
      <c r="V1342" s="152"/>
      <c r="W1342" s="152"/>
      <c r="X1342" s="152"/>
      <c r="Y1342" s="152"/>
      <c r="Z1342" s="152"/>
      <c r="AA1342" s="152"/>
      <c r="AB1342" s="152"/>
      <c r="AC1342" s="152"/>
      <c r="AD1342" s="152"/>
    </row>
    <row r="1343" spans="18:30" x14ac:dyDescent="0.25">
      <c r="R1343" s="152"/>
      <c r="S1343" s="152"/>
      <c r="T1343" s="152"/>
      <c r="U1343" s="152"/>
      <c r="V1343" s="152"/>
      <c r="W1343" s="152"/>
      <c r="X1343" s="152"/>
      <c r="Y1343" s="152"/>
      <c r="Z1343" s="152"/>
      <c r="AA1343" s="152"/>
      <c r="AB1343" s="152"/>
      <c r="AC1343" s="152"/>
      <c r="AD1343" s="152"/>
    </row>
    <row r="1344" spans="18:30" x14ac:dyDescent="0.25">
      <c r="R1344" s="152"/>
      <c r="S1344" s="152"/>
      <c r="T1344" s="152"/>
      <c r="U1344" s="152"/>
      <c r="V1344" s="152"/>
      <c r="W1344" s="152"/>
      <c r="X1344" s="152"/>
      <c r="Y1344" s="152"/>
      <c r="Z1344" s="152"/>
      <c r="AA1344" s="152"/>
      <c r="AB1344" s="152"/>
      <c r="AC1344" s="152"/>
      <c r="AD1344" s="152"/>
    </row>
    <row r="1345" spans="18:30" x14ac:dyDescent="0.25">
      <c r="R1345" s="152"/>
      <c r="S1345" s="152"/>
      <c r="T1345" s="152"/>
      <c r="U1345" s="152"/>
      <c r="V1345" s="152"/>
      <c r="W1345" s="152"/>
      <c r="X1345" s="152"/>
      <c r="Y1345" s="152"/>
      <c r="Z1345" s="152"/>
      <c r="AA1345" s="152"/>
      <c r="AB1345" s="152"/>
      <c r="AC1345" s="152"/>
      <c r="AD1345" s="152"/>
    </row>
    <row r="1346" spans="18:30" x14ac:dyDescent="0.25">
      <c r="R1346" s="152"/>
      <c r="S1346" s="152"/>
      <c r="T1346" s="152"/>
      <c r="U1346" s="152"/>
      <c r="V1346" s="152"/>
      <c r="W1346" s="152"/>
      <c r="X1346" s="152"/>
      <c r="Y1346" s="152"/>
      <c r="Z1346" s="152"/>
      <c r="AA1346" s="152"/>
      <c r="AB1346" s="152"/>
      <c r="AC1346" s="152"/>
      <c r="AD1346" s="152"/>
    </row>
    <row r="1347" spans="18:30" x14ac:dyDescent="0.25">
      <c r="R1347" s="152"/>
      <c r="S1347" s="152"/>
      <c r="T1347" s="152"/>
      <c r="U1347" s="152"/>
      <c r="V1347" s="152"/>
      <c r="W1347" s="152"/>
      <c r="X1347" s="152"/>
      <c r="Y1347" s="152"/>
      <c r="Z1347" s="152"/>
      <c r="AA1347" s="152"/>
      <c r="AB1347" s="152"/>
      <c r="AC1347" s="152"/>
      <c r="AD1347" s="152"/>
    </row>
    <row r="1348" spans="18:30" x14ac:dyDescent="0.25">
      <c r="R1348" s="152"/>
      <c r="S1348" s="152"/>
      <c r="T1348" s="152"/>
      <c r="U1348" s="152"/>
      <c r="V1348" s="152"/>
      <c r="W1348" s="152"/>
      <c r="X1348" s="152"/>
      <c r="Y1348" s="152"/>
      <c r="Z1348" s="152"/>
      <c r="AA1348" s="152"/>
      <c r="AB1348" s="152"/>
      <c r="AC1348" s="152"/>
      <c r="AD1348" s="152"/>
    </row>
    <row r="1349" spans="18:30" x14ac:dyDescent="0.25">
      <c r="R1349" s="152"/>
      <c r="S1349" s="152"/>
      <c r="T1349" s="152"/>
      <c r="U1349" s="152"/>
      <c r="V1349" s="152"/>
      <c r="W1349" s="152"/>
      <c r="X1349" s="152"/>
      <c r="Y1349" s="152"/>
      <c r="Z1349" s="152"/>
      <c r="AA1349" s="152"/>
      <c r="AB1349" s="152"/>
      <c r="AC1349" s="152"/>
      <c r="AD1349" s="152"/>
    </row>
    <row r="1350" spans="18:30" x14ac:dyDescent="0.25">
      <c r="R1350" s="152"/>
      <c r="S1350" s="152"/>
      <c r="T1350" s="152"/>
      <c r="U1350" s="152"/>
      <c r="V1350" s="152"/>
      <c r="W1350" s="152"/>
      <c r="X1350" s="152"/>
      <c r="Y1350" s="152"/>
      <c r="Z1350" s="152"/>
      <c r="AA1350" s="152"/>
      <c r="AB1350" s="152"/>
      <c r="AC1350" s="152"/>
      <c r="AD1350" s="152"/>
    </row>
    <row r="1351" spans="18:30" x14ac:dyDescent="0.25">
      <c r="R1351" s="152"/>
      <c r="S1351" s="152"/>
      <c r="T1351" s="152"/>
      <c r="U1351" s="152"/>
      <c r="V1351" s="152"/>
      <c r="W1351" s="152"/>
      <c r="X1351" s="152"/>
      <c r="Y1351" s="152"/>
      <c r="Z1351" s="152"/>
      <c r="AA1351" s="152"/>
      <c r="AB1351" s="152"/>
      <c r="AC1351" s="152"/>
      <c r="AD1351" s="152"/>
    </row>
    <row r="1352" spans="18:30" x14ac:dyDescent="0.25">
      <c r="R1352" s="152"/>
      <c r="S1352" s="152"/>
      <c r="T1352" s="152"/>
      <c r="U1352" s="152"/>
      <c r="V1352" s="152"/>
      <c r="W1352" s="152"/>
      <c r="X1352" s="152"/>
      <c r="Y1352" s="152"/>
      <c r="Z1352" s="152"/>
      <c r="AA1352" s="152"/>
      <c r="AB1352" s="152"/>
      <c r="AC1352" s="152"/>
      <c r="AD1352" s="152"/>
    </row>
    <row r="1353" spans="18:30" x14ac:dyDescent="0.25">
      <c r="R1353" s="152"/>
      <c r="S1353" s="152"/>
      <c r="T1353" s="152"/>
      <c r="U1353" s="152"/>
      <c r="V1353" s="152"/>
      <c r="W1353" s="152"/>
      <c r="X1353" s="152"/>
      <c r="Y1353" s="152"/>
      <c r="Z1353" s="152"/>
      <c r="AA1353" s="152"/>
      <c r="AB1353" s="152"/>
      <c r="AC1353" s="152"/>
      <c r="AD1353" s="152"/>
    </row>
    <row r="1354" spans="18:30" x14ac:dyDescent="0.25">
      <c r="R1354" s="152"/>
      <c r="S1354" s="152"/>
      <c r="T1354" s="152"/>
      <c r="U1354" s="152"/>
      <c r="V1354" s="152"/>
      <c r="W1354" s="152"/>
      <c r="X1354" s="152"/>
      <c r="Y1354" s="152"/>
      <c r="Z1354" s="152"/>
      <c r="AA1354" s="152"/>
      <c r="AB1354" s="152"/>
      <c r="AC1354" s="152"/>
      <c r="AD1354" s="152"/>
    </row>
    <row r="1355" spans="18:30" x14ac:dyDescent="0.25">
      <c r="R1355" s="152"/>
      <c r="S1355" s="152"/>
      <c r="T1355" s="152"/>
      <c r="U1355" s="152"/>
      <c r="V1355" s="152"/>
      <c r="W1355" s="152"/>
      <c r="X1355" s="152"/>
      <c r="Y1355" s="152"/>
      <c r="Z1355" s="152"/>
      <c r="AA1355" s="152"/>
      <c r="AB1355" s="152"/>
      <c r="AC1355" s="152"/>
      <c r="AD1355" s="152"/>
    </row>
    <row r="1356" spans="18:30" x14ac:dyDescent="0.25">
      <c r="R1356" s="152"/>
      <c r="S1356" s="152"/>
      <c r="T1356" s="152"/>
      <c r="U1356" s="152"/>
      <c r="V1356" s="152"/>
      <c r="W1356" s="152"/>
      <c r="X1356" s="152"/>
      <c r="Y1356" s="152"/>
      <c r="Z1356" s="152"/>
      <c r="AA1356" s="152"/>
      <c r="AB1356" s="152"/>
      <c r="AC1356" s="152"/>
      <c r="AD1356" s="152"/>
    </row>
    <row r="1357" spans="18:30" x14ac:dyDescent="0.25">
      <c r="R1357" s="152"/>
      <c r="S1357" s="152"/>
      <c r="T1357" s="152"/>
      <c r="U1357" s="152"/>
      <c r="V1357" s="152"/>
      <c r="W1357" s="152"/>
      <c r="X1357" s="152"/>
      <c r="Y1357" s="152"/>
      <c r="Z1357" s="152"/>
      <c r="AA1357" s="152"/>
      <c r="AB1357" s="152"/>
      <c r="AC1357" s="152"/>
      <c r="AD1357" s="152"/>
    </row>
    <row r="1358" spans="18:30" x14ac:dyDescent="0.25">
      <c r="R1358" s="152"/>
      <c r="S1358" s="152"/>
      <c r="T1358" s="152"/>
      <c r="U1358" s="152"/>
      <c r="V1358" s="152"/>
      <c r="W1358" s="152"/>
      <c r="X1358" s="152"/>
      <c r="Y1358" s="152"/>
      <c r="Z1358" s="152"/>
      <c r="AA1358" s="152"/>
      <c r="AB1358" s="152"/>
      <c r="AC1358" s="152"/>
      <c r="AD1358" s="152"/>
    </row>
    <row r="1359" spans="18:30" x14ac:dyDescent="0.25">
      <c r="R1359" s="152"/>
      <c r="S1359" s="152"/>
      <c r="T1359" s="152"/>
      <c r="U1359" s="152"/>
      <c r="V1359" s="152"/>
      <c r="W1359" s="152"/>
      <c r="X1359" s="152"/>
      <c r="Y1359" s="152"/>
      <c r="Z1359" s="152"/>
      <c r="AA1359" s="152"/>
      <c r="AB1359" s="152"/>
      <c r="AC1359" s="152"/>
      <c r="AD1359" s="152"/>
    </row>
    <row r="1360" spans="18:30" x14ac:dyDescent="0.25">
      <c r="R1360" s="152"/>
      <c r="S1360" s="152"/>
      <c r="T1360" s="152"/>
      <c r="U1360" s="152"/>
      <c r="V1360" s="152"/>
      <c r="W1360" s="152"/>
      <c r="X1360" s="152"/>
      <c r="Y1360" s="152"/>
      <c r="Z1360" s="152"/>
      <c r="AA1360" s="152"/>
      <c r="AB1360" s="152"/>
      <c r="AC1360" s="152"/>
      <c r="AD1360" s="152"/>
    </row>
    <row r="1361" spans="18:30" x14ac:dyDescent="0.25">
      <c r="R1361" s="152"/>
      <c r="S1361" s="152"/>
      <c r="T1361" s="152"/>
      <c r="U1361" s="152"/>
      <c r="V1361" s="152"/>
      <c r="W1361" s="152"/>
      <c r="X1361" s="152"/>
      <c r="Y1361" s="152"/>
      <c r="Z1361" s="152"/>
      <c r="AA1361" s="152"/>
      <c r="AB1361" s="152"/>
      <c r="AC1361" s="152"/>
      <c r="AD1361" s="152"/>
    </row>
    <row r="1362" spans="18:30" x14ac:dyDescent="0.25">
      <c r="R1362" s="152"/>
      <c r="S1362" s="152"/>
      <c r="T1362" s="152"/>
      <c r="U1362" s="152"/>
      <c r="V1362" s="152"/>
      <c r="W1362" s="152"/>
      <c r="X1362" s="152"/>
      <c r="Y1362" s="152"/>
      <c r="Z1362" s="152"/>
      <c r="AA1362" s="152"/>
      <c r="AB1362" s="152"/>
      <c r="AC1362" s="152"/>
      <c r="AD1362" s="152"/>
    </row>
    <row r="1363" spans="18:30" x14ac:dyDescent="0.25">
      <c r="R1363" s="152"/>
      <c r="S1363" s="152"/>
      <c r="T1363" s="152"/>
      <c r="U1363" s="152"/>
      <c r="V1363" s="152"/>
      <c r="W1363" s="152"/>
      <c r="X1363" s="152"/>
      <c r="Y1363" s="152"/>
      <c r="Z1363" s="152"/>
      <c r="AA1363" s="152"/>
      <c r="AB1363" s="152"/>
      <c r="AC1363" s="152"/>
      <c r="AD1363" s="152"/>
    </row>
    <row r="1364" spans="18:30" x14ac:dyDescent="0.25">
      <c r="R1364" s="152"/>
      <c r="S1364" s="152"/>
      <c r="T1364" s="152"/>
      <c r="U1364" s="152"/>
      <c r="V1364" s="152"/>
      <c r="W1364" s="152"/>
      <c r="X1364" s="152"/>
      <c r="Y1364" s="152"/>
      <c r="Z1364" s="152"/>
      <c r="AA1364" s="152"/>
      <c r="AB1364" s="152"/>
      <c r="AC1364" s="152"/>
      <c r="AD1364" s="152"/>
    </row>
    <row r="1365" spans="18:30" x14ac:dyDescent="0.25">
      <c r="R1365" s="152"/>
      <c r="S1365" s="152"/>
      <c r="T1365" s="152"/>
      <c r="U1365" s="152"/>
      <c r="V1365" s="152"/>
      <c r="W1365" s="152"/>
      <c r="X1365" s="152"/>
      <c r="Y1365" s="152"/>
      <c r="Z1365" s="152"/>
      <c r="AA1365" s="152"/>
      <c r="AB1365" s="152"/>
      <c r="AC1365" s="152"/>
      <c r="AD1365" s="152"/>
    </row>
    <row r="1366" spans="18:30" x14ac:dyDescent="0.25">
      <c r="R1366" s="152"/>
      <c r="S1366" s="152"/>
      <c r="T1366" s="152"/>
      <c r="U1366" s="152"/>
      <c r="V1366" s="152"/>
      <c r="W1366" s="152"/>
      <c r="X1366" s="152"/>
      <c r="Y1366" s="152"/>
      <c r="Z1366" s="152"/>
      <c r="AA1366" s="152"/>
      <c r="AB1366" s="152"/>
      <c r="AC1366" s="152"/>
      <c r="AD1366" s="152"/>
    </row>
    <row r="1367" spans="18:30" x14ac:dyDescent="0.25">
      <c r="R1367" s="152"/>
      <c r="S1367" s="152"/>
      <c r="T1367" s="152"/>
      <c r="U1367" s="152"/>
      <c r="V1367" s="152"/>
      <c r="W1367" s="152"/>
      <c r="X1367" s="152"/>
      <c r="Y1367" s="152"/>
      <c r="Z1367" s="152"/>
      <c r="AA1367" s="152"/>
      <c r="AB1367" s="152"/>
      <c r="AC1367" s="152"/>
      <c r="AD1367" s="152"/>
    </row>
    <row r="1368" spans="18:30" x14ac:dyDescent="0.25">
      <c r="R1368" s="152"/>
      <c r="S1368" s="152"/>
      <c r="T1368" s="152"/>
      <c r="U1368" s="152"/>
      <c r="V1368" s="152"/>
      <c r="W1368" s="152"/>
      <c r="X1368" s="152"/>
      <c r="Y1368" s="152"/>
      <c r="Z1368" s="152"/>
      <c r="AA1368" s="152"/>
      <c r="AB1368" s="152"/>
      <c r="AC1368" s="152"/>
      <c r="AD1368" s="152"/>
    </row>
    <row r="1369" spans="18:30" x14ac:dyDescent="0.25">
      <c r="R1369" s="152"/>
      <c r="S1369" s="152"/>
      <c r="T1369" s="152"/>
      <c r="U1369" s="152"/>
      <c r="V1369" s="152"/>
      <c r="W1369" s="152"/>
      <c r="X1369" s="152"/>
      <c r="Y1369" s="152"/>
      <c r="Z1369" s="152"/>
      <c r="AA1369" s="152"/>
      <c r="AB1369" s="152"/>
      <c r="AC1369" s="152"/>
      <c r="AD1369" s="152"/>
    </row>
    <row r="1370" spans="18:30" x14ac:dyDescent="0.25">
      <c r="R1370" s="152"/>
      <c r="S1370" s="152"/>
      <c r="T1370" s="152"/>
      <c r="U1370" s="152"/>
      <c r="V1370" s="152"/>
      <c r="W1370" s="152"/>
      <c r="X1370" s="152"/>
      <c r="Y1370" s="152"/>
      <c r="Z1370" s="152"/>
      <c r="AA1370" s="152"/>
      <c r="AB1370" s="152"/>
      <c r="AC1370" s="152"/>
      <c r="AD1370" s="152"/>
    </row>
    <row r="1371" spans="18:30" x14ac:dyDescent="0.25">
      <c r="R1371" s="152"/>
      <c r="S1371" s="152"/>
      <c r="T1371" s="152"/>
      <c r="U1371" s="152"/>
      <c r="V1371" s="152"/>
      <c r="W1371" s="152"/>
      <c r="X1371" s="152"/>
      <c r="Y1371" s="152"/>
      <c r="Z1371" s="152"/>
      <c r="AA1371" s="152"/>
      <c r="AB1371" s="152"/>
      <c r="AC1371" s="152"/>
      <c r="AD1371" s="152"/>
    </row>
    <row r="1372" spans="18:30" x14ac:dyDescent="0.25">
      <c r="R1372" s="152"/>
      <c r="S1372" s="152"/>
      <c r="T1372" s="152"/>
      <c r="U1372" s="152"/>
      <c r="V1372" s="152"/>
      <c r="W1372" s="152"/>
      <c r="X1372" s="152"/>
      <c r="Y1372" s="152"/>
      <c r="Z1372" s="152"/>
      <c r="AA1372" s="152"/>
      <c r="AB1372" s="152"/>
      <c r="AC1372" s="152"/>
      <c r="AD1372" s="152"/>
    </row>
    <row r="1373" spans="18:30" x14ac:dyDescent="0.25">
      <c r="R1373" s="152"/>
      <c r="S1373" s="152"/>
      <c r="T1373" s="152"/>
      <c r="U1373" s="152"/>
      <c r="V1373" s="152"/>
      <c r="W1373" s="152"/>
      <c r="X1373" s="152"/>
      <c r="Y1373" s="152"/>
      <c r="Z1373" s="152"/>
      <c r="AA1373" s="152"/>
      <c r="AB1373" s="152"/>
      <c r="AC1373" s="152"/>
      <c r="AD1373" s="152"/>
    </row>
    <row r="1374" spans="18:30" x14ac:dyDescent="0.25">
      <c r="R1374" s="152"/>
      <c r="S1374" s="152"/>
      <c r="T1374" s="152"/>
      <c r="U1374" s="152"/>
      <c r="V1374" s="152"/>
      <c r="W1374" s="152"/>
      <c r="X1374" s="152"/>
      <c r="Y1374" s="152"/>
      <c r="Z1374" s="152"/>
      <c r="AA1374" s="152"/>
      <c r="AB1374" s="152"/>
      <c r="AC1374" s="152"/>
      <c r="AD1374" s="152"/>
    </row>
    <row r="1375" spans="18:30" x14ac:dyDescent="0.25">
      <c r="R1375" s="152"/>
      <c r="S1375" s="152"/>
      <c r="T1375" s="152"/>
      <c r="U1375" s="152"/>
      <c r="V1375" s="152"/>
      <c r="W1375" s="152"/>
      <c r="X1375" s="152"/>
      <c r="Y1375" s="152"/>
      <c r="Z1375" s="152"/>
      <c r="AA1375" s="152"/>
      <c r="AB1375" s="152"/>
      <c r="AC1375" s="152"/>
      <c r="AD1375" s="152"/>
    </row>
    <row r="1376" spans="18:30" x14ac:dyDescent="0.25">
      <c r="R1376" s="152"/>
      <c r="S1376" s="152"/>
      <c r="T1376" s="152"/>
      <c r="U1376" s="152"/>
      <c r="V1376" s="152"/>
      <c r="W1376" s="152"/>
      <c r="X1376" s="152"/>
      <c r="Y1376" s="152"/>
      <c r="Z1376" s="152"/>
      <c r="AA1376" s="152"/>
      <c r="AB1376" s="152"/>
      <c r="AC1376" s="152"/>
      <c r="AD1376" s="152"/>
    </row>
    <row r="1377" spans="18:30" x14ac:dyDescent="0.25">
      <c r="R1377" s="152"/>
      <c r="S1377" s="152"/>
      <c r="T1377" s="152"/>
      <c r="U1377" s="152"/>
      <c r="V1377" s="152"/>
      <c r="W1377" s="152"/>
      <c r="X1377" s="152"/>
      <c r="Y1377" s="152"/>
      <c r="Z1377" s="152"/>
      <c r="AA1377" s="152"/>
      <c r="AB1377" s="152"/>
      <c r="AC1377" s="152"/>
      <c r="AD1377" s="152"/>
    </row>
    <row r="1378" spans="18:30" x14ac:dyDescent="0.25">
      <c r="R1378" s="152"/>
      <c r="S1378" s="152"/>
      <c r="T1378" s="152"/>
      <c r="U1378" s="152"/>
      <c r="V1378" s="152"/>
      <c r="W1378" s="152"/>
      <c r="X1378" s="152"/>
      <c r="Y1378" s="152"/>
      <c r="Z1378" s="152"/>
      <c r="AA1378" s="152"/>
      <c r="AB1378" s="152"/>
      <c r="AC1378" s="152"/>
      <c r="AD1378" s="152"/>
    </row>
    <row r="1379" spans="18:30" x14ac:dyDescent="0.25">
      <c r="R1379" s="152"/>
      <c r="S1379" s="152"/>
      <c r="T1379" s="152"/>
      <c r="U1379" s="152"/>
      <c r="V1379" s="152"/>
      <c r="W1379" s="152"/>
      <c r="X1379" s="152"/>
      <c r="Y1379" s="152"/>
      <c r="Z1379" s="152"/>
      <c r="AA1379" s="152"/>
      <c r="AB1379" s="152"/>
      <c r="AC1379" s="152"/>
      <c r="AD1379" s="152"/>
    </row>
    <row r="1380" spans="18:30" x14ac:dyDescent="0.25">
      <c r="R1380" s="152"/>
      <c r="S1380" s="152"/>
      <c r="T1380" s="152"/>
      <c r="U1380" s="152"/>
      <c r="V1380" s="152"/>
      <c r="W1380" s="152"/>
      <c r="X1380" s="152"/>
      <c r="Y1380" s="152"/>
      <c r="Z1380" s="152"/>
      <c r="AA1380" s="152"/>
      <c r="AB1380" s="152"/>
      <c r="AC1380" s="152"/>
      <c r="AD1380" s="152"/>
    </row>
    <row r="1381" spans="18:30" x14ac:dyDescent="0.25">
      <c r="R1381" s="152"/>
      <c r="S1381" s="152"/>
      <c r="T1381" s="152"/>
      <c r="U1381" s="152"/>
      <c r="V1381" s="152"/>
      <c r="W1381" s="152"/>
      <c r="X1381" s="152"/>
      <c r="Y1381" s="152"/>
      <c r="Z1381" s="152"/>
      <c r="AA1381" s="152"/>
      <c r="AB1381" s="152"/>
      <c r="AC1381" s="152"/>
      <c r="AD1381" s="152"/>
    </row>
    <row r="1382" spans="18:30" x14ac:dyDescent="0.25">
      <c r="R1382" s="152"/>
      <c r="S1382" s="152"/>
      <c r="T1382" s="152"/>
      <c r="U1382" s="152"/>
      <c r="V1382" s="152"/>
      <c r="W1382" s="152"/>
      <c r="X1382" s="152"/>
      <c r="Y1382" s="152"/>
      <c r="Z1382" s="152"/>
      <c r="AA1382" s="152"/>
      <c r="AB1382" s="152"/>
      <c r="AC1382" s="152"/>
      <c r="AD1382" s="152"/>
    </row>
    <row r="1383" spans="18:30" x14ac:dyDescent="0.25">
      <c r="R1383" s="152"/>
      <c r="S1383" s="152"/>
      <c r="T1383" s="152"/>
      <c r="U1383" s="152"/>
      <c r="V1383" s="152"/>
      <c r="W1383" s="152"/>
      <c r="X1383" s="152"/>
      <c r="Y1383" s="152"/>
      <c r="Z1383" s="152"/>
      <c r="AA1383" s="152"/>
      <c r="AB1383" s="152"/>
      <c r="AC1383" s="152"/>
      <c r="AD1383" s="152"/>
    </row>
    <row r="1384" spans="18:30" x14ac:dyDescent="0.25">
      <c r="R1384" s="152"/>
      <c r="S1384" s="152"/>
      <c r="T1384" s="152"/>
      <c r="U1384" s="152"/>
      <c r="V1384" s="152"/>
      <c r="W1384" s="152"/>
      <c r="X1384" s="152"/>
      <c r="Y1384" s="152"/>
      <c r="Z1384" s="152"/>
      <c r="AA1384" s="152"/>
      <c r="AB1384" s="152"/>
      <c r="AC1384" s="152"/>
      <c r="AD1384" s="152"/>
    </row>
    <row r="1385" spans="18:30" x14ac:dyDescent="0.25">
      <c r="R1385" s="152"/>
      <c r="S1385" s="152"/>
      <c r="T1385" s="152"/>
      <c r="U1385" s="152"/>
      <c r="V1385" s="152"/>
      <c r="W1385" s="152"/>
      <c r="X1385" s="152"/>
      <c r="Y1385" s="152"/>
      <c r="Z1385" s="152"/>
      <c r="AA1385" s="152"/>
      <c r="AB1385" s="152"/>
      <c r="AC1385" s="152"/>
      <c r="AD1385" s="152"/>
    </row>
    <row r="1386" spans="18:30" x14ac:dyDescent="0.25">
      <c r="R1386" s="152"/>
      <c r="S1386" s="152"/>
      <c r="T1386" s="152"/>
      <c r="U1386" s="152"/>
      <c r="V1386" s="152"/>
      <c r="W1386" s="152"/>
      <c r="X1386" s="152"/>
      <c r="Y1386" s="152"/>
      <c r="Z1386" s="152"/>
      <c r="AA1386" s="152"/>
      <c r="AB1386" s="152"/>
      <c r="AC1386" s="152"/>
      <c r="AD1386" s="152"/>
    </row>
    <row r="1387" spans="18:30" x14ac:dyDescent="0.25">
      <c r="R1387" s="152"/>
      <c r="S1387" s="152"/>
      <c r="T1387" s="152"/>
      <c r="U1387" s="152"/>
      <c r="V1387" s="152"/>
      <c r="W1387" s="152"/>
      <c r="X1387" s="152"/>
      <c r="Y1387" s="152"/>
      <c r="Z1387" s="152"/>
      <c r="AA1387" s="152"/>
      <c r="AB1387" s="152"/>
      <c r="AC1387" s="152"/>
      <c r="AD1387" s="152"/>
    </row>
    <row r="1388" spans="18:30" x14ac:dyDescent="0.25">
      <c r="R1388" s="152"/>
      <c r="S1388" s="152"/>
      <c r="T1388" s="152"/>
      <c r="U1388" s="152"/>
      <c r="V1388" s="152"/>
      <c r="W1388" s="152"/>
      <c r="X1388" s="152"/>
      <c r="Y1388" s="152"/>
      <c r="Z1388" s="152"/>
      <c r="AA1388" s="152"/>
      <c r="AB1388" s="152"/>
      <c r="AC1388" s="152"/>
      <c r="AD1388" s="152"/>
    </row>
    <row r="1389" spans="18:30" x14ac:dyDescent="0.25">
      <c r="R1389" s="152"/>
      <c r="S1389" s="152"/>
      <c r="T1389" s="152"/>
      <c r="U1389" s="152"/>
      <c r="V1389" s="152"/>
      <c r="W1389" s="152"/>
      <c r="X1389" s="152"/>
      <c r="Y1389" s="152"/>
      <c r="Z1389" s="152"/>
      <c r="AA1389" s="152"/>
      <c r="AB1389" s="152"/>
      <c r="AC1389" s="152"/>
      <c r="AD1389" s="152"/>
    </row>
    <row r="1390" spans="18:30" x14ac:dyDescent="0.25">
      <c r="R1390" s="152"/>
      <c r="S1390" s="152"/>
      <c r="T1390" s="152"/>
      <c r="U1390" s="152"/>
      <c r="V1390" s="152"/>
      <c r="W1390" s="152"/>
      <c r="X1390" s="152"/>
      <c r="Y1390" s="152"/>
      <c r="Z1390" s="152"/>
      <c r="AA1390" s="152"/>
      <c r="AB1390" s="152"/>
      <c r="AC1390" s="152"/>
      <c r="AD1390" s="152"/>
    </row>
    <row r="1391" spans="18:30" x14ac:dyDescent="0.25">
      <c r="R1391" s="152"/>
      <c r="S1391" s="152"/>
      <c r="T1391" s="152"/>
      <c r="U1391" s="152"/>
      <c r="V1391" s="152"/>
      <c r="W1391" s="152"/>
      <c r="X1391" s="152"/>
      <c r="Y1391" s="152"/>
      <c r="Z1391" s="152"/>
      <c r="AA1391" s="152"/>
      <c r="AB1391" s="152"/>
      <c r="AC1391" s="152"/>
      <c r="AD1391" s="152"/>
    </row>
    <row r="1392" spans="18:30" x14ac:dyDescent="0.25">
      <c r="R1392" s="152"/>
      <c r="S1392" s="152"/>
      <c r="T1392" s="152"/>
      <c r="U1392" s="152"/>
      <c r="V1392" s="152"/>
      <c r="W1392" s="152"/>
      <c r="X1392" s="152"/>
      <c r="Y1392" s="152"/>
      <c r="Z1392" s="152"/>
      <c r="AA1392" s="152"/>
      <c r="AB1392" s="152"/>
      <c r="AC1392" s="152"/>
      <c r="AD1392" s="152"/>
    </row>
    <row r="1393" spans="18:30" x14ac:dyDescent="0.25">
      <c r="R1393" s="152"/>
      <c r="S1393" s="152"/>
      <c r="T1393" s="152"/>
      <c r="U1393" s="152"/>
      <c r="V1393" s="152"/>
      <c r="W1393" s="152"/>
      <c r="X1393" s="152"/>
      <c r="Y1393" s="152"/>
      <c r="Z1393" s="152"/>
      <c r="AA1393" s="152"/>
      <c r="AB1393" s="152"/>
      <c r="AC1393" s="152"/>
      <c r="AD1393" s="152"/>
    </row>
    <row r="1394" spans="18:30" x14ac:dyDescent="0.25">
      <c r="R1394" s="152"/>
      <c r="S1394" s="152"/>
      <c r="T1394" s="152"/>
      <c r="U1394" s="152"/>
      <c r="V1394" s="152"/>
      <c r="W1394" s="152"/>
      <c r="X1394" s="152"/>
      <c r="Y1394" s="152"/>
      <c r="Z1394" s="152"/>
      <c r="AA1394" s="152"/>
      <c r="AB1394" s="152"/>
      <c r="AC1394" s="152"/>
      <c r="AD1394" s="152"/>
    </row>
    <row r="1395" spans="18:30" x14ac:dyDescent="0.25">
      <c r="R1395" s="152"/>
      <c r="S1395" s="152"/>
      <c r="T1395" s="152"/>
      <c r="U1395" s="152"/>
      <c r="V1395" s="152"/>
      <c r="W1395" s="152"/>
      <c r="X1395" s="152"/>
      <c r="Y1395" s="152"/>
      <c r="Z1395" s="152"/>
      <c r="AA1395" s="152"/>
      <c r="AB1395" s="152"/>
      <c r="AC1395" s="152"/>
      <c r="AD1395" s="152"/>
    </row>
    <row r="1396" spans="18:30" x14ac:dyDescent="0.25">
      <c r="R1396" s="152"/>
      <c r="S1396" s="152"/>
      <c r="T1396" s="152"/>
      <c r="U1396" s="152"/>
      <c r="V1396" s="152"/>
      <c r="W1396" s="152"/>
      <c r="X1396" s="152"/>
      <c r="Y1396" s="152"/>
      <c r="Z1396" s="152"/>
      <c r="AA1396" s="152"/>
      <c r="AB1396" s="152"/>
      <c r="AC1396" s="152"/>
      <c r="AD1396" s="152"/>
    </row>
    <row r="1397" spans="18:30" x14ac:dyDescent="0.25">
      <c r="R1397" s="152"/>
      <c r="S1397" s="152"/>
      <c r="T1397" s="152"/>
      <c r="U1397" s="152"/>
      <c r="V1397" s="152"/>
      <c r="W1397" s="152"/>
      <c r="X1397" s="152"/>
      <c r="Y1397" s="152"/>
      <c r="Z1397" s="152"/>
      <c r="AA1397" s="152"/>
      <c r="AB1397" s="152"/>
      <c r="AC1397" s="152"/>
      <c r="AD1397" s="152"/>
    </row>
    <row r="1398" spans="18:30" x14ac:dyDescent="0.25">
      <c r="R1398" s="152"/>
      <c r="S1398" s="152"/>
      <c r="T1398" s="152"/>
      <c r="U1398" s="152"/>
      <c r="V1398" s="152"/>
      <c r="W1398" s="152"/>
      <c r="X1398" s="152"/>
      <c r="Y1398" s="152"/>
      <c r="Z1398" s="152"/>
      <c r="AA1398" s="152"/>
      <c r="AB1398" s="152"/>
      <c r="AC1398" s="152"/>
      <c r="AD1398" s="152"/>
    </row>
    <row r="1399" spans="18:30" x14ac:dyDescent="0.25">
      <c r="R1399" s="152"/>
      <c r="S1399" s="152"/>
      <c r="T1399" s="152"/>
      <c r="U1399" s="152"/>
      <c r="V1399" s="152"/>
      <c r="W1399" s="152"/>
      <c r="X1399" s="152"/>
      <c r="Y1399" s="152"/>
      <c r="Z1399" s="152"/>
      <c r="AA1399" s="152"/>
      <c r="AB1399" s="152"/>
      <c r="AC1399" s="152"/>
      <c r="AD1399" s="152"/>
    </row>
    <row r="1400" spans="18:30" x14ac:dyDescent="0.25">
      <c r="R1400" s="152"/>
      <c r="S1400" s="152"/>
      <c r="T1400" s="152"/>
      <c r="U1400" s="152"/>
      <c r="V1400" s="152"/>
      <c r="W1400" s="152"/>
      <c r="X1400" s="152"/>
      <c r="Y1400" s="152"/>
      <c r="Z1400" s="152"/>
      <c r="AA1400" s="152"/>
      <c r="AB1400" s="152"/>
      <c r="AC1400" s="152"/>
      <c r="AD1400" s="152"/>
    </row>
    <row r="1401" spans="18:30" x14ac:dyDescent="0.25">
      <c r="R1401" s="152"/>
      <c r="S1401" s="152"/>
      <c r="T1401" s="152"/>
      <c r="U1401" s="152"/>
      <c r="V1401" s="152"/>
      <c r="W1401" s="152"/>
      <c r="X1401" s="152"/>
      <c r="Y1401" s="152"/>
      <c r="Z1401" s="152"/>
      <c r="AA1401" s="152"/>
      <c r="AB1401" s="152"/>
      <c r="AC1401" s="152"/>
      <c r="AD1401" s="152"/>
    </row>
    <row r="1402" spans="18:30" x14ac:dyDescent="0.25">
      <c r="R1402" s="152"/>
      <c r="S1402" s="152"/>
      <c r="T1402" s="152"/>
      <c r="U1402" s="152"/>
      <c r="V1402" s="152"/>
      <c r="W1402" s="152"/>
      <c r="X1402" s="152"/>
      <c r="Y1402" s="152"/>
      <c r="Z1402" s="152"/>
      <c r="AA1402" s="152"/>
      <c r="AB1402" s="152"/>
      <c r="AC1402" s="152"/>
      <c r="AD1402" s="152"/>
    </row>
    <row r="1403" spans="18:30" x14ac:dyDescent="0.25">
      <c r="R1403" s="152"/>
      <c r="S1403" s="152"/>
      <c r="T1403" s="152"/>
      <c r="U1403" s="152"/>
      <c r="V1403" s="152"/>
      <c r="W1403" s="152"/>
      <c r="X1403" s="152"/>
      <c r="Y1403" s="152"/>
      <c r="Z1403" s="152"/>
      <c r="AA1403" s="152"/>
      <c r="AB1403" s="152"/>
      <c r="AC1403" s="152"/>
      <c r="AD1403" s="152"/>
    </row>
    <row r="1404" spans="18:30" x14ac:dyDescent="0.25">
      <c r="R1404" s="152"/>
      <c r="S1404" s="152"/>
      <c r="T1404" s="152"/>
      <c r="U1404" s="152"/>
      <c r="V1404" s="152"/>
      <c r="W1404" s="152"/>
      <c r="X1404" s="152"/>
      <c r="Y1404" s="152"/>
      <c r="Z1404" s="152"/>
      <c r="AA1404" s="152"/>
      <c r="AB1404" s="152"/>
      <c r="AC1404" s="152"/>
      <c r="AD1404" s="152"/>
    </row>
    <row r="1405" spans="18:30" x14ac:dyDescent="0.25">
      <c r="R1405" s="152"/>
      <c r="S1405" s="152"/>
      <c r="T1405" s="152"/>
      <c r="U1405" s="152"/>
      <c r="V1405" s="152"/>
      <c r="W1405" s="152"/>
      <c r="X1405" s="152"/>
      <c r="Y1405" s="152"/>
      <c r="Z1405" s="152"/>
      <c r="AA1405" s="152"/>
      <c r="AB1405" s="152"/>
      <c r="AC1405" s="152"/>
      <c r="AD1405" s="152"/>
    </row>
    <row r="1406" spans="18:30" x14ac:dyDescent="0.25">
      <c r="R1406" s="152"/>
      <c r="S1406" s="152"/>
      <c r="T1406" s="152"/>
      <c r="U1406" s="152"/>
      <c r="V1406" s="152"/>
      <c r="W1406" s="152"/>
      <c r="X1406" s="152"/>
      <c r="Y1406" s="152"/>
      <c r="Z1406" s="152"/>
      <c r="AA1406" s="152"/>
      <c r="AB1406" s="152"/>
      <c r="AC1406" s="152"/>
      <c r="AD1406" s="152"/>
    </row>
    <row r="1407" spans="18:30" x14ac:dyDescent="0.25">
      <c r="R1407" s="152"/>
      <c r="S1407" s="152"/>
      <c r="T1407" s="152"/>
      <c r="U1407" s="152"/>
      <c r="V1407" s="152"/>
      <c r="W1407" s="152"/>
      <c r="X1407" s="152"/>
      <c r="Y1407" s="152"/>
      <c r="Z1407" s="152"/>
      <c r="AA1407" s="152"/>
      <c r="AB1407" s="152"/>
      <c r="AC1407" s="152"/>
      <c r="AD1407" s="152"/>
    </row>
    <row r="1408" spans="18:30" x14ac:dyDescent="0.25">
      <c r="R1408" s="152"/>
      <c r="S1408" s="152"/>
      <c r="T1408" s="152"/>
      <c r="U1408" s="152"/>
      <c r="V1408" s="152"/>
      <c r="W1408" s="152"/>
      <c r="X1408" s="152"/>
      <c r="Y1408" s="152"/>
      <c r="Z1408" s="152"/>
      <c r="AA1408" s="152"/>
      <c r="AB1408" s="152"/>
      <c r="AC1408" s="152"/>
      <c r="AD1408" s="152"/>
    </row>
    <row r="1409" spans="18:30" x14ac:dyDescent="0.25">
      <c r="R1409" s="152"/>
      <c r="S1409" s="152"/>
      <c r="T1409" s="152"/>
      <c r="U1409" s="152"/>
      <c r="V1409" s="152"/>
      <c r="W1409" s="152"/>
      <c r="X1409" s="152"/>
      <c r="Y1409" s="152"/>
      <c r="Z1409" s="152"/>
      <c r="AA1409" s="152"/>
      <c r="AB1409" s="152"/>
      <c r="AC1409" s="152"/>
      <c r="AD1409" s="152"/>
    </row>
    <row r="1410" spans="18:30" x14ac:dyDescent="0.25">
      <c r="R1410" s="152"/>
      <c r="S1410" s="152"/>
      <c r="T1410" s="152"/>
      <c r="U1410" s="152"/>
      <c r="V1410" s="152"/>
      <c r="W1410" s="152"/>
      <c r="X1410" s="152"/>
      <c r="Y1410" s="152"/>
      <c r="Z1410" s="152"/>
      <c r="AA1410" s="152"/>
      <c r="AB1410" s="152"/>
      <c r="AC1410" s="152"/>
      <c r="AD1410" s="152"/>
    </row>
    <row r="1411" spans="18:30" x14ac:dyDescent="0.25">
      <c r="R1411" s="152"/>
      <c r="S1411" s="152"/>
      <c r="T1411" s="152"/>
      <c r="U1411" s="152"/>
      <c r="V1411" s="152"/>
      <c r="W1411" s="152"/>
      <c r="X1411" s="152"/>
      <c r="Y1411" s="152"/>
      <c r="Z1411" s="152"/>
      <c r="AA1411" s="152"/>
      <c r="AB1411" s="152"/>
      <c r="AC1411" s="152"/>
      <c r="AD1411" s="152"/>
    </row>
    <row r="1412" spans="18:30" x14ac:dyDescent="0.25">
      <c r="R1412" s="152"/>
      <c r="S1412" s="152"/>
      <c r="T1412" s="152"/>
      <c r="U1412" s="152"/>
      <c r="V1412" s="152"/>
      <c r="W1412" s="152"/>
      <c r="X1412" s="152"/>
      <c r="Y1412" s="152"/>
      <c r="Z1412" s="152"/>
      <c r="AA1412" s="152"/>
      <c r="AB1412" s="152"/>
      <c r="AC1412" s="152"/>
      <c r="AD1412" s="152"/>
    </row>
    <row r="1413" spans="18:30" x14ac:dyDescent="0.25">
      <c r="R1413" s="152"/>
      <c r="S1413" s="152"/>
      <c r="T1413" s="152"/>
      <c r="U1413" s="152"/>
      <c r="V1413" s="152"/>
      <c r="W1413" s="152"/>
      <c r="X1413" s="152"/>
      <c r="Y1413" s="152"/>
      <c r="Z1413" s="152"/>
      <c r="AA1413" s="152"/>
      <c r="AB1413" s="152"/>
      <c r="AC1413" s="152"/>
      <c r="AD1413" s="152"/>
    </row>
    <row r="1414" spans="18:30" x14ac:dyDescent="0.25">
      <c r="R1414" s="152"/>
      <c r="S1414" s="152"/>
      <c r="T1414" s="152"/>
      <c r="U1414" s="152"/>
      <c r="V1414" s="152"/>
      <c r="W1414" s="152"/>
      <c r="X1414" s="152"/>
      <c r="Y1414" s="152"/>
      <c r="Z1414" s="152"/>
      <c r="AA1414" s="152"/>
      <c r="AB1414" s="152"/>
      <c r="AC1414" s="152"/>
      <c r="AD1414" s="152"/>
    </row>
    <row r="1415" spans="18:30" x14ac:dyDescent="0.25">
      <c r="R1415" s="152"/>
      <c r="S1415" s="152"/>
      <c r="T1415" s="152"/>
      <c r="U1415" s="152"/>
      <c r="V1415" s="152"/>
      <c r="W1415" s="152"/>
      <c r="X1415" s="152"/>
      <c r="Y1415" s="152"/>
      <c r="Z1415" s="152"/>
      <c r="AA1415" s="152"/>
      <c r="AB1415" s="152"/>
      <c r="AC1415" s="152"/>
      <c r="AD1415" s="152"/>
    </row>
    <row r="1416" spans="18:30" x14ac:dyDescent="0.25">
      <c r="R1416" s="152"/>
      <c r="S1416" s="152"/>
      <c r="T1416" s="152"/>
      <c r="U1416" s="152"/>
      <c r="V1416" s="152"/>
      <c r="W1416" s="152"/>
      <c r="X1416" s="152"/>
      <c r="Y1416" s="152"/>
      <c r="Z1416" s="152"/>
      <c r="AA1416" s="152"/>
      <c r="AB1416" s="152"/>
      <c r="AC1416" s="152"/>
      <c r="AD1416" s="152"/>
    </row>
    <row r="1417" spans="18:30" x14ac:dyDescent="0.25">
      <c r="R1417" s="152"/>
      <c r="S1417" s="152"/>
      <c r="T1417" s="152"/>
      <c r="U1417" s="152"/>
      <c r="V1417" s="152"/>
      <c r="W1417" s="152"/>
      <c r="X1417" s="152"/>
      <c r="Y1417" s="152"/>
      <c r="Z1417" s="152"/>
      <c r="AA1417" s="152"/>
      <c r="AB1417" s="152"/>
      <c r="AC1417" s="152"/>
      <c r="AD1417" s="152"/>
    </row>
    <row r="1418" spans="18:30" x14ac:dyDescent="0.25">
      <c r="R1418" s="152"/>
      <c r="S1418" s="152"/>
      <c r="T1418" s="152"/>
      <c r="U1418" s="152"/>
      <c r="V1418" s="152"/>
      <c r="W1418" s="152"/>
      <c r="X1418" s="152"/>
      <c r="Y1418" s="152"/>
      <c r="Z1418" s="152"/>
      <c r="AA1418" s="152"/>
      <c r="AB1418" s="152"/>
      <c r="AC1418" s="152"/>
      <c r="AD1418" s="152"/>
    </row>
    <row r="1419" spans="18:30" x14ac:dyDescent="0.25">
      <c r="R1419" s="152"/>
      <c r="S1419" s="152"/>
      <c r="T1419" s="152"/>
      <c r="U1419" s="152"/>
      <c r="V1419" s="152"/>
      <c r="W1419" s="152"/>
      <c r="X1419" s="152"/>
      <c r="Y1419" s="152"/>
      <c r="Z1419" s="152"/>
      <c r="AA1419" s="152"/>
      <c r="AB1419" s="152"/>
      <c r="AC1419" s="152"/>
      <c r="AD1419" s="152"/>
    </row>
    <row r="1420" spans="18:30" x14ac:dyDescent="0.25">
      <c r="R1420" s="152"/>
      <c r="S1420" s="152"/>
      <c r="T1420" s="152"/>
      <c r="U1420" s="152"/>
      <c r="V1420" s="152"/>
      <c r="W1420" s="152"/>
      <c r="X1420" s="152"/>
      <c r="Y1420" s="152"/>
      <c r="Z1420" s="152"/>
      <c r="AA1420" s="152"/>
      <c r="AB1420" s="152"/>
      <c r="AC1420" s="152"/>
      <c r="AD1420" s="152"/>
    </row>
    <row r="1421" spans="18:30" x14ac:dyDescent="0.25">
      <c r="R1421" s="152"/>
      <c r="S1421" s="152"/>
      <c r="T1421" s="152"/>
      <c r="U1421" s="152"/>
      <c r="V1421" s="152"/>
      <c r="W1421" s="152"/>
      <c r="X1421" s="152"/>
      <c r="Y1421" s="152"/>
      <c r="Z1421" s="152"/>
      <c r="AA1421" s="152"/>
      <c r="AB1421" s="152"/>
      <c r="AC1421" s="152"/>
      <c r="AD1421" s="152"/>
    </row>
    <row r="1422" spans="18:30" x14ac:dyDescent="0.25">
      <c r="R1422" s="152"/>
      <c r="S1422" s="152"/>
      <c r="T1422" s="152"/>
      <c r="U1422" s="152"/>
      <c r="V1422" s="152"/>
      <c r="W1422" s="152"/>
      <c r="X1422" s="152"/>
      <c r="Y1422" s="152"/>
      <c r="Z1422" s="152"/>
      <c r="AA1422" s="152"/>
      <c r="AB1422" s="152"/>
      <c r="AC1422" s="152"/>
      <c r="AD1422" s="152"/>
    </row>
    <row r="1423" spans="18:30" x14ac:dyDescent="0.25">
      <c r="R1423" s="152"/>
      <c r="S1423" s="152"/>
      <c r="T1423" s="152"/>
      <c r="U1423" s="152"/>
      <c r="V1423" s="152"/>
      <c r="W1423" s="152"/>
      <c r="X1423" s="152"/>
      <c r="Y1423" s="152"/>
      <c r="Z1423" s="152"/>
      <c r="AA1423" s="152"/>
      <c r="AB1423" s="152"/>
      <c r="AC1423" s="152"/>
      <c r="AD1423" s="152"/>
    </row>
    <row r="1424" spans="18:30" x14ac:dyDescent="0.25">
      <c r="R1424" s="152"/>
      <c r="S1424" s="152"/>
      <c r="T1424" s="152"/>
      <c r="U1424" s="152"/>
      <c r="V1424" s="152"/>
      <c r="W1424" s="152"/>
      <c r="X1424" s="152"/>
      <c r="Y1424" s="152"/>
      <c r="Z1424" s="152"/>
      <c r="AA1424" s="152"/>
      <c r="AB1424" s="152"/>
      <c r="AC1424" s="152"/>
      <c r="AD1424" s="152"/>
    </row>
    <row r="1425" spans="18:30" x14ac:dyDescent="0.25">
      <c r="R1425" s="152"/>
      <c r="S1425" s="152"/>
      <c r="T1425" s="152"/>
      <c r="U1425" s="152"/>
      <c r="V1425" s="152"/>
      <c r="W1425" s="152"/>
      <c r="X1425" s="152"/>
      <c r="Y1425" s="152"/>
      <c r="Z1425" s="152"/>
      <c r="AA1425" s="152"/>
      <c r="AB1425" s="152"/>
      <c r="AC1425" s="152"/>
      <c r="AD1425" s="152"/>
    </row>
    <row r="1426" spans="18:30" x14ac:dyDescent="0.25">
      <c r="R1426" s="152"/>
      <c r="S1426" s="152"/>
      <c r="T1426" s="152"/>
      <c r="U1426" s="152"/>
      <c r="V1426" s="152"/>
      <c r="W1426" s="152"/>
      <c r="X1426" s="152"/>
      <c r="Y1426" s="152"/>
      <c r="Z1426" s="152"/>
      <c r="AA1426" s="152"/>
      <c r="AB1426" s="152"/>
      <c r="AC1426" s="152"/>
      <c r="AD1426" s="152"/>
    </row>
    <row r="1427" spans="18:30" x14ac:dyDescent="0.25">
      <c r="R1427" s="152"/>
      <c r="S1427" s="152"/>
      <c r="T1427" s="152"/>
      <c r="U1427" s="152"/>
      <c r="V1427" s="152"/>
      <c r="W1427" s="152"/>
      <c r="X1427" s="152"/>
      <c r="Y1427" s="152"/>
      <c r="Z1427" s="152"/>
      <c r="AA1427" s="152"/>
      <c r="AB1427" s="152"/>
      <c r="AC1427" s="152"/>
      <c r="AD1427" s="152"/>
    </row>
    <row r="1428" spans="18:30" x14ac:dyDescent="0.25">
      <c r="R1428" s="152"/>
      <c r="S1428" s="152"/>
      <c r="T1428" s="152"/>
      <c r="U1428" s="152"/>
      <c r="V1428" s="152"/>
      <c r="W1428" s="152"/>
      <c r="X1428" s="152"/>
      <c r="Y1428" s="152"/>
      <c r="Z1428" s="152"/>
      <c r="AA1428" s="152"/>
      <c r="AB1428" s="152"/>
      <c r="AC1428" s="152"/>
      <c r="AD1428" s="152"/>
    </row>
    <row r="1429" spans="18:30" x14ac:dyDescent="0.25">
      <c r="R1429" s="152"/>
      <c r="S1429" s="152"/>
      <c r="T1429" s="152"/>
      <c r="U1429" s="152"/>
      <c r="V1429" s="152"/>
      <c r="W1429" s="152"/>
      <c r="X1429" s="152"/>
      <c r="Y1429" s="152"/>
      <c r="Z1429" s="152"/>
      <c r="AA1429" s="152"/>
      <c r="AB1429" s="152"/>
      <c r="AC1429" s="152"/>
      <c r="AD1429" s="152"/>
    </row>
    <row r="1430" spans="18:30" x14ac:dyDescent="0.25">
      <c r="R1430" s="152"/>
      <c r="S1430" s="152"/>
      <c r="T1430" s="152"/>
      <c r="U1430" s="152"/>
      <c r="V1430" s="152"/>
      <c r="W1430" s="152"/>
      <c r="X1430" s="152"/>
      <c r="Y1430" s="152"/>
      <c r="Z1430" s="152"/>
      <c r="AA1430" s="152"/>
      <c r="AB1430" s="152"/>
      <c r="AC1430" s="152"/>
      <c r="AD1430" s="152"/>
    </row>
    <row r="1431" spans="18:30" x14ac:dyDescent="0.25">
      <c r="R1431" s="152"/>
      <c r="S1431" s="152"/>
      <c r="T1431" s="152"/>
      <c r="U1431" s="152"/>
      <c r="V1431" s="152"/>
      <c r="W1431" s="152"/>
      <c r="X1431" s="152"/>
      <c r="Y1431" s="152"/>
      <c r="Z1431" s="152"/>
      <c r="AA1431" s="152"/>
      <c r="AB1431" s="152"/>
      <c r="AC1431" s="152"/>
      <c r="AD1431" s="152"/>
    </row>
    <row r="1432" spans="18:30" x14ac:dyDescent="0.25">
      <c r="R1432" s="152"/>
      <c r="S1432" s="152"/>
      <c r="T1432" s="152"/>
      <c r="U1432" s="152"/>
      <c r="V1432" s="152"/>
      <c r="W1432" s="152"/>
      <c r="X1432" s="152"/>
      <c r="Y1432" s="152"/>
      <c r="Z1432" s="152"/>
      <c r="AA1432" s="152"/>
      <c r="AB1432" s="152"/>
      <c r="AC1432" s="152"/>
      <c r="AD1432" s="152"/>
    </row>
    <row r="1433" spans="18:30" x14ac:dyDescent="0.25">
      <c r="R1433" s="152"/>
      <c r="S1433" s="152"/>
      <c r="T1433" s="152"/>
      <c r="U1433" s="152"/>
      <c r="V1433" s="152"/>
      <c r="W1433" s="152"/>
      <c r="X1433" s="152"/>
      <c r="Y1433" s="152"/>
      <c r="Z1433" s="152"/>
      <c r="AA1433" s="152"/>
      <c r="AB1433" s="152"/>
      <c r="AC1433" s="152"/>
      <c r="AD1433" s="152"/>
    </row>
    <row r="1434" spans="18:30" x14ac:dyDescent="0.25">
      <c r="R1434" s="152"/>
      <c r="S1434" s="152"/>
      <c r="T1434" s="152"/>
      <c r="U1434" s="152"/>
      <c r="V1434" s="152"/>
      <c r="W1434" s="152"/>
      <c r="X1434" s="152"/>
      <c r="Y1434" s="152"/>
      <c r="Z1434" s="152"/>
      <c r="AA1434" s="152"/>
      <c r="AB1434" s="152"/>
      <c r="AC1434" s="152"/>
      <c r="AD1434" s="152"/>
    </row>
    <row r="1435" spans="18:30" x14ac:dyDescent="0.25">
      <c r="R1435" s="152"/>
      <c r="S1435" s="152"/>
      <c r="T1435" s="152"/>
      <c r="U1435" s="152"/>
      <c r="V1435" s="152"/>
      <c r="W1435" s="152"/>
      <c r="X1435" s="152"/>
      <c r="Y1435" s="152"/>
      <c r="Z1435" s="152"/>
      <c r="AA1435" s="152"/>
      <c r="AB1435" s="152"/>
      <c r="AC1435" s="152"/>
      <c r="AD1435" s="152"/>
    </row>
    <row r="1436" spans="18:30" x14ac:dyDescent="0.25">
      <c r="R1436" s="152"/>
      <c r="S1436" s="152"/>
      <c r="T1436" s="152"/>
      <c r="U1436" s="152"/>
      <c r="V1436" s="152"/>
      <c r="W1436" s="152"/>
      <c r="X1436" s="152"/>
      <c r="Y1436" s="152"/>
      <c r="Z1436" s="152"/>
      <c r="AA1436" s="152"/>
      <c r="AB1436" s="152"/>
      <c r="AC1436" s="152"/>
      <c r="AD1436" s="152"/>
    </row>
    <row r="1437" spans="18:30" x14ac:dyDescent="0.25">
      <c r="R1437" s="152"/>
      <c r="S1437" s="152"/>
      <c r="T1437" s="152"/>
      <c r="U1437" s="152"/>
      <c r="V1437" s="152"/>
      <c r="W1437" s="152"/>
      <c r="X1437" s="152"/>
      <c r="Y1437" s="152"/>
      <c r="Z1437" s="152"/>
      <c r="AA1437" s="152"/>
      <c r="AB1437" s="152"/>
      <c r="AC1437" s="152"/>
      <c r="AD1437" s="152"/>
    </row>
    <row r="1438" spans="18:30" x14ac:dyDescent="0.25">
      <c r="R1438" s="152"/>
      <c r="S1438" s="152"/>
      <c r="T1438" s="152"/>
      <c r="U1438" s="152"/>
      <c r="V1438" s="152"/>
      <c r="W1438" s="152"/>
      <c r="X1438" s="152"/>
      <c r="Y1438" s="152"/>
      <c r="Z1438" s="152"/>
      <c r="AA1438" s="152"/>
      <c r="AB1438" s="152"/>
      <c r="AC1438" s="152"/>
      <c r="AD1438" s="152"/>
    </row>
    <row r="1439" spans="18:30" x14ac:dyDescent="0.25">
      <c r="R1439" s="152"/>
      <c r="S1439" s="152"/>
      <c r="T1439" s="152"/>
      <c r="U1439" s="152"/>
      <c r="V1439" s="152"/>
      <c r="W1439" s="152"/>
      <c r="X1439" s="152"/>
      <c r="Y1439" s="152"/>
      <c r="Z1439" s="152"/>
      <c r="AA1439" s="152"/>
      <c r="AB1439" s="152"/>
      <c r="AC1439" s="152"/>
      <c r="AD1439" s="152"/>
    </row>
    <row r="1440" spans="18:30" x14ac:dyDescent="0.25">
      <c r="R1440" s="152"/>
      <c r="S1440" s="152"/>
      <c r="T1440" s="152"/>
      <c r="U1440" s="152"/>
      <c r="V1440" s="152"/>
      <c r="W1440" s="152"/>
      <c r="X1440" s="152"/>
      <c r="Y1440" s="152"/>
      <c r="Z1440" s="152"/>
      <c r="AA1440" s="152"/>
      <c r="AB1440" s="152"/>
      <c r="AC1440" s="152"/>
      <c r="AD1440" s="152"/>
    </row>
    <row r="1441" spans="18:30" x14ac:dyDescent="0.25">
      <c r="R1441" s="152"/>
      <c r="S1441" s="152"/>
      <c r="T1441" s="152"/>
      <c r="U1441" s="152"/>
      <c r="V1441" s="152"/>
      <c r="W1441" s="152"/>
      <c r="X1441" s="152"/>
      <c r="Y1441" s="152"/>
      <c r="Z1441" s="152"/>
      <c r="AA1441" s="152"/>
      <c r="AB1441" s="152"/>
      <c r="AC1441" s="152"/>
      <c r="AD1441" s="152"/>
    </row>
    <row r="1442" spans="18:30" x14ac:dyDescent="0.25">
      <c r="R1442" s="152"/>
      <c r="S1442" s="152"/>
      <c r="T1442" s="152"/>
      <c r="U1442" s="152"/>
      <c r="V1442" s="152"/>
      <c r="W1442" s="152"/>
      <c r="X1442" s="152"/>
      <c r="Y1442" s="152"/>
      <c r="Z1442" s="152"/>
      <c r="AA1442" s="152"/>
      <c r="AB1442" s="152"/>
      <c r="AC1442" s="152"/>
      <c r="AD1442" s="152"/>
    </row>
    <row r="1443" spans="18:30" x14ac:dyDescent="0.25">
      <c r="R1443" s="152"/>
      <c r="S1443" s="152"/>
      <c r="T1443" s="152"/>
      <c r="U1443" s="152"/>
      <c r="V1443" s="152"/>
      <c r="W1443" s="152"/>
      <c r="X1443" s="152"/>
      <c r="Y1443" s="152"/>
      <c r="Z1443" s="152"/>
      <c r="AA1443" s="152"/>
      <c r="AB1443" s="152"/>
      <c r="AC1443" s="152"/>
      <c r="AD1443" s="152"/>
    </row>
    <row r="1444" spans="18:30" x14ac:dyDescent="0.25">
      <c r="R1444" s="152"/>
      <c r="S1444" s="152"/>
      <c r="T1444" s="152"/>
      <c r="U1444" s="152"/>
      <c r="V1444" s="152"/>
      <c r="W1444" s="152"/>
      <c r="X1444" s="152"/>
      <c r="Y1444" s="152"/>
      <c r="Z1444" s="152"/>
      <c r="AA1444" s="152"/>
      <c r="AB1444" s="152"/>
      <c r="AC1444" s="152"/>
      <c r="AD1444" s="152"/>
    </row>
    <row r="1445" spans="18:30" x14ac:dyDescent="0.25">
      <c r="R1445" s="152"/>
      <c r="S1445" s="152"/>
      <c r="T1445" s="152"/>
      <c r="U1445" s="152"/>
      <c r="V1445" s="152"/>
      <c r="W1445" s="152"/>
      <c r="X1445" s="152"/>
      <c r="Y1445" s="152"/>
      <c r="Z1445" s="152"/>
      <c r="AA1445" s="152"/>
      <c r="AB1445" s="152"/>
      <c r="AC1445" s="152"/>
      <c r="AD1445" s="152"/>
    </row>
    <row r="1446" spans="18:30" x14ac:dyDescent="0.25">
      <c r="R1446" s="152"/>
      <c r="S1446" s="152"/>
      <c r="T1446" s="152"/>
      <c r="U1446" s="152"/>
      <c r="V1446" s="152"/>
      <c r="W1446" s="152"/>
      <c r="X1446" s="152"/>
      <c r="Y1446" s="152"/>
      <c r="Z1446" s="152"/>
      <c r="AA1446" s="152"/>
      <c r="AB1446" s="152"/>
      <c r="AC1446" s="152"/>
      <c r="AD1446" s="152"/>
    </row>
    <row r="1447" spans="18:30" x14ac:dyDescent="0.25">
      <c r="R1447" s="152"/>
      <c r="S1447" s="152"/>
      <c r="T1447" s="152"/>
      <c r="U1447" s="152"/>
      <c r="V1447" s="152"/>
      <c r="W1447" s="152"/>
      <c r="X1447" s="152"/>
      <c r="Y1447" s="152"/>
      <c r="Z1447" s="152"/>
      <c r="AA1447" s="152"/>
      <c r="AB1447" s="152"/>
      <c r="AC1447" s="152"/>
      <c r="AD1447" s="152"/>
    </row>
    <row r="1448" spans="18:30" x14ac:dyDescent="0.25">
      <c r="R1448" s="152"/>
      <c r="S1448" s="152"/>
      <c r="T1448" s="152"/>
      <c r="U1448" s="152"/>
      <c r="V1448" s="152"/>
      <c r="W1448" s="152"/>
      <c r="X1448" s="152"/>
      <c r="Y1448" s="152"/>
      <c r="Z1448" s="152"/>
      <c r="AA1448" s="152"/>
      <c r="AB1448" s="152"/>
      <c r="AC1448" s="152"/>
      <c r="AD1448" s="152"/>
    </row>
    <row r="1449" spans="18:30" x14ac:dyDescent="0.25">
      <c r="R1449" s="152"/>
      <c r="S1449" s="152"/>
      <c r="T1449" s="152"/>
      <c r="U1449" s="152"/>
      <c r="V1449" s="152"/>
      <c r="W1449" s="152"/>
      <c r="X1449" s="152"/>
      <c r="Y1449" s="152"/>
      <c r="Z1449" s="152"/>
      <c r="AA1449" s="152"/>
      <c r="AB1449" s="152"/>
      <c r="AC1449" s="152"/>
      <c r="AD1449" s="152"/>
    </row>
    <row r="1450" spans="18:30" x14ac:dyDescent="0.25">
      <c r="R1450" s="152"/>
      <c r="S1450" s="152"/>
      <c r="T1450" s="152"/>
      <c r="U1450" s="152"/>
      <c r="V1450" s="152"/>
      <c r="W1450" s="152"/>
      <c r="X1450" s="152"/>
      <c r="Y1450" s="152"/>
      <c r="Z1450" s="152"/>
      <c r="AA1450" s="152"/>
      <c r="AB1450" s="152"/>
      <c r="AC1450" s="152"/>
      <c r="AD1450" s="152"/>
    </row>
    <row r="1451" spans="18:30" x14ac:dyDescent="0.25">
      <c r="R1451" s="152"/>
      <c r="S1451" s="152"/>
      <c r="T1451" s="152"/>
      <c r="U1451" s="152"/>
      <c r="V1451" s="152"/>
      <c r="W1451" s="152"/>
      <c r="X1451" s="152"/>
      <c r="Y1451" s="152"/>
      <c r="Z1451" s="152"/>
      <c r="AA1451" s="152"/>
      <c r="AB1451" s="152"/>
      <c r="AC1451" s="152"/>
      <c r="AD1451" s="152"/>
    </row>
    <row r="1452" spans="18:30" x14ac:dyDescent="0.25">
      <c r="R1452" s="152"/>
      <c r="S1452" s="152"/>
      <c r="T1452" s="152"/>
      <c r="U1452" s="152"/>
      <c r="V1452" s="152"/>
      <c r="W1452" s="152"/>
      <c r="X1452" s="152"/>
      <c r="Y1452" s="152"/>
      <c r="Z1452" s="152"/>
      <c r="AA1452" s="152"/>
      <c r="AB1452" s="152"/>
      <c r="AC1452" s="152"/>
      <c r="AD1452" s="152"/>
    </row>
    <row r="1453" spans="18:30" x14ac:dyDescent="0.25">
      <c r="R1453" s="152"/>
      <c r="S1453" s="152"/>
      <c r="T1453" s="152"/>
      <c r="U1453" s="152"/>
      <c r="V1453" s="152"/>
      <c r="W1453" s="152"/>
      <c r="X1453" s="152"/>
      <c r="Y1453" s="152"/>
      <c r="Z1453" s="152"/>
      <c r="AA1453" s="152"/>
      <c r="AB1453" s="152"/>
      <c r="AC1453" s="152"/>
      <c r="AD1453" s="152"/>
    </row>
    <row r="1454" spans="18:30" x14ac:dyDescent="0.25">
      <c r="R1454" s="152"/>
      <c r="S1454" s="152"/>
      <c r="T1454" s="152"/>
      <c r="U1454" s="152"/>
      <c r="V1454" s="152"/>
      <c r="W1454" s="152"/>
      <c r="X1454" s="152"/>
      <c r="Y1454" s="152"/>
      <c r="Z1454" s="152"/>
      <c r="AA1454" s="152"/>
      <c r="AB1454" s="152"/>
      <c r="AC1454" s="152"/>
      <c r="AD1454" s="152"/>
    </row>
    <row r="1455" spans="18:30" x14ac:dyDescent="0.25">
      <c r="R1455" s="152"/>
      <c r="S1455" s="152"/>
      <c r="T1455" s="152"/>
      <c r="U1455" s="152"/>
      <c r="V1455" s="152"/>
      <c r="W1455" s="152"/>
      <c r="X1455" s="152"/>
      <c r="Y1455" s="152"/>
      <c r="Z1455" s="152"/>
      <c r="AA1455" s="152"/>
      <c r="AB1455" s="152"/>
      <c r="AC1455" s="152"/>
      <c r="AD1455" s="152"/>
    </row>
    <row r="1456" spans="18:30" x14ac:dyDescent="0.25">
      <c r="R1456" s="152"/>
      <c r="S1456" s="152"/>
      <c r="T1456" s="152"/>
      <c r="U1456" s="152"/>
      <c r="V1456" s="152"/>
      <c r="W1456" s="152"/>
      <c r="X1456" s="152"/>
      <c r="Y1456" s="152"/>
      <c r="Z1456" s="152"/>
      <c r="AA1456" s="152"/>
      <c r="AB1456" s="152"/>
      <c r="AC1456" s="152"/>
      <c r="AD1456" s="152"/>
    </row>
    <row r="1457" spans="18:30" x14ac:dyDescent="0.25">
      <c r="R1457" s="152"/>
      <c r="S1457" s="152"/>
      <c r="T1457" s="152"/>
      <c r="U1457" s="152"/>
      <c r="V1457" s="152"/>
      <c r="W1457" s="152"/>
      <c r="X1457" s="152"/>
      <c r="Y1457" s="152"/>
      <c r="Z1457" s="152"/>
      <c r="AA1457" s="152"/>
      <c r="AB1457" s="152"/>
      <c r="AC1457" s="152"/>
      <c r="AD1457" s="152"/>
    </row>
    <row r="1458" spans="18:30" x14ac:dyDescent="0.25">
      <c r="R1458" s="152"/>
      <c r="S1458" s="152"/>
      <c r="T1458" s="152"/>
      <c r="U1458" s="152"/>
      <c r="V1458" s="152"/>
      <c r="W1458" s="152"/>
      <c r="X1458" s="152"/>
      <c r="Y1458" s="152"/>
      <c r="Z1458" s="152"/>
      <c r="AA1458" s="152"/>
      <c r="AB1458" s="152"/>
      <c r="AC1458" s="152"/>
      <c r="AD1458" s="152"/>
    </row>
    <row r="1459" spans="18:30" x14ac:dyDescent="0.25">
      <c r="R1459" s="152"/>
      <c r="S1459" s="152"/>
      <c r="T1459" s="152"/>
      <c r="U1459" s="152"/>
      <c r="V1459" s="152"/>
      <c r="W1459" s="152"/>
      <c r="X1459" s="152"/>
      <c r="Y1459" s="152"/>
      <c r="Z1459" s="152"/>
      <c r="AA1459" s="152"/>
      <c r="AB1459" s="152"/>
      <c r="AC1459" s="152"/>
      <c r="AD1459" s="152"/>
    </row>
    <row r="1460" spans="18:30" x14ac:dyDescent="0.25">
      <c r="R1460" s="152"/>
      <c r="S1460" s="152"/>
      <c r="T1460" s="152"/>
      <c r="U1460" s="152"/>
      <c r="V1460" s="152"/>
      <c r="W1460" s="152"/>
      <c r="X1460" s="152"/>
      <c r="Y1460" s="152"/>
      <c r="Z1460" s="152"/>
      <c r="AA1460" s="152"/>
      <c r="AB1460" s="152"/>
      <c r="AC1460" s="152"/>
      <c r="AD1460" s="152"/>
    </row>
    <row r="1461" spans="18:30" x14ac:dyDescent="0.25">
      <c r="R1461" s="152"/>
      <c r="S1461" s="152"/>
      <c r="T1461" s="152"/>
      <c r="U1461" s="152"/>
      <c r="V1461" s="152"/>
      <c r="W1461" s="152"/>
      <c r="X1461" s="152"/>
      <c r="Y1461" s="152"/>
      <c r="Z1461" s="152"/>
      <c r="AA1461" s="152"/>
      <c r="AB1461" s="152"/>
      <c r="AC1461" s="152"/>
      <c r="AD1461" s="152"/>
    </row>
    <row r="1462" spans="18:30" x14ac:dyDescent="0.25">
      <c r="R1462" s="152"/>
      <c r="S1462" s="152"/>
      <c r="T1462" s="152"/>
      <c r="U1462" s="152"/>
      <c r="V1462" s="152"/>
      <c r="W1462" s="152"/>
      <c r="X1462" s="152"/>
      <c r="Y1462" s="152"/>
      <c r="Z1462" s="152"/>
      <c r="AA1462" s="152"/>
      <c r="AB1462" s="152"/>
      <c r="AC1462" s="152"/>
      <c r="AD1462" s="152"/>
    </row>
    <row r="1463" spans="18:30" x14ac:dyDescent="0.25">
      <c r="R1463" s="152"/>
      <c r="S1463" s="152"/>
      <c r="T1463" s="152"/>
      <c r="U1463" s="152"/>
      <c r="V1463" s="152"/>
      <c r="W1463" s="152"/>
      <c r="X1463" s="152"/>
      <c r="Y1463" s="152"/>
      <c r="Z1463" s="152"/>
      <c r="AA1463" s="152"/>
      <c r="AB1463" s="152"/>
      <c r="AC1463" s="152"/>
      <c r="AD1463" s="152"/>
    </row>
    <row r="1464" spans="18:30" x14ac:dyDescent="0.25">
      <c r="R1464" s="152"/>
      <c r="S1464" s="152"/>
      <c r="T1464" s="152"/>
      <c r="U1464" s="152"/>
      <c r="V1464" s="152"/>
      <c r="W1464" s="152"/>
      <c r="X1464" s="152"/>
      <c r="Y1464" s="152"/>
      <c r="Z1464" s="152"/>
      <c r="AA1464" s="152"/>
      <c r="AB1464" s="152"/>
      <c r="AC1464" s="152"/>
      <c r="AD1464" s="152"/>
    </row>
    <row r="1465" spans="18:30" x14ac:dyDescent="0.25">
      <c r="R1465" s="152"/>
      <c r="S1465" s="152"/>
      <c r="T1465" s="152"/>
      <c r="U1465" s="152"/>
      <c r="V1465" s="152"/>
      <c r="W1465" s="152"/>
      <c r="X1465" s="152"/>
      <c r="Y1465" s="152"/>
      <c r="Z1465" s="152"/>
      <c r="AA1465" s="152"/>
      <c r="AB1465" s="152"/>
      <c r="AC1465" s="152"/>
      <c r="AD1465" s="152"/>
    </row>
    <row r="1466" spans="18:30" x14ac:dyDescent="0.25">
      <c r="R1466" s="152"/>
      <c r="S1466" s="152"/>
      <c r="T1466" s="152"/>
      <c r="U1466" s="152"/>
      <c r="V1466" s="152"/>
      <c r="W1466" s="152"/>
      <c r="X1466" s="152"/>
      <c r="Y1466" s="152"/>
      <c r="Z1466" s="152"/>
      <c r="AA1466" s="152"/>
      <c r="AB1466" s="152"/>
      <c r="AC1466" s="152"/>
      <c r="AD1466" s="152"/>
    </row>
    <row r="1467" spans="18:30" x14ac:dyDescent="0.25">
      <c r="R1467" s="152"/>
      <c r="S1467" s="152"/>
      <c r="T1467" s="152"/>
      <c r="U1467" s="152"/>
      <c r="V1467" s="152"/>
      <c r="W1467" s="152"/>
      <c r="X1467" s="152"/>
      <c r="Y1467" s="152"/>
      <c r="Z1467" s="152"/>
      <c r="AA1467" s="152"/>
      <c r="AB1467" s="152"/>
      <c r="AC1467" s="152"/>
      <c r="AD1467" s="152"/>
    </row>
    <row r="1468" spans="18:30" x14ac:dyDescent="0.25">
      <c r="R1468" s="152"/>
      <c r="S1468" s="152"/>
      <c r="T1468" s="152"/>
      <c r="U1468" s="152"/>
      <c r="V1468" s="152"/>
      <c r="W1468" s="152"/>
      <c r="X1468" s="152"/>
      <c r="Y1468" s="152"/>
      <c r="Z1468" s="152"/>
      <c r="AA1468" s="152"/>
      <c r="AB1468" s="152"/>
      <c r="AC1468" s="152"/>
      <c r="AD1468" s="152"/>
    </row>
    <row r="1469" spans="18:30" x14ac:dyDescent="0.25">
      <c r="R1469" s="152"/>
      <c r="S1469" s="152"/>
      <c r="T1469" s="152"/>
      <c r="U1469" s="152"/>
      <c r="V1469" s="152"/>
      <c r="W1469" s="152"/>
      <c r="X1469" s="152"/>
      <c r="Y1469" s="152"/>
      <c r="Z1469" s="152"/>
      <c r="AA1469" s="152"/>
      <c r="AB1469" s="152"/>
      <c r="AC1469" s="152"/>
      <c r="AD1469" s="152"/>
    </row>
    <row r="1470" spans="18:30" x14ac:dyDescent="0.25">
      <c r="R1470" s="152"/>
      <c r="S1470" s="152"/>
      <c r="T1470" s="152"/>
      <c r="U1470" s="152"/>
      <c r="V1470" s="152"/>
      <c r="W1470" s="152"/>
      <c r="X1470" s="152"/>
      <c r="Y1470" s="152"/>
      <c r="Z1470" s="152"/>
      <c r="AA1470" s="152"/>
      <c r="AB1470" s="152"/>
      <c r="AC1470" s="152"/>
      <c r="AD1470" s="152"/>
    </row>
    <row r="1471" spans="18:30" x14ac:dyDescent="0.25">
      <c r="R1471" s="152"/>
      <c r="S1471" s="152"/>
      <c r="T1471" s="152"/>
      <c r="U1471" s="152"/>
      <c r="V1471" s="152"/>
      <c r="W1471" s="152"/>
      <c r="X1471" s="152"/>
      <c r="Y1471" s="152"/>
      <c r="Z1471" s="152"/>
      <c r="AA1471" s="152"/>
      <c r="AB1471" s="152"/>
      <c r="AC1471" s="152"/>
      <c r="AD1471" s="152"/>
    </row>
    <row r="1472" spans="18:30" x14ac:dyDescent="0.25">
      <c r="R1472" s="152"/>
      <c r="S1472" s="152"/>
      <c r="T1472" s="152"/>
      <c r="U1472" s="152"/>
      <c r="V1472" s="152"/>
      <c r="W1472" s="152"/>
      <c r="X1472" s="152"/>
      <c r="Y1472" s="152"/>
      <c r="Z1472" s="152"/>
      <c r="AA1472" s="152"/>
      <c r="AB1472" s="152"/>
      <c r="AC1472" s="152"/>
      <c r="AD1472" s="152"/>
    </row>
    <row r="1473" spans="18:30" x14ac:dyDescent="0.25">
      <c r="R1473" s="152"/>
      <c r="S1473" s="152"/>
      <c r="T1473" s="152"/>
      <c r="U1473" s="152"/>
      <c r="V1473" s="152"/>
      <c r="W1473" s="152"/>
      <c r="X1473" s="152"/>
      <c r="Y1473" s="152"/>
      <c r="Z1473" s="152"/>
      <c r="AA1473" s="152"/>
      <c r="AB1473" s="152"/>
      <c r="AC1473" s="152"/>
      <c r="AD1473" s="152"/>
    </row>
    <row r="1474" spans="18:30" x14ac:dyDescent="0.25">
      <c r="R1474" s="152"/>
      <c r="S1474" s="152"/>
      <c r="T1474" s="152"/>
      <c r="U1474" s="152"/>
      <c r="V1474" s="152"/>
      <c r="W1474" s="152"/>
      <c r="X1474" s="152"/>
      <c r="Y1474" s="152"/>
      <c r="Z1474" s="152"/>
      <c r="AA1474" s="152"/>
      <c r="AB1474" s="152"/>
      <c r="AC1474" s="152"/>
      <c r="AD1474" s="152"/>
    </row>
    <row r="1475" spans="18:30" x14ac:dyDescent="0.25">
      <c r="R1475" s="152"/>
      <c r="S1475" s="152"/>
      <c r="T1475" s="152"/>
      <c r="U1475" s="152"/>
      <c r="V1475" s="152"/>
      <c r="W1475" s="152"/>
      <c r="X1475" s="152"/>
      <c r="Y1475" s="152"/>
      <c r="Z1475" s="152"/>
      <c r="AA1475" s="152"/>
      <c r="AB1475" s="152"/>
      <c r="AC1475" s="152"/>
      <c r="AD1475" s="152"/>
    </row>
    <row r="1476" spans="18:30" x14ac:dyDescent="0.25">
      <c r="R1476" s="152"/>
      <c r="S1476" s="152"/>
      <c r="T1476" s="152"/>
      <c r="U1476" s="152"/>
      <c r="V1476" s="152"/>
      <c r="W1476" s="152"/>
      <c r="X1476" s="152"/>
      <c r="Y1476" s="152"/>
      <c r="Z1476" s="152"/>
      <c r="AA1476" s="152"/>
      <c r="AB1476" s="152"/>
      <c r="AC1476" s="152"/>
      <c r="AD1476" s="152"/>
    </row>
    <row r="1477" spans="18:30" x14ac:dyDescent="0.25">
      <c r="R1477" s="152"/>
      <c r="S1477" s="152"/>
      <c r="T1477" s="152"/>
      <c r="U1477" s="152"/>
      <c r="V1477" s="152"/>
      <c r="W1477" s="152"/>
      <c r="X1477" s="152"/>
      <c r="Y1477" s="152"/>
      <c r="Z1477" s="152"/>
      <c r="AA1477" s="152"/>
      <c r="AB1477" s="152"/>
      <c r="AC1477" s="152"/>
      <c r="AD1477" s="152"/>
    </row>
    <row r="1478" spans="18:30" x14ac:dyDescent="0.25">
      <c r="R1478" s="152"/>
      <c r="S1478" s="152"/>
      <c r="T1478" s="152"/>
      <c r="U1478" s="152"/>
      <c r="V1478" s="152"/>
      <c r="W1478" s="152"/>
      <c r="X1478" s="152"/>
      <c r="Y1478" s="152"/>
      <c r="Z1478" s="152"/>
      <c r="AA1478" s="152"/>
      <c r="AB1478" s="152"/>
      <c r="AC1478" s="152"/>
      <c r="AD1478" s="152"/>
    </row>
    <row r="1479" spans="18:30" x14ac:dyDescent="0.25">
      <c r="R1479" s="152"/>
      <c r="S1479" s="152"/>
      <c r="T1479" s="152"/>
      <c r="U1479" s="152"/>
      <c r="V1479" s="152"/>
      <c r="W1479" s="152"/>
      <c r="X1479" s="152"/>
      <c r="Y1479" s="152"/>
      <c r="Z1479" s="152"/>
      <c r="AA1479" s="152"/>
      <c r="AB1479" s="152"/>
      <c r="AC1479" s="152"/>
      <c r="AD1479" s="152"/>
    </row>
    <row r="1480" spans="18:30" x14ac:dyDescent="0.25">
      <c r="R1480" s="152"/>
      <c r="S1480" s="152"/>
      <c r="T1480" s="152"/>
      <c r="U1480" s="152"/>
      <c r="V1480" s="152"/>
      <c r="W1480" s="152"/>
      <c r="X1480" s="152"/>
      <c r="Y1480" s="152"/>
      <c r="Z1480" s="152"/>
      <c r="AA1480" s="152"/>
      <c r="AB1480" s="152"/>
      <c r="AC1480" s="152"/>
      <c r="AD1480" s="152"/>
    </row>
    <row r="1481" spans="18:30" x14ac:dyDescent="0.25">
      <c r="R1481" s="152"/>
      <c r="S1481" s="152"/>
      <c r="T1481" s="152"/>
      <c r="U1481" s="152"/>
      <c r="V1481" s="152"/>
      <c r="W1481" s="152"/>
      <c r="X1481" s="152"/>
      <c r="Y1481" s="152"/>
      <c r="Z1481" s="152"/>
      <c r="AA1481" s="152"/>
      <c r="AB1481" s="152"/>
      <c r="AC1481" s="152"/>
      <c r="AD1481" s="152"/>
    </row>
    <row r="1482" spans="18:30" x14ac:dyDescent="0.25">
      <c r="R1482" s="152"/>
      <c r="S1482" s="152"/>
      <c r="T1482" s="152"/>
      <c r="U1482" s="152"/>
      <c r="V1482" s="152"/>
      <c r="W1482" s="152"/>
      <c r="X1482" s="152"/>
      <c r="Y1482" s="152"/>
      <c r="Z1482" s="152"/>
      <c r="AA1482" s="152"/>
      <c r="AB1482" s="152"/>
      <c r="AC1482" s="152"/>
      <c r="AD1482" s="152"/>
    </row>
    <row r="1483" spans="18:30" x14ac:dyDescent="0.25">
      <c r="R1483" s="152"/>
      <c r="S1483" s="152"/>
      <c r="T1483" s="152"/>
      <c r="U1483" s="152"/>
      <c r="V1483" s="152"/>
      <c r="W1483" s="152"/>
      <c r="X1483" s="152"/>
      <c r="Y1483" s="152"/>
      <c r="Z1483" s="152"/>
      <c r="AA1483" s="152"/>
      <c r="AB1483" s="152"/>
      <c r="AC1483" s="152"/>
      <c r="AD1483" s="152"/>
    </row>
    <row r="1484" spans="18:30" x14ac:dyDescent="0.25">
      <c r="R1484" s="152"/>
      <c r="S1484" s="152"/>
      <c r="T1484" s="152"/>
      <c r="U1484" s="152"/>
      <c r="V1484" s="152"/>
      <c r="W1484" s="152"/>
      <c r="X1484" s="152"/>
      <c r="Y1484" s="152"/>
      <c r="Z1484" s="152"/>
      <c r="AA1484" s="152"/>
      <c r="AB1484" s="152"/>
      <c r="AC1484" s="152"/>
      <c r="AD1484" s="152"/>
    </row>
    <row r="1485" spans="18:30" x14ac:dyDescent="0.25">
      <c r="R1485" s="152"/>
      <c r="S1485" s="152"/>
      <c r="T1485" s="152"/>
      <c r="U1485" s="152"/>
      <c r="V1485" s="152"/>
      <c r="W1485" s="152"/>
      <c r="X1485" s="152"/>
      <c r="Y1485" s="152"/>
      <c r="Z1485" s="152"/>
      <c r="AA1485" s="152"/>
      <c r="AB1485" s="152"/>
      <c r="AC1485" s="152"/>
      <c r="AD1485" s="152"/>
    </row>
    <row r="1486" spans="18:30" x14ac:dyDescent="0.25">
      <c r="R1486" s="152"/>
      <c r="S1486" s="152"/>
      <c r="T1486" s="152"/>
      <c r="U1486" s="152"/>
      <c r="V1486" s="152"/>
      <c r="W1486" s="152"/>
      <c r="X1486" s="152"/>
      <c r="Y1486" s="152"/>
      <c r="Z1486" s="152"/>
      <c r="AA1486" s="152"/>
      <c r="AB1486" s="152"/>
      <c r="AC1486" s="152"/>
      <c r="AD1486" s="152"/>
    </row>
    <row r="1487" spans="18:30" x14ac:dyDescent="0.25">
      <c r="R1487" s="152"/>
      <c r="S1487" s="152"/>
      <c r="T1487" s="152"/>
      <c r="U1487" s="152"/>
      <c r="V1487" s="152"/>
      <c r="W1487" s="152"/>
      <c r="X1487" s="152"/>
      <c r="Y1487" s="152"/>
      <c r="Z1487" s="152"/>
      <c r="AA1487" s="152"/>
      <c r="AB1487" s="152"/>
      <c r="AC1487" s="152"/>
      <c r="AD1487" s="152"/>
    </row>
    <row r="1488" spans="18:30" x14ac:dyDescent="0.25">
      <c r="R1488" s="152"/>
      <c r="S1488" s="152"/>
      <c r="T1488" s="152"/>
      <c r="U1488" s="152"/>
      <c r="V1488" s="152"/>
      <c r="W1488" s="152"/>
      <c r="X1488" s="152"/>
      <c r="Y1488" s="152"/>
      <c r="Z1488" s="152"/>
      <c r="AA1488" s="152"/>
      <c r="AB1488" s="152"/>
      <c r="AC1488" s="152"/>
      <c r="AD1488" s="152"/>
    </row>
    <row r="1489" spans="18:30" x14ac:dyDescent="0.25">
      <c r="R1489" s="152"/>
      <c r="S1489" s="152"/>
      <c r="T1489" s="152"/>
      <c r="U1489" s="152"/>
      <c r="V1489" s="152"/>
      <c r="W1489" s="152"/>
      <c r="X1489" s="152"/>
      <c r="Y1489" s="152"/>
      <c r="Z1489" s="152"/>
      <c r="AA1489" s="152"/>
      <c r="AB1489" s="152"/>
      <c r="AC1489" s="152"/>
      <c r="AD1489" s="152"/>
    </row>
    <row r="1490" spans="18:30" x14ac:dyDescent="0.25">
      <c r="R1490" s="152"/>
      <c r="S1490" s="152"/>
      <c r="T1490" s="152"/>
      <c r="U1490" s="152"/>
      <c r="V1490" s="152"/>
      <c r="W1490" s="152"/>
      <c r="X1490" s="152"/>
      <c r="Y1490" s="152"/>
      <c r="Z1490" s="152"/>
      <c r="AA1490" s="152"/>
      <c r="AB1490" s="152"/>
      <c r="AC1490" s="152"/>
      <c r="AD1490" s="152"/>
    </row>
    <row r="1491" spans="18:30" x14ac:dyDescent="0.25">
      <c r="R1491" s="152"/>
      <c r="S1491" s="152"/>
      <c r="T1491" s="152"/>
      <c r="U1491" s="152"/>
      <c r="V1491" s="152"/>
      <c r="W1491" s="152"/>
      <c r="X1491" s="152"/>
      <c r="Y1491" s="152"/>
      <c r="Z1491" s="152"/>
      <c r="AA1491" s="152"/>
      <c r="AB1491" s="152"/>
      <c r="AC1491" s="152"/>
      <c r="AD1491" s="152"/>
    </row>
    <row r="1492" spans="18:30" x14ac:dyDescent="0.25">
      <c r="R1492" s="152"/>
      <c r="S1492" s="152"/>
      <c r="T1492" s="152"/>
      <c r="U1492" s="152"/>
      <c r="V1492" s="152"/>
      <c r="W1492" s="152"/>
      <c r="X1492" s="152"/>
      <c r="Y1492" s="152"/>
      <c r="Z1492" s="152"/>
      <c r="AA1492" s="152"/>
      <c r="AB1492" s="152"/>
      <c r="AC1492" s="152"/>
      <c r="AD1492" s="152"/>
    </row>
    <row r="1493" spans="18:30" x14ac:dyDescent="0.25">
      <c r="R1493" s="152"/>
      <c r="S1493" s="152"/>
      <c r="T1493" s="152"/>
      <c r="U1493" s="152"/>
      <c r="V1493" s="152"/>
      <c r="W1493" s="152"/>
      <c r="X1493" s="152"/>
      <c r="Y1493" s="152"/>
      <c r="Z1493" s="152"/>
      <c r="AA1493" s="152"/>
      <c r="AB1493" s="152"/>
      <c r="AC1493" s="152"/>
      <c r="AD1493" s="152"/>
    </row>
    <row r="1494" spans="18:30" x14ac:dyDescent="0.25">
      <c r="R1494" s="152"/>
      <c r="S1494" s="152"/>
      <c r="T1494" s="152"/>
      <c r="U1494" s="152"/>
      <c r="V1494" s="152"/>
      <c r="W1494" s="152"/>
      <c r="X1494" s="152"/>
      <c r="Y1494" s="152"/>
      <c r="Z1494" s="152"/>
      <c r="AA1494" s="152"/>
      <c r="AB1494" s="152"/>
      <c r="AC1494" s="152"/>
      <c r="AD1494" s="152"/>
    </row>
    <row r="1495" spans="18:30" x14ac:dyDescent="0.25">
      <c r="R1495" s="152"/>
      <c r="S1495" s="152"/>
      <c r="T1495" s="152"/>
      <c r="U1495" s="152"/>
      <c r="V1495" s="152"/>
      <c r="W1495" s="152"/>
      <c r="X1495" s="152"/>
      <c r="Y1495" s="152"/>
      <c r="Z1495" s="152"/>
      <c r="AA1495" s="152"/>
      <c r="AB1495" s="152"/>
      <c r="AC1495" s="152"/>
      <c r="AD1495" s="152"/>
    </row>
    <row r="1496" spans="18:30" x14ac:dyDescent="0.25">
      <c r="R1496" s="152"/>
      <c r="S1496" s="152"/>
      <c r="T1496" s="152"/>
      <c r="U1496" s="152"/>
      <c r="V1496" s="152"/>
      <c r="W1496" s="152"/>
      <c r="X1496" s="152"/>
      <c r="Y1496" s="152"/>
      <c r="Z1496" s="152"/>
      <c r="AA1496" s="152"/>
      <c r="AB1496" s="152"/>
      <c r="AC1496" s="152"/>
      <c r="AD1496" s="152"/>
    </row>
    <row r="1497" spans="18:30" x14ac:dyDescent="0.25">
      <c r="R1497" s="152"/>
      <c r="S1497" s="152"/>
      <c r="T1497" s="152"/>
      <c r="U1497" s="152"/>
      <c r="V1497" s="152"/>
      <c r="W1497" s="152"/>
      <c r="X1497" s="152"/>
      <c r="Y1497" s="152"/>
      <c r="Z1497" s="152"/>
      <c r="AA1497" s="152"/>
      <c r="AB1497" s="152"/>
      <c r="AC1497" s="152"/>
      <c r="AD1497" s="152"/>
    </row>
    <row r="1498" spans="18:30" x14ac:dyDescent="0.25">
      <c r="R1498" s="152"/>
      <c r="S1498" s="152"/>
      <c r="T1498" s="152"/>
      <c r="U1498" s="152"/>
      <c r="V1498" s="152"/>
      <c r="W1498" s="152"/>
      <c r="X1498" s="152"/>
      <c r="Y1498" s="152"/>
      <c r="Z1498" s="152"/>
      <c r="AA1498" s="152"/>
      <c r="AB1498" s="152"/>
      <c r="AC1498" s="152"/>
      <c r="AD1498" s="152"/>
    </row>
    <row r="1499" spans="18:30" x14ac:dyDescent="0.25">
      <c r="R1499" s="152"/>
      <c r="S1499" s="152"/>
      <c r="T1499" s="152"/>
      <c r="U1499" s="152"/>
      <c r="V1499" s="152"/>
      <c r="W1499" s="152"/>
      <c r="X1499" s="152"/>
      <c r="Y1499" s="152"/>
      <c r="Z1499" s="152"/>
      <c r="AA1499" s="152"/>
      <c r="AB1499" s="152"/>
      <c r="AC1499" s="152"/>
      <c r="AD1499" s="152"/>
    </row>
    <row r="1500" spans="18:30" x14ac:dyDescent="0.25">
      <c r="R1500" s="152"/>
      <c r="S1500" s="152"/>
      <c r="T1500" s="152"/>
      <c r="U1500" s="152"/>
      <c r="V1500" s="152"/>
      <c r="W1500" s="152"/>
      <c r="X1500" s="152"/>
      <c r="Y1500" s="152"/>
      <c r="Z1500" s="152"/>
      <c r="AA1500" s="152"/>
      <c r="AB1500" s="152"/>
      <c r="AC1500" s="152"/>
      <c r="AD1500" s="152"/>
    </row>
    <row r="1501" spans="18:30" x14ac:dyDescent="0.25">
      <c r="R1501" s="152"/>
      <c r="S1501" s="152"/>
      <c r="T1501" s="152"/>
      <c r="U1501" s="152"/>
      <c r="V1501" s="152"/>
      <c r="W1501" s="152"/>
      <c r="X1501" s="152"/>
      <c r="Y1501" s="152"/>
      <c r="Z1501" s="152"/>
      <c r="AA1501" s="152"/>
      <c r="AB1501" s="152"/>
      <c r="AC1501" s="152"/>
      <c r="AD1501" s="152"/>
    </row>
    <row r="1502" spans="18:30" x14ac:dyDescent="0.25">
      <c r="R1502" s="152"/>
      <c r="S1502" s="152"/>
      <c r="T1502" s="152"/>
      <c r="U1502" s="152"/>
      <c r="V1502" s="152"/>
      <c r="W1502" s="152"/>
      <c r="X1502" s="152"/>
      <c r="Y1502" s="152"/>
      <c r="Z1502" s="152"/>
      <c r="AA1502" s="152"/>
      <c r="AB1502" s="152"/>
      <c r="AC1502" s="152"/>
      <c r="AD1502" s="152"/>
    </row>
    <row r="1503" spans="18:30" x14ac:dyDescent="0.25">
      <c r="R1503" s="152"/>
      <c r="S1503" s="152"/>
      <c r="T1503" s="152"/>
      <c r="U1503" s="152"/>
      <c r="V1503" s="152"/>
      <c r="W1503" s="152"/>
      <c r="X1503" s="152"/>
      <c r="Y1503" s="152"/>
      <c r="Z1503" s="152"/>
      <c r="AA1503" s="152"/>
      <c r="AB1503" s="152"/>
      <c r="AC1503" s="152"/>
      <c r="AD1503" s="152"/>
    </row>
    <row r="1504" spans="18:30" x14ac:dyDescent="0.25">
      <c r="R1504" s="152"/>
      <c r="S1504" s="152"/>
      <c r="T1504" s="152"/>
      <c r="U1504" s="152"/>
      <c r="V1504" s="152"/>
      <c r="W1504" s="152"/>
      <c r="X1504" s="152"/>
      <c r="Y1504" s="152"/>
      <c r="Z1504" s="152"/>
      <c r="AA1504" s="152"/>
      <c r="AB1504" s="152"/>
      <c r="AC1504" s="152"/>
      <c r="AD1504" s="152"/>
    </row>
    <row r="1505" spans="18:30" x14ac:dyDescent="0.25">
      <c r="R1505" s="152"/>
      <c r="S1505" s="152"/>
      <c r="T1505" s="152"/>
      <c r="U1505" s="152"/>
      <c r="V1505" s="152"/>
      <c r="W1505" s="152"/>
      <c r="X1505" s="152"/>
      <c r="Y1505" s="152"/>
      <c r="Z1505" s="152"/>
      <c r="AA1505" s="152"/>
      <c r="AB1505" s="152"/>
      <c r="AC1505" s="152"/>
      <c r="AD1505" s="152"/>
    </row>
    <row r="1506" spans="18:30" x14ac:dyDescent="0.25">
      <c r="R1506" s="152"/>
      <c r="S1506" s="152"/>
      <c r="T1506" s="152"/>
      <c r="U1506" s="152"/>
      <c r="V1506" s="152"/>
      <c r="W1506" s="152"/>
      <c r="X1506" s="152"/>
      <c r="Y1506" s="152"/>
      <c r="Z1506" s="152"/>
      <c r="AA1506" s="152"/>
      <c r="AB1506" s="152"/>
      <c r="AC1506" s="152"/>
      <c r="AD1506" s="152"/>
    </row>
    <row r="1507" spans="18:30" x14ac:dyDescent="0.25">
      <c r="R1507" s="152"/>
      <c r="S1507" s="152"/>
      <c r="T1507" s="152"/>
      <c r="U1507" s="152"/>
      <c r="V1507" s="152"/>
      <c r="W1507" s="152"/>
      <c r="X1507" s="152"/>
      <c r="Y1507" s="152"/>
      <c r="Z1507" s="152"/>
      <c r="AA1507" s="152"/>
      <c r="AB1507" s="152"/>
      <c r="AC1507" s="152"/>
      <c r="AD1507" s="152"/>
    </row>
    <row r="1508" spans="18:30" x14ac:dyDescent="0.25">
      <c r="R1508" s="152"/>
      <c r="S1508" s="152"/>
      <c r="T1508" s="152"/>
      <c r="U1508" s="152"/>
      <c r="V1508" s="152"/>
      <c r="W1508" s="152"/>
      <c r="X1508" s="152"/>
      <c r="Y1508" s="152"/>
      <c r="Z1508" s="152"/>
      <c r="AA1508" s="152"/>
      <c r="AB1508" s="152"/>
      <c r="AC1508" s="152"/>
      <c r="AD1508" s="152"/>
    </row>
    <row r="1509" spans="18:30" x14ac:dyDescent="0.25">
      <c r="R1509" s="152"/>
      <c r="S1509" s="152"/>
      <c r="T1509" s="152"/>
      <c r="U1509" s="152"/>
      <c r="V1509" s="152"/>
      <c r="W1509" s="152"/>
      <c r="X1509" s="152"/>
      <c r="Y1509" s="152"/>
      <c r="Z1509" s="152"/>
      <c r="AA1509" s="152"/>
      <c r="AB1509" s="152"/>
      <c r="AC1509" s="152"/>
      <c r="AD1509" s="152"/>
    </row>
    <row r="1510" spans="18:30" x14ac:dyDescent="0.25">
      <c r="R1510" s="152"/>
      <c r="S1510" s="152"/>
      <c r="T1510" s="152"/>
      <c r="U1510" s="152"/>
      <c r="V1510" s="152"/>
      <c r="W1510" s="152"/>
      <c r="X1510" s="152"/>
      <c r="Y1510" s="152"/>
      <c r="Z1510" s="152"/>
      <c r="AA1510" s="152"/>
      <c r="AB1510" s="152"/>
      <c r="AC1510" s="152"/>
      <c r="AD1510" s="152"/>
    </row>
    <row r="1511" spans="18:30" x14ac:dyDescent="0.25">
      <c r="R1511" s="152"/>
      <c r="S1511" s="152"/>
      <c r="T1511" s="152"/>
      <c r="U1511" s="152"/>
      <c r="V1511" s="152"/>
      <c r="W1511" s="152"/>
      <c r="X1511" s="152"/>
      <c r="Y1511" s="152"/>
      <c r="Z1511" s="152"/>
      <c r="AA1511" s="152"/>
      <c r="AB1511" s="152"/>
      <c r="AC1511" s="152"/>
      <c r="AD1511" s="152"/>
    </row>
    <row r="1512" spans="18:30" x14ac:dyDescent="0.25">
      <c r="R1512" s="152"/>
      <c r="S1512" s="152"/>
      <c r="T1512" s="152"/>
      <c r="U1512" s="152"/>
      <c r="V1512" s="152"/>
      <c r="W1512" s="152"/>
      <c r="X1512" s="152"/>
      <c r="Y1512" s="152"/>
      <c r="Z1512" s="152"/>
      <c r="AA1512" s="152"/>
      <c r="AB1512" s="152"/>
      <c r="AC1512" s="152"/>
      <c r="AD1512" s="152"/>
    </row>
    <row r="1513" spans="18:30" x14ac:dyDescent="0.25">
      <c r="R1513" s="152"/>
      <c r="S1513" s="152"/>
      <c r="T1513" s="152"/>
      <c r="U1513" s="152"/>
      <c r="V1513" s="152"/>
      <c r="W1513" s="152"/>
      <c r="X1513" s="152"/>
      <c r="Y1513" s="152"/>
      <c r="Z1513" s="152"/>
      <c r="AA1513" s="152"/>
      <c r="AB1513" s="152"/>
      <c r="AC1513" s="152"/>
      <c r="AD1513" s="152"/>
    </row>
    <row r="1514" spans="18:30" x14ac:dyDescent="0.25">
      <c r="R1514" s="152"/>
      <c r="S1514" s="152"/>
      <c r="T1514" s="152"/>
      <c r="U1514" s="152"/>
      <c r="V1514" s="152"/>
      <c r="W1514" s="152"/>
      <c r="X1514" s="152"/>
      <c r="Y1514" s="152"/>
      <c r="Z1514" s="152"/>
      <c r="AA1514" s="152"/>
      <c r="AB1514" s="152"/>
      <c r="AC1514" s="152"/>
      <c r="AD1514" s="152"/>
    </row>
    <row r="1515" spans="18:30" x14ac:dyDescent="0.25">
      <c r="R1515" s="152"/>
      <c r="S1515" s="152"/>
      <c r="T1515" s="152"/>
      <c r="U1515" s="152"/>
      <c r="V1515" s="152"/>
      <c r="W1515" s="152"/>
      <c r="X1515" s="152"/>
      <c r="Y1515" s="152"/>
      <c r="Z1515" s="152"/>
      <c r="AA1515" s="152"/>
      <c r="AB1515" s="152"/>
      <c r="AC1515" s="152"/>
      <c r="AD1515" s="152"/>
    </row>
    <row r="1516" spans="18:30" x14ac:dyDescent="0.25">
      <c r="R1516" s="152"/>
      <c r="S1516" s="152"/>
      <c r="T1516" s="152"/>
      <c r="U1516" s="152"/>
      <c r="V1516" s="152"/>
      <c r="W1516" s="152"/>
      <c r="X1516" s="152"/>
      <c r="Y1516" s="152"/>
      <c r="Z1516" s="152"/>
      <c r="AA1516" s="152"/>
      <c r="AB1516" s="152"/>
      <c r="AC1516" s="152"/>
      <c r="AD1516" s="152"/>
    </row>
    <row r="1517" spans="18:30" x14ac:dyDescent="0.25">
      <c r="R1517" s="152"/>
      <c r="S1517" s="152"/>
      <c r="T1517" s="152"/>
      <c r="U1517" s="152"/>
      <c r="V1517" s="152"/>
      <c r="W1517" s="152"/>
      <c r="X1517" s="152"/>
      <c r="Y1517" s="152"/>
      <c r="Z1517" s="152"/>
      <c r="AA1517" s="152"/>
      <c r="AB1517" s="152"/>
      <c r="AC1517" s="152"/>
      <c r="AD1517" s="152"/>
    </row>
    <row r="1518" spans="18:30" x14ac:dyDescent="0.25">
      <c r="R1518" s="152"/>
      <c r="S1518" s="152"/>
      <c r="T1518" s="152"/>
      <c r="U1518" s="152"/>
      <c r="V1518" s="152"/>
      <c r="W1518" s="152"/>
      <c r="X1518" s="152"/>
      <c r="Y1518" s="152"/>
      <c r="Z1518" s="152"/>
      <c r="AA1518" s="152"/>
      <c r="AB1518" s="152"/>
      <c r="AC1518" s="152"/>
      <c r="AD1518" s="152"/>
    </row>
    <row r="1519" spans="18:30" x14ac:dyDescent="0.25">
      <c r="R1519" s="152"/>
      <c r="S1519" s="152"/>
      <c r="T1519" s="152"/>
      <c r="U1519" s="152"/>
      <c r="V1519" s="152"/>
      <c r="W1519" s="152"/>
      <c r="X1519" s="152"/>
      <c r="Y1519" s="152"/>
      <c r="Z1519" s="152"/>
      <c r="AA1519" s="152"/>
      <c r="AB1519" s="152"/>
      <c r="AC1519" s="152"/>
      <c r="AD1519" s="152"/>
    </row>
    <row r="1520" spans="18:30" x14ac:dyDescent="0.25">
      <c r="R1520" s="152"/>
      <c r="S1520" s="152"/>
      <c r="T1520" s="152"/>
      <c r="U1520" s="152"/>
      <c r="V1520" s="152"/>
      <c r="W1520" s="152"/>
      <c r="X1520" s="152"/>
      <c r="Y1520" s="152"/>
      <c r="Z1520" s="152"/>
      <c r="AA1520" s="152"/>
      <c r="AB1520" s="152"/>
      <c r="AC1520" s="152"/>
      <c r="AD1520" s="152"/>
    </row>
    <row r="1521" spans="18:30" x14ac:dyDescent="0.25">
      <c r="R1521" s="152"/>
      <c r="S1521" s="152"/>
      <c r="T1521" s="152"/>
      <c r="U1521" s="152"/>
      <c r="V1521" s="152"/>
      <c r="W1521" s="152"/>
      <c r="X1521" s="152"/>
      <c r="Y1521" s="152"/>
      <c r="Z1521" s="152"/>
      <c r="AA1521" s="152"/>
      <c r="AB1521" s="152"/>
      <c r="AC1521" s="152"/>
      <c r="AD1521" s="152"/>
    </row>
    <row r="1522" spans="18:30" x14ac:dyDescent="0.25">
      <c r="R1522" s="152"/>
      <c r="S1522" s="152"/>
      <c r="T1522" s="152"/>
      <c r="U1522" s="152"/>
      <c r="V1522" s="152"/>
      <c r="W1522" s="152"/>
      <c r="X1522" s="152"/>
      <c r="Y1522" s="152"/>
      <c r="Z1522" s="152"/>
      <c r="AA1522" s="152"/>
      <c r="AB1522" s="152"/>
      <c r="AC1522" s="152"/>
      <c r="AD1522" s="152"/>
    </row>
    <row r="1523" spans="18:30" x14ac:dyDescent="0.25">
      <c r="R1523" s="152"/>
      <c r="S1523" s="152"/>
      <c r="T1523" s="152"/>
      <c r="U1523" s="152"/>
      <c r="V1523" s="152"/>
      <c r="W1523" s="152"/>
      <c r="X1523" s="152"/>
      <c r="Y1523" s="152"/>
      <c r="Z1523" s="152"/>
      <c r="AA1523" s="152"/>
      <c r="AB1523" s="152"/>
      <c r="AC1523" s="152"/>
      <c r="AD1523" s="152"/>
    </row>
    <row r="1524" spans="18:30" x14ac:dyDescent="0.25">
      <c r="R1524" s="152"/>
      <c r="S1524" s="152"/>
      <c r="T1524" s="152"/>
      <c r="U1524" s="152"/>
      <c r="V1524" s="152"/>
      <c r="W1524" s="152"/>
      <c r="X1524" s="152"/>
      <c r="Y1524" s="152"/>
      <c r="Z1524" s="152"/>
      <c r="AA1524" s="152"/>
      <c r="AB1524" s="152"/>
      <c r="AC1524" s="152"/>
      <c r="AD1524" s="152"/>
    </row>
    <row r="1525" spans="18:30" x14ac:dyDescent="0.25">
      <c r="R1525" s="152"/>
      <c r="S1525" s="152"/>
      <c r="T1525" s="152"/>
      <c r="U1525" s="152"/>
      <c r="V1525" s="152"/>
      <c r="W1525" s="152"/>
      <c r="X1525" s="152"/>
      <c r="Y1525" s="152"/>
      <c r="Z1525" s="152"/>
      <c r="AA1525" s="152"/>
      <c r="AB1525" s="152"/>
      <c r="AC1525" s="152"/>
      <c r="AD1525" s="152"/>
    </row>
    <row r="1526" spans="18:30" x14ac:dyDescent="0.25">
      <c r="R1526" s="152"/>
      <c r="S1526" s="152"/>
      <c r="T1526" s="152"/>
      <c r="U1526" s="152"/>
      <c r="V1526" s="152"/>
      <c r="W1526" s="152"/>
      <c r="X1526" s="152"/>
      <c r="Y1526" s="152"/>
      <c r="Z1526" s="152"/>
      <c r="AA1526" s="152"/>
      <c r="AB1526" s="152"/>
      <c r="AC1526" s="152"/>
      <c r="AD1526" s="152"/>
    </row>
    <row r="1527" spans="18:30" x14ac:dyDescent="0.25">
      <c r="R1527" s="152"/>
      <c r="S1527" s="152"/>
      <c r="T1527" s="152"/>
      <c r="U1527" s="152"/>
      <c r="V1527" s="152"/>
      <c r="W1527" s="152"/>
      <c r="X1527" s="152"/>
      <c r="Y1527" s="152"/>
      <c r="Z1527" s="152"/>
      <c r="AA1527" s="152"/>
      <c r="AB1527" s="152"/>
      <c r="AC1527" s="152"/>
      <c r="AD1527" s="152"/>
    </row>
    <row r="1528" spans="18:30" x14ac:dyDescent="0.25">
      <c r="R1528" s="152"/>
      <c r="S1528" s="152"/>
      <c r="T1528" s="152"/>
      <c r="U1528" s="152"/>
      <c r="V1528" s="152"/>
      <c r="W1528" s="152"/>
      <c r="X1528" s="152"/>
      <c r="Y1528" s="152"/>
      <c r="Z1528" s="152"/>
      <c r="AA1528" s="152"/>
      <c r="AB1528" s="152"/>
      <c r="AC1528" s="152"/>
      <c r="AD1528" s="152"/>
    </row>
    <row r="1529" spans="18:30" x14ac:dyDescent="0.25">
      <c r="R1529" s="152"/>
      <c r="S1529" s="152"/>
      <c r="T1529" s="152"/>
      <c r="U1529" s="152"/>
      <c r="V1529" s="152"/>
      <c r="W1529" s="152"/>
      <c r="X1529" s="152"/>
      <c r="Y1529" s="152"/>
      <c r="Z1529" s="152"/>
      <c r="AA1529" s="152"/>
      <c r="AB1529" s="152"/>
      <c r="AC1529" s="152"/>
      <c r="AD1529" s="152"/>
    </row>
    <row r="1530" spans="18:30" x14ac:dyDescent="0.25">
      <c r="R1530" s="152"/>
      <c r="S1530" s="152"/>
      <c r="T1530" s="152"/>
      <c r="U1530" s="152"/>
      <c r="V1530" s="152"/>
      <c r="W1530" s="152"/>
      <c r="X1530" s="152"/>
      <c r="Y1530" s="152"/>
      <c r="Z1530" s="152"/>
      <c r="AA1530" s="152"/>
      <c r="AB1530" s="152"/>
      <c r="AC1530" s="152"/>
      <c r="AD1530" s="152"/>
    </row>
    <row r="1531" spans="18:30" x14ac:dyDescent="0.25">
      <c r="R1531" s="152"/>
      <c r="S1531" s="152"/>
      <c r="T1531" s="152"/>
      <c r="U1531" s="152"/>
      <c r="V1531" s="152"/>
      <c r="W1531" s="152"/>
      <c r="X1531" s="152"/>
      <c r="Y1531" s="152"/>
      <c r="Z1531" s="152"/>
      <c r="AA1531" s="152"/>
      <c r="AB1531" s="152"/>
      <c r="AC1531" s="152"/>
      <c r="AD1531" s="152"/>
    </row>
    <row r="1532" spans="18:30" x14ac:dyDescent="0.25">
      <c r="R1532" s="152"/>
      <c r="S1532" s="152"/>
      <c r="T1532" s="152"/>
      <c r="U1532" s="152"/>
      <c r="V1532" s="152"/>
      <c r="W1532" s="152"/>
      <c r="X1532" s="152"/>
      <c r="Y1532" s="152"/>
      <c r="Z1532" s="152"/>
      <c r="AA1532" s="152"/>
      <c r="AB1532" s="152"/>
      <c r="AC1532" s="152"/>
      <c r="AD1532" s="152"/>
    </row>
    <row r="1533" spans="18:30" x14ac:dyDescent="0.25">
      <c r="R1533" s="152"/>
      <c r="S1533" s="152"/>
      <c r="T1533" s="152"/>
      <c r="U1533" s="152"/>
      <c r="V1533" s="152"/>
      <c r="W1533" s="152"/>
      <c r="X1533" s="152"/>
      <c r="Y1533" s="152"/>
      <c r="Z1533" s="152"/>
      <c r="AA1533" s="152"/>
      <c r="AB1533" s="152"/>
      <c r="AC1533" s="152"/>
      <c r="AD1533" s="152"/>
    </row>
    <row r="1534" spans="18:30" x14ac:dyDescent="0.25">
      <c r="R1534" s="152"/>
      <c r="S1534" s="152"/>
      <c r="T1534" s="152"/>
      <c r="U1534" s="152"/>
      <c r="V1534" s="152"/>
      <c r="W1534" s="152"/>
      <c r="X1534" s="152"/>
      <c r="Y1534" s="152"/>
      <c r="Z1534" s="152"/>
      <c r="AA1534" s="152"/>
      <c r="AB1534" s="152"/>
      <c r="AC1534" s="152"/>
      <c r="AD1534" s="152"/>
    </row>
    <row r="1535" spans="18:30" x14ac:dyDescent="0.25">
      <c r="R1535" s="152"/>
      <c r="S1535" s="152"/>
      <c r="T1535" s="152"/>
      <c r="U1535" s="152"/>
      <c r="V1535" s="152"/>
      <c r="W1535" s="152"/>
      <c r="X1535" s="152"/>
      <c r="Y1535" s="152"/>
      <c r="Z1535" s="152"/>
      <c r="AA1535" s="152"/>
      <c r="AB1535" s="152"/>
      <c r="AC1535" s="152"/>
      <c r="AD1535" s="152"/>
    </row>
    <row r="1536" spans="18:30" x14ac:dyDescent="0.25">
      <c r="R1536" s="152"/>
      <c r="S1536" s="152"/>
      <c r="T1536" s="152"/>
      <c r="U1536" s="152"/>
      <c r="V1536" s="152"/>
      <c r="W1536" s="152"/>
      <c r="X1536" s="152"/>
      <c r="Y1536" s="152"/>
      <c r="Z1536" s="152"/>
      <c r="AA1536" s="152"/>
      <c r="AB1536" s="152"/>
      <c r="AC1536" s="152"/>
      <c r="AD1536" s="152"/>
    </row>
    <row r="1537" spans="18:30" x14ac:dyDescent="0.25">
      <c r="R1537" s="152"/>
      <c r="S1537" s="152"/>
      <c r="T1537" s="152"/>
      <c r="U1537" s="152"/>
      <c r="V1537" s="152"/>
      <c r="W1537" s="152"/>
      <c r="X1537" s="152"/>
      <c r="Y1537" s="152"/>
      <c r="Z1537" s="152"/>
      <c r="AA1537" s="152"/>
      <c r="AB1537" s="152"/>
      <c r="AC1537" s="152"/>
      <c r="AD1537" s="152"/>
    </row>
    <row r="1538" spans="18:30" x14ac:dyDescent="0.25">
      <c r="R1538" s="152"/>
      <c r="S1538" s="152"/>
      <c r="T1538" s="152"/>
      <c r="U1538" s="152"/>
      <c r="V1538" s="152"/>
      <c r="W1538" s="152"/>
      <c r="X1538" s="152"/>
      <c r="Y1538" s="152"/>
      <c r="Z1538" s="152"/>
      <c r="AA1538" s="152"/>
      <c r="AB1538" s="152"/>
      <c r="AC1538" s="152"/>
      <c r="AD1538" s="152"/>
    </row>
    <row r="1539" spans="18:30" x14ac:dyDescent="0.25">
      <c r="R1539" s="152"/>
      <c r="S1539" s="152"/>
      <c r="T1539" s="152"/>
      <c r="U1539" s="152"/>
      <c r="V1539" s="152"/>
      <c r="W1539" s="152"/>
      <c r="X1539" s="152"/>
      <c r="Y1539" s="152"/>
      <c r="Z1539" s="152"/>
      <c r="AA1539" s="152"/>
      <c r="AB1539" s="152"/>
      <c r="AC1539" s="152"/>
      <c r="AD1539" s="152"/>
    </row>
    <row r="1540" spans="18:30" x14ac:dyDescent="0.25">
      <c r="R1540" s="152"/>
      <c r="S1540" s="152"/>
      <c r="T1540" s="152"/>
      <c r="U1540" s="152"/>
      <c r="V1540" s="152"/>
      <c r="W1540" s="152"/>
      <c r="X1540" s="152"/>
      <c r="Y1540" s="152"/>
      <c r="Z1540" s="152"/>
      <c r="AA1540" s="152"/>
      <c r="AB1540" s="152"/>
      <c r="AC1540" s="152"/>
      <c r="AD1540" s="152"/>
    </row>
    <row r="1541" spans="18:30" x14ac:dyDescent="0.25">
      <c r="R1541" s="152"/>
      <c r="S1541" s="152"/>
      <c r="T1541" s="152"/>
      <c r="U1541" s="152"/>
      <c r="V1541" s="152"/>
      <c r="W1541" s="152"/>
      <c r="X1541" s="152"/>
      <c r="Y1541" s="152"/>
      <c r="Z1541" s="152"/>
      <c r="AA1541" s="152"/>
      <c r="AB1541" s="152"/>
      <c r="AC1541" s="152"/>
      <c r="AD1541" s="152"/>
    </row>
    <row r="1542" spans="18:30" x14ac:dyDescent="0.25">
      <c r="R1542" s="152"/>
      <c r="S1542" s="152"/>
      <c r="T1542" s="152"/>
      <c r="U1542" s="152"/>
      <c r="V1542" s="152"/>
      <c r="W1542" s="152"/>
      <c r="X1542" s="152"/>
      <c r="Y1542" s="152"/>
      <c r="Z1542" s="152"/>
      <c r="AA1542" s="152"/>
      <c r="AB1542" s="152"/>
      <c r="AC1542" s="152"/>
      <c r="AD1542" s="152"/>
    </row>
    <row r="1543" spans="18:30" x14ac:dyDescent="0.25">
      <c r="R1543" s="152"/>
      <c r="S1543" s="152"/>
      <c r="T1543" s="152"/>
      <c r="U1543" s="152"/>
      <c r="V1543" s="152"/>
      <c r="W1543" s="152"/>
      <c r="X1543" s="152"/>
      <c r="Y1543" s="152"/>
      <c r="Z1543" s="152"/>
      <c r="AA1543" s="152"/>
      <c r="AB1543" s="152"/>
      <c r="AC1543" s="152"/>
      <c r="AD1543" s="152"/>
    </row>
    <row r="1544" spans="18:30" x14ac:dyDescent="0.25">
      <c r="R1544" s="152"/>
      <c r="S1544" s="152"/>
      <c r="T1544" s="152"/>
      <c r="U1544" s="152"/>
      <c r="V1544" s="152"/>
      <c r="W1544" s="152"/>
      <c r="X1544" s="152"/>
      <c r="Y1544" s="152"/>
      <c r="Z1544" s="152"/>
      <c r="AA1544" s="152"/>
      <c r="AB1544" s="152"/>
      <c r="AC1544" s="152"/>
      <c r="AD1544" s="152"/>
    </row>
    <row r="1545" spans="18:30" x14ac:dyDescent="0.25">
      <c r="R1545" s="152"/>
      <c r="S1545" s="152"/>
      <c r="T1545" s="152"/>
      <c r="U1545" s="152"/>
      <c r="V1545" s="152"/>
      <c r="W1545" s="152"/>
      <c r="X1545" s="152"/>
      <c r="Y1545" s="152"/>
      <c r="Z1545" s="152"/>
      <c r="AA1545" s="152"/>
      <c r="AB1545" s="152"/>
      <c r="AC1545" s="152"/>
      <c r="AD1545" s="152"/>
    </row>
    <row r="1546" spans="18:30" x14ac:dyDescent="0.25">
      <c r="R1546" s="152"/>
      <c r="S1546" s="152"/>
      <c r="T1546" s="152"/>
      <c r="U1546" s="152"/>
      <c r="V1546" s="152"/>
      <c r="W1546" s="152"/>
      <c r="X1546" s="152"/>
      <c r="Y1546" s="152"/>
      <c r="Z1546" s="152"/>
      <c r="AA1546" s="152"/>
      <c r="AB1546" s="152"/>
      <c r="AC1546" s="152"/>
      <c r="AD1546" s="152"/>
    </row>
    <row r="1547" spans="18:30" x14ac:dyDescent="0.25">
      <c r="R1547" s="152"/>
      <c r="S1547" s="152"/>
      <c r="T1547" s="152"/>
      <c r="U1547" s="152"/>
      <c r="V1547" s="152"/>
      <c r="W1547" s="152"/>
      <c r="X1547" s="152"/>
      <c r="Y1547" s="152"/>
      <c r="Z1547" s="152"/>
      <c r="AA1547" s="152"/>
      <c r="AB1547" s="152"/>
      <c r="AC1547" s="152"/>
      <c r="AD1547" s="152"/>
    </row>
    <row r="1548" spans="18:30" x14ac:dyDescent="0.25">
      <c r="R1548" s="152"/>
      <c r="S1548" s="152"/>
      <c r="T1548" s="152"/>
      <c r="U1548" s="152"/>
      <c r="V1548" s="152"/>
      <c r="W1548" s="152"/>
      <c r="X1548" s="152"/>
      <c r="Y1548" s="152"/>
      <c r="Z1548" s="152"/>
      <c r="AA1548" s="152"/>
      <c r="AB1548" s="152"/>
      <c r="AC1548" s="152"/>
      <c r="AD1548" s="152"/>
    </row>
    <row r="1549" spans="18:30" x14ac:dyDescent="0.25">
      <c r="R1549" s="152"/>
      <c r="S1549" s="152"/>
      <c r="T1549" s="152"/>
      <c r="U1549" s="152"/>
      <c r="V1549" s="152"/>
      <c r="W1549" s="152"/>
      <c r="X1549" s="152"/>
      <c r="Y1549" s="152"/>
      <c r="Z1549" s="152"/>
      <c r="AA1549" s="152"/>
      <c r="AB1549" s="152"/>
      <c r="AC1549" s="152"/>
      <c r="AD1549" s="152"/>
    </row>
    <row r="1550" spans="18:30" x14ac:dyDescent="0.25">
      <c r="R1550" s="152"/>
      <c r="S1550" s="152"/>
      <c r="T1550" s="152"/>
      <c r="U1550" s="152"/>
      <c r="V1550" s="152"/>
      <c r="W1550" s="152"/>
      <c r="X1550" s="152"/>
      <c r="Y1550" s="152"/>
      <c r="Z1550" s="152"/>
      <c r="AA1550" s="152"/>
      <c r="AB1550" s="152"/>
      <c r="AC1550" s="152"/>
      <c r="AD1550" s="152"/>
    </row>
    <row r="1551" spans="18:30" x14ac:dyDescent="0.25">
      <c r="R1551" s="152"/>
      <c r="S1551" s="152"/>
      <c r="T1551" s="152"/>
      <c r="U1551" s="152"/>
      <c r="V1551" s="152"/>
      <c r="W1551" s="152"/>
      <c r="X1551" s="152"/>
      <c r="Y1551" s="152"/>
      <c r="Z1551" s="152"/>
      <c r="AA1551" s="152"/>
      <c r="AB1551" s="152"/>
      <c r="AC1551" s="152"/>
      <c r="AD1551" s="152"/>
    </row>
    <row r="1552" spans="18:30" x14ac:dyDescent="0.25">
      <c r="R1552" s="152"/>
      <c r="S1552" s="152"/>
      <c r="T1552" s="152"/>
      <c r="U1552" s="152"/>
      <c r="V1552" s="152"/>
      <c r="W1552" s="152"/>
      <c r="X1552" s="152"/>
      <c r="Y1552" s="152"/>
      <c r="Z1552" s="152"/>
      <c r="AA1552" s="152"/>
      <c r="AB1552" s="152"/>
      <c r="AC1552" s="152"/>
      <c r="AD1552" s="152"/>
    </row>
    <row r="1553" spans="18:30" x14ac:dyDescent="0.25">
      <c r="R1553" s="152"/>
      <c r="S1553" s="152"/>
      <c r="T1553" s="152"/>
      <c r="U1553" s="152"/>
      <c r="V1553" s="152"/>
      <c r="W1553" s="152"/>
      <c r="X1553" s="152"/>
      <c r="Y1553" s="152"/>
      <c r="Z1553" s="152"/>
      <c r="AA1553" s="152"/>
      <c r="AB1553" s="152"/>
      <c r="AC1553" s="152"/>
      <c r="AD1553" s="152"/>
    </row>
    <row r="1554" spans="18:30" x14ac:dyDescent="0.25">
      <c r="R1554" s="152"/>
      <c r="S1554" s="152"/>
      <c r="T1554" s="152"/>
      <c r="U1554" s="152"/>
      <c r="V1554" s="152"/>
      <c r="W1554" s="152"/>
      <c r="X1554" s="152"/>
      <c r="Y1554" s="152"/>
      <c r="Z1554" s="152"/>
      <c r="AA1554" s="152"/>
      <c r="AB1554" s="152"/>
      <c r="AC1554" s="152"/>
      <c r="AD1554" s="152"/>
    </row>
    <row r="1555" spans="18:30" x14ac:dyDescent="0.25">
      <c r="R1555" s="152"/>
      <c r="S1555" s="152"/>
      <c r="T1555" s="152"/>
      <c r="U1555" s="152"/>
      <c r="V1555" s="152"/>
      <c r="W1555" s="152"/>
      <c r="X1555" s="152"/>
      <c r="Y1555" s="152"/>
      <c r="Z1555" s="152"/>
      <c r="AA1555" s="152"/>
      <c r="AB1555" s="152"/>
      <c r="AC1555" s="152"/>
      <c r="AD1555" s="152"/>
    </row>
    <row r="1556" spans="18:30" x14ac:dyDescent="0.25">
      <c r="R1556" s="152"/>
      <c r="S1556" s="152"/>
      <c r="T1556" s="152"/>
      <c r="U1556" s="152"/>
      <c r="V1556" s="152"/>
      <c r="W1556" s="152"/>
      <c r="X1556" s="152"/>
      <c r="Y1556" s="152"/>
      <c r="Z1556" s="152"/>
      <c r="AA1556" s="152"/>
      <c r="AB1556" s="152"/>
      <c r="AC1556" s="152"/>
      <c r="AD1556" s="152"/>
    </row>
    <row r="1557" spans="18:30" x14ac:dyDescent="0.25">
      <c r="R1557" s="152"/>
      <c r="S1557" s="152"/>
      <c r="T1557" s="152"/>
      <c r="U1557" s="152"/>
      <c r="V1557" s="152"/>
      <c r="W1557" s="152"/>
      <c r="X1557" s="152"/>
      <c r="Y1557" s="152"/>
      <c r="Z1557" s="152"/>
      <c r="AA1557" s="152"/>
      <c r="AB1557" s="152"/>
      <c r="AC1557" s="152"/>
      <c r="AD1557" s="152"/>
    </row>
    <row r="1558" spans="18:30" x14ac:dyDescent="0.25">
      <c r="R1558" s="152"/>
      <c r="S1558" s="152"/>
      <c r="T1558" s="152"/>
      <c r="U1558" s="152"/>
      <c r="V1558" s="152"/>
      <c r="W1558" s="152"/>
      <c r="X1558" s="152"/>
      <c r="Y1558" s="152"/>
      <c r="Z1558" s="152"/>
      <c r="AA1558" s="152"/>
      <c r="AB1558" s="152"/>
      <c r="AC1558" s="152"/>
      <c r="AD1558" s="152"/>
    </row>
    <row r="1559" spans="18:30" x14ac:dyDescent="0.25">
      <c r="R1559" s="152"/>
      <c r="S1559" s="152"/>
      <c r="T1559" s="152"/>
      <c r="U1559" s="152"/>
      <c r="V1559" s="152"/>
      <c r="W1559" s="152"/>
      <c r="X1559" s="152"/>
      <c r="Y1559" s="152"/>
      <c r="Z1559" s="152"/>
      <c r="AA1559" s="152"/>
      <c r="AB1559" s="152"/>
      <c r="AC1559" s="152"/>
      <c r="AD1559" s="152"/>
    </row>
    <row r="1560" spans="18:30" x14ac:dyDescent="0.25">
      <c r="R1560" s="152"/>
      <c r="S1560" s="152"/>
      <c r="T1560" s="152"/>
      <c r="U1560" s="152"/>
      <c r="V1560" s="152"/>
      <c r="W1560" s="152"/>
      <c r="X1560" s="152"/>
      <c r="Y1560" s="152"/>
      <c r="Z1560" s="152"/>
      <c r="AA1560" s="152"/>
      <c r="AB1560" s="152"/>
      <c r="AC1560" s="152"/>
      <c r="AD1560" s="152"/>
    </row>
    <row r="1561" spans="18:30" x14ac:dyDescent="0.25">
      <c r="R1561" s="152"/>
      <c r="S1561" s="152"/>
      <c r="T1561" s="152"/>
      <c r="U1561" s="152"/>
      <c r="V1561" s="152"/>
      <c r="W1561" s="152"/>
      <c r="X1561" s="152"/>
      <c r="Y1561" s="152"/>
      <c r="Z1561" s="152"/>
      <c r="AA1561" s="152"/>
      <c r="AB1561" s="152"/>
      <c r="AC1561" s="152"/>
      <c r="AD1561" s="152"/>
    </row>
    <row r="1562" spans="18:30" x14ac:dyDescent="0.25">
      <c r="R1562" s="152"/>
      <c r="S1562" s="152"/>
      <c r="T1562" s="152"/>
      <c r="U1562" s="152"/>
      <c r="V1562" s="152"/>
      <c r="W1562" s="152"/>
      <c r="X1562" s="152"/>
      <c r="Y1562" s="152"/>
      <c r="Z1562" s="152"/>
      <c r="AA1562" s="152"/>
      <c r="AB1562" s="152"/>
      <c r="AC1562" s="152"/>
      <c r="AD1562" s="152"/>
    </row>
    <row r="1563" spans="18:30" x14ac:dyDescent="0.25">
      <c r="R1563" s="152"/>
      <c r="S1563" s="152"/>
      <c r="T1563" s="152"/>
      <c r="U1563" s="152"/>
      <c r="V1563" s="152"/>
      <c r="W1563" s="152"/>
      <c r="X1563" s="152"/>
      <c r="Y1563" s="152"/>
      <c r="Z1563" s="152"/>
      <c r="AA1563" s="152"/>
      <c r="AB1563" s="152"/>
      <c r="AC1563" s="152"/>
      <c r="AD1563" s="152"/>
    </row>
    <row r="1564" spans="18:30" x14ac:dyDescent="0.25">
      <c r="R1564" s="152"/>
      <c r="S1564" s="152"/>
      <c r="T1564" s="152"/>
      <c r="U1564" s="152"/>
      <c r="V1564" s="152"/>
      <c r="W1564" s="152"/>
      <c r="X1564" s="152"/>
      <c r="Y1564" s="152"/>
      <c r="Z1564" s="152"/>
      <c r="AA1564" s="152"/>
      <c r="AB1564" s="152"/>
      <c r="AC1564" s="152"/>
      <c r="AD1564" s="152"/>
    </row>
    <row r="1565" spans="18:30" x14ac:dyDescent="0.25">
      <c r="R1565" s="152"/>
      <c r="S1565" s="152"/>
      <c r="T1565" s="152"/>
      <c r="U1565" s="152"/>
      <c r="V1565" s="152"/>
      <c r="W1565" s="152"/>
      <c r="X1565" s="152"/>
      <c r="Y1565" s="152"/>
      <c r="Z1565" s="152"/>
      <c r="AA1565" s="152"/>
      <c r="AB1565" s="152"/>
      <c r="AC1565" s="152"/>
      <c r="AD1565" s="152"/>
    </row>
    <row r="1566" spans="18:30" x14ac:dyDescent="0.25">
      <c r="R1566" s="152"/>
      <c r="S1566" s="152"/>
      <c r="T1566" s="152"/>
      <c r="U1566" s="152"/>
      <c r="V1566" s="152"/>
      <c r="W1566" s="152"/>
      <c r="X1566" s="152"/>
      <c r="Y1566" s="152"/>
      <c r="Z1566" s="152"/>
      <c r="AA1566" s="152"/>
      <c r="AB1566" s="152"/>
      <c r="AC1566" s="152"/>
      <c r="AD1566" s="152"/>
    </row>
    <row r="1567" spans="18:30" x14ac:dyDescent="0.25">
      <c r="R1567" s="152"/>
      <c r="S1567" s="152"/>
      <c r="T1567" s="152"/>
      <c r="U1567" s="152"/>
      <c r="V1567" s="152"/>
      <c r="W1567" s="152"/>
      <c r="X1567" s="152"/>
      <c r="Y1567" s="152"/>
      <c r="Z1567" s="152"/>
      <c r="AA1567" s="152"/>
      <c r="AB1567" s="152"/>
      <c r="AC1567" s="152"/>
      <c r="AD1567" s="152"/>
    </row>
    <row r="1568" spans="18:30" x14ac:dyDescent="0.25">
      <c r="R1568" s="152"/>
      <c r="S1568" s="152"/>
      <c r="T1568" s="152"/>
      <c r="U1568" s="152"/>
      <c r="V1568" s="152"/>
      <c r="W1568" s="152"/>
      <c r="X1568" s="152"/>
      <c r="Y1568" s="152"/>
      <c r="Z1568" s="152"/>
      <c r="AA1568" s="152"/>
      <c r="AB1568" s="152"/>
      <c r="AC1568" s="152"/>
      <c r="AD1568" s="152"/>
    </row>
    <row r="1569" spans="18:30" x14ac:dyDescent="0.25">
      <c r="R1569" s="152"/>
      <c r="S1569" s="152"/>
      <c r="T1569" s="152"/>
      <c r="U1569" s="152"/>
      <c r="V1569" s="152"/>
      <c r="W1569" s="152"/>
      <c r="X1569" s="152"/>
      <c r="Y1569" s="152"/>
      <c r="Z1569" s="152"/>
      <c r="AA1569" s="152"/>
      <c r="AB1569" s="152"/>
      <c r="AC1569" s="152"/>
      <c r="AD1569" s="152"/>
    </row>
    <row r="1570" spans="18:30" x14ac:dyDescent="0.25">
      <c r="R1570" s="152"/>
      <c r="S1570" s="152"/>
      <c r="T1570" s="152"/>
      <c r="U1570" s="152"/>
      <c r="V1570" s="152"/>
      <c r="W1570" s="152"/>
      <c r="X1570" s="152"/>
      <c r="Y1570" s="152"/>
      <c r="Z1570" s="152"/>
      <c r="AA1570" s="152"/>
      <c r="AB1570" s="152"/>
      <c r="AC1570" s="152"/>
      <c r="AD1570" s="152"/>
    </row>
    <row r="1571" spans="18:30" x14ac:dyDescent="0.25">
      <c r="R1571" s="152"/>
      <c r="S1571" s="152"/>
      <c r="T1571" s="152"/>
      <c r="U1571" s="152"/>
      <c r="V1571" s="152"/>
      <c r="W1571" s="152"/>
      <c r="X1571" s="152"/>
      <c r="Y1571" s="152"/>
      <c r="Z1571" s="152"/>
      <c r="AA1571" s="152"/>
      <c r="AB1571" s="152"/>
      <c r="AC1571" s="152"/>
      <c r="AD1571" s="152"/>
    </row>
    <row r="1572" spans="18:30" x14ac:dyDescent="0.25">
      <c r="R1572" s="152"/>
      <c r="S1572" s="152"/>
      <c r="T1572" s="152"/>
      <c r="U1572" s="152"/>
      <c r="V1572" s="152"/>
      <c r="W1572" s="152"/>
      <c r="X1572" s="152"/>
      <c r="Y1572" s="152"/>
      <c r="Z1572" s="152"/>
      <c r="AA1572" s="152"/>
      <c r="AB1572" s="152"/>
      <c r="AC1572" s="152"/>
      <c r="AD1572" s="152"/>
    </row>
    <row r="1573" spans="18:30" x14ac:dyDescent="0.25">
      <c r="R1573" s="152"/>
      <c r="S1573" s="152"/>
      <c r="T1573" s="152"/>
      <c r="U1573" s="152"/>
      <c r="V1573" s="152"/>
      <c r="W1573" s="152"/>
      <c r="X1573" s="152"/>
      <c r="Y1573" s="152"/>
      <c r="Z1573" s="152"/>
      <c r="AA1573" s="152"/>
      <c r="AB1573" s="152"/>
      <c r="AC1573" s="152"/>
      <c r="AD1573" s="152"/>
    </row>
    <row r="1574" spans="18:30" x14ac:dyDescent="0.25">
      <c r="R1574" s="152"/>
      <c r="S1574" s="152"/>
      <c r="T1574" s="152"/>
      <c r="U1574" s="152"/>
      <c r="V1574" s="152"/>
      <c r="W1574" s="152"/>
      <c r="X1574" s="152"/>
      <c r="Y1574" s="152"/>
      <c r="Z1574" s="152"/>
      <c r="AA1574" s="152"/>
      <c r="AB1574" s="152"/>
      <c r="AC1574" s="152"/>
      <c r="AD1574" s="152"/>
    </row>
    <row r="1575" spans="18:30" x14ac:dyDescent="0.25">
      <c r="R1575" s="152"/>
      <c r="S1575" s="152"/>
      <c r="T1575" s="152"/>
      <c r="U1575" s="152"/>
      <c r="V1575" s="152"/>
      <c r="W1575" s="152"/>
      <c r="X1575" s="152"/>
      <c r="Y1575" s="152"/>
      <c r="Z1575" s="152"/>
      <c r="AA1575" s="152"/>
      <c r="AB1575" s="152"/>
      <c r="AC1575" s="152"/>
      <c r="AD1575" s="152"/>
    </row>
    <row r="1576" spans="18:30" x14ac:dyDescent="0.25">
      <c r="R1576" s="152"/>
      <c r="S1576" s="152"/>
      <c r="T1576" s="152"/>
      <c r="U1576" s="152"/>
      <c r="V1576" s="152"/>
      <c r="W1576" s="152"/>
      <c r="X1576" s="152"/>
      <c r="Y1576" s="152"/>
      <c r="Z1576" s="152"/>
      <c r="AA1576" s="152"/>
      <c r="AB1576" s="152"/>
      <c r="AC1576" s="152"/>
      <c r="AD1576" s="152"/>
    </row>
    <row r="1577" spans="18:30" x14ac:dyDescent="0.25">
      <c r="R1577" s="152"/>
      <c r="S1577" s="152"/>
      <c r="T1577" s="152"/>
      <c r="U1577" s="152"/>
      <c r="V1577" s="152"/>
      <c r="W1577" s="152"/>
      <c r="X1577" s="152"/>
      <c r="Y1577" s="152"/>
      <c r="Z1577" s="152"/>
      <c r="AA1577" s="152"/>
      <c r="AB1577" s="152"/>
      <c r="AC1577" s="152"/>
      <c r="AD1577" s="152"/>
    </row>
    <row r="1578" spans="18:30" x14ac:dyDescent="0.25">
      <c r="R1578" s="152"/>
      <c r="S1578" s="152"/>
      <c r="T1578" s="152"/>
      <c r="U1578" s="152"/>
      <c r="V1578" s="152"/>
      <c r="W1578" s="152"/>
      <c r="X1578" s="152"/>
      <c r="Y1578" s="152"/>
      <c r="Z1578" s="152"/>
      <c r="AA1578" s="152"/>
      <c r="AB1578" s="152"/>
      <c r="AC1578" s="152"/>
      <c r="AD1578" s="152"/>
    </row>
    <row r="1579" spans="18:30" x14ac:dyDescent="0.25">
      <c r="R1579" s="152"/>
      <c r="S1579" s="152"/>
      <c r="T1579" s="152"/>
      <c r="U1579" s="152"/>
      <c r="V1579" s="152"/>
      <c r="W1579" s="152"/>
      <c r="X1579" s="152"/>
      <c r="Y1579" s="152"/>
      <c r="Z1579" s="152"/>
      <c r="AA1579" s="152"/>
      <c r="AB1579" s="152"/>
      <c r="AC1579" s="152"/>
      <c r="AD1579" s="152"/>
    </row>
    <row r="1580" spans="18:30" x14ac:dyDescent="0.25">
      <c r="R1580" s="152"/>
      <c r="S1580" s="152"/>
      <c r="T1580" s="152"/>
      <c r="U1580" s="152"/>
      <c r="V1580" s="152"/>
      <c r="W1580" s="152"/>
      <c r="X1580" s="152"/>
      <c r="Y1580" s="152"/>
      <c r="Z1580" s="152"/>
      <c r="AA1580" s="152"/>
      <c r="AB1580" s="152"/>
      <c r="AC1580" s="152"/>
      <c r="AD1580" s="152"/>
    </row>
    <row r="1581" spans="18:30" x14ac:dyDescent="0.25">
      <c r="R1581" s="152"/>
      <c r="S1581" s="152"/>
      <c r="T1581" s="152"/>
      <c r="U1581" s="152"/>
      <c r="V1581" s="152"/>
      <c r="W1581" s="152"/>
      <c r="X1581" s="152"/>
      <c r="Y1581" s="152"/>
      <c r="Z1581" s="152"/>
      <c r="AA1581" s="152"/>
      <c r="AB1581" s="152"/>
      <c r="AC1581" s="152"/>
      <c r="AD1581" s="152"/>
    </row>
    <row r="1582" spans="18:30" x14ac:dyDescent="0.25">
      <c r="R1582" s="152"/>
      <c r="S1582" s="152"/>
      <c r="T1582" s="152"/>
      <c r="U1582" s="152"/>
      <c r="V1582" s="152"/>
      <c r="W1582" s="152"/>
      <c r="X1582" s="152"/>
      <c r="Y1582" s="152"/>
      <c r="Z1582" s="152"/>
      <c r="AA1582" s="152"/>
      <c r="AB1582" s="152"/>
      <c r="AC1582" s="152"/>
      <c r="AD1582" s="152"/>
    </row>
    <row r="1583" spans="18:30" x14ac:dyDescent="0.25">
      <c r="R1583" s="152"/>
      <c r="S1583" s="152"/>
      <c r="T1583" s="152"/>
      <c r="U1583" s="152"/>
      <c r="V1583" s="152"/>
      <c r="W1583" s="152"/>
      <c r="X1583" s="152"/>
      <c r="Y1583" s="152"/>
      <c r="Z1583" s="152"/>
      <c r="AA1583" s="152"/>
      <c r="AB1583" s="152"/>
      <c r="AC1583" s="152"/>
      <c r="AD1583" s="152"/>
    </row>
    <row r="1584" spans="18:30" x14ac:dyDescent="0.25">
      <c r="R1584" s="152"/>
      <c r="S1584" s="152"/>
      <c r="T1584" s="152"/>
      <c r="U1584" s="152"/>
      <c r="V1584" s="152"/>
      <c r="W1584" s="152"/>
      <c r="X1584" s="152"/>
      <c r="Y1584" s="152"/>
      <c r="Z1584" s="152"/>
      <c r="AA1584" s="152"/>
      <c r="AB1584" s="152"/>
      <c r="AC1584" s="152"/>
      <c r="AD1584" s="152"/>
    </row>
    <row r="1585" spans="18:30" x14ac:dyDescent="0.25">
      <c r="R1585" s="152"/>
      <c r="S1585" s="152"/>
      <c r="T1585" s="152"/>
      <c r="U1585" s="152"/>
      <c r="V1585" s="152"/>
      <c r="W1585" s="152"/>
      <c r="X1585" s="152"/>
      <c r="Y1585" s="152"/>
      <c r="Z1585" s="152"/>
      <c r="AA1585" s="152"/>
      <c r="AB1585" s="152"/>
      <c r="AC1585" s="152"/>
      <c r="AD1585" s="152"/>
    </row>
    <row r="1586" spans="18:30" x14ac:dyDescent="0.25">
      <c r="R1586" s="152"/>
      <c r="S1586" s="152"/>
      <c r="T1586" s="152"/>
      <c r="U1586" s="152"/>
      <c r="V1586" s="152"/>
      <c r="W1586" s="152"/>
      <c r="X1586" s="152"/>
      <c r="Y1586" s="152"/>
      <c r="Z1586" s="152"/>
      <c r="AA1586" s="152"/>
      <c r="AB1586" s="152"/>
      <c r="AC1586" s="152"/>
      <c r="AD1586" s="152"/>
    </row>
    <row r="1587" spans="18:30" x14ac:dyDescent="0.25">
      <c r="R1587" s="152"/>
      <c r="S1587" s="152"/>
      <c r="T1587" s="152"/>
      <c r="U1587" s="152"/>
      <c r="V1587" s="152"/>
      <c r="W1587" s="152"/>
      <c r="X1587" s="152"/>
      <c r="Y1587" s="152"/>
      <c r="Z1587" s="152"/>
      <c r="AA1587" s="152"/>
      <c r="AB1587" s="152"/>
      <c r="AC1587" s="152"/>
      <c r="AD1587" s="152"/>
    </row>
    <row r="1588" spans="18:30" x14ac:dyDescent="0.25">
      <c r="R1588" s="152"/>
      <c r="S1588" s="152"/>
      <c r="T1588" s="152"/>
      <c r="U1588" s="152"/>
      <c r="V1588" s="152"/>
      <c r="W1588" s="152"/>
      <c r="X1588" s="152"/>
      <c r="Y1588" s="152"/>
      <c r="Z1588" s="152"/>
      <c r="AA1588" s="152"/>
      <c r="AB1588" s="152"/>
      <c r="AC1588" s="152"/>
      <c r="AD1588" s="152"/>
    </row>
    <row r="1589" spans="18:30" x14ac:dyDescent="0.25">
      <c r="R1589" s="152"/>
      <c r="S1589" s="152"/>
      <c r="T1589" s="152"/>
      <c r="U1589" s="152"/>
      <c r="V1589" s="152"/>
      <c r="W1589" s="152"/>
      <c r="X1589" s="152"/>
      <c r="Y1589" s="152"/>
      <c r="Z1589" s="152"/>
      <c r="AA1589" s="152"/>
      <c r="AB1589" s="152"/>
      <c r="AC1589" s="152"/>
      <c r="AD1589" s="152"/>
    </row>
    <row r="1590" spans="18:30" x14ac:dyDescent="0.25">
      <c r="R1590" s="152"/>
      <c r="S1590" s="152"/>
      <c r="T1590" s="152"/>
      <c r="U1590" s="152"/>
      <c r="V1590" s="152"/>
      <c r="W1590" s="152"/>
      <c r="X1590" s="152"/>
      <c r="Y1590" s="152"/>
      <c r="Z1590" s="152"/>
      <c r="AA1590" s="152"/>
      <c r="AB1590" s="152"/>
      <c r="AC1590" s="152"/>
      <c r="AD1590" s="152"/>
    </row>
    <row r="1591" spans="18:30" x14ac:dyDescent="0.25">
      <c r="R1591" s="152"/>
      <c r="S1591" s="152"/>
      <c r="T1591" s="152"/>
      <c r="U1591" s="152"/>
      <c r="V1591" s="152"/>
      <c r="W1591" s="152"/>
      <c r="X1591" s="152"/>
      <c r="Y1591" s="152"/>
      <c r="Z1591" s="152"/>
      <c r="AA1591" s="152"/>
      <c r="AB1591" s="152"/>
      <c r="AC1591" s="152"/>
      <c r="AD1591" s="152"/>
    </row>
    <row r="1592" spans="18:30" x14ac:dyDescent="0.25">
      <c r="R1592" s="152"/>
      <c r="S1592" s="152"/>
      <c r="T1592" s="152"/>
      <c r="U1592" s="152"/>
      <c r="V1592" s="152"/>
      <c r="W1592" s="152"/>
      <c r="X1592" s="152"/>
      <c r="Y1592" s="152"/>
      <c r="Z1592" s="152"/>
      <c r="AA1592" s="152"/>
      <c r="AB1592" s="152"/>
      <c r="AC1592" s="152"/>
      <c r="AD1592" s="152"/>
    </row>
    <row r="1593" spans="18:30" x14ac:dyDescent="0.25">
      <c r="R1593" s="152"/>
      <c r="S1593" s="152"/>
      <c r="T1593" s="152"/>
      <c r="U1593" s="152"/>
      <c r="V1593" s="152"/>
      <c r="W1593" s="152"/>
      <c r="X1593" s="152"/>
      <c r="Y1593" s="152"/>
      <c r="Z1593" s="152"/>
      <c r="AA1593" s="152"/>
      <c r="AB1593" s="152"/>
      <c r="AC1593" s="152"/>
      <c r="AD1593" s="152"/>
    </row>
    <row r="1594" spans="18:30" x14ac:dyDescent="0.25">
      <c r="R1594" s="152"/>
      <c r="S1594" s="152"/>
      <c r="T1594" s="152"/>
      <c r="U1594" s="152"/>
      <c r="V1594" s="152"/>
      <c r="W1594" s="152"/>
      <c r="X1594" s="152"/>
      <c r="Y1594" s="152"/>
      <c r="Z1594" s="152"/>
      <c r="AA1594" s="152"/>
      <c r="AB1594" s="152"/>
      <c r="AC1594" s="152"/>
      <c r="AD1594" s="152"/>
    </row>
    <row r="1595" spans="18:30" x14ac:dyDescent="0.25">
      <c r="R1595" s="152"/>
      <c r="S1595" s="152"/>
      <c r="T1595" s="152"/>
      <c r="U1595" s="152"/>
      <c r="V1595" s="152"/>
      <c r="W1595" s="152"/>
      <c r="X1595" s="152"/>
      <c r="Y1595" s="152"/>
      <c r="Z1595" s="152"/>
      <c r="AA1595" s="152"/>
      <c r="AB1595" s="152"/>
      <c r="AC1595" s="152"/>
      <c r="AD1595" s="152"/>
    </row>
    <row r="1596" spans="18:30" x14ac:dyDescent="0.25">
      <c r="R1596" s="152"/>
      <c r="S1596" s="152"/>
      <c r="T1596" s="152"/>
      <c r="U1596" s="152"/>
      <c r="V1596" s="152"/>
      <c r="W1596" s="152"/>
      <c r="X1596" s="152"/>
      <c r="Y1596" s="152"/>
      <c r="Z1596" s="152"/>
      <c r="AA1596" s="152"/>
      <c r="AB1596" s="152"/>
      <c r="AC1596" s="152"/>
      <c r="AD1596" s="152"/>
    </row>
    <row r="1597" spans="18:30" x14ac:dyDescent="0.25">
      <c r="R1597" s="152"/>
      <c r="S1597" s="152"/>
      <c r="T1597" s="152"/>
      <c r="U1597" s="152"/>
      <c r="V1597" s="152"/>
      <c r="W1597" s="152"/>
      <c r="X1597" s="152"/>
      <c r="Y1597" s="152"/>
      <c r="Z1597" s="152"/>
      <c r="AA1597" s="152"/>
      <c r="AB1597" s="152"/>
      <c r="AC1597" s="152"/>
      <c r="AD1597" s="152"/>
    </row>
    <row r="1598" spans="18:30" x14ac:dyDescent="0.25">
      <c r="R1598" s="152"/>
      <c r="S1598" s="152"/>
      <c r="T1598" s="152"/>
      <c r="U1598" s="152"/>
      <c r="V1598" s="152"/>
      <c r="W1598" s="152"/>
      <c r="X1598" s="152"/>
      <c r="Y1598" s="152"/>
      <c r="Z1598" s="152"/>
      <c r="AA1598" s="152"/>
      <c r="AB1598" s="152"/>
      <c r="AC1598" s="152"/>
      <c r="AD1598" s="152"/>
    </row>
    <row r="1599" spans="18:30" x14ac:dyDescent="0.25">
      <c r="R1599" s="152"/>
      <c r="S1599" s="152"/>
      <c r="T1599" s="152"/>
      <c r="U1599" s="152"/>
      <c r="V1599" s="152"/>
      <c r="W1599" s="152"/>
      <c r="X1599" s="152"/>
      <c r="Y1599" s="152"/>
      <c r="Z1599" s="152"/>
      <c r="AA1599" s="152"/>
      <c r="AB1599" s="152"/>
      <c r="AC1599" s="152"/>
      <c r="AD1599" s="152"/>
    </row>
    <row r="1600" spans="18:30" x14ac:dyDescent="0.25">
      <c r="R1600" s="152"/>
      <c r="S1600" s="152"/>
      <c r="T1600" s="152"/>
      <c r="U1600" s="152"/>
      <c r="V1600" s="152"/>
      <c r="W1600" s="152"/>
      <c r="X1600" s="152"/>
      <c r="Y1600" s="152"/>
      <c r="Z1600" s="152"/>
      <c r="AA1600" s="152"/>
      <c r="AB1600" s="152"/>
      <c r="AC1600" s="152"/>
      <c r="AD1600" s="152"/>
    </row>
    <row r="1601" spans="18:30" x14ac:dyDescent="0.25">
      <c r="R1601" s="152"/>
      <c r="S1601" s="152"/>
      <c r="T1601" s="152"/>
      <c r="U1601" s="152"/>
      <c r="V1601" s="152"/>
      <c r="W1601" s="152"/>
      <c r="X1601" s="152"/>
      <c r="Y1601" s="152"/>
      <c r="Z1601" s="152"/>
      <c r="AA1601" s="152"/>
      <c r="AB1601" s="152"/>
      <c r="AC1601" s="152"/>
      <c r="AD1601" s="152"/>
    </row>
    <row r="1602" spans="18:30" x14ac:dyDescent="0.25">
      <c r="R1602" s="152"/>
      <c r="S1602" s="152"/>
      <c r="T1602" s="152"/>
      <c r="U1602" s="152"/>
      <c r="V1602" s="152"/>
      <c r="W1602" s="152"/>
      <c r="X1602" s="152"/>
      <c r="Y1602" s="152"/>
      <c r="Z1602" s="152"/>
      <c r="AA1602" s="152"/>
      <c r="AB1602" s="152"/>
      <c r="AC1602" s="152"/>
      <c r="AD1602" s="152"/>
    </row>
    <row r="1603" spans="18:30" x14ac:dyDescent="0.25">
      <c r="R1603" s="152"/>
      <c r="S1603" s="152"/>
      <c r="T1603" s="152"/>
      <c r="U1603" s="152"/>
      <c r="V1603" s="152"/>
      <c r="W1603" s="152"/>
      <c r="X1603" s="152"/>
      <c r="Y1603" s="152"/>
      <c r="Z1603" s="152"/>
      <c r="AA1603" s="152"/>
      <c r="AB1603" s="152"/>
      <c r="AC1603" s="152"/>
      <c r="AD1603" s="152"/>
    </row>
    <row r="1604" spans="18:30" x14ac:dyDescent="0.25">
      <c r="R1604" s="152"/>
      <c r="S1604" s="152"/>
      <c r="T1604" s="152"/>
      <c r="U1604" s="152"/>
      <c r="V1604" s="152"/>
      <c r="W1604" s="152"/>
      <c r="X1604" s="152"/>
      <c r="Y1604" s="152"/>
      <c r="Z1604" s="152"/>
      <c r="AA1604" s="152"/>
      <c r="AB1604" s="152"/>
      <c r="AC1604" s="152"/>
      <c r="AD1604" s="152"/>
    </row>
    <row r="1605" spans="18:30" x14ac:dyDescent="0.25">
      <c r="R1605" s="152"/>
      <c r="S1605" s="152"/>
      <c r="T1605" s="152"/>
      <c r="U1605" s="152"/>
      <c r="V1605" s="152"/>
      <c r="W1605" s="152"/>
      <c r="X1605" s="152"/>
      <c r="Y1605" s="152"/>
      <c r="Z1605" s="152"/>
      <c r="AA1605" s="152"/>
      <c r="AB1605" s="152"/>
      <c r="AC1605" s="152"/>
      <c r="AD1605" s="152"/>
    </row>
    <row r="1606" spans="18:30" x14ac:dyDescent="0.25">
      <c r="R1606" s="152"/>
      <c r="S1606" s="152"/>
      <c r="T1606" s="152"/>
      <c r="U1606" s="152"/>
      <c r="V1606" s="152"/>
      <c r="W1606" s="152"/>
      <c r="X1606" s="152"/>
      <c r="Y1606" s="152"/>
      <c r="Z1606" s="152"/>
      <c r="AA1606" s="152"/>
      <c r="AB1606" s="152"/>
      <c r="AC1606" s="152"/>
      <c r="AD1606" s="152"/>
    </row>
    <row r="1607" spans="18:30" x14ac:dyDescent="0.25">
      <c r="R1607" s="152"/>
      <c r="S1607" s="152"/>
      <c r="T1607" s="152"/>
      <c r="U1607" s="152"/>
      <c r="V1607" s="152"/>
      <c r="W1607" s="152"/>
      <c r="X1607" s="152"/>
      <c r="Y1607" s="152"/>
      <c r="Z1607" s="152"/>
      <c r="AA1607" s="152"/>
      <c r="AB1607" s="152"/>
      <c r="AC1607" s="152"/>
      <c r="AD1607" s="152"/>
    </row>
    <row r="1608" spans="18:30" x14ac:dyDescent="0.25">
      <c r="R1608" s="152"/>
      <c r="S1608" s="152"/>
      <c r="T1608" s="152"/>
      <c r="U1608" s="152"/>
      <c r="V1608" s="152"/>
      <c r="W1608" s="152"/>
      <c r="X1608" s="152"/>
      <c r="Y1608" s="152"/>
      <c r="Z1608" s="152"/>
      <c r="AA1608" s="152"/>
      <c r="AB1608" s="152"/>
      <c r="AC1608" s="152"/>
      <c r="AD1608" s="152"/>
    </row>
    <row r="1609" spans="18:30" x14ac:dyDescent="0.25">
      <c r="R1609" s="152"/>
      <c r="S1609" s="152"/>
      <c r="T1609" s="152"/>
      <c r="U1609" s="152"/>
      <c r="V1609" s="152"/>
      <c r="W1609" s="152"/>
      <c r="X1609" s="152"/>
      <c r="Y1609" s="152"/>
      <c r="Z1609" s="152"/>
      <c r="AA1609" s="152"/>
      <c r="AB1609" s="152"/>
      <c r="AC1609" s="152"/>
      <c r="AD1609" s="152"/>
    </row>
    <row r="1610" spans="18:30" x14ac:dyDescent="0.25">
      <c r="R1610" s="152"/>
      <c r="S1610" s="152"/>
      <c r="T1610" s="152"/>
      <c r="U1610" s="152"/>
      <c r="V1610" s="152"/>
      <c r="W1610" s="152"/>
      <c r="X1610" s="152"/>
      <c r="Y1610" s="152"/>
      <c r="Z1610" s="152"/>
      <c r="AA1610" s="152"/>
      <c r="AB1610" s="152"/>
      <c r="AC1610" s="152"/>
      <c r="AD1610" s="152"/>
    </row>
    <row r="1611" spans="18:30" x14ac:dyDescent="0.25">
      <c r="R1611" s="152"/>
      <c r="S1611" s="152"/>
      <c r="T1611" s="152"/>
      <c r="U1611" s="152"/>
      <c r="V1611" s="152"/>
      <c r="W1611" s="152"/>
      <c r="X1611" s="152"/>
      <c r="Y1611" s="152"/>
      <c r="Z1611" s="152"/>
      <c r="AA1611" s="152"/>
      <c r="AB1611" s="152"/>
      <c r="AC1611" s="152"/>
      <c r="AD1611" s="152"/>
    </row>
    <row r="1612" spans="18:30" x14ac:dyDescent="0.25">
      <c r="R1612" s="152"/>
      <c r="S1612" s="152"/>
      <c r="T1612" s="152"/>
      <c r="U1612" s="152"/>
      <c r="V1612" s="152"/>
      <c r="W1612" s="152"/>
      <c r="X1612" s="152"/>
      <c r="Y1612" s="152"/>
      <c r="Z1612" s="152"/>
      <c r="AA1612" s="152"/>
      <c r="AB1612" s="152"/>
      <c r="AC1612" s="152"/>
      <c r="AD1612" s="152"/>
    </row>
    <row r="1613" spans="18:30" x14ac:dyDescent="0.25">
      <c r="R1613" s="152"/>
      <c r="S1613" s="152"/>
      <c r="T1613" s="152"/>
      <c r="U1613" s="152"/>
      <c r="V1613" s="152"/>
      <c r="W1613" s="152"/>
      <c r="X1613" s="152"/>
      <c r="Y1613" s="152"/>
      <c r="Z1613" s="152"/>
      <c r="AA1613" s="152"/>
      <c r="AB1613" s="152"/>
      <c r="AC1613" s="152"/>
      <c r="AD1613" s="152"/>
    </row>
    <row r="1614" spans="18:30" x14ac:dyDescent="0.25">
      <c r="R1614" s="152"/>
      <c r="S1614" s="152"/>
      <c r="T1614" s="152"/>
      <c r="U1614" s="152"/>
      <c r="V1614" s="152"/>
      <c r="W1614" s="152"/>
      <c r="X1614" s="152"/>
      <c r="Y1614" s="152"/>
      <c r="Z1614" s="152"/>
      <c r="AA1614" s="152"/>
      <c r="AB1614" s="152"/>
      <c r="AC1614" s="152"/>
      <c r="AD1614" s="152"/>
    </row>
    <row r="1615" spans="18:30" x14ac:dyDescent="0.25">
      <c r="R1615" s="152"/>
      <c r="S1615" s="152"/>
      <c r="T1615" s="152"/>
      <c r="U1615" s="152"/>
      <c r="V1615" s="152"/>
      <c r="W1615" s="152"/>
      <c r="X1615" s="152"/>
      <c r="Y1615" s="152"/>
      <c r="Z1615" s="152"/>
      <c r="AA1615" s="152"/>
      <c r="AB1615" s="152"/>
      <c r="AC1615" s="152"/>
      <c r="AD1615" s="152"/>
    </row>
    <row r="1616" spans="18:30" x14ac:dyDescent="0.25">
      <c r="R1616" s="152"/>
      <c r="S1616" s="152"/>
      <c r="T1616" s="152"/>
      <c r="U1616" s="152"/>
      <c r="V1616" s="152"/>
      <c r="W1616" s="152"/>
      <c r="X1616" s="152"/>
      <c r="Y1616" s="152"/>
      <c r="Z1616" s="152"/>
      <c r="AA1616" s="152"/>
      <c r="AB1616" s="152"/>
      <c r="AC1616" s="152"/>
      <c r="AD1616" s="152"/>
    </row>
    <row r="1617" spans="18:30" x14ac:dyDescent="0.25">
      <c r="R1617" s="152"/>
      <c r="S1617" s="152"/>
      <c r="T1617" s="152"/>
      <c r="U1617" s="152"/>
      <c r="V1617" s="152"/>
      <c r="W1617" s="152"/>
      <c r="X1617" s="152"/>
      <c r="Y1617" s="152"/>
      <c r="Z1617" s="152"/>
      <c r="AA1617" s="152"/>
      <c r="AB1617" s="152"/>
      <c r="AC1617" s="152"/>
      <c r="AD1617" s="152"/>
    </row>
    <row r="1618" spans="18:30" x14ac:dyDescent="0.25">
      <c r="R1618" s="152"/>
      <c r="S1618" s="152"/>
      <c r="T1618" s="152"/>
      <c r="U1618" s="152"/>
      <c r="V1618" s="152"/>
      <c r="W1618" s="152"/>
      <c r="X1618" s="152"/>
      <c r="Y1618" s="152"/>
      <c r="Z1618" s="152"/>
      <c r="AA1618" s="152"/>
      <c r="AB1618" s="152"/>
      <c r="AC1618" s="152"/>
      <c r="AD1618" s="152"/>
    </row>
    <row r="1619" spans="18:30" x14ac:dyDescent="0.25">
      <c r="R1619" s="152"/>
      <c r="S1619" s="152"/>
      <c r="T1619" s="152"/>
      <c r="U1619" s="152"/>
      <c r="V1619" s="152"/>
      <c r="W1619" s="152"/>
      <c r="X1619" s="152"/>
      <c r="Y1619" s="152"/>
      <c r="Z1619" s="152"/>
      <c r="AA1619" s="152"/>
      <c r="AB1619" s="152"/>
      <c r="AC1619" s="152"/>
      <c r="AD1619" s="152"/>
    </row>
    <row r="1620" spans="18:30" x14ac:dyDescent="0.25">
      <c r="R1620" s="152"/>
      <c r="S1620" s="152"/>
      <c r="T1620" s="152"/>
      <c r="U1620" s="152"/>
      <c r="V1620" s="152"/>
      <c r="W1620" s="152"/>
      <c r="X1620" s="152"/>
      <c r="Y1620" s="152"/>
      <c r="Z1620" s="152"/>
      <c r="AA1620" s="152"/>
      <c r="AB1620" s="152"/>
      <c r="AC1620" s="152"/>
      <c r="AD1620" s="152"/>
    </row>
    <row r="1621" spans="18:30" x14ac:dyDescent="0.25">
      <c r="R1621" s="152"/>
      <c r="S1621" s="152"/>
      <c r="T1621" s="152"/>
      <c r="U1621" s="152"/>
      <c r="V1621" s="152"/>
      <c r="W1621" s="152"/>
      <c r="X1621" s="152"/>
      <c r="Y1621" s="152"/>
      <c r="Z1621" s="152"/>
      <c r="AA1621" s="152"/>
      <c r="AB1621" s="152"/>
      <c r="AC1621" s="152"/>
      <c r="AD1621" s="152"/>
    </row>
    <row r="1622" spans="18:30" x14ac:dyDescent="0.25">
      <c r="R1622" s="152"/>
      <c r="S1622" s="152"/>
      <c r="T1622" s="152"/>
      <c r="U1622" s="152"/>
      <c r="V1622" s="152"/>
      <c r="W1622" s="152"/>
      <c r="X1622" s="152"/>
      <c r="Y1622" s="152"/>
      <c r="Z1622" s="152"/>
      <c r="AA1622" s="152"/>
      <c r="AB1622" s="152"/>
      <c r="AC1622" s="152"/>
      <c r="AD1622" s="152"/>
    </row>
    <row r="1623" spans="18:30" x14ac:dyDescent="0.25">
      <c r="R1623" s="152"/>
      <c r="S1623" s="152"/>
      <c r="T1623" s="152"/>
      <c r="U1623" s="152"/>
      <c r="V1623" s="152"/>
      <c r="W1623" s="152"/>
      <c r="X1623" s="152"/>
      <c r="Y1623" s="152"/>
      <c r="Z1623" s="152"/>
      <c r="AA1623" s="152"/>
      <c r="AB1623" s="152"/>
      <c r="AC1623" s="152"/>
      <c r="AD1623" s="152"/>
    </row>
    <row r="1624" spans="18:30" x14ac:dyDescent="0.25">
      <c r="R1624" s="152"/>
      <c r="S1624" s="152"/>
      <c r="T1624" s="152"/>
      <c r="U1624" s="152"/>
      <c r="V1624" s="152"/>
      <c r="W1624" s="152"/>
      <c r="X1624" s="152"/>
      <c r="Y1624" s="152"/>
      <c r="Z1624" s="152"/>
      <c r="AA1624" s="152"/>
      <c r="AB1624" s="152"/>
      <c r="AC1624" s="152"/>
      <c r="AD1624" s="152"/>
    </row>
    <row r="1625" spans="18:30" x14ac:dyDescent="0.25">
      <c r="R1625" s="152"/>
      <c r="S1625" s="152"/>
      <c r="T1625" s="152"/>
      <c r="U1625" s="152"/>
      <c r="V1625" s="152"/>
      <c r="W1625" s="152"/>
      <c r="X1625" s="152"/>
      <c r="Y1625" s="152"/>
      <c r="Z1625" s="152"/>
      <c r="AA1625" s="152"/>
      <c r="AB1625" s="152"/>
      <c r="AC1625" s="152"/>
      <c r="AD1625" s="152"/>
    </row>
    <row r="1626" spans="18:30" x14ac:dyDescent="0.25">
      <c r="R1626" s="152"/>
      <c r="S1626" s="152"/>
      <c r="T1626" s="152"/>
      <c r="U1626" s="152"/>
      <c r="V1626" s="152"/>
      <c r="W1626" s="152"/>
      <c r="X1626" s="152"/>
      <c r="Y1626" s="152"/>
      <c r="Z1626" s="152"/>
      <c r="AA1626" s="152"/>
      <c r="AB1626" s="152"/>
      <c r="AC1626" s="152"/>
      <c r="AD1626" s="152"/>
    </row>
    <row r="1627" spans="18:30" x14ac:dyDescent="0.25">
      <c r="R1627" s="152"/>
      <c r="S1627" s="152"/>
      <c r="T1627" s="152"/>
      <c r="U1627" s="152"/>
      <c r="V1627" s="152"/>
      <c r="W1627" s="152"/>
      <c r="X1627" s="152"/>
      <c r="Y1627" s="152"/>
      <c r="Z1627" s="152"/>
      <c r="AA1627" s="152"/>
      <c r="AB1627" s="152"/>
      <c r="AC1627" s="152"/>
      <c r="AD1627" s="152"/>
    </row>
    <row r="1628" spans="18:30" x14ac:dyDescent="0.25">
      <c r="R1628" s="152"/>
      <c r="S1628" s="152"/>
      <c r="T1628" s="152"/>
      <c r="U1628" s="152"/>
      <c r="V1628" s="152"/>
      <c r="W1628" s="152"/>
      <c r="X1628" s="152"/>
      <c r="Y1628" s="152"/>
      <c r="Z1628" s="152"/>
      <c r="AA1628" s="152"/>
      <c r="AB1628" s="152"/>
      <c r="AC1628" s="152"/>
      <c r="AD1628" s="152"/>
    </row>
    <row r="1629" spans="18:30" x14ac:dyDescent="0.25">
      <c r="R1629" s="152"/>
      <c r="S1629" s="152"/>
      <c r="T1629" s="152"/>
      <c r="U1629" s="152"/>
      <c r="V1629" s="152"/>
      <c r="W1629" s="152"/>
      <c r="X1629" s="152"/>
      <c r="Y1629" s="152"/>
      <c r="Z1629" s="152"/>
      <c r="AA1629" s="152"/>
      <c r="AB1629" s="152"/>
      <c r="AC1629" s="152"/>
      <c r="AD1629" s="152"/>
    </row>
    <row r="1630" spans="18:30" x14ac:dyDescent="0.25">
      <c r="R1630" s="152"/>
      <c r="S1630" s="152"/>
      <c r="T1630" s="152"/>
      <c r="U1630" s="152"/>
      <c r="V1630" s="152"/>
      <c r="W1630" s="152"/>
      <c r="X1630" s="152"/>
      <c r="Y1630" s="152"/>
      <c r="Z1630" s="152"/>
      <c r="AA1630" s="152"/>
      <c r="AB1630" s="152"/>
      <c r="AC1630" s="152"/>
      <c r="AD1630" s="152"/>
    </row>
    <row r="1631" spans="18:30" x14ac:dyDescent="0.25">
      <c r="R1631" s="152"/>
      <c r="S1631" s="152"/>
      <c r="T1631" s="152"/>
      <c r="U1631" s="152"/>
      <c r="V1631" s="152"/>
      <c r="W1631" s="152"/>
      <c r="X1631" s="152"/>
      <c r="Y1631" s="152"/>
      <c r="Z1631" s="152"/>
      <c r="AA1631" s="152"/>
      <c r="AB1631" s="152"/>
      <c r="AC1631" s="152"/>
      <c r="AD1631" s="152"/>
    </row>
    <row r="1632" spans="18:30" x14ac:dyDescent="0.25">
      <c r="R1632" s="152"/>
      <c r="S1632" s="152"/>
      <c r="T1632" s="152"/>
      <c r="U1632" s="152"/>
      <c r="V1632" s="152"/>
      <c r="W1632" s="152"/>
      <c r="X1632" s="152"/>
      <c r="Y1632" s="152"/>
      <c r="Z1632" s="152"/>
      <c r="AA1632" s="152"/>
      <c r="AB1632" s="152"/>
      <c r="AC1632" s="152"/>
      <c r="AD1632" s="152"/>
    </row>
    <row r="1633" spans="18:30" x14ac:dyDescent="0.25">
      <c r="R1633" s="152"/>
      <c r="S1633" s="152"/>
      <c r="T1633" s="152"/>
      <c r="U1633" s="152"/>
      <c r="V1633" s="152"/>
      <c r="W1633" s="152"/>
      <c r="X1633" s="152"/>
      <c r="Y1633" s="152"/>
      <c r="Z1633" s="152"/>
      <c r="AA1633" s="152"/>
      <c r="AB1633" s="152"/>
      <c r="AC1633" s="152"/>
      <c r="AD1633" s="152"/>
    </row>
    <row r="1634" spans="18:30" x14ac:dyDescent="0.25">
      <c r="R1634" s="152"/>
      <c r="S1634" s="152"/>
      <c r="T1634" s="152"/>
      <c r="U1634" s="152"/>
      <c r="V1634" s="152"/>
      <c r="W1634" s="152"/>
      <c r="X1634" s="152"/>
      <c r="Y1634" s="152"/>
      <c r="Z1634" s="152"/>
      <c r="AA1634" s="152"/>
      <c r="AB1634" s="152"/>
      <c r="AC1634" s="152"/>
      <c r="AD1634" s="152"/>
    </row>
    <row r="1635" spans="18:30" x14ac:dyDescent="0.25">
      <c r="R1635" s="152"/>
      <c r="S1635" s="152"/>
      <c r="T1635" s="152"/>
      <c r="U1635" s="152"/>
      <c r="V1635" s="152"/>
      <c r="W1635" s="152"/>
      <c r="X1635" s="152"/>
      <c r="Y1635" s="152"/>
      <c r="Z1635" s="152"/>
      <c r="AA1635" s="152"/>
      <c r="AB1635" s="152"/>
      <c r="AC1635" s="152"/>
      <c r="AD1635" s="152"/>
    </row>
    <row r="1636" spans="18:30" x14ac:dyDescent="0.25">
      <c r="R1636" s="152"/>
      <c r="S1636" s="152"/>
      <c r="T1636" s="152"/>
      <c r="U1636" s="152"/>
      <c r="V1636" s="152"/>
      <c r="W1636" s="152"/>
      <c r="X1636" s="152"/>
      <c r="Y1636" s="152"/>
      <c r="Z1636" s="152"/>
      <c r="AA1636" s="152"/>
      <c r="AB1636" s="152"/>
      <c r="AC1636" s="152"/>
      <c r="AD1636" s="152"/>
    </row>
    <row r="1637" spans="18:30" x14ac:dyDescent="0.25">
      <c r="R1637" s="152"/>
      <c r="S1637" s="152"/>
      <c r="T1637" s="152"/>
      <c r="U1637" s="152"/>
      <c r="V1637" s="152"/>
      <c r="W1637" s="152"/>
      <c r="X1637" s="152"/>
      <c r="Y1637" s="152"/>
      <c r="Z1637" s="152"/>
      <c r="AA1637" s="152"/>
      <c r="AB1637" s="152"/>
      <c r="AC1637" s="152"/>
      <c r="AD1637" s="152"/>
    </row>
    <row r="1638" spans="18:30" x14ac:dyDescent="0.25">
      <c r="R1638" s="152"/>
      <c r="S1638" s="152"/>
      <c r="T1638" s="152"/>
      <c r="U1638" s="152"/>
      <c r="V1638" s="152"/>
      <c r="W1638" s="152"/>
      <c r="X1638" s="152"/>
      <c r="Y1638" s="152"/>
      <c r="Z1638" s="152"/>
      <c r="AA1638" s="152"/>
      <c r="AB1638" s="152"/>
      <c r="AC1638" s="152"/>
      <c r="AD1638" s="152"/>
    </row>
    <row r="1639" spans="18:30" x14ac:dyDescent="0.25">
      <c r="R1639" s="152"/>
      <c r="S1639" s="152"/>
      <c r="T1639" s="152"/>
      <c r="U1639" s="152"/>
      <c r="V1639" s="152"/>
      <c r="W1639" s="152"/>
      <c r="X1639" s="152"/>
      <c r="Y1639" s="152"/>
      <c r="Z1639" s="152"/>
      <c r="AA1639" s="152"/>
      <c r="AB1639" s="152"/>
      <c r="AC1639" s="152"/>
      <c r="AD1639" s="152"/>
    </row>
    <row r="1640" spans="18:30" x14ac:dyDescent="0.25">
      <c r="R1640" s="152"/>
      <c r="S1640" s="152"/>
      <c r="T1640" s="152"/>
      <c r="U1640" s="152"/>
      <c r="V1640" s="152"/>
      <c r="W1640" s="152"/>
      <c r="X1640" s="152"/>
      <c r="Y1640" s="152"/>
      <c r="Z1640" s="152"/>
      <c r="AA1640" s="152"/>
      <c r="AB1640" s="152"/>
      <c r="AC1640" s="152"/>
      <c r="AD1640" s="152"/>
    </row>
    <row r="1641" spans="18:30" x14ac:dyDescent="0.25">
      <c r="R1641" s="152"/>
      <c r="S1641" s="152"/>
      <c r="T1641" s="152"/>
      <c r="U1641" s="152"/>
      <c r="V1641" s="152"/>
      <c r="W1641" s="152"/>
      <c r="X1641" s="152"/>
      <c r="Y1641" s="152"/>
      <c r="Z1641" s="152"/>
      <c r="AA1641" s="152"/>
      <c r="AB1641" s="152"/>
      <c r="AC1641" s="152"/>
      <c r="AD1641" s="152"/>
    </row>
    <row r="1642" spans="18:30" x14ac:dyDescent="0.25">
      <c r="R1642" s="152"/>
      <c r="S1642" s="152"/>
      <c r="T1642" s="152"/>
      <c r="U1642" s="152"/>
      <c r="V1642" s="152"/>
      <c r="W1642" s="152"/>
      <c r="X1642" s="152"/>
      <c r="Y1642" s="152"/>
      <c r="Z1642" s="152"/>
      <c r="AA1642" s="152"/>
      <c r="AB1642" s="152"/>
      <c r="AC1642" s="152"/>
      <c r="AD1642" s="152"/>
    </row>
    <row r="1643" spans="18:30" x14ac:dyDescent="0.25">
      <c r="R1643" s="152"/>
      <c r="S1643" s="152"/>
      <c r="T1643" s="152"/>
      <c r="U1643" s="152"/>
      <c r="V1643" s="152"/>
      <c r="W1643" s="152"/>
      <c r="X1643" s="152"/>
      <c r="Y1643" s="152"/>
      <c r="Z1643" s="152"/>
      <c r="AA1643" s="152"/>
      <c r="AB1643" s="152"/>
      <c r="AC1643" s="152"/>
      <c r="AD1643" s="152"/>
    </row>
    <row r="1644" spans="18:30" x14ac:dyDescent="0.25">
      <c r="R1644" s="152"/>
      <c r="S1644" s="152"/>
      <c r="T1644" s="152"/>
      <c r="U1644" s="152"/>
      <c r="V1644" s="152"/>
      <c r="W1644" s="152"/>
      <c r="X1644" s="152"/>
      <c r="Y1644" s="152"/>
      <c r="Z1644" s="152"/>
      <c r="AA1644" s="152"/>
      <c r="AB1644" s="152"/>
      <c r="AC1644" s="152"/>
      <c r="AD1644" s="152"/>
    </row>
    <row r="1645" spans="18:30" x14ac:dyDescent="0.25">
      <c r="R1645" s="152"/>
      <c r="S1645" s="152"/>
      <c r="T1645" s="152"/>
      <c r="U1645" s="152"/>
      <c r="V1645" s="152"/>
      <c r="W1645" s="152"/>
      <c r="X1645" s="152"/>
      <c r="Y1645" s="152"/>
      <c r="Z1645" s="152"/>
      <c r="AA1645" s="152"/>
      <c r="AB1645" s="152"/>
      <c r="AC1645" s="152"/>
      <c r="AD1645" s="152"/>
    </row>
    <row r="1646" spans="18:30" x14ac:dyDescent="0.25">
      <c r="R1646" s="152"/>
      <c r="S1646" s="152"/>
      <c r="T1646" s="152"/>
      <c r="U1646" s="152"/>
      <c r="V1646" s="152"/>
      <c r="W1646" s="152"/>
      <c r="X1646" s="152"/>
      <c r="Y1646" s="152"/>
      <c r="Z1646" s="152"/>
      <c r="AA1646" s="152"/>
      <c r="AB1646" s="152"/>
      <c r="AC1646" s="152"/>
      <c r="AD1646" s="152"/>
    </row>
    <row r="1647" spans="18:30" x14ac:dyDescent="0.25">
      <c r="R1647" s="152"/>
      <c r="S1647" s="152"/>
      <c r="T1647" s="152"/>
      <c r="U1647" s="152"/>
      <c r="V1647" s="152"/>
      <c r="W1647" s="152"/>
      <c r="X1647" s="152"/>
      <c r="Y1647" s="152"/>
      <c r="Z1647" s="152"/>
      <c r="AA1647" s="152"/>
      <c r="AB1647" s="152"/>
      <c r="AC1647" s="152"/>
      <c r="AD1647" s="152"/>
    </row>
    <row r="1648" spans="18:30" x14ac:dyDescent="0.25">
      <c r="R1648" s="152"/>
      <c r="S1648" s="152"/>
      <c r="T1648" s="152"/>
      <c r="U1648" s="152"/>
      <c r="V1648" s="152"/>
      <c r="W1648" s="152"/>
      <c r="X1648" s="152"/>
      <c r="Y1648" s="152"/>
      <c r="Z1648" s="152"/>
      <c r="AA1648" s="152"/>
      <c r="AB1648" s="152"/>
      <c r="AC1648" s="152"/>
      <c r="AD1648" s="152"/>
    </row>
    <row r="1649" spans="18:30" x14ac:dyDescent="0.25">
      <c r="R1649" s="152"/>
      <c r="S1649" s="152"/>
      <c r="T1649" s="152"/>
      <c r="U1649" s="152"/>
      <c r="V1649" s="152"/>
      <c r="W1649" s="152"/>
      <c r="X1649" s="152"/>
      <c r="Y1649" s="152"/>
      <c r="Z1649" s="152"/>
      <c r="AA1649" s="152"/>
      <c r="AB1649" s="152"/>
      <c r="AC1649" s="152"/>
      <c r="AD1649" s="152"/>
    </row>
    <row r="1650" spans="18:30" x14ac:dyDescent="0.25">
      <c r="R1650" s="152"/>
      <c r="S1650" s="152"/>
      <c r="T1650" s="152"/>
      <c r="U1650" s="152"/>
      <c r="V1650" s="152"/>
      <c r="W1650" s="152"/>
      <c r="X1650" s="152"/>
      <c r="Y1650" s="152"/>
      <c r="Z1650" s="152"/>
      <c r="AA1650" s="152"/>
      <c r="AB1650" s="152"/>
      <c r="AC1650" s="152"/>
      <c r="AD1650" s="152"/>
    </row>
    <row r="1651" spans="18:30" x14ac:dyDescent="0.25">
      <c r="R1651" s="152"/>
      <c r="S1651" s="152"/>
      <c r="T1651" s="152"/>
      <c r="U1651" s="152"/>
      <c r="V1651" s="152"/>
      <c r="W1651" s="152"/>
      <c r="X1651" s="152"/>
      <c r="Y1651" s="152"/>
      <c r="Z1651" s="152"/>
      <c r="AA1651" s="152"/>
      <c r="AB1651" s="152"/>
      <c r="AC1651" s="152"/>
      <c r="AD1651" s="152"/>
    </row>
    <row r="1652" spans="18:30" x14ac:dyDescent="0.25">
      <c r="R1652" s="152"/>
      <c r="S1652" s="152"/>
      <c r="T1652" s="152"/>
      <c r="U1652" s="152"/>
      <c r="V1652" s="152"/>
      <c r="W1652" s="152"/>
      <c r="X1652" s="152"/>
      <c r="Y1652" s="152"/>
      <c r="Z1652" s="152"/>
      <c r="AA1652" s="152"/>
      <c r="AB1652" s="152"/>
      <c r="AC1652" s="152"/>
      <c r="AD1652" s="152"/>
    </row>
    <row r="1653" spans="18:30" x14ac:dyDescent="0.25">
      <c r="R1653" s="152"/>
      <c r="S1653" s="152"/>
      <c r="T1653" s="152"/>
      <c r="U1653" s="152"/>
      <c r="V1653" s="152"/>
      <c r="W1653" s="152"/>
      <c r="X1653" s="152"/>
      <c r="Y1653" s="152"/>
      <c r="Z1653" s="152"/>
      <c r="AA1653" s="152"/>
      <c r="AB1653" s="152"/>
      <c r="AC1653" s="152"/>
      <c r="AD1653" s="152"/>
    </row>
    <row r="1654" spans="18:30" x14ac:dyDescent="0.25">
      <c r="R1654" s="152"/>
      <c r="S1654" s="152"/>
      <c r="T1654" s="152"/>
      <c r="U1654" s="152"/>
      <c r="V1654" s="152"/>
      <c r="W1654" s="152"/>
      <c r="X1654" s="152"/>
      <c r="Y1654" s="152"/>
      <c r="Z1654" s="152"/>
      <c r="AA1654" s="152"/>
      <c r="AB1654" s="152"/>
      <c r="AC1654" s="152"/>
      <c r="AD1654" s="152"/>
    </row>
    <row r="1655" spans="18:30" x14ac:dyDescent="0.25">
      <c r="R1655" s="152"/>
      <c r="S1655" s="152"/>
      <c r="T1655" s="152"/>
      <c r="U1655" s="152"/>
      <c r="V1655" s="152"/>
      <c r="W1655" s="152"/>
      <c r="X1655" s="152"/>
      <c r="Y1655" s="152"/>
      <c r="Z1655" s="152"/>
      <c r="AA1655" s="152"/>
      <c r="AB1655" s="152"/>
      <c r="AC1655" s="152"/>
      <c r="AD1655" s="152"/>
    </row>
    <row r="1656" spans="18:30" x14ac:dyDescent="0.25">
      <c r="R1656" s="152"/>
      <c r="S1656" s="152"/>
      <c r="T1656" s="152"/>
      <c r="U1656" s="152"/>
      <c r="V1656" s="152"/>
      <c r="W1656" s="152"/>
      <c r="X1656" s="152"/>
      <c r="Y1656" s="152"/>
      <c r="Z1656" s="152"/>
      <c r="AA1656" s="152"/>
      <c r="AB1656" s="152"/>
      <c r="AC1656" s="152"/>
      <c r="AD1656" s="152"/>
    </row>
    <row r="1657" spans="18:30" x14ac:dyDescent="0.25">
      <c r="R1657" s="152"/>
      <c r="S1657" s="152"/>
      <c r="T1657" s="152"/>
      <c r="U1657" s="152"/>
      <c r="V1657" s="152"/>
      <c r="W1657" s="152"/>
      <c r="X1657" s="152"/>
      <c r="Y1657" s="152"/>
      <c r="Z1657" s="152"/>
      <c r="AA1657" s="152"/>
      <c r="AB1657" s="152"/>
      <c r="AC1657" s="152"/>
      <c r="AD1657" s="152"/>
    </row>
    <row r="1658" spans="18:30" x14ac:dyDescent="0.25">
      <c r="R1658" s="152"/>
      <c r="S1658" s="152"/>
      <c r="T1658" s="152"/>
      <c r="U1658" s="152"/>
      <c r="V1658" s="152"/>
      <c r="W1658" s="152"/>
      <c r="X1658" s="152"/>
      <c r="Y1658" s="152"/>
      <c r="Z1658" s="152"/>
      <c r="AA1658" s="152"/>
      <c r="AB1658" s="152"/>
      <c r="AC1658" s="152"/>
      <c r="AD1658" s="152"/>
    </row>
    <row r="1659" spans="18:30" x14ac:dyDescent="0.25">
      <c r="R1659" s="152"/>
      <c r="S1659" s="152"/>
      <c r="T1659" s="152"/>
      <c r="U1659" s="152"/>
      <c r="V1659" s="152"/>
      <c r="W1659" s="152"/>
      <c r="X1659" s="152"/>
      <c r="Y1659" s="152"/>
      <c r="Z1659" s="152"/>
      <c r="AA1659" s="152"/>
      <c r="AB1659" s="152"/>
      <c r="AC1659" s="152"/>
      <c r="AD1659" s="152"/>
    </row>
    <row r="1660" spans="18:30" x14ac:dyDescent="0.25">
      <c r="R1660" s="152"/>
      <c r="S1660" s="152"/>
      <c r="T1660" s="152"/>
      <c r="U1660" s="152"/>
      <c r="V1660" s="152"/>
      <c r="W1660" s="152"/>
      <c r="X1660" s="152"/>
      <c r="Y1660" s="152"/>
      <c r="Z1660" s="152"/>
      <c r="AA1660" s="152"/>
      <c r="AB1660" s="152"/>
      <c r="AC1660" s="152"/>
      <c r="AD1660" s="152"/>
    </row>
    <row r="1661" spans="18:30" x14ac:dyDescent="0.25">
      <c r="R1661" s="152"/>
      <c r="S1661" s="152"/>
      <c r="T1661" s="152"/>
      <c r="U1661" s="152"/>
      <c r="V1661" s="152"/>
      <c r="W1661" s="152"/>
      <c r="X1661" s="152"/>
      <c r="Y1661" s="152"/>
      <c r="Z1661" s="152"/>
      <c r="AA1661" s="152"/>
      <c r="AB1661" s="152"/>
      <c r="AC1661" s="152"/>
      <c r="AD1661" s="152"/>
    </row>
    <row r="1662" spans="18:30" x14ac:dyDescent="0.25">
      <c r="R1662" s="152"/>
      <c r="S1662" s="152"/>
      <c r="T1662" s="152"/>
      <c r="U1662" s="152"/>
      <c r="V1662" s="152"/>
      <c r="W1662" s="152"/>
      <c r="X1662" s="152"/>
      <c r="Y1662" s="152"/>
      <c r="Z1662" s="152"/>
      <c r="AA1662" s="152"/>
      <c r="AB1662" s="152"/>
      <c r="AC1662" s="152"/>
      <c r="AD1662" s="152"/>
    </row>
    <row r="1663" spans="18:30" x14ac:dyDescent="0.25">
      <c r="R1663" s="152"/>
      <c r="S1663" s="152"/>
      <c r="T1663" s="152"/>
      <c r="U1663" s="152"/>
      <c r="V1663" s="152"/>
      <c r="W1663" s="152"/>
      <c r="X1663" s="152"/>
      <c r="Y1663" s="152"/>
      <c r="Z1663" s="152"/>
      <c r="AA1663" s="152"/>
      <c r="AB1663" s="152"/>
      <c r="AC1663" s="152"/>
      <c r="AD1663" s="152"/>
    </row>
    <row r="1664" spans="18:30" x14ac:dyDescent="0.25">
      <c r="R1664" s="152"/>
      <c r="S1664" s="152"/>
      <c r="T1664" s="152"/>
      <c r="U1664" s="152"/>
      <c r="V1664" s="152"/>
      <c r="W1664" s="152"/>
      <c r="X1664" s="152"/>
      <c r="Y1664" s="152"/>
      <c r="Z1664" s="152"/>
      <c r="AA1664" s="152"/>
      <c r="AB1664" s="152"/>
      <c r="AC1664" s="152"/>
      <c r="AD1664" s="152"/>
    </row>
    <row r="1665" spans="18:30" x14ac:dyDescent="0.25">
      <c r="R1665" s="152"/>
      <c r="S1665" s="152"/>
      <c r="T1665" s="152"/>
      <c r="U1665" s="152"/>
      <c r="V1665" s="152"/>
      <c r="W1665" s="152"/>
      <c r="X1665" s="152"/>
      <c r="Y1665" s="152"/>
      <c r="Z1665" s="152"/>
      <c r="AA1665" s="152"/>
      <c r="AB1665" s="152"/>
      <c r="AC1665" s="152"/>
      <c r="AD1665" s="152"/>
    </row>
    <row r="1666" spans="18:30" x14ac:dyDescent="0.25">
      <c r="R1666" s="152"/>
      <c r="S1666" s="152"/>
      <c r="T1666" s="152"/>
      <c r="U1666" s="152"/>
      <c r="V1666" s="152"/>
      <c r="W1666" s="152"/>
      <c r="X1666" s="152"/>
      <c r="Y1666" s="152"/>
      <c r="Z1666" s="152"/>
      <c r="AA1666" s="152"/>
      <c r="AB1666" s="152"/>
      <c r="AC1666" s="152"/>
      <c r="AD1666" s="152"/>
    </row>
    <row r="1667" spans="18:30" x14ac:dyDescent="0.25">
      <c r="R1667" s="152"/>
      <c r="S1667" s="152"/>
      <c r="T1667" s="152"/>
      <c r="U1667" s="152"/>
      <c r="V1667" s="152"/>
      <c r="W1667" s="152"/>
      <c r="X1667" s="152"/>
      <c r="Y1667" s="152"/>
      <c r="Z1667" s="152"/>
      <c r="AA1667" s="152"/>
      <c r="AB1667" s="152"/>
      <c r="AC1667" s="152"/>
      <c r="AD1667" s="152"/>
    </row>
    <row r="1668" spans="18:30" x14ac:dyDescent="0.25">
      <c r="R1668" s="152"/>
      <c r="S1668" s="152"/>
      <c r="T1668" s="152"/>
      <c r="U1668" s="152"/>
      <c r="V1668" s="152"/>
      <c r="W1668" s="152"/>
      <c r="X1668" s="152"/>
      <c r="Y1668" s="152"/>
      <c r="Z1668" s="152"/>
      <c r="AA1668" s="152"/>
      <c r="AB1668" s="152"/>
      <c r="AC1668" s="152"/>
      <c r="AD1668" s="152"/>
    </row>
    <row r="1669" spans="18:30" x14ac:dyDescent="0.25">
      <c r="R1669" s="152"/>
      <c r="S1669" s="152"/>
      <c r="T1669" s="152"/>
      <c r="U1669" s="152"/>
      <c r="V1669" s="152"/>
      <c r="W1669" s="152"/>
      <c r="X1669" s="152"/>
      <c r="Y1669" s="152"/>
      <c r="Z1669" s="152"/>
      <c r="AA1669" s="152"/>
      <c r="AB1669" s="152"/>
      <c r="AC1669" s="152"/>
      <c r="AD1669" s="152"/>
    </row>
    <row r="1670" spans="18:30" x14ac:dyDescent="0.25">
      <c r="R1670" s="152"/>
      <c r="S1670" s="152"/>
      <c r="T1670" s="152"/>
      <c r="U1670" s="152"/>
      <c r="V1670" s="152"/>
      <c r="W1670" s="152"/>
      <c r="X1670" s="152"/>
      <c r="Y1670" s="152"/>
      <c r="Z1670" s="152"/>
      <c r="AA1670" s="152"/>
      <c r="AB1670" s="152"/>
      <c r="AC1670" s="152"/>
      <c r="AD1670" s="152"/>
    </row>
    <row r="1671" spans="18:30" x14ac:dyDescent="0.25">
      <c r="R1671" s="152"/>
      <c r="S1671" s="152"/>
      <c r="T1671" s="152"/>
      <c r="U1671" s="152"/>
      <c r="V1671" s="152"/>
      <c r="W1671" s="152"/>
      <c r="X1671" s="152"/>
      <c r="Y1671" s="152"/>
      <c r="Z1671" s="152"/>
      <c r="AA1671" s="152"/>
      <c r="AB1671" s="152"/>
      <c r="AC1671" s="152"/>
      <c r="AD1671" s="152"/>
    </row>
    <row r="1672" spans="18:30" x14ac:dyDescent="0.25">
      <c r="R1672" s="152"/>
      <c r="S1672" s="152"/>
      <c r="T1672" s="152"/>
      <c r="U1672" s="152"/>
      <c r="V1672" s="152"/>
      <c r="W1672" s="152"/>
      <c r="X1672" s="152"/>
      <c r="Y1672" s="152"/>
      <c r="Z1672" s="152"/>
      <c r="AA1672" s="152"/>
      <c r="AB1672" s="152"/>
      <c r="AC1672" s="152"/>
      <c r="AD1672" s="152"/>
    </row>
    <row r="1673" spans="18:30" x14ac:dyDescent="0.25">
      <c r="R1673" s="152"/>
      <c r="S1673" s="152"/>
      <c r="T1673" s="152"/>
      <c r="U1673" s="152"/>
      <c r="V1673" s="152"/>
      <c r="W1673" s="152"/>
      <c r="X1673" s="152"/>
      <c r="Y1673" s="152"/>
      <c r="Z1673" s="152"/>
      <c r="AA1673" s="152"/>
      <c r="AB1673" s="152"/>
      <c r="AC1673" s="152"/>
      <c r="AD1673" s="152"/>
    </row>
    <row r="1674" spans="18:30" x14ac:dyDescent="0.25">
      <c r="R1674" s="152"/>
      <c r="S1674" s="152"/>
      <c r="T1674" s="152"/>
      <c r="U1674" s="152"/>
      <c r="V1674" s="152"/>
      <c r="W1674" s="152"/>
      <c r="X1674" s="152"/>
      <c r="Y1674" s="152"/>
      <c r="Z1674" s="152"/>
      <c r="AA1674" s="152"/>
      <c r="AB1674" s="152"/>
      <c r="AC1674" s="152"/>
      <c r="AD1674" s="152"/>
    </row>
    <row r="1675" spans="18:30" x14ac:dyDescent="0.25">
      <c r="R1675" s="152"/>
      <c r="S1675" s="152"/>
      <c r="T1675" s="152"/>
      <c r="U1675" s="152"/>
      <c r="V1675" s="152"/>
      <c r="W1675" s="152"/>
      <c r="X1675" s="152"/>
      <c r="Y1675" s="152"/>
      <c r="Z1675" s="152"/>
      <c r="AA1675" s="152"/>
      <c r="AB1675" s="152"/>
      <c r="AC1675" s="152"/>
      <c r="AD1675" s="152"/>
    </row>
    <row r="1676" spans="18:30" x14ac:dyDescent="0.25">
      <c r="R1676" s="152"/>
      <c r="S1676" s="152"/>
      <c r="T1676" s="152"/>
      <c r="U1676" s="152"/>
      <c r="V1676" s="152"/>
      <c r="W1676" s="152"/>
      <c r="X1676" s="152"/>
      <c r="Y1676" s="152"/>
      <c r="Z1676" s="152"/>
      <c r="AA1676" s="152"/>
      <c r="AB1676" s="152"/>
      <c r="AC1676" s="152"/>
      <c r="AD1676" s="152"/>
    </row>
    <row r="1677" spans="18:30" x14ac:dyDescent="0.25">
      <c r="R1677" s="152"/>
      <c r="S1677" s="152"/>
      <c r="T1677" s="152"/>
      <c r="U1677" s="152"/>
      <c r="V1677" s="152"/>
      <c r="W1677" s="152"/>
      <c r="X1677" s="152"/>
      <c r="Y1677" s="152"/>
      <c r="Z1677" s="152"/>
      <c r="AA1677" s="152"/>
      <c r="AB1677" s="152"/>
      <c r="AC1677" s="152"/>
      <c r="AD1677" s="152"/>
    </row>
    <row r="1678" spans="18:30" x14ac:dyDescent="0.25">
      <c r="R1678" s="152"/>
      <c r="S1678" s="152"/>
      <c r="T1678" s="152"/>
      <c r="U1678" s="152"/>
      <c r="V1678" s="152"/>
      <c r="W1678" s="152"/>
      <c r="X1678" s="152"/>
      <c r="Y1678" s="152"/>
      <c r="Z1678" s="152"/>
      <c r="AA1678" s="152"/>
      <c r="AB1678" s="152"/>
      <c r="AC1678" s="152"/>
      <c r="AD1678" s="152"/>
    </row>
    <row r="1679" spans="18:30" x14ac:dyDescent="0.25">
      <c r="R1679" s="152"/>
      <c r="S1679" s="152"/>
      <c r="T1679" s="152"/>
      <c r="U1679" s="152"/>
      <c r="V1679" s="152"/>
      <c r="W1679" s="152"/>
      <c r="X1679" s="152"/>
      <c r="Y1679" s="152"/>
      <c r="Z1679" s="152"/>
      <c r="AA1679" s="152"/>
      <c r="AB1679" s="152"/>
      <c r="AC1679" s="152"/>
      <c r="AD1679" s="152"/>
    </row>
    <row r="1680" spans="18:30" x14ac:dyDescent="0.25">
      <c r="R1680" s="152"/>
      <c r="S1680" s="152"/>
      <c r="T1680" s="152"/>
      <c r="U1680" s="152"/>
      <c r="V1680" s="152"/>
      <c r="W1680" s="152"/>
      <c r="X1680" s="152"/>
      <c r="Y1680" s="152"/>
      <c r="Z1680" s="152"/>
      <c r="AA1680" s="152"/>
      <c r="AB1680" s="152"/>
      <c r="AC1680" s="152"/>
      <c r="AD1680" s="152"/>
    </row>
    <row r="1681" spans="18:30" x14ac:dyDescent="0.25">
      <c r="R1681" s="152"/>
      <c r="S1681" s="152"/>
      <c r="T1681" s="152"/>
      <c r="U1681" s="152"/>
      <c r="V1681" s="152"/>
      <c r="W1681" s="152"/>
      <c r="X1681" s="152"/>
      <c r="Y1681" s="152"/>
      <c r="Z1681" s="152"/>
      <c r="AA1681" s="152"/>
      <c r="AB1681" s="152"/>
      <c r="AC1681" s="152"/>
      <c r="AD1681" s="152"/>
    </row>
    <row r="1682" spans="18:30" x14ac:dyDescent="0.25">
      <c r="R1682" s="152"/>
      <c r="S1682" s="152"/>
      <c r="T1682" s="152"/>
      <c r="U1682" s="152"/>
      <c r="V1682" s="152"/>
      <c r="W1682" s="152"/>
      <c r="X1682" s="152"/>
      <c r="Y1682" s="152"/>
      <c r="Z1682" s="152"/>
      <c r="AA1682" s="152"/>
      <c r="AB1682" s="152"/>
      <c r="AC1682" s="152"/>
      <c r="AD1682" s="152"/>
    </row>
    <row r="1683" spans="18:30" x14ac:dyDescent="0.25">
      <c r="R1683" s="152"/>
      <c r="S1683" s="152"/>
      <c r="T1683" s="152"/>
      <c r="U1683" s="152"/>
      <c r="V1683" s="152"/>
      <c r="W1683" s="152"/>
      <c r="X1683" s="152"/>
      <c r="Y1683" s="152"/>
      <c r="Z1683" s="152"/>
      <c r="AA1683" s="152"/>
      <c r="AB1683" s="152"/>
      <c r="AC1683" s="152"/>
      <c r="AD1683" s="152"/>
    </row>
    <row r="1684" spans="18:30" x14ac:dyDescent="0.25">
      <c r="R1684" s="152"/>
      <c r="S1684" s="152"/>
      <c r="T1684" s="152"/>
      <c r="U1684" s="152"/>
      <c r="V1684" s="152"/>
      <c r="W1684" s="152"/>
      <c r="X1684" s="152"/>
      <c r="Y1684" s="152"/>
      <c r="Z1684" s="152"/>
      <c r="AA1684" s="152"/>
      <c r="AB1684" s="152"/>
      <c r="AC1684" s="152"/>
      <c r="AD1684" s="152"/>
    </row>
    <row r="1685" spans="18:30" x14ac:dyDescent="0.25">
      <c r="R1685" s="152"/>
      <c r="S1685" s="152"/>
      <c r="T1685" s="152"/>
      <c r="U1685" s="152"/>
      <c r="V1685" s="152"/>
      <c r="W1685" s="152"/>
      <c r="X1685" s="152"/>
      <c r="Y1685" s="152"/>
      <c r="Z1685" s="152"/>
      <c r="AA1685" s="152"/>
      <c r="AB1685" s="152"/>
      <c r="AC1685" s="152"/>
      <c r="AD1685" s="152"/>
    </row>
    <row r="1686" spans="18:30" x14ac:dyDescent="0.25">
      <c r="R1686" s="152"/>
      <c r="S1686" s="152"/>
      <c r="T1686" s="152"/>
      <c r="U1686" s="152"/>
      <c r="V1686" s="152"/>
      <c r="W1686" s="152"/>
      <c r="X1686" s="152"/>
      <c r="Y1686" s="152"/>
      <c r="Z1686" s="152"/>
      <c r="AA1686" s="152"/>
      <c r="AB1686" s="152"/>
      <c r="AC1686" s="152"/>
      <c r="AD1686" s="152"/>
    </row>
    <row r="1687" spans="18:30" x14ac:dyDescent="0.25">
      <c r="R1687" s="152"/>
      <c r="S1687" s="152"/>
      <c r="T1687" s="152"/>
      <c r="U1687" s="152"/>
      <c r="V1687" s="152"/>
      <c r="W1687" s="152"/>
      <c r="X1687" s="152"/>
      <c r="Y1687" s="152"/>
      <c r="Z1687" s="152"/>
      <c r="AA1687" s="152"/>
      <c r="AB1687" s="152"/>
      <c r="AC1687" s="152"/>
      <c r="AD1687" s="152"/>
    </row>
    <row r="1688" spans="18:30" x14ac:dyDescent="0.25">
      <c r="R1688" s="152"/>
      <c r="S1688" s="152"/>
      <c r="T1688" s="152"/>
      <c r="U1688" s="152"/>
      <c r="V1688" s="152"/>
      <c r="W1688" s="152"/>
      <c r="X1688" s="152"/>
      <c r="Y1688" s="152"/>
      <c r="Z1688" s="152"/>
      <c r="AA1688" s="152"/>
      <c r="AB1688" s="152"/>
      <c r="AC1688" s="152"/>
      <c r="AD1688" s="152"/>
    </row>
    <row r="1689" spans="18:30" x14ac:dyDescent="0.25">
      <c r="R1689" s="152"/>
      <c r="S1689" s="152"/>
      <c r="T1689" s="152"/>
      <c r="U1689" s="152"/>
      <c r="V1689" s="152"/>
      <c r="W1689" s="152"/>
      <c r="X1689" s="152"/>
      <c r="Y1689" s="152"/>
      <c r="Z1689" s="152"/>
      <c r="AA1689" s="152"/>
      <c r="AB1689" s="152"/>
      <c r="AC1689" s="152"/>
      <c r="AD1689" s="152"/>
    </row>
    <row r="1690" spans="18:30" x14ac:dyDescent="0.25">
      <c r="R1690" s="152"/>
      <c r="S1690" s="152"/>
      <c r="T1690" s="152"/>
      <c r="U1690" s="152"/>
      <c r="V1690" s="152"/>
      <c r="W1690" s="152"/>
      <c r="X1690" s="152"/>
      <c r="Y1690" s="152"/>
      <c r="Z1690" s="152"/>
      <c r="AA1690" s="152"/>
      <c r="AB1690" s="152"/>
      <c r="AC1690" s="152"/>
      <c r="AD1690" s="152"/>
    </row>
    <row r="1691" spans="18:30" x14ac:dyDescent="0.25">
      <c r="R1691" s="152"/>
      <c r="S1691" s="152"/>
      <c r="T1691" s="152"/>
      <c r="U1691" s="152"/>
      <c r="V1691" s="152"/>
      <c r="W1691" s="152"/>
      <c r="X1691" s="152"/>
      <c r="Y1691" s="152"/>
      <c r="Z1691" s="152"/>
      <c r="AA1691" s="152"/>
      <c r="AB1691" s="152"/>
      <c r="AC1691" s="152"/>
      <c r="AD1691" s="152"/>
    </row>
    <row r="1692" spans="18:30" x14ac:dyDescent="0.25">
      <c r="R1692" s="152"/>
      <c r="S1692" s="152"/>
      <c r="T1692" s="152"/>
      <c r="U1692" s="152"/>
      <c r="V1692" s="152"/>
      <c r="W1692" s="152"/>
      <c r="X1692" s="152"/>
      <c r="Y1692" s="152"/>
      <c r="Z1692" s="152"/>
      <c r="AA1692" s="152"/>
      <c r="AB1692" s="152"/>
      <c r="AC1692" s="152"/>
      <c r="AD1692" s="152"/>
    </row>
    <row r="1693" spans="18:30" x14ac:dyDescent="0.25">
      <c r="R1693" s="152"/>
      <c r="S1693" s="152"/>
      <c r="T1693" s="152"/>
      <c r="U1693" s="152"/>
      <c r="V1693" s="152"/>
      <c r="W1693" s="152"/>
      <c r="X1693" s="152"/>
      <c r="Y1693" s="152"/>
      <c r="Z1693" s="152"/>
      <c r="AA1693" s="152"/>
      <c r="AB1693" s="152"/>
      <c r="AC1693" s="152"/>
      <c r="AD1693" s="152"/>
    </row>
    <row r="1694" spans="18:30" x14ac:dyDescent="0.25">
      <c r="R1694" s="152"/>
      <c r="S1694" s="152"/>
      <c r="T1694" s="152"/>
      <c r="U1694" s="152"/>
      <c r="V1694" s="152"/>
      <c r="W1694" s="152"/>
      <c r="X1694" s="152"/>
      <c r="Y1694" s="152"/>
      <c r="Z1694" s="152"/>
      <c r="AA1694" s="152"/>
      <c r="AB1694" s="152"/>
      <c r="AC1694" s="152"/>
      <c r="AD1694" s="152"/>
    </row>
    <row r="1695" spans="18:30" x14ac:dyDescent="0.25">
      <c r="R1695" s="152"/>
      <c r="S1695" s="152"/>
      <c r="T1695" s="152"/>
      <c r="U1695" s="152"/>
      <c r="V1695" s="152"/>
      <c r="W1695" s="152"/>
      <c r="X1695" s="152"/>
      <c r="Y1695" s="152"/>
      <c r="Z1695" s="152"/>
      <c r="AA1695" s="152"/>
      <c r="AB1695" s="152"/>
      <c r="AC1695" s="152"/>
      <c r="AD1695" s="152"/>
    </row>
    <row r="1696" spans="18:30" x14ac:dyDescent="0.25">
      <c r="R1696" s="152"/>
      <c r="S1696" s="152"/>
      <c r="T1696" s="152"/>
      <c r="U1696" s="152"/>
      <c r="V1696" s="152"/>
      <c r="W1696" s="152"/>
      <c r="X1696" s="152"/>
      <c r="Y1696" s="152"/>
      <c r="Z1696" s="152"/>
      <c r="AA1696" s="152"/>
      <c r="AB1696" s="152"/>
      <c r="AC1696" s="152"/>
      <c r="AD1696" s="152"/>
    </row>
    <row r="1697" spans="18:30" x14ac:dyDescent="0.25">
      <c r="R1697" s="152"/>
      <c r="S1697" s="152"/>
      <c r="T1697" s="152"/>
      <c r="U1697" s="152"/>
      <c r="V1697" s="152"/>
      <c r="W1697" s="152"/>
      <c r="X1697" s="152"/>
      <c r="Y1697" s="152"/>
      <c r="Z1697" s="152"/>
      <c r="AA1697" s="152"/>
      <c r="AB1697" s="152"/>
      <c r="AC1697" s="152"/>
      <c r="AD1697" s="152"/>
    </row>
    <row r="1698" spans="18:30" x14ac:dyDescent="0.25">
      <c r="R1698" s="152"/>
      <c r="S1698" s="152"/>
      <c r="T1698" s="152"/>
      <c r="U1698" s="152"/>
      <c r="V1698" s="152"/>
      <c r="W1698" s="152"/>
      <c r="X1698" s="152"/>
      <c r="Y1698" s="152"/>
      <c r="Z1698" s="152"/>
      <c r="AA1698" s="152"/>
      <c r="AB1698" s="152"/>
      <c r="AC1698" s="152"/>
      <c r="AD1698" s="152"/>
    </row>
    <row r="1699" spans="18:30" x14ac:dyDescent="0.25">
      <c r="R1699" s="152"/>
      <c r="S1699" s="152"/>
      <c r="T1699" s="152"/>
      <c r="U1699" s="152"/>
      <c r="V1699" s="152"/>
      <c r="W1699" s="152"/>
      <c r="X1699" s="152"/>
      <c r="Y1699" s="152"/>
      <c r="Z1699" s="152"/>
      <c r="AA1699" s="152"/>
      <c r="AB1699" s="152"/>
      <c r="AC1699" s="152"/>
      <c r="AD1699" s="152"/>
    </row>
    <row r="1700" spans="18:30" x14ac:dyDescent="0.25">
      <c r="R1700" s="152"/>
      <c r="S1700" s="152"/>
      <c r="T1700" s="152"/>
      <c r="U1700" s="152"/>
      <c r="V1700" s="152"/>
      <c r="W1700" s="152"/>
      <c r="X1700" s="152"/>
      <c r="Y1700" s="152"/>
      <c r="Z1700" s="152"/>
      <c r="AA1700" s="152"/>
      <c r="AB1700" s="152"/>
      <c r="AC1700" s="152"/>
      <c r="AD1700" s="152"/>
    </row>
    <row r="1701" spans="18:30" x14ac:dyDescent="0.25">
      <c r="R1701" s="152"/>
      <c r="S1701" s="152"/>
      <c r="T1701" s="152"/>
      <c r="U1701" s="152"/>
      <c r="V1701" s="152"/>
      <c r="W1701" s="152"/>
      <c r="X1701" s="152"/>
      <c r="Y1701" s="152"/>
      <c r="Z1701" s="152"/>
      <c r="AA1701" s="152"/>
      <c r="AB1701" s="152"/>
      <c r="AC1701" s="152"/>
      <c r="AD1701" s="152"/>
    </row>
    <row r="1702" spans="18:30" x14ac:dyDescent="0.25">
      <c r="R1702" s="152"/>
      <c r="S1702" s="152"/>
      <c r="T1702" s="152"/>
      <c r="U1702" s="152"/>
      <c r="V1702" s="152"/>
      <c r="W1702" s="152"/>
      <c r="X1702" s="152"/>
      <c r="Y1702" s="152"/>
      <c r="Z1702" s="152"/>
      <c r="AA1702" s="152"/>
      <c r="AB1702" s="152"/>
      <c r="AC1702" s="152"/>
      <c r="AD1702" s="152"/>
    </row>
    <row r="1703" spans="18:30" x14ac:dyDescent="0.25">
      <c r="R1703" s="152"/>
      <c r="S1703" s="152"/>
      <c r="T1703" s="152"/>
      <c r="U1703" s="152"/>
      <c r="V1703" s="152"/>
      <c r="W1703" s="152"/>
      <c r="X1703" s="152"/>
      <c r="Y1703" s="152"/>
      <c r="Z1703" s="152"/>
      <c r="AA1703" s="152"/>
      <c r="AB1703" s="152"/>
      <c r="AC1703" s="152"/>
      <c r="AD1703" s="152"/>
    </row>
    <row r="1704" spans="18:30" x14ac:dyDescent="0.25">
      <c r="R1704" s="152"/>
      <c r="S1704" s="152"/>
      <c r="T1704" s="152"/>
      <c r="U1704" s="152"/>
      <c r="V1704" s="152"/>
      <c r="W1704" s="152"/>
      <c r="X1704" s="152"/>
      <c r="Y1704" s="152"/>
      <c r="Z1704" s="152"/>
      <c r="AA1704" s="152"/>
      <c r="AB1704" s="152"/>
      <c r="AC1704" s="152"/>
      <c r="AD1704" s="152"/>
    </row>
    <row r="1705" spans="18:30" x14ac:dyDescent="0.25">
      <c r="R1705" s="152"/>
      <c r="S1705" s="152"/>
      <c r="T1705" s="152"/>
      <c r="U1705" s="152"/>
      <c r="V1705" s="152"/>
      <c r="W1705" s="152"/>
      <c r="X1705" s="152"/>
      <c r="Y1705" s="152"/>
      <c r="Z1705" s="152"/>
      <c r="AA1705" s="152"/>
      <c r="AB1705" s="152"/>
      <c r="AC1705" s="152"/>
      <c r="AD1705" s="152"/>
    </row>
    <row r="1706" spans="18:30" x14ac:dyDescent="0.25">
      <c r="R1706" s="152"/>
      <c r="S1706" s="152"/>
      <c r="T1706" s="152"/>
      <c r="U1706" s="152"/>
      <c r="V1706" s="152"/>
      <c r="W1706" s="152"/>
      <c r="X1706" s="152"/>
      <c r="Y1706" s="152"/>
      <c r="Z1706" s="152"/>
      <c r="AA1706" s="152"/>
      <c r="AB1706" s="152"/>
      <c r="AC1706" s="152"/>
      <c r="AD1706" s="152"/>
    </row>
    <row r="1707" spans="18:30" x14ac:dyDescent="0.25">
      <c r="R1707" s="152"/>
      <c r="S1707" s="152"/>
      <c r="T1707" s="152"/>
      <c r="U1707" s="152"/>
      <c r="V1707" s="152"/>
      <c r="W1707" s="152"/>
      <c r="X1707" s="152"/>
      <c r="Y1707" s="152"/>
      <c r="Z1707" s="152"/>
      <c r="AA1707" s="152"/>
      <c r="AB1707" s="152"/>
      <c r="AC1707" s="152"/>
      <c r="AD1707" s="152"/>
    </row>
    <row r="1708" spans="18:30" x14ac:dyDescent="0.25">
      <c r="R1708" s="152"/>
      <c r="S1708" s="152"/>
      <c r="T1708" s="152"/>
      <c r="U1708" s="152"/>
      <c r="V1708" s="152"/>
      <c r="W1708" s="152"/>
      <c r="X1708" s="152"/>
      <c r="Y1708" s="152"/>
      <c r="Z1708" s="152"/>
      <c r="AA1708" s="152"/>
      <c r="AB1708" s="152"/>
      <c r="AC1708" s="152"/>
      <c r="AD1708" s="152"/>
    </row>
    <row r="1709" spans="18:30" x14ac:dyDescent="0.25">
      <c r="R1709" s="152"/>
      <c r="S1709" s="152"/>
      <c r="T1709" s="152"/>
      <c r="U1709" s="152"/>
      <c r="V1709" s="152"/>
      <c r="W1709" s="152"/>
      <c r="X1709" s="152"/>
      <c r="Y1709" s="152"/>
      <c r="Z1709" s="152"/>
      <c r="AA1709" s="152"/>
      <c r="AB1709" s="152"/>
      <c r="AC1709" s="152"/>
      <c r="AD1709" s="152"/>
    </row>
    <row r="1710" spans="18:30" x14ac:dyDescent="0.25">
      <c r="R1710" s="152"/>
      <c r="S1710" s="152"/>
      <c r="T1710" s="152"/>
      <c r="U1710" s="152"/>
      <c r="V1710" s="152"/>
      <c r="W1710" s="152"/>
      <c r="X1710" s="152"/>
      <c r="Y1710" s="152"/>
      <c r="Z1710" s="152"/>
      <c r="AA1710" s="152"/>
      <c r="AB1710" s="152"/>
      <c r="AC1710" s="152"/>
      <c r="AD1710" s="152"/>
    </row>
    <row r="1711" spans="18:30" x14ac:dyDescent="0.25">
      <c r="R1711" s="152"/>
      <c r="S1711" s="152"/>
      <c r="T1711" s="152"/>
      <c r="U1711" s="152"/>
      <c r="V1711" s="152"/>
      <c r="W1711" s="152"/>
      <c r="X1711" s="152"/>
      <c r="Y1711" s="152"/>
      <c r="Z1711" s="152"/>
      <c r="AA1711" s="152"/>
      <c r="AB1711" s="152"/>
      <c r="AC1711" s="152"/>
      <c r="AD1711" s="152"/>
    </row>
    <row r="1712" spans="18:30" x14ac:dyDescent="0.25">
      <c r="R1712" s="152"/>
      <c r="S1712" s="152"/>
      <c r="T1712" s="152"/>
      <c r="U1712" s="152"/>
      <c r="V1712" s="152"/>
      <c r="W1712" s="152"/>
      <c r="X1712" s="152"/>
      <c r="Y1712" s="152"/>
      <c r="Z1712" s="152"/>
      <c r="AA1712" s="152"/>
      <c r="AB1712" s="152"/>
      <c r="AC1712" s="152"/>
      <c r="AD1712" s="152"/>
    </row>
    <row r="1713" spans="18:30" x14ac:dyDescent="0.25">
      <c r="R1713" s="152"/>
      <c r="S1713" s="152"/>
      <c r="T1713" s="152"/>
      <c r="U1713" s="152"/>
      <c r="V1713" s="152"/>
      <c r="W1713" s="152"/>
      <c r="X1713" s="152"/>
      <c r="Y1713" s="152"/>
      <c r="Z1713" s="152"/>
      <c r="AA1713" s="152"/>
      <c r="AB1713" s="152"/>
      <c r="AC1713" s="152"/>
      <c r="AD1713" s="152"/>
    </row>
    <row r="1714" spans="18:30" x14ac:dyDescent="0.25">
      <c r="R1714" s="152"/>
      <c r="S1714" s="152"/>
      <c r="T1714" s="152"/>
      <c r="U1714" s="152"/>
      <c r="V1714" s="152"/>
      <c r="W1714" s="152"/>
      <c r="X1714" s="152"/>
      <c r="Y1714" s="152"/>
      <c r="Z1714" s="152"/>
      <c r="AA1714" s="152"/>
      <c r="AB1714" s="152"/>
      <c r="AC1714" s="152"/>
      <c r="AD1714" s="152"/>
    </row>
    <row r="1715" spans="18:30" x14ac:dyDescent="0.25">
      <c r="R1715" s="152"/>
      <c r="S1715" s="152"/>
      <c r="T1715" s="152"/>
      <c r="U1715" s="152"/>
      <c r="V1715" s="152"/>
      <c r="W1715" s="152"/>
      <c r="X1715" s="152"/>
      <c r="Y1715" s="152"/>
      <c r="Z1715" s="152"/>
      <c r="AA1715" s="152"/>
      <c r="AB1715" s="152"/>
      <c r="AC1715" s="152"/>
      <c r="AD1715" s="152"/>
    </row>
    <row r="1716" spans="18:30" x14ac:dyDescent="0.25">
      <c r="R1716" s="152"/>
      <c r="S1716" s="152"/>
      <c r="T1716" s="152"/>
      <c r="U1716" s="152"/>
      <c r="V1716" s="152"/>
      <c r="W1716" s="152"/>
      <c r="X1716" s="152"/>
      <c r="Y1716" s="152"/>
      <c r="Z1716" s="152"/>
      <c r="AA1716" s="152"/>
      <c r="AB1716" s="152"/>
      <c r="AC1716" s="152"/>
      <c r="AD1716" s="152"/>
    </row>
  </sheetData>
  <mergeCells count="415">
    <mergeCell ref="A1:D3"/>
    <mergeCell ref="E1:AU1"/>
    <mergeCell ref="E2:AU2"/>
    <mergeCell ref="E3:AD3"/>
    <mergeCell ref="AE3:AU3"/>
    <mergeCell ref="A4:D4"/>
    <mergeCell ref="E4:AU4"/>
    <mergeCell ref="AH16:AH21"/>
    <mergeCell ref="AI16:AI21"/>
    <mergeCell ref="G8:S8"/>
    <mergeCell ref="T8:AF8"/>
    <mergeCell ref="AG8:AK8"/>
    <mergeCell ref="AL8:AM8"/>
    <mergeCell ref="AN8:AT8"/>
    <mergeCell ref="AU8:AU9"/>
    <mergeCell ref="A5:D5"/>
    <mergeCell ref="E5:AU5"/>
    <mergeCell ref="A6:D6"/>
    <mergeCell ref="E6:AU6"/>
    <mergeCell ref="A7:AU7"/>
    <mergeCell ref="A8:A9"/>
    <mergeCell ref="B8:B9"/>
    <mergeCell ref="C8:C9"/>
    <mergeCell ref="D8:D9"/>
    <mergeCell ref="E8:E9"/>
    <mergeCell ref="AP10:AP15"/>
    <mergeCell ref="AQ10:AQ15"/>
    <mergeCell ref="AR10:AR15"/>
    <mergeCell ref="AS10:AS15"/>
    <mergeCell ref="AT10:AT15"/>
    <mergeCell ref="AU10:AU15"/>
    <mergeCell ref="AJ10:AJ15"/>
    <mergeCell ref="AK10:AK15"/>
    <mergeCell ref="AL10:AL15"/>
    <mergeCell ref="AM10:AM15"/>
    <mergeCell ref="AN10:AN15"/>
    <mergeCell ref="AO10:AO15"/>
    <mergeCell ref="AP16:AP21"/>
    <mergeCell ref="AQ16:AQ21"/>
    <mergeCell ref="AR16:AR21"/>
    <mergeCell ref="AS16:AS21"/>
    <mergeCell ref="AT16:AT21"/>
    <mergeCell ref="AU16:AU21"/>
    <mergeCell ref="AJ16:AJ21"/>
    <mergeCell ref="AK16:AK21"/>
    <mergeCell ref="AL16:AL21"/>
    <mergeCell ref="AM16:AM21"/>
    <mergeCell ref="AN16:AN21"/>
    <mergeCell ref="AO16:AO21"/>
    <mergeCell ref="AR22:AR27"/>
    <mergeCell ref="AS22:AS27"/>
    <mergeCell ref="AT22:AT27"/>
    <mergeCell ref="AU22:AU27"/>
    <mergeCell ref="C28:C33"/>
    <mergeCell ref="AG28:AG33"/>
    <mergeCell ref="AH28:AH33"/>
    <mergeCell ref="AI28:AI33"/>
    <mergeCell ref="AJ28:AJ33"/>
    <mergeCell ref="AK28:AK33"/>
    <mergeCell ref="AL22:AL27"/>
    <mergeCell ref="AM22:AM27"/>
    <mergeCell ref="AN22:AN27"/>
    <mergeCell ref="AO22:AO27"/>
    <mergeCell ref="AP22:AP27"/>
    <mergeCell ref="AQ22:AQ27"/>
    <mergeCell ref="C22:C27"/>
    <mergeCell ref="AG22:AG27"/>
    <mergeCell ref="AH22:AH27"/>
    <mergeCell ref="AI22:AI27"/>
    <mergeCell ref="AJ22:AJ27"/>
    <mergeCell ref="AK22:AK27"/>
    <mergeCell ref="AR28:AR33"/>
    <mergeCell ref="AS28:AS33"/>
    <mergeCell ref="AL34:AL39"/>
    <mergeCell ref="AM34:AM39"/>
    <mergeCell ref="AN34:AN39"/>
    <mergeCell ref="AT28:AT33"/>
    <mergeCell ref="AU28:AU33"/>
    <mergeCell ref="C34:C39"/>
    <mergeCell ref="AG34:AG39"/>
    <mergeCell ref="AH34:AH39"/>
    <mergeCell ref="AI34:AI39"/>
    <mergeCell ref="AJ34:AJ39"/>
    <mergeCell ref="AK34:AK39"/>
    <mergeCell ref="AL28:AL33"/>
    <mergeCell ref="AM28:AM33"/>
    <mergeCell ref="AN28:AN33"/>
    <mergeCell ref="AO28:AO33"/>
    <mergeCell ref="AP28:AP33"/>
    <mergeCell ref="AQ28:AQ33"/>
    <mergeCell ref="AR34:AR39"/>
    <mergeCell ref="AS34:AS39"/>
    <mergeCell ref="AT34:AT39"/>
    <mergeCell ref="AU34:AU39"/>
    <mergeCell ref="AO34:AO39"/>
    <mergeCell ref="AP34:AP39"/>
    <mergeCell ref="AQ34:AQ39"/>
    <mergeCell ref="AS40:AS45"/>
    <mergeCell ref="AT40:AT45"/>
    <mergeCell ref="AU40:AU45"/>
    <mergeCell ref="C46:C51"/>
    <mergeCell ref="AG46:AG51"/>
    <mergeCell ref="AH46:AH51"/>
    <mergeCell ref="AI46:AI51"/>
    <mergeCell ref="AJ46:AJ51"/>
    <mergeCell ref="AK46:AK51"/>
    <mergeCell ref="AL40:AL45"/>
    <mergeCell ref="AM40:AM45"/>
    <mergeCell ref="AN40:AN45"/>
    <mergeCell ref="AO40:AO45"/>
    <mergeCell ref="AP40:AP45"/>
    <mergeCell ref="AQ40:AQ45"/>
    <mergeCell ref="AR46:AR51"/>
    <mergeCell ref="AS46:AS51"/>
    <mergeCell ref="AT46:AT51"/>
    <mergeCell ref="AU46:AU51"/>
    <mergeCell ref="AO46:AO51"/>
    <mergeCell ref="AP46:AP51"/>
    <mergeCell ref="AQ46:AQ51"/>
    <mergeCell ref="C40:C45"/>
    <mergeCell ref="AG40:AG45"/>
    <mergeCell ref="AH52:AH57"/>
    <mergeCell ref="AI52:AI57"/>
    <mergeCell ref="AJ52:AJ57"/>
    <mergeCell ref="AK52:AK57"/>
    <mergeCell ref="AL46:AL51"/>
    <mergeCell ref="AM46:AM51"/>
    <mergeCell ref="AN46:AN51"/>
    <mergeCell ref="AR40:AR45"/>
    <mergeCell ref="AH40:AH45"/>
    <mergeCell ref="AI40:AI45"/>
    <mergeCell ref="AJ40:AJ45"/>
    <mergeCell ref="AK40:AK45"/>
    <mergeCell ref="AR52:AR57"/>
    <mergeCell ref="AS52:AS57"/>
    <mergeCell ref="AT52:AT57"/>
    <mergeCell ref="AU52:AU57"/>
    <mergeCell ref="C58:C63"/>
    <mergeCell ref="AG58:AG63"/>
    <mergeCell ref="AH58:AH63"/>
    <mergeCell ref="AI58:AI63"/>
    <mergeCell ref="AJ58:AJ63"/>
    <mergeCell ref="AK58:AK63"/>
    <mergeCell ref="AL52:AL57"/>
    <mergeCell ref="AM52:AM57"/>
    <mergeCell ref="AN52:AN57"/>
    <mergeCell ref="AO52:AO57"/>
    <mergeCell ref="AP52:AP57"/>
    <mergeCell ref="AQ52:AQ57"/>
    <mergeCell ref="AR58:AR63"/>
    <mergeCell ref="AS58:AS63"/>
    <mergeCell ref="AT58:AT63"/>
    <mergeCell ref="AU58:AU63"/>
    <mergeCell ref="AO58:AO63"/>
    <mergeCell ref="AP58:AP63"/>
    <mergeCell ref="AQ58:AQ63"/>
    <mergeCell ref="C52:C57"/>
    <mergeCell ref="AG52:AG57"/>
    <mergeCell ref="C64:C69"/>
    <mergeCell ref="AG64:AG69"/>
    <mergeCell ref="AH64:AH69"/>
    <mergeCell ref="AI64:AI69"/>
    <mergeCell ref="AJ64:AJ69"/>
    <mergeCell ref="AK64:AK69"/>
    <mergeCell ref="AL58:AL63"/>
    <mergeCell ref="AM58:AM63"/>
    <mergeCell ref="AN58:AN63"/>
    <mergeCell ref="AG70:AG75"/>
    <mergeCell ref="AH70:AH75"/>
    <mergeCell ref="AI70:AI75"/>
    <mergeCell ref="AJ70:AJ75"/>
    <mergeCell ref="AK70:AK75"/>
    <mergeCell ref="AL64:AL69"/>
    <mergeCell ref="AM64:AM69"/>
    <mergeCell ref="AN64:AN69"/>
    <mergeCell ref="AO64:AO69"/>
    <mergeCell ref="AO70:AO75"/>
    <mergeCell ref="AJ76:AJ81"/>
    <mergeCell ref="AK76:AK81"/>
    <mergeCell ref="AL70:AL75"/>
    <mergeCell ref="AM70:AM75"/>
    <mergeCell ref="AN70:AN75"/>
    <mergeCell ref="AR64:AR69"/>
    <mergeCell ref="AS64:AS69"/>
    <mergeCell ref="AT64:AT69"/>
    <mergeCell ref="AU64:AU69"/>
    <mergeCell ref="AP64:AP69"/>
    <mergeCell ref="AQ64:AQ69"/>
    <mergeCell ref="AR70:AR75"/>
    <mergeCell ref="AS70:AS75"/>
    <mergeCell ref="AT70:AT75"/>
    <mergeCell ref="AU70:AU75"/>
    <mergeCell ref="AP70:AP75"/>
    <mergeCell ref="AQ70:AQ75"/>
    <mergeCell ref="AJ88:AJ93"/>
    <mergeCell ref="AK88:AK93"/>
    <mergeCell ref="AL82:AL87"/>
    <mergeCell ref="AM82:AM87"/>
    <mergeCell ref="AN82:AN87"/>
    <mergeCell ref="AR76:AR81"/>
    <mergeCell ref="AS76:AS81"/>
    <mergeCell ref="AT76:AT81"/>
    <mergeCell ref="AU76:AU81"/>
    <mergeCell ref="AJ82:AJ87"/>
    <mergeCell ref="AK82:AK87"/>
    <mergeCell ref="AL76:AL81"/>
    <mergeCell ref="AM76:AM81"/>
    <mergeCell ref="AN76:AN81"/>
    <mergeCell ref="AO76:AO81"/>
    <mergeCell ref="AP76:AP81"/>
    <mergeCell ref="AQ76:AQ81"/>
    <mergeCell ref="AR82:AR87"/>
    <mergeCell ref="AS82:AS87"/>
    <mergeCell ref="AT82:AT87"/>
    <mergeCell ref="AU82:AU87"/>
    <mergeCell ref="AO82:AO87"/>
    <mergeCell ref="AP82:AP87"/>
    <mergeCell ref="AQ82:AQ87"/>
    <mergeCell ref="AR88:AR93"/>
    <mergeCell ref="AS88:AS93"/>
    <mergeCell ref="AT88:AT93"/>
    <mergeCell ref="AU88:AU93"/>
    <mergeCell ref="C94:C99"/>
    <mergeCell ref="AG94:AG99"/>
    <mergeCell ref="AH94:AH99"/>
    <mergeCell ref="AI94:AI99"/>
    <mergeCell ref="AJ94:AJ99"/>
    <mergeCell ref="AK94:AK99"/>
    <mergeCell ref="AL88:AL93"/>
    <mergeCell ref="AM88:AM93"/>
    <mergeCell ref="AN88:AN93"/>
    <mergeCell ref="AO88:AO93"/>
    <mergeCell ref="AP88:AP93"/>
    <mergeCell ref="AQ88:AQ93"/>
    <mergeCell ref="AR94:AR99"/>
    <mergeCell ref="AS94:AS99"/>
    <mergeCell ref="AT94:AT99"/>
    <mergeCell ref="AU94:AU99"/>
    <mergeCell ref="AO94:AO99"/>
    <mergeCell ref="AP94:AP99"/>
    <mergeCell ref="AQ94:AQ99"/>
    <mergeCell ref="C88:C93"/>
    <mergeCell ref="AG100:AG105"/>
    <mergeCell ref="AH100:AH105"/>
    <mergeCell ref="AI100:AI105"/>
    <mergeCell ref="AJ100:AJ105"/>
    <mergeCell ref="AK100:AK105"/>
    <mergeCell ref="AL94:AL99"/>
    <mergeCell ref="AM94:AM99"/>
    <mergeCell ref="AN94:AN99"/>
    <mergeCell ref="AL106:AL111"/>
    <mergeCell ref="AM106:AM111"/>
    <mergeCell ref="AN106:AN111"/>
    <mergeCell ref="AR100:AR105"/>
    <mergeCell ref="AS100:AS105"/>
    <mergeCell ref="AT100:AT105"/>
    <mergeCell ref="AU100:AU105"/>
    <mergeCell ref="C106:C111"/>
    <mergeCell ref="AG106:AG111"/>
    <mergeCell ref="AH106:AH111"/>
    <mergeCell ref="AI106:AI111"/>
    <mergeCell ref="AJ106:AJ111"/>
    <mergeCell ref="AK106:AK111"/>
    <mergeCell ref="AL100:AL105"/>
    <mergeCell ref="AM100:AM105"/>
    <mergeCell ref="AN100:AN105"/>
    <mergeCell ref="AO100:AO105"/>
    <mergeCell ref="AP100:AP105"/>
    <mergeCell ref="AQ100:AQ105"/>
    <mergeCell ref="AR106:AR111"/>
    <mergeCell ref="AS106:AS111"/>
    <mergeCell ref="AT106:AT111"/>
    <mergeCell ref="AU106:AU111"/>
    <mergeCell ref="AO106:AO111"/>
    <mergeCell ref="AP106:AP111"/>
    <mergeCell ref="AQ106:AQ111"/>
    <mergeCell ref="C100:C105"/>
    <mergeCell ref="AP124:AP129"/>
    <mergeCell ref="AQ124:AQ129"/>
    <mergeCell ref="C118:C123"/>
    <mergeCell ref="C112:C117"/>
    <mergeCell ref="AG112:AG117"/>
    <mergeCell ref="AH112:AH117"/>
    <mergeCell ref="AI112:AI117"/>
    <mergeCell ref="AJ112:AJ117"/>
    <mergeCell ref="AK112:AK117"/>
    <mergeCell ref="AL124:AL129"/>
    <mergeCell ref="AM124:AM129"/>
    <mergeCell ref="AN124:AN129"/>
    <mergeCell ref="AR112:AR117"/>
    <mergeCell ref="AS112:AS117"/>
    <mergeCell ref="AT112:AT117"/>
    <mergeCell ref="AU112:AU117"/>
    <mergeCell ref="C124:C129"/>
    <mergeCell ref="AG124:AG129"/>
    <mergeCell ref="AH124:AH129"/>
    <mergeCell ref="AI124:AI129"/>
    <mergeCell ref="AJ124:AJ129"/>
    <mergeCell ref="AK124:AK129"/>
    <mergeCell ref="AL112:AL117"/>
    <mergeCell ref="AM112:AM117"/>
    <mergeCell ref="AN112:AN117"/>
    <mergeCell ref="AO112:AO117"/>
    <mergeCell ref="AP112:AP117"/>
    <mergeCell ref="AQ112:AQ117"/>
    <mergeCell ref="AR124:AR129"/>
    <mergeCell ref="AS124:AS129"/>
    <mergeCell ref="AT124:AT129"/>
    <mergeCell ref="AU124:AU129"/>
    <mergeCell ref="AO124:AO129"/>
    <mergeCell ref="AP118:AP123"/>
    <mergeCell ref="AQ118:AQ123"/>
    <mergeCell ref="AR118:AR123"/>
    <mergeCell ref="A10:A133"/>
    <mergeCell ref="B10:B133"/>
    <mergeCell ref="C10:C15"/>
    <mergeCell ref="AG10:AG15"/>
    <mergeCell ref="AH10:AH15"/>
    <mergeCell ref="AI10:AI15"/>
    <mergeCell ref="C16:C21"/>
    <mergeCell ref="AG16:AG21"/>
    <mergeCell ref="C130:C133"/>
    <mergeCell ref="AG130:AG133"/>
    <mergeCell ref="AH130:AH133"/>
    <mergeCell ref="AI130:AI133"/>
    <mergeCell ref="AG88:AG93"/>
    <mergeCell ref="AH88:AH93"/>
    <mergeCell ref="AI88:AI93"/>
    <mergeCell ref="C82:C87"/>
    <mergeCell ref="AG82:AG87"/>
    <mergeCell ref="AH82:AH87"/>
    <mergeCell ref="AI82:AI87"/>
    <mergeCell ref="C76:C81"/>
    <mergeCell ref="AG76:AG81"/>
    <mergeCell ref="AH76:AH81"/>
    <mergeCell ref="AI76:AI81"/>
    <mergeCell ref="C70:C75"/>
    <mergeCell ref="AJ130:AJ133"/>
    <mergeCell ref="AK130:AK133"/>
    <mergeCell ref="AP134:AP139"/>
    <mergeCell ref="AQ134:AQ139"/>
    <mergeCell ref="AR134:AR139"/>
    <mergeCell ref="AS134:AS139"/>
    <mergeCell ref="AT134:AT139"/>
    <mergeCell ref="AU134:AU139"/>
    <mergeCell ref="AJ134:AJ139"/>
    <mergeCell ref="AK134:AK139"/>
    <mergeCell ref="AR130:AR133"/>
    <mergeCell ref="AS130:AS133"/>
    <mergeCell ref="AT130:AT133"/>
    <mergeCell ref="AU130:AU133"/>
    <mergeCell ref="AL130:AL133"/>
    <mergeCell ref="AM130:AM133"/>
    <mergeCell ref="AN130:AN133"/>
    <mergeCell ref="AO130:AO133"/>
    <mergeCell ref="AP130:AP133"/>
    <mergeCell ref="AQ130:AQ133"/>
    <mergeCell ref="AU140:AU143"/>
    <mergeCell ref="A144:C146"/>
    <mergeCell ref="AG144:AG146"/>
    <mergeCell ref="AH144:AH146"/>
    <mergeCell ref="AI144:AI146"/>
    <mergeCell ref="AJ144:AJ146"/>
    <mergeCell ref="AK144:AK146"/>
    <mergeCell ref="AL140:AL143"/>
    <mergeCell ref="AM140:AM143"/>
    <mergeCell ref="AN140:AN143"/>
    <mergeCell ref="AO140:AO143"/>
    <mergeCell ref="AP140:AP143"/>
    <mergeCell ref="AQ140:AQ143"/>
    <mergeCell ref="C140:C143"/>
    <mergeCell ref="AG140:AG143"/>
    <mergeCell ref="AH140:AH143"/>
    <mergeCell ref="AI140:AI143"/>
    <mergeCell ref="AJ140:AJ143"/>
    <mergeCell ref="AK140:AK143"/>
    <mergeCell ref="A134:A143"/>
    <mergeCell ref="B134:B143"/>
    <mergeCell ref="AU144:AU146"/>
    <mergeCell ref="B150:D150"/>
    <mergeCell ref="E150:R150"/>
    <mergeCell ref="AR144:AR146"/>
    <mergeCell ref="AS144:AS146"/>
    <mergeCell ref="AT144:AT146"/>
    <mergeCell ref="AL134:AL139"/>
    <mergeCell ref="AM134:AM139"/>
    <mergeCell ref="AN134:AN139"/>
    <mergeCell ref="AO134:AO139"/>
    <mergeCell ref="AR140:AR143"/>
    <mergeCell ref="AS140:AS143"/>
    <mergeCell ref="AT140:AT143"/>
    <mergeCell ref="C134:C139"/>
    <mergeCell ref="AG134:AG139"/>
    <mergeCell ref="AH134:AH139"/>
    <mergeCell ref="AI134:AI139"/>
    <mergeCell ref="B149:D149"/>
    <mergeCell ref="E149:R149"/>
    <mergeCell ref="AL144:AL146"/>
    <mergeCell ref="AM144:AM146"/>
    <mergeCell ref="AN144:AN146"/>
    <mergeCell ref="AO144:AO146"/>
    <mergeCell ref="AP144:AP146"/>
    <mergeCell ref="AQ144:AQ146"/>
    <mergeCell ref="AS118:AS123"/>
    <mergeCell ref="AT118:AT123"/>
    <mergeCell ref="AU118:AU123"/>
    <mergeCell ref="AG118:AG123"/>
    <mergeCell ref="AH118:AH123"/>
    <mergeCell ref="AI118:AI123"/>
    <mergeCell ref="AJ118:AJ123"/>
    <mergeCell ref="AK118:AK123"/>
    <mergeCell ref="AL118:AL123"/>
    <mergeCell ref="AM118:AM123"/>
    <mergeCell ref="AN118:AN123"/>
    <mergeCell ref="AO118:AO12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5"/>
  <sheetViews>
    <sheetView showGridLines="0" tabSelected="1" topLeftCell="A13" zoomScale="42" zoomScaleNormal="42" zoomScaleSheetLayoutView="40" workbookViewId="0">
      <selection activeCell="E16" sqref="E16:E21"/>
    </sheetView>
  </sheetViews>
  <sheetFormatPr baseColWidth="10" defaultRowHeight="15.75" x14ac:dyDescent="0.25"/>
  <cols>
    <col min="1" max="1" width="23.28515625" style="1" customWidth="1"/>
    <col min="2" max="2" width="12.42578125" style="1" customWidth="1"/>
    <col min="3" max="3" width="36.140625" style="1" customWidth="1"/>
    <col min="4" max="4" width="16.140625" style="6" customWidth="1"/>
    <col min="5" max="5" width="16.42578125" style="6" customWidth="1"/>
    <col min="6" max="6" width="19.28515625" style="49" customWidth="1"/>
    <col min="7" max="7" width="28.7109375" style="7" bestFit="1" customWidth="1"/>
    <col min="8" max="14" width="25.7109375" style="7" customWidth="1"/>
    <col min="15" max="19" width="25.7109375" style="7" hidden="1" customWidth="1"/>
    <col min="20" max="20" width="25.7109375" style="7" customWidth="1"/>
    <col min="21" max="21" width="25.28515625" style="7" bestFit="1" customWidth="1"/>
    <col min="22" max="45" width="17.5703125" style="7" hidden="1" customWidth="1"/>
    <col min="46" max="46" width="25.28515625" style="7" bestFit="1" customWidth="1"/>
    <col min="47" max="70" width="17.5703125" style="7" hidden="1" customWidth="1"/>
    <col min="71" max="71" width="25.28515625" style="7" bestFit="1" customWidth="1"/>
    <col min="72" max="95" width="17.5703125" style="7" hidden="1" customWidth="1"/>
    <col min="96" max="96" width="25.28515625" style="7" bestFit="1" customWidth="1"/>
    <col min="97" max="120" width="17.5703125" style="7" hidden="1" customWidth="1"/>
    <col min="121" max="125" width="10" style="1" hidden="1" customWidth="1"/>
    <col min="126" max="126" width="25.7109375" style="1" hidden="1" customWidth="1"/>
    <col min="127" max="128" width="25.7109375" style="1" customWidth="1"/>
    <col min="129" max="129" width="25.7109375" style="17" customWidth="1"/>
    <col min="130" max="130" width="25.7109375" style="22" hidden="1" customWidth="1"/>
    <col min="131" max="131" width="9.85546875" style="22" hidden="1" customWidth="1"/>
    <col min="132" max="132" width="10.28515625" style="17" hidden="1" customWidth="1"/>
    <col min="133" max="133" width="13.28515625" style="1" customWidth="1"/>
    <col min="134" max="134" width="11.140625" style="1" customWidth="1"/>
    <col min="135" max="135" width="127.85546875" style="1" customWidth="1"/>
    <col min="136" max="137" width="30.42578125" style="1" customWidth="1"/>
    <col min="138" max="138" width="102" style="1" customWidth="1"/>
    <col min="139" max="139" width="43.5703125" style="1" customWidth="1"/>
    <col min="140" max="16384" width="11.42578125" style="1"/>
  </cols>
  <sheetData>
    <row r="1" spans="1:139" s="28" customFormat="1" ht="56.25" customHeight="1" x14ac:dyDescent="0.5">
      <c r="A1" s="630"/>
      <c r="B1" s="631"/>
      <c r="C1" s="631"/>
      <c r="D1" s="631"/>
      <c r="E1" s="632"/>
      <c r="F1" s="427" t="s">
        <v>60</v>
      </c>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c r="CI1" s="427"/>
      <c r="CJ1" s="427"/>
      <c r="CK1" s="427"/>
      <c r="CL1" s="427"/>
      <c r="CM1" s="427"/>
      <c r="CN1" s="427"/>
      <c r="CO1" s="427"/>
      <c r="CP1" s="427"/>
      <c r="CQ1" s="427"/>
      <c r="CR1" s="427"/>
      <c r="CS1" s="427"/>
      <c r="CT1" s="427"/>
      <c r="CU1" s="427"/>
      <c r="CV1" s="427"/>
      <c r="CW1" s="427"/>
      <c r="CX1" s="427"/>
      <c r="CY1" s="427"/>
      <c r="CZ1" s="427"/>
      <c r="DA1" s="427"/>
      <c r="DB1" s="427"/>
      <c r="DC1" s="427"/>
      <c r="DD1" s="427"/>
      <c r="DE1" s="427"/>
      <c r="DF1" s="427"/>
      <c r="DG1" s="427"/>
      <c r="DH1" s="427"/>
      <c r="DI1" s="427"/>
      <c r="DJ1" s="427"/>
      <c r="DK1" s="427"/>
      <c r="DL1" s="427"/>
      <c r="DM1" s="427"/>
      <c r="DN1" s="427"/>
      <c r="DO1" s="427"/>
      <c r="DP1" s="427"/>
      <c r="DQ1" s="427"/>
      <c r="DR1" s="427"/>
      <c r="DS1" s="427"/>
      <c r="DT1" s="427"/>
      <c r="DU1" s="427"/>
      <c r="DV1" s="427"/>
      <c r="DW1" s="427"/>
      <c r="DX1" s="427"/>
      <c r="DY1" s="427"/>
      <c r="DZ1" s="427"/>
      <c r="EA1" s="427"/>
      <c r="EB1" s="427"/>
      <c r="EC1" s="427"/>
      <c r="ED1" s="427"/>
      <c r="EE1" s="427"/>
      <c r="EF1" s="427"/>
      <c r="EG1" s="427"/>
      <c r="EH1" s="427"/>
      <c r="EI1" s="428"/>
    </row>
    <row r="2" spans="1:139" s="28" customFormat="1" ht="72.75" customHeight="1" thickBot="1" x14ac:dyDescent="0.55000000000000004">
      <c r="A2" s="633"/>
      <c r="B2" s="634"/>
      <c r="C2" s="634"/>
      <c r="D2" s="634"/>
      <c r="E2" s="635"/>
      <c r="F2" s="642" t="s">
        <v>272</v>
      </c>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2"/>
      <c r="CL2" s="642"/>
      <c r="CM2" s="642"/>
      <c r="CN2" s="642"/>
      <c r="CO2" s="642"/>
      <c r="CP2" s="642"/>
      <c r="CQ2" s="642"/>
      <c r="CR2" s="642"/>
      <c r="CS2" s="642"/>
      <c r="CT2" s="642"/>
      <c r="CU2" s="642"/>
      <c r="CV2" s="642"/>
      <c r="CW2" s="642"/>
      <c r="CX2" s="642"/>
      <c r="CY2" s="642"/>
      <c r="CZ2" s="642"/>
      <c r="DA2" s="642"/>
      <c r="DB2" s="642"/>
      <c r="DC2" s="642"/>
      <c r="DD2" s="642"/>
      <c r="DE2" s="642"/>
      <c r="DF2" s="642"/>
      <c r="DG2" s="642"/>
      <c r="DH2" s="642"/>
      <c r="DI2" s="642"/>
      <c r="DJ2" s="642"/>
      <c r="DK2" s="642"/>
      <c r="DL2" s="642"/>
      <c r="DM2" s="642"/>
      <c r="DN2" s="642"/>
      <c r="DO2" s="642"/>
      <c r="DP2" s="642"/>
      <c r="DQ2" s="642"/>
      <c r="DR2" s="642"/>
      <c r="DS2" s="643"/>
      <c r="DT2" s="643"/>
      <c r="DU2" s="643"/>
      <c r="DV2" s="643"/>
      <c r="DW2" s="643"/>
      <c r="DX2" s="643"/>
      <c r="DY2" s="643"/>
      <c r="DZ2" s="643"/>
      <c r="EA2" s="643"/>
      <c r="EB2" s="643"/>
      <c r="EC2" s="643"/>
      <c r="ED2" s="643"/>
      <c r="EE2" s="643"/>
      <c r="EF2" s="643"/>
      <c r="EG2" s="643"/>
      <c r="EH2" s="643"/>
      <c r="EI2" s="644"/>
    </row>
    <row r="3" spans="1:139" s="27" customFormat="1" ht="42" customHeight="1" thickBot="1" x14ac:dyDescent="0.45">
      <c r="A3" s="636"/>
      <c r="B3" s="637"/>
      <c r="C3" s="637"/>
      <c r="D3" s="637"/>
      <c r="E3" s="638"/>
      <c r="F3" s="639" t="s">
        <v>91</v>
      </c>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1"/>
      <c r="DS3" s="639" t="s">
        <v>143</v>
      </c>
      <c r="DT3" s="640"/>
      <c r="DU3" s="640"/>
      <c r="DV3" s="640"/>
      <c r="DW3" s="640"/>
      <c r="DX3" s="640"/>
      <c r="DY3" s="640"/>
      <c r="DZ3" s="640"/>
      <c r="EA3" s="640"/>
      <c r="EB3" s="640"/>
      <c r="EC3" s="640"/>
      <c r="ED3" s="640"/>
      <c r="EE3" s="640"/>
      <c r="EF3" s="640"/>
      <c r="EG3" s="640"/>
      <c r="EH3" s="640"/>
      <c r="EI3" s="641"/>
    </row>
    <row r="4" spans="1:139" ht="35.25" customHeight="1" thickBot="1" x14ac:dyDescent="0.3">
      <c r="A4" s="614" t="s">
        <v>0</v>
      </c>
      <c r="B4" s="615"/>
      <c r="C4" s="615"/>
      <c r="D4" s="615"/>
      <c r="E4" s="616"/>
      <c r="F4" s="454" t="s">
        <v>147</v>
      </c>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c r="CR4" s="455"/>
      <c r="CS4" s="455"/>
      <c r="CT4" s="455"/>
      <c r="CU4" s="455"/>
      <c r="CV4" s="455"/>
      <c r="CW4" s="455"/>
      <c r="CX4" s="455"/>
      <c r="CY4" s="455"/>
      <c r="CZ4" s="455"/>
      <c r="DA4" s="455"/>
      <c r="DB4" s="455"/>
      <c r="DC4" s="455"/>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455"/>
      <c r="EB4" s="455"/>
      <c r="EC4" s="455"/>
      <c r="ED4" s="455"/>
      <c r="EE4" s="455"/>
      <c r="EF4" s="455"/>
      <c r="EG4" s="455"/>
      <c r="EH4" s="455"/>
      <c r="EI4" s="456"/>
    </row>
    <row r="5" spans="1:139" ht="36" customHeight="1" thickBot="1" x14ac:dyDescent="0.3">
      <c r="A5" s="614" t="s">
        <v>2</v>
      </c>
      <c r="B5" s="615"/>
      <c r="C5" s="615"/>
      <c r="D5" s="615"/>
      <c r="E5" s="616"/>
      <c r="F5" s="454" t="s">
        <v>190</v>
      </c>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5"/>
      <c r="CZ5" s="455"/>
      <c r="DA5" s="455"/>
      <c r="DB5" s="455"/>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6"/>
    </row>
    <row r="6" spans="1:139" ht="14.25" customHeight="1" thickBot="1" x14ac:dyDescent="0.3">
      <c r="A6" s="4"/>
      <c r="B6" s="4"/>
      <c r="C6" s="4"/>
      <c r="D6" s="29"/>
      <c r="E6" s="29"/>
      <c r="F6" s="48"/>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4"/>
      <c r="DR6" s="4"/>
      <c r="DS6" s="4"/>
      <c r="DT6" s="4"/>
      <c r="DU6" s="4"/>
      <c r="DV6" s="4"/>
      <c r="DW6" s="4"/>
      <c r="DX6" s="4"/>
      <c r="DY6" s="16"/>
      <c r="DZ6" s="16"/>
      <c r="EA6" s="16"/>
      <c r="EB6" s="31"/>
      <c r="EC6" s="4"/>
      <c r="ED6" s="4"/>
      <c r="EE6" s="4"/>
      <c r="EF6" s="4"/>
      <c r="EG6" s="4"/>
      <c r="EH6" s="4"/>
      <c r="EI6" s="4"/>
    </row>
    <row r="7" spans="1:139" s="23" customFormat="1" ht="45" customHeight="1" thickBot="1" x14ac:dyDescent="0.3">
      <c r="A7" s="414" t="s">
        <v>25</v>
      </c>
      <c r="B7" s="423" t="s">
        <v>33</v>
      </c>
      <c r="C7" s="423"/>
      <c r="D7" s="423"/>
      <c r="E7" s="423" t="s">
        <v>37</v>
      </c>
      <c r="F7" s="423" t="s">
        <v>128</v>
      </c>
      <c r="G7" s="420" t="s">
        <v>142</v>
      </c>
      <c r="H7" s="448" t="s">
        <v>129</v>
      </c>
      <c r="I7" s="652"/>
      <c r="J7" s="652"/>
      <c r="K7" s="652"/>
      <c r="L7" s="652"/>
      <c r="M7" s="652"/>
      <c r="N7" s="652"/>
      <c r="O7" s="652"/>
      <c r="P7" s="652"/>
      <c r="Q7" s="652"/>
      <c r="R7" s="652"/>
      <c r="S7" s="652"/>
      <c r="T7" s="6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3"/>
      <c r="DQ7" s="418" t="s">
        <v>131</v>
      </c>
      <c r="DR7" s="419"/>
      <c r="DS7" s="419"/>
      <c r="DT7" s="419"/>
      <c r="DU7" s="419"/>
      <c r="DV7" s="419"/>
      <c r="DW7" s="419"/>
      <c r="DX7" s="419"/>
      <c r="DY7" s="419"/>
      <c r="DZ7" s="419"/>
      <c r="EA7" s="419"/>
      <c r="EB7" s="419"/>
      <c r="EC7" s="423" t="s">
        <v>133</v>
      </c>
      <c r="ED7" s="423" t="s">
        <v>134</v>
      </c>
      <c r="EE7" s="423" t="s">
        <v>135</v>
      </c>
      <c r="EF7" s="423" t="s">
        <v>136</v>
      </c>
      <c r="EG7" s="423" t="s">
        <v>137</v>
      </c>
      <c r="EH7" s="423" t="s">
        <v>138</v>
      </c>
      <c r="EI7" s="420" t="s">
        <v>139</v>
      </c>
    </row>
    <row r="8" spans="1:139" s="23" customFormat="1" ht="45" customHeight="1" x14ac:dyDescent="0.25">
      <c r="A8" s="415"/>
      <c r="B8" s="424"/>
      <c r="C8" s="424"/>
      <c r="D8" s="424"/>
      <c r="E8" s="424"/>
      <c r="F8" s="424"/>
      <c r="G8" s="421"/>
      <c r="H8" s="649" t="s">
        <v>130</v>
      </c>
      <c r="I8" s="650"/>
      <c r="J8" s="650"/>
      <c r="K8" s="650"/>
      <c r="L8" s="650"/>
      <c r="M8" s="650"/>
      <c r="N8" s="650"/>
      <c r="O8" s="650"/>
      <c r="P8" s="650"/>
      <c r="Q8" s="650"/>
      <c r="R8" s="650"/>
      <c r="S8" s="650"/>
      <c r="T8" s="651"/>
      <c r="U8" s="620" t="s">
        <v>102</v>
      </c>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1"/>
      <c r="AT8" s="622" t="s">
        <v>122</v>
      </c>
      <c r="AU8" s="620"/>
      <c r="AV8" s="620"/>
      <c r="AW8" s="620"/>
      <c r="AX8" s="620"/>
      <c r="AY8" s="620"/>
      <c r="AZ8" s="620"/>
      <c r="BA8" s="620"/>
      <c r="BB8" s="620"/>
      <c r="BC8" s="620"/>
      <c r="BD8" s="620"/>
      <c r="BE8" s="620"/>
      <c r="BF8" s="620"/>
      <c r="BG8" s="620"/>
      <c r="BH8" s="620"/>
      <c r="BI8" s="620"/>
      <c r="BJ8" s="620"/>
      <c r="BK8" s="620"/>
      <c r="BL8" s="620"/>
      <c r="BM8" s="620"/>
      <c r="BN8" s="620"/>
      <c r="BO8" s="620"/>
      <c r="BP8" s="620"/>
      <c r="BQ8" s="620"/>
      <c r="BR8" s="621"/>
      <c r="BS8" s="622" t="s">
        <v>123</v>
      </c>
      <c r="BT8" s="620"/>
      <c r="BU8" s="620"/>
      <c r="BV8" s="620"/>
      <c r="BW8" s="620"/>
      <c r="BX8" s="620"/>
      <c r="BY8" s="620"/>
      <c r="BZ8" s="620"/>
      <c r="CA8" s="620"/>
      <c r="CB8" s="620"/>
      <c r="CC8" s="620"/>
      <c r="CD8" s="620"/>
      <c r="CE8" s="620"/>
      <c r="CF8" s="620"/>
      <c r="CG8" s="620"/>
      <c r="CH8" s="620"/>
      <c r="CI8" s="620"/>
      <c r="CJ8" s="620"/>
      <c r="CK8" s="620"/>
      <c r="CL8" s="620"/>
      <c r="CM8" s="620"/>
      <c r="CN8" s="620"/>
      <c r="CO8" s="620"/>
      <c r="CP8" s="620"/>
      <c r="CQ8" s="621"/>
      <c r="CR8" s="617" t="s">
        <v>126</v>
      </c>
      <c r="CS8" s="618"/>
      <c r="CT8" s="618"/>
      <c r="CU8" s="618"/>
      <c r="CV8" s="618"/>
      <c r="CW8" s="618"/>
      <c r="CX8" s="618"/>
      <c r="CY8" s="618"/>
      <c r="CZ8" s="618"/>
      <c r="DA8" s="618"/>
      <c r="DB8" s="618"/>
      <c r="DC8" s="618"/>
      <c r="DD8" s="618"/>
      <c r="DE8" s="618"/>
      <c r="DF8" s="618"/>
      <c r="DG8" s="618"/>
      <c r="DH8" s="618"/>
      <c r="DI8" s="618"/>
      <c r="DJ8" s="618"/>
      <c r="DK8" s="618"/>
      <c r="DL8" s="618"/>
      <c r="DM8" s="618"/>
      <c r="DN8" s="618"/>
      <c r="DO8" s="618"/>
      <c r="DP8" s="619"/>
      <c r="DQ8" s="653" t="s">
        <v>132</v>
      </c>
      <c r="DR8" s="654"/>
      <c r="DS8" s="654"/>
      <c r="DT8" s="654"/>
      <c r="DU8" s="654"/>
      <c r="DV8" s="654"/>
      <c r="DW8" s="654"/>
      <c r="DX8" s="655"/>
      <c r="DY8" s="655"/>
      <c r="DZ8" s="655"/>
      <c r="EA8" s="655"/>
      <c r="EB8" s="656"/>
      <c r="EC8" s="465"/>
      <c r="ED8" s="424"/>
      <c r="EE8" s="424"/>
      <c r="EF8" s="424"/>
      <c r="EG8" s="424"/>
      <c r="EH8" s="424"/>
      <c r="EI8" s="421"/>
    </row>
    <row r="9" spans="1:139" s="23" customFormat="1" ht="64.5" customHeight="1" thickBot="1" x14ac:dyDescent="0.3">
      <c r="A9" s="416"/>
      <c r="B9" s="32" t="s">
        <v>34</v>
      </c>
      <c r="C9" s="32" t="s">
        <v>35</v>
      </c>
      <c r="D9" s="32" t="s">
        <v>36</v>
      </c>
      <c r="E9" s="425"/>
      <c r="F9" s="425"/>
      <c r="G9" s="629"/>
      <c r="H9" s="379" t="s">
        <v>141</v>
      </c>
      <c r="I9" s="380" t="s">
        <v>68</v>
      </c>
      <c r="J9" s="381" t="s">
        <v>103</v>
      </c>
      <c r="K9" s="380" t="s">
        <v>69</v>
      </c>
      <c r="L9" s="381" t="s">
        <v>104</v>
      </c>
      <c r="M9" s="380" t="s">
        <v>70</v>
      </c>
      <c r="N9" s="381" t="s">
        <v>105</v>
      </c>
      <c r="O9" s="380" t="s">
        <v>100</v>
      </c>
      <c r="P9" s="381" t="s">
        <v>106</v>
      </c>
      <c r="Q9" s="380" t="s">
        <v>71</v>
      </c>
      <c r="R9" s="381" t="s">
        <v>107</v>
      </c>
      <c r="S9" s="380" t="s">
        <v>86</v>
      </c>
      <c r="T9" s="382" t="s">
        <v>108</v>
      </c>
      <c r="U9" s="383" t="s">
        <v>55</v>
      </c>
      <c r="V9" s="380" t="s">
        <v>62</v>
      </c>
      <c r="W9" s="381" t="s">
        <v>109</v>
      </c>
      <c r="X9" s="380" t="s">
        <v>63</v>
      </c>
      <c r="Y9" s="381" t="s">
        <v>110</v>
      </c>
      <c r="Z9" s="380" t="s">
        <v>64</v>
      </c>
      <c r="AA9" s="381" t="s">
        <v>111</v>
      </c>
      <c r="AB9" s="380" t="s">
        <v>65</v>
      </c>
      <c r="AC9" s="381" t="s">
        <v>112</v>
      </c>
      <c r="AD9" s="380" t="s">
        <v>66</v>
      </c>
      <c r="AE9" s="381" t="s">
        <v>114</v>
      </c>
      <c r="AF9" s="380" t="s">
        <v>67</v>
      </c>
      <c r="AG9" s="381" t="s">
        <v>115</v>
      </c>
      <c r="AH9" s="380" t="s">
        <v>68</v>
      </c>
      <c r="AI9" s="381" t="s">
        <v>116</v>
      </c>
      <c r="AJ9" s="380" t="s">
        <v>69</v>
      </c>
      <c r="AK9" s="381" t="s">
        <v>117</v>
      </c>
      <c r="AL9" s="380" t="s">
        <v>70</v>
      </c>
      <c r="AM9" s="381" t="s">
        <v>118</v>
      </c>
      <c r="AN9" s="380" t="s">
        <v>100</v>
      </c>
      <c r="AO9" s="381" t="s">
        <v>119</v>
      </c>
      <c r="AP9" s="380" t="s">
        <v>71</v>
      </c>
      <c r="AQ9" s="381" t="s">
        <v>120</v>
      </c>
      <c r="AR9" s="380" t="s">
        <v>86</v>
      </c>
      <c r="AS9" s="382" t="s">
        <v>121</v>
      </c>
      <c r="AT9" s="379" t="s">
        <v>55</v>
      </c>
      <c r="AU9" s="380" t="s">
        <v>62</v>
      </c>
      <c r="AV9" s="381" t="s">
        <v>109</v>
      </c>
      <c r="AW9" s="380" t="s">
        <v>63</v>
      </c>
      <c r="AX9" s="381" t="s">
        <v>110</v>
      </c>
      <c r="AY9" s="380" t="s">
        <v>64</v>
      </c>
      <c r="AZ9" s="381" t="s">
        <v>111</v>
      </c>
      <c r="BA9" s="380" t="s">
        <v>65</v>
      </c>
      <c r="BB9" s="381" t="s">
        <v>112</v>
      </c>
      <c r="BC9" s="380" t="s">
        <v>66</v>
      </c>
      <c r="BD9" s="381" t="s">
        <v>114</v>
      </c>
      <c r="BE9" s="380" t="s">
        <v>67</v>
      </c>
      <c r="BF9" s="381" t="s">
        <v>115</v>
      </c>
      <c r="BG9" s="380" t="s">
        <v>68</v>
      </c>
      <c r="BH9" s="381" t="s">
        <v>116</v>
      </c>
      <c r="BI9" s="380" t="s">
        <v>69</v>
      </c>
      <c r="BJ9" s="381" t="s">
        <v>117</v>
      </c>
      <c r="BK9" s="380" t="s">
        <v>70</v>
      </c>
      <c r="BL9" s="381" t="s">
        <v>118</v>
      </c>
      <c r="BM9" s="380" t="s">
        <v>100</v>
      </c>
      <c r="BN9" s="381" t="s">
        <v>119</v>
      </c>
      <c r="BO9" s="380" t="s">
        <v>71</v>
      </c>
      <c r="BP9" s="381" t="s">
        <v>120</v>
      </c>
      <c r="BQ9" s="380" t="s">
        <v>86</v>
      </c>
      <c r="BR9" s="382" t="s">
        <v>140</v>
      </c>
      <c r="BS9" s="379" t="s">
        <v>55</v>
      </c>
      <c r="BT9" s="380" t="s">
        <v>62</v>
      </c>
      <c r="BU9" s="381" t="s">
        <v>109</v>
      </c>
      <c r="BV9" s="380" t="s">
        <v>63</v>
      </c>
      <c r="BW9" s="381" t="s">
        <v>110</v>
      </c>
      <c r="BX9" s="380" t="s">
        <v>64</v>
      </c>
      <c r="BY9" s="381" t="s">
        <v>111</v>
      </c>
      <c r="BZ9" s="380" t="s">
        <v>65</v>
      </c>
      <c r="CA9" s="381" t="s">
        <v>112</v>
      </c>
      <c r="CB9" s="380" t="s">
        <v>66</v>
      </c>
      <c r="CC9" s="381" t="s">
        <v>114</v>
      </c>
      <c r="CD9" s="380" t="s">
        <v>67</v>
      </c>
      <c r="CE9" s="381" t="s">
        <v>115</v>
      </c>
      <c r="CF9" s="380" t="s">
        <v>68</v>
      </c>
      <c r="CG9" s="381" t="s">
        <v>116</v>
      </c>
      <c r="CH9" s="380" t="s">
        <v>69</v>
      </c>
      <c r="CI9" s="381" t="s">
        <v>117</v>
      </c>
      <c r="CJ9" s="380" t="s">
        <v>70</v>
      </c>
      <c r="CK9" s="381" t="s">
        <v>118</v>
      </c>
      <c r="CL9" s="380" t="s">
        <v>100</v>
      </c>
      <c r="CM9" s="381" t="s">
        <v>119</v>
      </c>
      <c r="CN9" s="380" t="s">
        <v>71</v>
      </c>
      <c r="CO9" s="381" t="s">
        <v>120</v>
      </c>
      <c r="CP9" s="380" t="s">
        <v>86</v>
      </c>
      <c r="CQ9" s="382" t="s">
        <v>125</v>
      </c>
      <c r="CR9" s="379" t="s">
        <v>55</v>
      </c>
      <c r="CS9" s="380" t="s">
        <v>62</v>
      </c>
      <c r="CT9" s="381" t="s">
        <v>109</v>
      </c>
      <c r="CU9" s="380" t="s">
        <v>63</v>
      </c>
      <c r="CV9" s="381" t="s">
        <v>110</v>
      </c>
      <c r="CW9" s="380" t="s">
        <v>64</v>
      </c>
      <c r="CX9" s="381" t="s">
        <v>111</v>
      </c>
      <c r="CY9" s="380" t="s">
        <v>65</v>
      </c>
      <c r="CZ9" s="381" t="s">
        <v>112</v>
      </c>
      <c r="DA9" s="380" t="s">
        <v>66</v>
      </c>
      <c r="DB9" s="381" t="s">
        <v>114</v>
      </c>
      <c r="DC9" s="380" t="s">
        <v>67</v>
      </c>
      <c r="DD9" s="381" t="s">
        <v>115</v>
      </c>
      <c r="DE9" s="380" t="s">
        <v>68</v>
      </c>
      <c r="DF9" s="381" t="s">
        <v>116</v>
      </c>
      <c r="DG9" s="380" t="s">
        <v>69</v>
      </c>
      <c r="DH9" s="381" t="s">
        <v>117</v>
      </c>
      <c r="DI9" s="380" t="s">
        <v>70</v>
      </c>
      <c r="DJ9" s="381" t="s">
        <v>118</v>
      </c>
      <c r="DK9" s="380" t="s">
        <v>100</v>
      </c>
      <c r="DL9" s="381" t="s">
        <v>119</v>
      </c>
      <c r="DM9" s="380" t="s">
        <v>71</v>
      </c>
      <c r="DN9" s="381" t="s">
        <v>120</v>
      </c>
      <c r="DO9" s="380" t="s">
        <v>86</v>
      </c>
      <c r="DP9" s="382" t="s">
        <v>127</v>
      </c>
      <c r="DQ9" s="384" t="s">
        <v>72</v>
      </c>
      <c r="DR9" s="385" t="s">
        <v>73</v>
      </c>
      <c r="DS9" s="385" t="s">
        <v>74</v>
      </c>
      <c r="DT9" s="385" t="s">
        <v>75</v>
      </c>
      <c r="DU9" s="385" t="s">
        <v>76</v>
      </c>
      <c r="DV9" s="385" t="s">
        <v>77</v>
      </c>
      <c r="DW9" s="385" t="s">
        <v>78</v>
      </c>
      <c r="DX9" s="380" t="s">
        <v>79</v>
      </c>
      <c r="DY9" s="380" t="s">
        <v>80</v>
      </c>
      <c r="DZ9" s="380" t="s">
        <v>81</v>
      </c>
      <c r="EA9" s="380" t="s">
        <v>82</v>
      </c>
      <c r="EB9" s="386" t="s">
        <v>5</v>
      </c>
      <c r="EC9" s="628"/>
      <c r="ED9" s="623"/>
      <c r="EE9" s="623"/>
      <c r="EF9" s="623"/>
      <c r="EG9" s="623"/>
      <c r="EH9" s="623"/>
      <c r="EI9" s="624"/>
    </row>
    <row r="10" spans="1:139" s="5" customFormat="1" ht="61.5" customHeight="1" x14ac:dyDescent="0.25">
      <c r="A10" s="607" t="s">
        <v>192</v>
      </c>
      <c r="B10" s="613">
        <v>1</v>
      </c>
      <c r="C10" s="586" t="s">
        <v>193</v>
      </c>
      <c r="D10" s="599" t="s">
        <v>153</v>
      </c>
      <c r="E10" s="604">
        <v>256</v>
      </c>
      <c r="F10" s="51" t="s">
        <v>83</v>
      </c>
      <c r="G10" s="389">
        <v>27500</v>
      </c>
      <c r="H10" s="159">
        <v>2500</v>
      </c>
      <c r="I10" s="159">
        <v>2500</v>
      </c>
      <c r="J10" s="159">
        <v>411</v>
      </c>
      <c r="K10" s="159">
        <v>2500</v>
      </c>
      <c r="L10" s="159">
        <v>828</v>
      </c>
      <c r="M10" s="159">
        <v>2500</v>
      </c>
      <c r="N10" s="159">
        <v>1260</v>
      </c>
      <c r="O10" s="159"/>
      <c r="P10" s="159"/>
      <c r="Q10" s="159"/>
      <c r="R10" s="159"/>
      <c r="S10" s="159"/>
      <c r="T10" s="159">
        <f>+N10</f>
        <v>1260</v>
      </c>
      <c r="U10" s="159">
        <v>5000</v>
      </c>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v>8300</v>
      </c>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v>8300</v>
      </c>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v>3400</v>
      </c>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221"/>
      <c r="DR10" s="221"/>
      <c r="DS10" s="221"/>
      <c r="DT10" s="221"/>
      <c r="DU10" s="221"/>
      <c r="DV10" s="221"/>
      <c r="DW10" s="221">
        <v>411</v>
      </c>
      <c r="DX10" s="159">
        <v>828</v>
      </c>
      <c r="DY10" s="159">
        <f>+T10</f>
        <v>1260</v>
      </c>
      <c r="DZ10" s="160"/>
      <c r="EA10" s="160"/>
      <c r="EB10" s="160"/>
      <c r="EC10" s="207">
        <f>+DY10/M10</f>
        <v>0.504</v>
      </c>
      <c r="ED10" s="207">
        <f>+DY10/G10</f>
        <v>4.581818181818182E-2</v>
      </c>
      <c r="EE10" s="579" t="s">
        <v>289</v>
      </c>
      <c r="EF10" s="610" t="s">
        <v>234</v>
      </c>
      <c r="EG10" s="610" t="s">
        <v>234</v>
      </c>
      <c r="EH10" s="579" t="s">
        <v>323</v>
      </c>
      <c r="EI10" s="625" t="s">
        <v>262</v>
      </c>
    </row>
    <row r="11" spans="1:139" s="5" customFormat="1" ht="61.5" customHeight="1" x14ac:dyDescent="0.25">
      <c r="A11" s="608"/>
      <c r="B11" s="577"/>
      <c r="C11" s="587"/>
      <c r="D11" s="600"/>
      <c r="E11" s="605"/>
      <c r="F11" s="52" t="s">
        <v>6</v>
      </c>
      <c r="G11" s="390">
        <f>+M11+U11+AT11+BS11+CR11</f>
        <v>7946809000</v>
      </c>
      <c r="H11" s="204">
        <v>750000000</v>
      </c>
      <c r="I11" s="204">
        <v>750000000</v>
      </c>
      <c r="J11" s="204">
        <v>378937000</v>
      </c>
      <c r="K11" s="204">
        <v>750000000</v>
      </c>
      <c r="L11" s="204">
        <v>636768000</v>
      </c>
      <c r="M11" s="204">
        <v>750000000</v>
      </c>
      <c r="N11" s="204">
        <v>639943164</v>
      </c>
      <c r="O11" s="204"/>
      <c r="P11" s="204"/>
      <c r="Q11" s="204"/>
      <c r="R11" s="204"/>
      <c r="S11" s="204"/>
      <c r="T11" s="204">
        <f>+N11</f>
        <v>639943164</v>
      </c>
      <c r="U11" s="204">
        <v>1646809000</v>
      </c>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v>2200000000</v>
      </c>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v>2300000000</v>
      </c>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v>1050000000</v>
      </c>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4"/>
      <c r="DW11" s="204">
        <v>378937000</v>
      </c>
      <c r="DX11" s="387">
        <v>636768000</v>
      </c>
      <c r="DY11" s="204">
        <f>+T11</f>
        <v>639943164</v>
      </c>
      <c r="DZ11" s="161"/>
      <c r="EA11" s="161"/>
      <c r="EB11" s="161"/>
      <c r="EC11" s="400">
        <f>+DY11/M11</f>
        <v>0.85325755199999997</v>
      </c>
      <c r="ED11" s="400">
        <f>+DY11/G11</f>
        <v>8.052831822181708E-2</v>
      </c>
      <c r="EE11" s="580"/>
      <c r="EF11" s="611"/>
      <c r="EG11" s="611"/>
      <c r="EH11" s="580"/>
      <c r="EI11" s="626"/>
    </row>
    <row r="12" spans="1:139" s="5" customFormat="1" ht="61.5" customHeight="1" x14ac:dyDescent="0.25">
      <c r="A12" s="608"/>
      <c r="B12" s="577"/>
      <c r="C12" s="587"/>
      <c r="D12" s="600"/>
      <c r="E12" s="605"/>
      <c r="F12" s="53" t="s">
        <v>84</v>
      </c>
      <c r="G12" s="213"/>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11"/>
      <c r="DR12" s="211"/>
      <c r="DS12" s="211"/>
      <c r="DT12" s="211"/>
      <c r="DU12" s="211"/>
      <c r="DV12" s="211"/>
      <c r="DW12" s="211"/>
      <c r="DX12" s="387"/>
      <c r="DY12" s="210"/>
      <c r="DZ12" s="161"/>
      <c r="EA12" s="161"/>
      <c r="EB12" s="388"/>
      <c r="EC12" s="212"/>
      <c r="ED12" s="212"/>
      <c r="EE12" s="580"/>
      <c r="EF12" s="611"/>
      <c r="EG12" s="611"/>
      <c r="EH12" s="580"/>
      <c r="EI12" s="626"/>
    </row>
    <row r="13" spans="1:139" s="5" customFormat="1" ht="61.5" customHeight="1" x14ac:dyDescent="0.25">
      <c r="A13" s="608"/>
      <c r="B13" s="577"/>
      <c r="C13" s="587"/>
      <c r="D13" s="600"/>
      <c r="E13" s="605"/>
      <c r="F13" s="52" t="s">
        <v>7</v>
      </c>
      <c r="G13" s="213"/>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8"/>
      <c r="DR13" s="208"/>
      <c r="DS13" s="208"/>
      <c r="DT13" s="208"/>
      <c r="DU13" s="208"/>
      <c r="DV13" s="208"/>
      <c r="DW13" s="208"/>
      <c r="DX13" s="387"/>
      <c r="DY13" s="205"/>
      <c r="DZ13" s="161"/>
      <c r="EA13" s="161"/>
      <c r="EB13" s="211"/>
      <c r="EC13" s="212"/>
      <c r="ED13" s="212"/>
      <c r="EE13" s="580"/>
      <c r="EF13" s="611"/>
      <c r="EG13" s="611"/>
      <c r="EH13" s="580"/>
      <c r="EI13" s="626"/>
    </row>
    <row r="14" spans="1:139" s="5" customFormat="1" ht="61.5" customHeight="1" x14ac:dyDescent="0.25">
      <c r="A14" s="608"/>
      <c r="B14" s="577"/>
      <c r="C14" s="587"/>
      <c r="D14" s="600"/>
      <c r="E14" s="605"/>
      <c r="F14" s="53" t="s">
        <v>85</v>
      </c>
      <c r="G14" s="390">
        <v>27500</v>
      </c>
      <c r="H14" s="214">
        <f>+H10+H12</f>
        <v>2500</v>
      </c>
      <c r="I14" s="214">
        <v>2500</v>
      </c>
      <c r="J14" s="214">
        <v>411</v>
      </c>
      <c r="K14" s="214">
        <v>2500</v>
      </c>
      <c r="L14" s="387">
        <v>828</v>
      </c>
      <c r="M14" s="214">
        <v>2500</v>
      </c>
      <c r="N14" s="214">
        <f>+N10</f>
        <v>1260</v>
      </c>
      <c r="O14" s="214"/>
      <c r="P14" s="214"/>
      <c r="Q14" s="214"/>
      <c r="R14" s="214"/>
      <c r="S14" s="214"/>
      <c r="T14" s="387">
        <f>+N14</f>
        <v>1260</v>
      </c>
      <c r="U14" s="214">
        <f>+U10+U12</f>
        <v>5000</v>
      </c>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f>+AT10+AT12</f>
        <v>8300</v>
      </c>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f>+BS10+BS12</f>
        <v>8300</v>
      </c>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f>+CR10+CR12</f>
        <v>3400</v>
      </c>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1"/>
      <c r="DR14" s="211"/>
      <c r="DS14" s="211"/>
      <c r="DT14" s="211"/>
      <c r="DU14" s="211"/>
      <c r="DV14" s="214"/>
      <c r="DW14" s="214">
        <v>411</v>
      </c>
      <c r="DX14" s="387">
        <v>828</v>
      </c>
      <c r="DY14" s="387">
        <f>+T14</f>
        <v>1260</v>
      </c>
      <c r="DZ14" s="161"/>
      <c r="EA14" s="161"/>
      <c r="EB14" s="388"/>
      <c r="EC14" s="400">
        <f>+DY14/M14</f>
        <v>0.504</v>
      </c>
      <c r="ED14" s="400">
        <f>+DY14/G14</f>
        <v>4.581818181818182E-2</v>
      </c>
      <c r="EE14" s="580"/>
      <c r="EF14" s="611"/>
      <c r="EG14" s="611"/>
      <c r="EH14" s="580"/>
      <c r="EI14" s="626"/>
    </row>
    <row r="15" spans="1:139" s="5" customFormat="1" ht="61.5" customHeight="1" thickBot="1" x14ac:dyDescent="0.3">
      <c r="A15" s="608"/>
      <c r="B15" s="585"/>
      <c r="C15" s="588"/>
      <c r="D15" s="601"/>
      <c r="E15" s="606"/>
      <c r="F15" s="54" t="s">
        <v>88</v>
      </c>
      <c r="G15" s="393">
        <f>+M15+U15+AT15+BS15+CR15</f>
        <v>7946809000</v>
      </c>
      <c r="H15" s="394">
        <f>+H11+H13</f>
        <v>750000000</v>
      </c>
      <c r="I15" s="394">
        <v>750000000</v>
      </c>
      <c r="J15" s="395">
        <v>378937000</v>
      </c>
      <c r="K15" s="394">
        <v>750000000</v>
      </c>
      <c r="L15" s="395">
        <v>636768000</v>
      </c>
      <c r="M15" s="394">
        <v>750000000</v>
      </c>
      <c r="N15" s="395">
        <f>+N11</f>
        <v>639943164</v>
      </c>
      <c r="O15" s="395"/>
      <c r="P15" s="395"/>
      <c r="Q15" s="395"/>
      <c r="R15" s="395"/>
      <c r="S15" s="395"/>
      <c r="T15" s="395">
        <f>+N15</f>
        <v>639943164</v>
      </c>
      <c r="U15" s="394">
        <f>+U11+U13</f>
        <v>1646809000</v>
      </c>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f>+AT11+AT13</f>
        <v>2200000000</v>
      </c>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f>+BS11+BS13</f>
        <v>2300000000</v>
      </c>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f>+CR11+CR13</f>
        <v>1050000000</v>
      </c>
      <c r="CS15" s="227"/>
      <c r="CT15" s="227"/>
      <c r="CU15" s="227"/>
      <c r="CV15" s="227"/>
      <c r="CW15" s="227"/>
      <c r="CX15" s="227"/>
      <c r="CY15" s="227"/>
      <c r="CZ15" s="227"/>
      <c r="DA15" s="227"/>
      <c r="DB15" s="227"/>
      <c r="DC15" s="227"/>
      <c r="DD15" s="227"/>
      <c r="DE15" s="227"/>
      <c r="DF15" s="227"/>
      <c r="DG15" s="227"/>
      <c r="DH15" s="227"/>
      <c r="DI15" s="227"/>
      <c r="DJ15" s="227"/>
      <c r="DK15" s="227"/>
      <c r="DL15" s="227"/>
      <c r="DM15" s="227"/>
      <c r="DN15" s="227"/>
      <c r="DO15" s="227"/>
      <c r="DP15" s="227"/>
      <c r="DQ15" s="217"/>
      <c r="DR15" s="217"/>
      <c r="DS15" s="217"/>
      <c r="DT15" s="217"/>
      <c r="DU15" s="217"/>
      <c r="DV15" s="395"/>
      <c r="DW15" s="395">
        <v>378937000</v>
      </c>
      <c r="DX15" s="396">
        <v>636768000</v>
      </c>
      <c r="DY15" s="395">
        <f>+T15</f>
        <v>639943164</v>
      </c>
      <c r="DZ15" s="218"/>
      <c r="EA15" s="218"/>
      <c r="EB15" s="397"/>
      <c r="EC15" s="411">
        <f>+DY15/M15</f>
        <v>0.85325755199999997</v>
      </c>
      <c r="ED15" s="411">
        <f>+DY15/G15</f>
        <v>8.052831822181708E-2</v>
      </c>
      <c r="EE15" s="581"/>
      <c r="EF15" s="612"/>
      <c r="EG15" s="612"/>
      <c r="EH15" s="581"/>
      <c r="EI15" s="627"/>
    </row>
    <row r="16" spans="1:139" s="5" customFormat="1" ht="54.75" customHeight="1" x14ac:dyDescent="0.25">
      <c r="A16" s="608"/>
      <c r="B16" s="576">
        <v>2</v>
      </c>
      <c r="C16" s="586" t="s">
        <v>152</v>
      </c>
      <c r="D16" s="599" t="s">
        <v>153</v>
      </c>
      <c r="E16" s="604">
        <v>256</v>
      </c>
      <c r="F16" s="51" t="s">
        <v>83</v>
      </c>
      <c r="G16" s="398">
        <v>1</v>
      </c>
      <c r="H16" s="220">
        <v>0.125</v>
      </c>
      <c r="I16" s="220">
        <v>0.125</v>
      </c>
      <c r="J16" s="220">
        <v>0</v>
      </c>
      <c r="K16" s="220">
        <v>0.125</v>
      </c>
      <c r="L16" s="220">
        <v>2.5000000000000001E-2</v>
      </c>
      <c r="M16" s="220">
        <v>0.125</v>
      </c>
      <c r="N16" s="220">
        <v>0.05</v>
      </c>
      <c r="O16" s="159"/>
      <c r="P16" s="159"/>
      <c r="Q16" s="159"/>
      <c r="R16" s="159"/>
      <c r="S16" s="159"/>
      <c r="T16" s="220">
        <v>0.05</v>
      </c>
      <c r="U16" s="399">
        <v>0.25</v>
      </c>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v>0.25</v>
      </c>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v>0.25</v>
      </c>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v>0.125</v>
      </c>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221"/>
      <c r="DR16" s="221"/>
      <c r="DS16" s="221"/>
      <c r="DT16" s="221"/>
      <c r="DU16" s="221"/>
      <c r="DV16" s="222"/>
      <c r="DW16" s="222">
        <v>0</v>
      </c>
      <c r="DX16" s="222">
        <v>2.5000000000000001E-2</v>
      </c>
      <c r="DY16" s="222">
        <f>+T16</f>
        <v>0.05</v>
      </c>
      <c r="DZ16" s="160"/>
      <c r="EA16" s="160"/>
      <c r="EB16" s="160"/>
      <c r="EC16" s="207">
        <f>+DY16/M16</f>
        <v>0.4</v>
      </c>
      <c r="ED16" s="207">
        <f>+DY16/G16</f>
        <v>0.05</v>
      </c>
      <c r="EE16" s="589" t="s">
        <v>325</v>
      </c>
      <c r="EF16" s="596" t="s">
        <v>234</v>
      </c>
      <c r="EG16" s="596" t="s">
        <v>234</v>
      </c>
      <c r="EH16" s="579" t="s">
        <v>326</v>
      </c>
      <c r="EI16" s="582" t="s">
        <v>286</v>
      </c>
    </row>
    <row r="17" spans="1:139" s="5" customFormat="1" ht="54.75" customHeight="1" x14ac:dyDescent="0.25">
      <c r="A17" s="608"/>
      <c r="B17" s="577"/>
      <c r="C17" s="587"/>
      <c r="D17" s="600"/>
      <c r="E17" s="605"/>
      <c r="F17" s="52" t="s">
        <v>6</v>
      </c>
      <c r="G17" s="390">
        <f>+M17+U17+AT17+BS17+CR17</f>
        <v>2470000000</v>
      </c>
      <c r="H17" s="204">
        <v>300000000</v>
      </c>
      <c r="I17" s="204">
        <v>300000000</v>
      </c>
      <c r="J17" s="204">
        <v>0</v>
      </c>
      <c r="K17" s="204">
        <v>300000000</v>
      </c>
      <c r="L17" s="204">
        <v>184028000</v>
      </c>
      <c r="M17" s="204">
        <v>300000000</v>
      </c>
      <c r="N17" s="204">
        <v>225212000</v>
      </c>
      <c r="O17" s="204"/>
      <c r="P17" s="204"/>
      <c r="Q17" s="204"/>
      <c r="R17" s="204"/>
      <c r="S17" s="204"/>
      <c r="T17" s="204">
        <f>+N17</f>
        <v>225212000</v>
      </c>
      <c r="U17" s="204">
        <v>370000000</v>
      </c>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v>700000000</v>
      </c>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v>800000000</v>
      </c>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v>300000000</v>
      </c>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v>0</v>
      </c>
      <c r="DX17" s="204">
        <v>184028000</v>
      </c>
      <c r="DY17" s="204">
        <f>+T17</f>
        <v>225212000</v>
      </c>
      <c r="DZ17" s="161"/>
      <c r="EA17" s="161"/>
      <c r="EB17" s="161"/>
      <c r="EC17" s="400">
        <f>+DY17/M17</f>
        <v>0.75070666666666663</v>
      </c>
      <c r="ED17" s="400">
        <f>+DY17/G17</f>
        <v>9.1178947368421054E-2</v>
      </c>
      <c r="EE17" s="590"/>
      <c r="EF17" s="597"/>
      <c r="EG17" s="597"/>
      <c r="EH17" s="580"/>
      <c r="EI17" s="583"/>
    </row>
    <row r="18" spans="1:139" s="5" customFormat="1" ht="54.75" customHeight="1" x14ac:dyDescent="0.25">
      <c r="A18" s="608"/>
      <c r="B18" s="577"/>
      <c r="C18" s="587"/>
      <c r="D18" s="600"/>
      <c r="E18" s="605"/>
      <c r="F18" s="53" t="s">
        <v>84</v>
      </c>
      <c r="G18" s="213"/>
      <c r="H18" s="205"/>
      <c r="I18" s="205"/>
      <c r="J18" s="205"/>
      <c r="K18" s="205"/>
      <c r="L18" s="211"/>
      <c r="M18" s="205"/>
      <c r="N18" s="205"/>
      <c r="O18" s="205"/>
      <c r="P18" s="205"/>
      <c r="Q18" s="205"/>
      <c r="R18" s="205"/>
      <c r="S18" s="205"/>
      <c r="T18" s="211"/>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11"/>
      <c r="DR18" s="211"/>
      <c r="DS18" s="211"/>
      <c r="DT18" s="211"/>
      <c r="DU18" s="211"/>
      <c r="DV18" s="211"/>
      <c r="DW18" s="211"/>
      <c r="DX18" s="211"/>
      <c r="DY18" s="211"/>
      <c r="DZ18" s="161"/>
      <c r="EA18" s="161"/>
      <c r="EB18" s="211"/>
      <c r="EC18" s="212"/>
      <c r="ED18" s="212"/>
      <c r="EE18" s="590"/>
      <c r="EF18" s="597"/>
      <c r="EG18" s="597"/>
      <c r="EH18" s="580"/>
      <c r="EI18" s="583"/>
    </row>
    <row r="19" spans="1:139" s="5" customFormat="1" ht="54.75" customHeight="1" x14ac:dyDescent="0.25">
      <c r="A19" s="608"/>
      <c r="B19" s="577"/>
      <c r="C19" s="587"/>
      <c r="D19" s="600"/>
      <c r="E19" s="605"/>
      <c r="F19" s="52" t="s">
        <v>7</v>
      </c>
      <c r="G19" s="213"/>
      <c r="H19" s="223"/>
      <c r="I19" s="223"/>
      <c r="J19" s="223"/>
      <c r="K19" s="223"/>
      <c r="L19" s="208"/>
      <c r="M19" s="223"/>
      <c r="N19" s="223"/>
      <c r="O19" s="223"/>
      <c r="P19" s="223"/>
      <c r="Q19" s="223"/>
      <c r="R19" s="223"/>
      <c r="S19" s="223"/>
      <c r="T19" s="208"/>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08"/>
      <c r="DR19" s="208"/>
      <c r="DS19" s="208"/>
      <c r="DT19" s="208"/>
      <c r="DU19" s="208"/>
      <c r="DV19" s="208"/>
      <c r="DW19" s="208"/>
      <c r="DX19" s="208"/>
      <c r="DY19" s="208"/>
      <c r="DZ19" s="208"/>
      <c r="EA19" s="208"/>
      <c r="EB19" s="208"/>
      <c r="EC19" s="212"/>
      <c r="ED19" s="212"/>
      <c r="EE19" s="590"/>
      <c r="EF19" s="597"/>
      <c r="EG19" s="597"/>
      <c r="EH19" s="580"/>
      <c r="EI19" s="583"/>
    </row>
    <row r="20" spans="1:139" s="5" customFormat="1" ht="54.75" customHeight="1" x14ac:dyDescent="0.25">
      <c r="A20" s="608"/>
      <c r="B20" s="577"/>
      <c r="C20" s="587"/>
      <c r="D20" s="600"/>
      <c r="E20" s="605"/>
      <c r="F20" s="53" t="s">
        <v>85</v>
      </c>
      <c r="G20" s="378">
        <v>1</v>
      </c>
      <c r="H20" s="224">
        <f>+H16+H18</f>
        <v>0.125</v>
      </c>
      <c r="I20" s="224">
        <v>0.125</v>
      </c>
      <c r="J20" s="224">
        <v>0</v>
      </c>
      <c r="K20" s="224">
        <v>0.125</v>
      </c>
      <c r="L20" s="225">
        <f>+L16</f>
        <v>2.5000000000000001E-2</v>
      </c>
      <c r="M20" s="224">
        <v>0.125</v>
      </c>
      <c r="N20" s="224">
        <f>+N16</f>
        <v>0.05</v>
      </c>
      <c r="O20" s="224"/>
      <c r="P20" s="224"/>
      <c r="Q20" s="224"/>
      <c r="R20" s="224"/>
      <c r="S20" s="224"/>
      <c r="T20" s="225">
        <f>+N20</f>
        <v>0.05</v>
      </c>
      <c r="U20" s="226">
        <f>+U16+U18</f>
        <v>0.25</v>
      </c>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f>+AT16+AT18</f>
        <v>0.25</v>
      </c>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f>+BS16+BS18</f>
        <v>0.25</v>
      </c>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f>+CR16+CR18</f>
        <v>0.125</v>
      </c>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1"/>
      <c r="DR20" s="211"/>
      <c r="DS20" s="211"/>
      <c r="DT20" s="211"/>
      <c r="DU20" s="211"/>
      <c r="DV20" s="225"/>
      <c r="DW20" s="225">
        <f>+T20</f>
        <v>0.05</v>
      </c>
      <c r="DX20" s="225">
        <v>2.5000000000000001E-2</v>
      </c>
      <c r="DY20" s="225">
        <f>+T20</f>
        <v>0.05</v>
      </c>
      <c r="DZ20" s="161"/>
      <c r="EA20" s="161"/>
      <c r="EB20" s="161"/>
      <c r="EC20" s="400">
        <f>+DY20/M20</f>
        <v>0.4</v>
      </c>
      <c r="ED20" s="400">
        <f>+DY20/G20</f>
        <v>0.05</v>
      </c>
      <c r="EE20" s="590"/>
      <c r="EF20" s="597"/>
      <c r="EG20" s="597"/>
      <c r="EH20" s="580"/>
      <c r="EI20" s="583"/>
    </row>
    <row r="21" spans="1:139" s="5" customFormat="1" ht="54.75" customHeight="1" thickBot="1" x14ac:dyDescent="0.3">
      <c r="A21" s="608"/>
      <c r="B21" s="585"/>
      <c r="C21" s="588"/>
      <c r="D21" s="601"/>
      <c r="E21" s="606"/>
      <c r="F21" s="54" t="s">
        <v>88</v>
      </c>
      <c r="G21" s="393">
        <f>+M21+U21+AT21+BS21+CR21</f>
        <v>2470000000</v>
      </c>
      <c r="H21" s="394">
        <f>+H17+H19</f>
        <v>300000000</v>
      </c>
      <c r="I21" s="394">
        <v>300000000</v>
      </c>
      <c r="J21" s="395">
        <v>0</v>
      </c>
      <c r="K21" s="394">
        <v>300000000</v>
      </c>
      <c r="L21" s="395">
        <v>184028000</v>
      </c>
      <c r="M21" s="394">
        <v>300000000</v>
      </c>
      <c r="N21" s="395">
        <f>+N17</f>
        <v>225212000</v>
      </c>
      <c r="O21" s="395"/>
      <c r="P21" s="395"/>
      <c r="Q21" s="395"/>
      <c r="R21" s="395"/>
      <c r="S21" s="395"/>
      <c r="T21" s="395">
        <f>+N21</f>
        <v>225212000</v>
      </c>
      <c r="U21" s="394">
        <f>+U17+U19</f>
        <v>370000000</v>
      </c>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4">
        <f>+AT17+AT19</f>
        <v>700000000</v>
      </c>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95"/>
      <c r="BS21" s="394">
        <f>+BS17+BS19</f>
        <v>800000000</v>
      </c>
      <c r="BT21" s="395"/>
      <c r="BU21" s="395"/>
      <c r="BV21" s="395"/>
      <c r="BW21" s="395"/>
      <c r="BX21" s="395"/>
      <c r="BY21" s="395"/>
      <c r="BZ21" s="395"/>
      <c r="CA21" s="395"/>
      <c r="CB21" s="395"/>
      <c r="CC21" s="395"/>
      <c r="CD21" s="395"/>
      <c r="CE21" s="395"/>
      <c r="CF21" s="395"/>
      <c r="CG21" s="395"/>
      <c r="CH21" s="395"/>
      <c r="CI21" s="395"/>
      <c r="CJ21" s="395"/>
      <c r="CK21" s="395"/>
      <c r="CL21" s="395"/>
      <c r="CM21" s="395"/>
      <c r="CN21" s="395"/>
      <c r="CO21" s="395"/>
      <c r="CP21" s="395"/>
      <c r="CQ21" s="395"/>
      <c r="CR21" s="394">
        <f>+CR17+CR19</f>
        <v>300000000</v>
      </c>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27"/>
      <c r="DW21" s="227">
        <f>+T21</f>
        <v>225212000</v>
      </c>
      <c r="DX21" s="395">
        <v>184028000</v>
      </c>
      <c r="DY21" s="395">
        <f>+T21</f>
        <v>225212000</v>
      </c>
      <c r="DZ21" s="218"/>
      <c r="EA21" s="218"/>
      <c r="EB21" s="218"/>
      <c r="EC21" s="411">
        <f>+DY21/M21</f>
        <v>0.75070666666666663</v>
      </c>
      <c r="ED21" s="411">
        <f>+DY21/G21</f>
        <v>9.1178947368421054E-2</v>
      </c>
      <c r="EE21" s="591"/>
      <c r="EF21" s="598"/>
      <c r="EG21" s="598"/>
      <c r="EH21" s="581"/>
      <c r="EI21" s="584"/>
    </row>
    <row r="22" spans="1:139" s="5" customFormat="1" ht="48.75" customHeight="1" x14ac:dyDescent="0.25">
      <c r="A22" s="608"/>
      <c r="B22" s="576">
        <v>3</v>
      </c>
      <c r="C22" s="586" t="s">
        <v>194</v>
      </c>
      <c r="D22" s="599" t="s">
        <v>153</v>
      </c>
      <c r="E22" s="604">
        <v>255</v>
      </c>
      <c r="F22" s="51" t="s">
        <v>83</v>
      </c>
      <c r="G22" s="401">
        <v>0.99999999999999989</v>
      </c>
      <c r="H22" s="402">
        <v>0</v>
      </c>
      <c r="I22" s="402">
        <f>+H22</f>
        <v>0</v>
      </c>
      <c r="J22" s="158"/>
      <c r="K22" s="402">
        <v>0</v>
      </c>
      <c r="L22" s="158"/>
      <c r="M22" s="402">
        <v>0</v>
      </c>
      <c r="N22" s="158"/>
      <c r="O22" s="158"/>
      <c r="P22" s="158"/>
      <c r="Q22" s="158"/>
      <c r="R22" s="158"/>
      <c r="S22" s="158"/>
      <c r="T22" s="158"/>
      <c r="U22" s="402">
        <v>0.2</v>
      </c>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402">
        <v>0.35</v>
      </c>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402">
        <v>0.35</v>
      </c>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402">
        <v>0.1</v>
      </c>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221"/>
      <c r="DR22" s="221"/>
      <c r="DS22" s="221"/>
      <c r="DT22" s="221"/>
      <c r="DU22" s="221"/>
      <c r="DV22" s="336"/>
      <c r="DW22" s="221"/>
      <c r="DX22" s="221"/>
      <c r="DY22" s="221"/>
      <c r="DZ22" s="160"/>
      <c r="EA22" s="160"/>
      <c r="EB22" s="221"/>
      <c r="EC22" s="207"/>
      <c r="ED22" s="207"/>
      <c r="EE22" s="579" t="s">
        <v>263</v>
      </c>
      <c r="EF22" s="596" t="s">
        <v>234</v>
      </c>
      <c r="EG22" s="596" t="s">
        <v>234</v>
      </c>
      <c r="EH22" s="596" t="s">
        <v>234</v>
      </c>
      <c r="EI22" s="582" t="s">
        <v>234</v>
      </c>
    </row>
    <row r="23" spans="1:139" s="5" customFormat="1" ht="48.75" customHeight="1" x14ac:dyDescent="0.25">
      <c r="A23" s="608"/>
      <c r="B23" s="577"/>
      <c r="C23" s="587"/>
      <c r="D23" s="600"/>
      <c r="E23" s="605"/>
      <c r="F23" s="52" t="s">
        <v>6</v>
      </c>
      <c r="G23" s="390">
        <f>+M23+U23+AT23+BS23+CR23</f>
        <v>16008830000</v>
      </c>
      <c r="H23" s="204">
        <v>0</v>
      </c>
      <c r="I23" s="204">
        <v>0</v>
      </c>
      <c r="J23" s="204"/>
      <c r="K23" s="204">
        <v>0</v>
      </c>
      <c r="L23" s="204"/>
      <c r="M23" s="204">
        <v>0</v>
      </c>
      <c r="N23" s="204"/>
      <c r="O23" s="204"/>
      <c r="P23" s="204"/>
      <c r="Q23" s="204"/>
      <c r="R23" s="204"/>
      <c r="S23" s="204"/>
      <c r="T23" s="204"/>
      <c r="U23" s="204">
        <v>3373830000</v>
      </c>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v>5570000000</v>
      </c>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v>4800000000</v>
      </c>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v>2265000000</v>
      </c>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161"/>
      <c r="EA23" s="161"/>
      <c r="EB23" s="211"/>
      <c r="EC23" s="209"/>
      <c r="ED23" s="209"/>
      <c r="EE23" s="580"/>
      <c r="EF23" s="597"/>
      <c r="EG23" s="597"/>
      <c r="EH23" s="657"/>
      <c r="EI23" s="583"/>
    </row>
    <row r="24" spans="1:139" s="5" customFormat="1" ht="48.75" customHeight="1" x14ac:dyDescent="0.25">
      <c r="A24" s="608"/>
      <c r="B24" s="577"/>
      <c r="C24" s="587"/>
      <c r="D24" s="600"/>
      <c r="E24" s="605"/>
      <c r="F24" s="53" t="s">
        <v>84</v>
      </c>
      <c r="G24" s="213"/>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11"/>
      <c r="DR24" s="211"/>
      <c r="DS24" s="211"/>
      <c r="DT24" s="211"/>
      <c r="DU24" s="211"/>
      <c r="DV24" s="211"/>
      <c r="DW24" s="211"/>
      <c r="DX24" s="211"/>
      <c r="DY24" s="211"/>
      <c r="DZ24" s="161"/>
      <c r="EA24" s="161"/>
      <c r="EB24" s="211"/>
      <c r="EC24" s="212"/>
      <c r="ED24" s="212"/>
      <c r="EE24" s="580"/>
      <c r="EF24" s="597"/>
      <c r="EG24" s="597"/>
      <c r="EH24" s="657"/>
      <c r="EI24" s="583"/>
    </row>
    <row r="25" spans="1:139" s="5" customFormat="1" ht="48.75" customHeight="1" x14ac:dyDescent="0.25">
      <c r="A25" s="608"/>
      <c r="B25" s="577"/>
      <c r="C25" s="587"/>
      <c r="D25" s="600"/>
      <c r="E25" s="605"/>
      <c r="F25" s="52" t="s">
        <v>7</v>
      </c>
      <c r="G25" s="213"/>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8"/>
      <c r="DR25" s="208"/>
      <c r="DS25" s="208"/>
      <c r="DT25" s="208"/>
      <c r="DU25" s="208"/>
      <c r="DV25" s="208"/>
      <c r="DW25" s="208"/>
      <c r="DX25" s="208"/>
      <c r="DY25" s="208"/>
      <c r="DZ25" s="161"/>
      <c r="EA25" s="161"/>
      <c r="EB25" s="211"/>
      <c r="EC25" s="212"/>
      <c r="ED25" s="212"/>
      <c r="EE25" s="580"/>
      <c r="EF25" s="597"/>
      <c r="EG25" s="597"/>
      <c r="EH25" s="657"/>
      <c r="EI25" s="583"/>
    </row>
    <row r="26" spans="1:139" s="5" customFormat="1" ht="48.75" customHeight="1" x14ac:dyDescent="0.25">
      <c r="A26" s="608"/>
      <c r="B26" s="577"/>
      <c r="C26" s="587"/>
      <c r="D26" s="600"/>
      <c r="E26" s="605"/>
      <c r="F26" s="53" t="s">
        <v>85</v>
      </c>
      <c r="G26" s="403">
        <v>0.99999999999999989</v>
      </c>
      <c r="H26" s="162">
        <f>+H22+H24</f>
        <v>0</v>
      </c>
      <c r="I26" s="162">
        <v>0</v>
      </c>
      <c r="J26" s="163"/>
      <c r="K26" s="162">
        <v>0</v>
      </c>
      <c r="L26" s="163"/>
      <c r="M26" s="162">
        <v>0</v>
      </c>
      <c r="N26" s="163"/>
      <c r="O26" s="163"/>
      <c r="P26" s="163"/>
      <c r="Q26" s="163"/>
      <c r="R26" s="163"/>
      <c r="S26" s="163"/>
      <c r="T26" s="163"/>
      <c r="U26" s="162">
        <f>+U22+U24</f>
        <v>0.2</v>
      </c>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2">
        <f>+AT22+AT24</f>
        <v>0.35</v>
      </c>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2">
        <f>+BS22+BS24</f>
        <v>0.35</v>
      </c>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2">
        <f>+CR22+CR24</f>
        <v>0.1</v>
      </c>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1"/>
      <c r="DR26" s="211"/>
      <c r="DS26" s="211"/>
      <c r="DT26" s="211"/>
      <c r="DU26" s="211"/>
      <c r="DV26" s="211"/>
      <c r="DW26" s="211"/>
      <c r="DX26" s="211"/>
      <c r="DY26" s="211"/>
      <c r="DZ26" s="161"/>
      <c r="EA26" s="161"/>
      <c r="EB26" s="211"/>
      <c r="EC26" s="209"/>
      <c r="ED26" s="209"/>
      <c r="EE26" s="580"/>
      <c r="EF26" s="597"/>
      <c r="EG26" s="597"/>
      <c r="EH26" s="657"/>
      <c r="EI26" s="583"/>
    </row>
    <row r="27" spans="1:139" s="5" customFormat="1" ht="48.75" customHeight="1" thickBot="1" x14ac:dyDescent="0.3">
      <c r="A27" s="609"/>
      <c r="B27" s="578"/>
      <c r="C27" s="588"/>
      <c r="D27" s="601"/>
      <c r="E27" s="606"/>
      <c r="F27" s="54" t="s">
        <v>88</v>
      </c>
      <c r="G27" s="393">
        <f>+M27+U27+AT27+BS27+CR27</f>
        <v>16008830000</v>
      </c>
      <c r="H27" s="394">
        <f>+H23+H25</f>
        <v>0</v>
      </c>
      <c r="I27" s="394">
        <v>0</v>
      </c>
      <c r="J27" s="395"/>
      <c r="K27" s="394">
        <v>0</v>
      </c>
      <c r="L27" s="395"/>
      <c r="M27" s="394">
        <v>0</v>
      </c>
      <c r="N27" s="395"/>
      <c r="O27" s="395"/>
      <c r="P27" s="395"/>
      <c r="Q27" s="395"/>
      <c r="R27" s="395"/>
      <c r="S27" s="395"/>
      <c r="T27" s="395"/>
      <c r="U27" s="394">
        <f>+U23+U25</f>
        <v>3373830000</v>
      </c>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4">
        <f>+AT23+AT25</f>
        <v>5570000000</v>
      </c>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4">
        <f>+BS23+BS25</f>
        <v>4800000000</v>
      </c>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395"/>
      <c r="CP27" s="395"/>
      <c r="CQ27" s="395"/>
      <c r="CR27" s="394">
        <f>+CR23+CR25</f>
        <v>2265000000</v>
      </c>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7"/>
      <c r="DW27" s="217"/>
      <c r="DX27" s="217"/>
      <c r="DY27" s="217"/>
      <c r="DZ27" s="228"/>
      <c r="EA27" s="228"/>
      <c r="EB27" s="404"/>
      <c r="EC27" s="219"/>
      <c r="ED27" s="219"/>
      <c r="EE27" s="603"/>
      <c r="EF27" s="602"/>
      <c r="EG27" s="602"/>
      <c r="EH27" s="658"/>
      <c r="EI27" s="659"/>
    </row>
    <row r="28" spans="1:139" ht="52.5" customHeight="1" x14ac:dyDescent="0.3">
      <c r="A28" s="592" t="s">
        <v>8</v>
      </c>
      <c r="B28" s="593"/>
      <c r="C28" s="593"/>
      <c r="D28" s="593"/>
      <c r="E28" s="593"/>
      <c r="F28" s="55" t="s">
        <v>87</v>
      </c>
      <c r="G28" s="389">
        <f>+M28+U28+AT28+BS28+CR28</f>
        <v>26425639000</v>
      </c>
      <c r="H28" s="229">
        <f>+H11+H17+H23</f>
        <v>1050000000</v>
      </c>
      <c r="I28" s="229">
        <v>1050000000</v>
      </c>
      <c r="J28" s="229">
        <f>+J11+J17</f>
        <v>378937000</v>
      </c>
      <c r="K28" s="229">
        <v>1050000000</v>
      </c>
      <c r="L28" s="229">
        <f>+L15+L21</f>
        <v>820796000</v>
      </c>
      <c r="M28" s="229">
        <v>1050000000</v>
      </c>
      <c r="N28" s="229">
        <f>+N21+N15</f>
        <v>865155164</v>
      </c>
      <c r="O28" s="229"/>
      <c r="P28" s="229"/>
      <c r="Q28" s="229"/>
      <c r="R28" s="229"/>
      <c r="S28" s="229"/>
      <c r="T28" s="229">
        <f>+T15+T21</f>
        <v>865155164</v>
      </c>
      <c r="U28" s="229">
        <f>+U11+U17+U23</f>
        <v>5390639000</v>
      </c>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f>+AT11+AT17+AT23</f>
        <v>8470000000</v>
      </c>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f>+BS11+BS17+BS23</f>
        <v>7900000000</v>
      </c>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f>+CR11+CR17+CR23</f>
        <v>3615000000</v>
      </c>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407"/>
      <c r="DR28" s="407"/>
      <c r="DS28" s="407"/>
      <c r="DT28" s="407"/>
      <c r="DU28" s="407"/>
      <c r="DV28" s="229"/>
      <c r="DW28" s="229">
        <f>+DW11+DW17</f>
        <v>378937000</v>
      </c>
      <c r="DX28" s="229">
        <v>820796000</v>
      </c>
      <c r="DY28" s="408">
        <f>+T28</f>
        <v>865155164</v>
      </c>
      <c r="DZ28" s="405"/>
      <c r="EA28" s="44"/>
      <c r="EB28" s="45"/>
      <c r="EC28" s="645"/>
      <c r="ED28" s="645"/>
      <c r="EE28" s="645"/>
      <c r="EF28" s="645"/>
      <c r="EG28" s="645"/>
      <c r="EH28" s="645"/>
      <c r="EI28" s="646"/>
    </row>
    <row r="29" spans="1:139" ht="52.5" customHeight="1" x14ac:dyDescent="0.3">
      <c r="A29" s="592"/>
      <c r="B29" s="593"/>
      <c r="C29" s="593"/>
      <c r="D29" s="593"/>
      <c r="E29" s="593"/>
      <c r="F29" s="56" t="s">
        <v>89</v>
      </c>
      <c r="G29" s="215">
        <v>0</v>
      </c>
      <c r="H29" s="214">
        <f>+H13+H19+H25</f>
        <v>0</v>
      </c>
      <c r="I29" s="214">
        <v>0</v>
      </c>
      <c r="J29" s="231">
        <v>0</v>
      </c>
      <c r="K29" s="214">
        <v>0</v>
      </c>
      <c r="L29" s="214">
        <v>0</v>
      </c>
      <c r="M29" s="214">
        <v>0</v>
      </c>
      <c r="N29" s="214">
        <v>0</v>
      </c>
      <c r="O29" s="205"/>
      <c r="P29" s="205"/>
      <c r="Q29" s="205"/>
      <c r="R29" s="205"/>
      <c r="S29" s="205"/>
      <c r="T29" s="214">
        <v>0</v>
      </c>
      <c r="U29" s="214">
        <f>+U13+U19+U25</f>
        <v>0</v>
      </c>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14">
        <f>+AT13+AT19+AT25</f>
        <v>0</v>
      </c>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14">
        <f>+BS13+BS19+BS25</f>
        <v>0</v>
      </c>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14">
        <f>+CR13+CR19+CR25</f>
        <v>0</v>
      </c>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30"/>
      <c r="DR29" s="230"/>
      <c r="DS29" s="230"/>
      <c r="DT29" s="230"/>
      <c r="DU29" s="230"/>
      <c r="DV29" s="231"/>
      <c r="DW29" s="231">
        <v>0</v>
      </c>
      <c r="DX29" s="214">
        <v>0</v>
      </c>
      <c r="DY29" s="216">
        <f>+T29</f>
        <v>0</v>
      </c>
      <c r="DZ29" s="405"/>
      <c r="EA29" s="44"/>
      <c r="EB29" s="45"/>
      <c r="EC29" s="645"/>
      <c r="ED29" s="645"/>
      <c r="EE29" s="645"/>
      <c r="EF29" s="645"/>
      <c r="EG29" s="645"/>
      <c r="EH29" s="645"/>
      <c r="EI29" s="646"/>
    </row>
    <row r="30" spans="1:139" ht="52.5" customHeight="1" thickBot="1" x14ac:dyDescent="0.35">
      <c r="A30" s="594"/>
      <c r="B30" s="595"/>
      <c r="C30" s="595"/>
      <c r="D30" s="595"/>
      <c r="E30" s="595"/>
      <c r="F30" s="57" t="s">
        <v>90</v>
      </c>
      <c r="G30" s="391">
        <f>+M30+U30+AT30+BS30+CR30</f>
        <v>26425639000</v>
      </c>
      <c r="H30" s="392">
        <f>+H28+H29</f>
        <v>1050000000</v>
      </c>
      <c r="I30" s="392">
        <v>1050000000</v>
      </c>
      <c r="J30" s="392">
        <f>+J28</f>
        <v>378937000</v>
      </c>
      <c r="K30" s="392">
        <v>1050000000</v>
      </c>
      <c r="L30" s="392">
        <v>820796000</v>
      </c>
      <c r="M30" s="392">
        <v>1050000000</v>
      </c>
      <c r="N30" s="392">
        <f>+N28</f>
        <v>865155164</v>
      </c>
      <c r="O30" s="392"/>
      <c r="P30" s="392"/>
      <c r="Q30" s="392"/>
      <c r="R30" s="392"/>
      <c r="S30" s="392"/>
      <c r="T30" s="392">
        <f>+N30</f>
        <v>865155164</v>
      </c>
      <c r="U30" s="392">
        <f>+U28+U29</f>
        <v>5390639000</v>
      </c>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f>+AT28+AT29</f>
        <v>8470000000</v>
      </c>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f>+BS28+BS29</f>
        <v>7900000000</v>
      </c>
      <c r="BT30" s="392"/>
      <c r="BU30" s="392"/>
      <c r="BV30" s="392"/>
      <c r="BW30" s="392"/>
      <c r="BX30" s="392"/>
      <c r="BY30" s="392"/>
      <c r="BZ30" s="392"/>
      <c r="CA30" s="392"/>
      <c r="CB30" s="392"/>
      <c r="CC30" s="392"/>
      <c r="CD30" s="392"/>
      <c r="CE30" s="392"/>
      <c r="CF30" s="392"/>
      <c r="CG30" s="392"/>
      <c r="CH30" s="392"/>
      <c r="CI30" s="392"/>
      <c r="CJ30" s="392"/>
      <c r="CK30" s="392"/>
      <c r="CL30" s="392"/>
      <c r="CM30" s="392"/>
      <c r="CN30" s="392"/>
      <c r="CO30" s="392"/>
      <c r="CP30" s="392"/>
      <c r="CQ30" s="392"/>
      <c r="CR30" s="392">
        <f>+CR28+CR29</f>
        <v>3615000000</v>
      </c>
      <c r="CS30" s="392"/>
      <c r="CT30" s="392"/>
      <c r="CU30" s="392"/>
      <c r="CV30" s="392"/>
      <c r="CW30" s="392"/>
      <c r="CX30" s="392"/>
      <c r="CY30" s="392"/>
      <c r="CZ30" s="392"/>
      <c r="DA30" s="392"/>
      <c r="DB30" s="392"/>
      <c r="DC30" s="392"/>
      <c r="DD30" s="392"/>
      <c r="DE30" s="392"/>
      <c r="DF30" s="392"/>
      <c r="DG30" s="392"/>
      <c r="DH30" s="392"/>
      <c r="DI30" s="392"/>
      <c r="DJ30" s="392"/>
      <c r="DK30" s="392"/>
      <c r="DL30" s="392"/>
      <c r="DM30" s="392"/>
      <c r="DN30" s="392"/>
      <c r="DO30" s="392"/>
      <c r="DP30" s="392"/>
      <c r="DQ30" s="409"/>
      <c r="DR30" s="409"/>
      <c r="DS30" s="409"/>
      <c r="DT30" s="409"/>
      <c r="DU30" s="409"/>
      <c r="DV30" s="392"/>
      <c r="DW30" s="392">
        <f>+DW28</f>
        <v>378937000</v>
      </c>
      <c r="DX30" s="392">
        <v>820796000</v>
      </c>
      <c r="DY30" s="410">
        <f>+T30</f>
        <v>865155164</v>
      </c>
      <c r="DZ30" s="406"/>
      <c r="EA30" s="46"/>
      <c r="EB30" s="47"/>
      <c r="EC30" s="647"/>
      <c r="ED30" s="647"/>
      <c r="EE30" s="647"/>
      <c r="EF30" s="647"/>
      <c r="EG30" s="647"/>
      <c r="EH30" s="647"/>
      <c r="EI30" s="648"/>
    </row>
    <row r="33" spans="1:139" ht="15" x14ac:dyDescent="0.25">
      <c r="A33" s="256"/>
      <c r="B33" s="256"/>
      <c r="C33" s="256"/>
      <c r="D33" s="256"/>
      <c r="E33" s="256"/>
      <c r="F33" s="258" t="s">
        <v>56</v>
      </c>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6"/>
      <c r="AU33" s="256"/>
      <c r="AV33" s="256"/>
      <c r="AW33" s="256"/>
      <c r="AX33" s="256"/>
      <c r="AY33" s="256"/>
      <c r="AZ33" s="256"/>
      <c r="BA33" s="256"/>
      <c r="BB33" s="256"/>
      <c r="BC33" s="256"/>
      <c r="BD33" s="256"/>
      <c r="BE33" s="256"/>
      <c r="BF33" s="256"/>
      <c r="BG33" s="256"/>
      <c r="BH33" s="256"/>
      <c r="BI33" s="256"/>
      <c r="BJ33" s="256"/>
      <c r="BK33" s="257"/>
      <c r="BL33" s="257"/>
      <c r="BM33" s="257"/>
      <c r="BN33" s="257"/>
      <c r="BO33" s="257"/>
      <c r="BP33" s="257"/>
      <c r="BQ33" s="257"/>
      <c r="BR33" s="257"/>
      <c r="BS33" s="256"/>
      <c r="BT33" s="256"/>
      <c r="BU33" s="256"/>
      <c r="BV33" s="256"/>
      <c r="BW33" s="256"/>
      <c r="BX33" s="256"/>
      <c r="BY33" s="256"/>
      <c r="BZ33" s="256"/>
      <c r="CA33" s="256"/>
      <c r="CB33" s="256"/>
      <c r="CC33" s="256"/>
      <c r="CD33" s="256"/>
      <c r="CE33" s="256"/>
      <c r="CF33" s="256"/>
      <c r="CG33" s="257"/>
      <c r="CH33" s="257"/>
      <c r="CI33" s="257"/>
      <c r="CJ33" s="257"/>
      <c r="CK33" s="257"/>
      <c r="CL33" s="257"/>
      <c r="CM33" s="257"/>
      <c r="CN33" s="257"/>
      <c r="CO33" s="257"/>
      <c r="CP33" s="257"/>
      <c r="CQ33" s="257"/>
      <c r="CR33" s="256"/>
      <c r="CS33" s="256"/>
      <c r="CT33" s="256"/>
      <c r="CU33" s="256"/>
      <c r="CV33" s="256"/>
      <c r="CW33" s="256"/>
      <c r="CX33" s="256"/>
      <c r="CY33" s="256"/>
      <c r="CZ33" s="256"/>
      <c r="DA33" s="256"/>
      <c r="DB33" s="256"/>
      <c r="DC33" s="256"/>
      <c r="DD33" s="256"/>
      <c r="DE33" s="256"/>
      <c r="DF33" s="256"/>
      <c r="DG33" s="256"/>
      <c r="DH33" s="256"/>
      <c r="DI33" s="256"/>
      <c r="DJ33" s="256"/>
      <c r="DK33" s="256"/>
      <c r="DL33" s="256"/>
      <c r="DM33" s="256"/>
      <c r="DN33" s="256"/>
      <c r="DO33" s="256"/>
      <c r="DP33" s="256"/>
      <c r="DQ33" s="256"/>
      <c r="DR33" s="256"/>
      <c r="DS33" s="256"/>
      <c r="DT33" s="256"/>
      <c r="DU33" s="256"/>
      <c r="DV33" s="256"/>
      <c r="DW33" s="256"/>
      <c r="DX33" s="256"/>
      <c r="DY33" s="256"/>
      <c r="DZ33" s="256"/>
      <c r="EA33" s="256"/>
      <c r="EB33" s="256"/>
      <c r="EC33" s="256"/>
      <c r="ED33" s="256"/>
      <c r="EE33" s="256"/>
      <c r="EF33" s="256"/>
      <c r="EG33" s="256"/>
      <c r="EH33" s="256"/>
      <c r="EI33" s="256"/>
    </row>
    <row r="34" spans="1:139" x14ac:dyDescent="0.25">
      <c r="A34" s="252"/>
      <c r="B34" s="252"/>
      <c r="C34" s="252"/>
      <c r="D34" s="253"/>
      <c r="E34" s="253"/>
      <c r="F34" s="260" t="s">
        <v>57</v>
      </c>
      <c r="G34" s="469" t="s">
        <v>58</v>
      </c>
      <c r="H34" s="469"/>
      <c r="I34" s="469"/>
      <c r="J34" s="469"/>
      <c r="K34" s="469"/>
      <c r="L34" s="469"/>
      <c r="M34" s="469"/>
      <c r="N34" s="470" t="s">
        <v>59</v>
      </c>
      <c r="O34" s="470"/>
      <c r="P34" s="470"/>
      <c r="Q34" s="470"/>
      <c r="R34" s="470"/>
      <c r="S34" s="470"/>
      <c r="T34" s="47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2"/>
      <c r="DR34" s="252"/>
      <c r="DS34" s="252"/>
      <c r="DT34" s="252"/>
      <c r="DU34" s="252"/>
      <c r="DV34" s="252"/>
      <c r="DW34" s="252"/>
      <c r="DX34" s="252"/>
      <c r="DY34" s="255"/>
      <c r="DZ34" s="255"/>
      <c r="EA34" s="255"/>
      <c r="EB34" s="255"/>
      <c r="EC34" s="252"/>
      <c r="ED34" s="252"/>
      <c r="EE34" s="252"/>
      <c r="EF34" s="252"/>
      <c r="EG34" s="252"/>
      <c r="EH34" s="252"/>
      <c r="EI34" s="252"/>
    </row>
    <row r="35" spans="1:139" x14ac:dyDescent="0.25">
      <c r="A35" s="252"/>
      <c r="B35" s="252"/>
      <c r="C35" s="252"/>
      <c r="D35" s="253"/>
      <c r="E35" s="253"/>
      <c r="F35" s="259">
        <v>12</v>
      </c>
      <c r="G35" s="467" t="s">
        <v>270</v>
      </c>
      <c r="H35" s="467"/>
      <c r="I35" s="467"/>
      <c r="J35" s="467"/>
      <c r="K35" s="467"/>
      <c r="L35" s="467"/>
      <c r="M35" s="467"/>
      <c r="N35" s="468" t="s">
        <v>271</v>
      </c>
      <c r="O35" s="468"/>
      <c r="P35" s="468"/>
      <c r="Q35" s="468"/>
      <c r="R35" s="468"/>
      <c r="S35" s="468"/>
      <c r="T35" s="468"/>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2"/>
      <c r="DR35" s="252"/>
      <c r="DS35" s="252"/>
      <c r="DT35" s="252"/>
      <c r="DU35" s="252"/>
      <c r="DV35" s="252"/>
      <c r="DW35" s="252"/>
      <c r="DX35" s="252"/>
      <c r="DY35" s="255"/>
      <c r="DZ35" s="255"/>
      <c r="EA35" s="255"/>
      <c r="EB35" s="255"/>
      <c r="EC35" s="252"/>
      <c r="ED35" s="252"/>
      <c r="EE35" s="252"/>
      <c r="EF35" s="252"/>
      <c r="EG35" s="252"/>
      <c r="EH35" s="252"/>
      <c r="EI35" s="252"/>
    </row>
  </sheetData>
  <mergeCells count="64">
    <mergeCell ref="G35:M35"/>
    <mergeCell ref="N35:T35"/>
    <mergeCell ref="U34:AS34"/>
    <mergeCell ref="G34:M34"/>
    <mergeCell ref="N34:T34"/>
    <mergeCell ref="EC28:EI30"/>
    <mergeCell ref="H8:T8"/>
    <mergeCell ref="H7:DP7"/>
    <mergeCell ref="DQ8:EB8"/>
    <mergeCell ref="DQ7:EB7"/>
    <mergeCell ref="EF7:EF9"/>
    <mergeCell ref="EH22:EH27"/>
    <mergeCell ref="EI22:EI27"/>
    <mergeCell ref="A1:E3"/>
    <mergeCell ref="F1:EI1"/>
    <mergeCell ref="F3:DR3"/>
    <mergeCell ref="DS3:EI3"/>
    <mergeCell ref="F2:EI2"/>
    <mergeCell ref="D10:D15"/>
    <mergeCell ref="EI10:EI15"/>
    <mergeCell ref="F7:F9"/>
    <mergeCell ref="EH10:EH15"/>
    <mergeCell ref="E7:E9"/>
    <mergeCell ref="EG7:EG9"/>
    <mergeCell ref="EH7:EH9"/>
    <mergeCell ref="ED7:ED9"/>
    <mergeCell ref="E10:E15"/>
    <mergeCell ref="EE10:EE15"/>
    <mergeCell ref="EC7:EC9"/>
    <mergeCell ref="G7:G9"/>
    <mergeCell ref="A4:E4"/>
    <mergeCell ref="A5:E5"/>
    <mergeCell ref="F4:EI4"/>
    <mergeCell ref="F5:EI5"/>
    <mergeCell ref="A7:A9"/>
    <mergeCell ref="B7:D8"/>
    <mergeCell ref="CR8:DP8"/>
    <mergeCell ref="U8:AS8"/>
    <mergeCell ref="AT8:BR8"/>
    <mergeCell ref="BS8:CQ8"/>
    <mergeCell ref="EE7:EE9"/>
    <mergeCell ref="EI7:EI9"/>
    <mergeCell ref="A28:E30"/>
    <mergeCell ref="EG16:EG21"/>
    <mergeCell ref="D16:D21"/>
    <mergeCell ref="EF22:EF27"/>
    <mergeCell ref="EG22:EG27"/>
    <mergeCell ref="EE22:EE27"/>
    <mergeCell ref="C22:C27"/>
    <mergeCell ref="D22:D27"/>
    <mergeCell ref="E22:E27"/>
    <mergeCell ref="A10:A27"/>
    <mergeCell ref="EF10:EF15"/>
    <mergeCell ref="EG10:EG15"/>
    <mergeCell ref="EF16:EF21"/>
    <mergeCell ref="E16:E21"/>
    <mergeCell ref="B10:B15"/>
    <mergeCell ref="C10:C15"/>
    <mergeCell ref="B22:B27"/>
    <mergeCell ref="EH16:EH21"/>
    <mergeCell ref="EI16:EI21"/>
    <mergeCell ref="B16:B21"/>
    <mergeCell ref="C16:C21"/>
    <mergeCell ref="EE16:EE21"/>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1613-4027-4BCD-884C-267AF436A40E}">
  <dimension ref="F7:AD54"/>
  <sheetViews>
    <sheetView topLeftCell="J25" workbookViewId="0">
      <selection activeCell="AB45" sqref="AB45"/>
    </sheetView>
  </sheetViews>
  <sheetFormatPr baseColWidth="10" defaultRowHeight="15" x14ac:dyDescent="0.25"/>
  <cols>
    <col min="6" max="6" width="27" customWidth="1"/>
    <col min="26" max="26" width="18.28515625" bestFit="1" customWidth="1"/>
    <col min="27" max="27" width="16.7109375" bestFit="1" customWidth="1"/>
    <col min="29" max="29" width="17.28515625" bestFit="1" customWidth="1"/>
    <col min="30" max="30" width="15.5703125" bestFit="1" customWidth="1"/>
  </cols>
  <sheetData>
    <row r="7" spans="6:18" x14ac:dyDescent="0.25">
      <c r="G7" s="60" t="s">
        <v>156</v>
      </c>
      <c r="H7" s="60" t="s">
        <v>157</v>
      </c>
      <c r="I7" s="60" t="s">
        <v>158</v>
      </c>
      <c r="J7" s="60" t="s">
        <v>159</v>
      </c>
      <c r="K7" s="60" t="s">
        <v>160</v>
      </c>
      <c r="L7" s="60" t="s">
        <v>161</v>
      </c>
    </row>
    <row r="8" spans="6:18" x14ac:dyDescent="0.25">
      <c r="F8" t="s">
        <v>200</v>
      </c>
      <c r="G8" s="176">
        <v>225</v>
      </c>
      <c r="H8" s="176">
        <v>115</v>
      </c>
      <c r="I8" s="176">
        <v>380</v>
      </c>
      <c r="J8" s="176">
        <v>380</v>
      </c>
      <c r="K8" s="176">
        <v>530</v>
      </c>
      <c r="L8" s="176">
        <v>530</v>
      </c>
      <c r="M8">
        <f>SUM(G8:L8)</f>
        <v>2160</v>
      </c>
      <c r="N8" s="181">
        <f>+M8/$M$11</f>
        <v>0.86399999999999999</v>
      </c>
      <c r="O8">
        <f>+SUM(G8:L8)-2160</f>
        <v>0</v>
      </c>
      <c r="Q8">
        <v>329</v>
      </c>
      <c r="R8" s="182">
        <f>+Q8/M8</f>
        <v>0.15231481481481482</v>
      </c>
    </row>
    <row r="9" spans="6:18" x14ac:dyDescent="0.25">
      <c r="F9" t="s">
        <v>201</v>
      </c>
      <c r="G9" s="176">
        <v>15</v>
      </c>
      <c r="H9" s="176">
        <v>15</v>
      </c>
      <c r="I9" s="176">
        <v>30</v>
      </c>
      <c r="J9" s="176">
        <v>30</v>
      </c>
      <c r="K9" s="176">
        <v>30</v>
      </c>
      <c r="L9" s="176">
        <v>30</v>
      </c>
      <c r="M9">
        <f>SUM(G9:L9)</f>
        <v>150</v>
      </c>
      <c r="N9" s="181">
        <f t="shared" ref="N9:N11" si="0">+M9/$M$11</f>
        <v>0.06</v>
      </c>
      <c r="O9">
        <f>+SUM(G9:L9)-150</f>
        <v>0</v>
      </c>
      <c r="Q9">
        <v>42</v>
      </c>
      <c r="R9" s="182">
        <f t="shared" ref="R9:R10" si="1">+Q9/M9</f>
        <v>0.28000000000000003</v>
      </c>
    </row>
    <row r="10" spans="6:18" x14ac:dyDescent="0.25">
      <c r="F10" t="s">
        <v>162</v>
      </c>
      <c r="G10" s="60">
        <v>10</v>
      </c>
      <c r="H10" s="60">
        <v>20</v>
      </c>
      <c r="I10" s="60">
        <v>40</v>
      </c>
      <c r="J10" s="60">
        <v>40</v>
      </c>
      <c r="K10" s="60">
        <v>40</v>
      </c>
      <c r="L10" s="60">
        <v>40</v>
      </c>
      <c r="M10">
        <f>SUM(G10:L10)</f>
        <v>190</v>
      </c>
      <c r="N10" s="181">
        <f t="shared" si="0"/>
        <v>7.5999999999999998E-2</v>
      </c>
      <c r="O10">
        <f t="shared" ref="O10" si="2">+SUM(G10:L10)-M10</f>
        <v>0</v>
      </c>
      <c r="Q10">
        <v>40</v>
      </c>
      <c r="R10" s="182">
        <f t="shared" si="1"/>
        <v>0.21052631578947367</v>
      </c>
    </row>
    <row r="11" spans="6:18" ht="14.25" customHeight="1" x14ac:dyDescent="0.25">
      <c r="G11" s="176">
        <f>SUM(G8:G10)</f>
        <v>250</v>
      </c>
      <c r="H11" s="176">
        <f t="shared" ref="H11:L11" si="3">SUM(H8:H10)</f>
        <v>150</v>
      </c>
      <c r="I11" s="176">
        <f t="shared" si="3"/>
        <v>450</v>
      </c>
      <c r="J11" s="176">
        <f t="shared" si="3"/>
        <v>450</v>
      </c>
      <c r="K11" s="176">
        <f t="shared" si="3"/>
        <v>600</v>
      </c>
      <c r="L11" s="176">
        <f t="shared" si="3"/>
        <v>600</v>
      </c>
      <c r="M11">
        <f>SUM(M8:M10)</f>
        <v>2500</v>
      </c>
      <c r="N11" s="181">
        <f t="shared" si="0"/>
        <v>1</v>
      </c>
    </row>
    <row r="12" spans="6:18" x14ac:dyDescent="0.25">
      <c r="G12" s="62">
        <v>250</v>
      </c>
      <c r="H12" s="62">
        <v>150</v>
      </c>
      <c r="I12" s="62">
        <v>450</v>
      </c>
      <c r="J12" s="62">
        <v>450</v>
      </c>
      <c r="K12" s="62">
        <v>600</v>
      </c>
      <c r="L12" s="62">
        <v>600</v>
      </c>
      <c r="M12" s="50"/>
    </row>
    <row r="14" spans="6:18" x14ac:dyDescent="0.25">
      <c r="G14" s="61">
        <f t="shared" ref="G14:L14" si="4">+G12-G11</f>
        <v>0</v>
      </c>
      <c r="H14" s="61">
        <f t="shared" si="4"/>
        <v>0</v>
      </c>
      <c r="I14" s="61">
        <f t="shared" si="4"/>
        <v>0</v>
      </c>
      <c r="J14" s="61">
        <f t="shared" si="4"/>
        <v>0</v>
      </c>
      <c r="K14" s="61">
        <f t="shared" si="4"/>
        <v>0</v>
      </c>
      <c r="L14" s="61">
        <f t="shared" si="4"/>
        <v>0</v>
      </c>
      <c r="M14" s="61">
        <f>2500-M11</f>
        <v>0</v>
      </c>
    </row>
    <row r="16" spans="6:18" x14ac:dyDescent="0.25">
      <c r="G16" s="182">
        <f t="shared" ref="G16:L18" si="5">+G8/$M$8</f>
        <v>0.10416666666666667</v>
      </c>
      <c r="H16" s="182">
        <f t="shared" si="5"/>
        <v>5.3240740740740741E-2</v>
      </c>
      <c r="I16" s="182">
        <f t="shared" si="5"/>
        <v>0.17592592592592593</v>
      </c>
      <c r="J16" s="182">
        <f>+J8/$M$8</f>
        <v>0.17592592592592593</v>
      </c>
      <c r="K16" s="182">
        <f t="shared" si="5"/>
        <v>0.24537037037037038</v>
      </c>
      <c r="L16" s="182">
        <f t="shared" si="5"/>
        <v>0.24537037037037038</v>
      </c>
      <c r="O16">
        <v>15</v>
      </c>
      <c r="P16" s="157">
        <f>+G17</f>
        <v>6.9444444444444441E-3</v>
      </c>
    </row>
    <row r="17" spans="6:27" x14ac:dyDescent="0.25">
      <c r="G17" s="182">
        <f t="shared" si="5"/>
        <v>6.9444444444444441E-3</v>
      </c>
      <c r="H17" s="182">
        <f t="shared" ref="H17:L17" si="6">+H9/$M$9</f>
        <v>0.1</v>
      </c>
      <c r="I17" s="182">
        <f t="shared" si="6"/>
        <v>0.2</v>
      </c>
      <c r="J17" s="182">
        <f t="shared" si="6"/>
        <v>0.2</v>
      </c>
      <c r="K17" s="182">
        <f t="shared" si="6"/>
        <v>0.2</v>
      </c>
      <c r="L17" s="182">
        <f t="shared" si="6"/>
        <v>0.2</v>
      </c>
      <c r="O17">
        <v>42</v>
      </c>
      <c r="P17" s="182">
        <f>+(O17*P16)/O16</f>
        <v>1.9444444444444441E-2</v>
      </c>
    </row>
    <row r="18" spans="6:27" x14ac:dyDescent="0.25">
      <c r="G18" s="182">
        <f t="shared" si="5"/>
        <v>4.6296296296296294E-3</v>
      </c>
      <c r="H18" s="182">
        <f>+H10/$M$10</f>
        <v>0.10526315789473684</v>
      </c>
      <c r="I18" s="182">
        <f t="shared" ref="I18:L18" si="7">+I10/$M$10</f>
        <v>0.21052631578947367</v>
      </c>
      <c r="J18" s="182">
        <f t="shared" si="7"/>
        <v>0.21052631578947367</v>
      </c>
      <c r="K18" s="182">
        <f t="shared" si="7"/>
        <v>0.21052631578947367</v>
      </c>
      <c r="L18" s="182">
        <f t="shared" si="7"/>
        <v>0.21052631578947367</v>
      </c>
    </row>
    <row r="19" spans="6:27" x14ac:dyDescent="0.25">
      <c r="G19" s="182"/>
      <c r="H19" s="182"/>
      <c r="I19" s="182"/>
      <c r="J19" s="182"/>
      <c r="K19" s="182"/>
      <c r="L19" s="182"/>
    </row>
    <row r="21" spans="6:27" x14ac:dyDescent="0.25">
      <c r="G21" s="182">
        <v>0.1042</v>
      </c>
      <c r="H21" s="182">
        <v>5.3199999999999997E-2</v>
      </c>
      <c r="I21" s="182">
        <v>0.1759</v>
      </c>
      <c r="J21" s="182">
        <v>0.1759</v>
      </c>
      <c r="K21" s="182">
        <v>0.24540000000000001</v>
      </c>
      <c r="L21" s="182">
        <v>0.24540000000000001</v>
      </c>
    </row>
    <row r="22" spans="6:27" x14ac:dyDescent="0.25">
      <c r="G22" s="182">
        <v>0.1</v>
      </c>
      <c r="H22" s="182">
        <v>0.1</v>
      </c>
      <c r="I22" s="182">
        <v>0.2</v>
      </c>
      <c r="J22" s="182">
        <v>0.2</v>
      </c>
      <c r="K22" s="182">
        <v>0.2</v>
      </c>
      <c r="L22" s="182">
        <v>0.2</v>
      </c>
    </row>
    <row r="23" spans="6:27" x14ac:dyDescent="0.25">
      <c r="G23" s="182">
        <v>5.2600000000000001E-2</v>
      </c>
      <c r="H23" s="182">
        <v>0.1053</v>
      </c>
      <c r="I23" s="182">
        <v>0.21049999999999999</v>
      </c>
      <c r="J23" s="182">
        <v>0.21049999999999999</v>
      </c>
      <c r="K23" s="182">
        <v>0.21049999999999999</v>
      </c>
      <c r="L23" s="182">
        <v>0.21049999999999999</v>
      </c>
      <c r="Y23">
        <v>0.2</v>
      </c>
      <c r="Z23" s="188">
        <f>+INVERSIÓN!U23</f>
        <v>3373830000</v>
      </c>
    </row>
    <row r="24" spans="6:27" x14ac:dyDescent="0.25">
      <c r="Y24" s="335">
        <f>+INVERSIÓN!AT22</f>
        <v>0.35</v>
      </c>
      <c r="Z24" s="188">
        <f>7100000000-300000000</f>
        <v>6800000000</v>
      </c>
      <c r="AA24" s="331"/>
    </row>
    <row r="25" spans="6:27" x14ac:dyDescent="0.25">
      <c r="O25">
        <v>35</v>
      </c>
      <c r="P25">
        <v>330</v>
      </c>
      <c r="Y25">
        <v>0.35</v>
      </c>
      <c r="Z25" s="188">
        <v>7000000000</v>
      </c>
      <c r="AA25" s="332"/>
    </row>
    <row r="26" spans="6:27" x14ac:dyDescent="0.25">
      <c r="O26">
        <v>20</v>
      </c>
      <c r="P26">
        <f>+O26*P25/O25</f>
        <v>188.57142857142858</v>
      </c>
      <c r="Y26">
        <v>0.1</v>
      </c>
      <c r="Z26" s="188">
        <f>2000000000-23830000+600000000</f>
        <v>2576170000</v>
      </c>
    </row>
    <row r="27" spans="6:27" x14ac:dyDescent="0.25">
      <c r="F27" s="50">
        <f>+[3]INVERSIÓN!H11</f>
        <v>750000000</v>
      </c>
      <c r="G27" s="182">
        <f>+F27/F29</f>
        <v>0.7142857142857143</v>
      </c>
      <c r="H27" s="182">
        <f>+G27*N8</f>
        <v>0.6171428571428571</v>
      </c>
      <c r="I27" s="182">
        <f>+G27*N9</f>
        <v>4.2857142857142858E-2</v>
      </c>
      <c r="J27" s="182">
        <f>+G27*N10</f>
        <v>5.4285714285714284E-2</v>
      </c>
      <c r="Z27" s="50"/>
    </row>
    <row r="28" spans="6:27" x14ac:dyDescent="0.25">
      <c r="F28" s="50">
        <f>+[3]INVERSIÓN!H17</f>
        <v>300000000</v>
      </c>
      <c r="G28" s="182">
        <f>+F28/F29</f>
        <v>0.2857142857142857</v>
      </c>
      <c r="Z28" s="333"/>
    </row>
    <row r="29" spans="6:27" x14ac:dyDescent="0.25">
      <c r="F29" s="50">
        <f>+F27+F28</f>
        <v>1050000000</v>
      </c>
    </row>
    <row r="31" spans="6:27" x14ac:dyDescent="0.25">
      <c r="M31">
        <f>+(L33-J33)/J33</f>
        <v>0</v>
      </c>
    </row>
    <row r="32" spans="6:27" x14ac:dyDescent="0.25">
      <c r="G32" s="60" t="s">
        <v>156</v>
      </c>
      <c r="H32" s="60" t="s">
        <v>157</v>
      </c>
      <c r="I32" s="60" t="s">
        <v>158</v>
      </c>
      <c r="J32" s="60" t="s">
        <v>159</v>
      </c>
      <c r="K32" s="60" t="s">
        <v>160</v>
      </c>
      <c r="L32" s="60" t="s">
        <v>161</v>
      </c>
      <c r="P32" s="474" t="s">
        <v>156</v>
      </c>
      <c r="Q32" s="474"/>
      <c r="R32" s="474" t="s">
        <v>157</v>
      </c>
      <c r="S32" s="474"/>
      <c r="T32" s="474" t="s">
        <v>158</v>
      </c>
      <c r="U32" s="474"/>
    </row>
    <row r="33" spans="6:30" x14ac:dyDescent="0.25">
      <c r="F33" t="s">
        <v>200</v>
      </c>
      <c r="G33" s="176">
        <v>330</v>
      </c>
      <c r="H33" s="176">
        <v>330</v>
      </c>
      <c r="I33" s="176">
        <v>340</v>
      </c>
      <c r="J33" s="176">
        <v>340</v>
      </c>
      <c r="K33" s="176">
        <v>340</v>
      </c>
      <c r="L33" s="176">
        <v>340</v>
      </c>
      <c r="M33">
        <f>SUM(G33:L33)</f>
        <v>2020</v>
      </c>
      <c r="N33" s="183">
        <f>+M33/$M$36</f>
        <v>0.80800000000000005</v>
      </c>
      <c r="P33" s="177">
        <v>329</v>
      </c>
      <c r="Q33" s="184">
        <f>+P33/M33</f>
        <v>0.16287128712871288</v>
      </c>
      <c r="R33" s="177">
        <f>417-R34-R35</f>
        <v>333</v>
      </c>
      <c r="S33" s="184">
        <f>+R33/M33</f>
        <v>0.16485148514851486</v>
      </c>
      <c r="T33" s="206">
        <v>311</v>
      </c>
      <c r="U33" s="184">
        <f>+T33/M33</f>
        <v>0.15396039603960396</v>
      </c>
    </row>
    <row r="34" spans="6:30" x14ac:dyDescent="0.25">
      <c r="F34" t="s">
        <v>201</v>
      </c>
      <c r="G34" s="176">
        <v>40</v>
      </c>
      <c r="H34" s="176">
        <v>40</v>
      </c>
      <c r="I34" s="176">
        <v>40</v>
      </c>
      <c r="J34" s="176">
        <v>40</v>
      </c>
      <c r="K34" s="176">
        <v>40</v>
      </c>
      <c r="L34" s="60">
        <v>40</v>
      </c>
      <c r="M34">
        <f t="shared" ref="M34:M35" si="8">SUM(G34:L34)</f>
        <v>240</v>
      </c>
      <c r="N34" s="183">
        <f>+M34/$M$36</f>
        <v>9.6000000000000002E-2</v>
      </c>
      <c r="P34" s="177">
        <v>42</v>
      </c>
      <c r="Q34" s="184">
        <f t="shared" ref="Q34:Q35" si="9">+P34/M34</f>
        <v>0.17499999999999999</v>
      </c>
      <c r="R34" s="177">
        <v>39</v>
      </c>
      <c r="S34" s="184">
        <f t="shared" ref="S34:S35" si="10">+R34/M34</f>
        <v>0.16250000000000001</v>
      </c>
      <c r="T34" s="206">
        <v>88</v>
      </c>
      <c r="U34" s="184">
        <f t="shared" ref="U34:U35" si="11">+T34/M34</f>
        <v>0.36666666666666664</v>
      </c>
    </row>
    <row r="35" spans="6:30" x14ac:dyDescent="0.25">
      <c r="F35" t="s">
        <v>162</v>
      </c>
      <c r="G35" s="60">
        <v>40</v>
      </c>
      <c r="H35" s="60">
        <v>40</v>
      </c>
      <c r="I35" s="60">
        <v>40</v>
      </c>
      <c r="J35" s="60">
        <v>40</v>
      </c>
      <c r="K35" s="60">
        <v>40</v>
      </c>
      <c r="L35" s="60">
        <v>40</v>
      </c>
      <c r="M35">
        <f t="shared" si="8"/>
        <v>240</v>
      </c>
      <c r="N35" s="183">
        <f>+M35/$M$36</f>
        <v>9.6000000000000002E-2</v>
      </c>
      <c r="P35" s="177">
        <v>40</v>
      </c>
      <c r="Q35" s="184">
        <f t="shared" si="9"/>
        <v>0.16666666666666666</v>
      </c>
      <c r="R35" s="177">
        <v>45</v>
      </c>
      <c r="S35" s="184">
        <f t="shared" si="10"/>
        <v>0.1875</v>
      </c>
      <c r="T35" s="206">
        <v>33</v>
      </c>
      <c r="U35" s="184">
        <f t="shared" si="11"/>
        <v>0.13750000000000001</v>
      </c>
    </row>
    <row r="36" spans="6:30" x14ac:dyDescent="0.25">
      <c r="G36" s="176">
        <f>SUM(G33:G35)</f>
        <v>410</v>
      </c>
      <c r="H36" s="176">
        <f t="shared" ref="H36:M36" si="12">SUM(H33:H35)</f>
        <v>410</v>
      </c>
      <c r="I36" s="176">
        <f t="shared" si="12"/>
        <v>420</v>
      </c>
      <c r="J36" s="176">
        <f t="shared" si="12"/>
        <v>420</v>
      </c>
      <c r="K36" s="176">
        <f t="shared" si="12"/>
        <v>420</v>
      </c>
      <c r="L36" s="176">
        <f t="shared" si="12"/>
        <v>420</v>
      </c>
      <c r="M36" s="176">
        <f t="shared" si="12"/>
        <v>2500</v>
      </c>
      <c r="P36" s="177">
        <f>SUM(P33:P35)</f>
        <v>411</v>
      </c>
      <c r="Q36" s="185"/>
      <c r="R36" s="177">
        <f>SUM(R33:R35)</f>
        <v>417</v>
      </c>
      <c r="S36" s="185"/>
      <c r="T36" s="206">
        <f>SUM(T33:T35)</f>
        <v>432</v>
      </c>
      <c r="U36" s="185"/>
    </row>
    <row r="38" spans="6:30" x14ac:dyDescent="0.25">
      <c r="I38" s="183"/>
    </row>
    <row r="39" spans="6:30" x14ac:dyDescent="0.25">
      <c r="G39" s="182">
        <f>+G33/$M$33</f>
        <v>0.16336633663366337</v>
      </c>
      <c r="H39" s="182">
        <f>+H33/$M$33</f>
        <v>0.16336633663366337</v>
      </c>
      <c r="I39" s="182">
        <f>+I33/$M$33</f>
        <v>0.16831683168316833</v>
      </c>
      <c r="J39" s="182">
        <f t="shared" ref="J39:L39" si="13">+J33/$M$33</f>
        <v>0.16831683168316833</v>
      </c>
      <c r="K39" s="182">
        <f>+K33/$M$33</f>
        <v>0.16831683168316833</v>
      </c>
      <c r="L39" s="182">
        <f t="shared" si="13"/>
        <v>0.16831683168316833</v>
      </c>
    </row>
    <row r="40" spans="6:30" x14ac:dyDescent="0.25">
      <c r="G40" s="182">
        <f>+G34/$M$34</f>
        <v>0.16666666666666666</v>
      </c>
      <c r="H40" s="182">
        <f t="shared" ref="H40:L40" si="14">+H34/$M$34</f>
        <v>0.16666666666666666</v>
      </c>
      <c r="I40" s="182">
        <f>+I34/$M$34</f>
        <v>0.16666666666666666</v>
      </c>
      <c r="J40" s="182">
        <f t="shared" si="14"/>
        <v>0.16666666666666666</v>
      </c>
      <c r="K40" s="182">
        <f t="shared" si="14"/>
        <v>0.16666666666666666</v>
      </c>
      <c r="L40" s="182">
        <f t="shared" si="14"/>
        <v>0.16666666666666666</v>
      </c>
      <c r="V40" s="186">
        <v>0.15</v>
      </c>
      <c r="W40">
        <f>+U48</f>
        <v>27500</v>
      </c>
      <c r="Y40" s="270"/>
      <c r="Z40" s="186">
        <v>0.15</v>
      </c>
      <c r="AA40" s="270">
        <f>+U48</f>
        <v>27500</v>
      </c>
    </row>
    <row r="41" spans="6:30" x14ac:dyDescent="0.25">
      <c r="G41" s="182">
        <f>+G35/$M$35</f>
        <v>0.16666666666666666</v>
      </c>
      <c r="H41" s="182">
        <f t="shared" ref="H41:L41" si="15">+H35/$M$35</f>
        <v>0.16666666666666666</v>
      </c>
      <c r="I41" s="182">
        <f t="shared" si="15"/>
        <v>0.16666666666666666</v>
      </c>
      <c r="J41" s="182">
        <f t="shared" si="15"/>
        <v>0.16666666666666666</v>
      </c>
      <c r="K41" s="182">
        <f>+K35/$M$35</f>
        <v>0.16666666666666666</v>
      </c>
      <c r="L41" s="182">
        <f t="shared" si="15"/>
        <v>0.16666666666666666</v>
      </c>
      <c r="Y41" s="270"/>
      <c r="Z41" s="270"/>
      <c r="AA41" s="270"/>
    </row>
    <row r="42" spans="6:30" x14ac:dyDescent="0.25">
      <c r="Y42" s="270"/>
      <c r="Z42" s="270"/>
      <c r="AA42" s="270"/>
    </row>
    <row r="43" spans="6:30" x14ac:dyDescent="0.25">
      <c r="U43">
        <v>2500</v>
      </c>
      <c r="V43" s="329">
        <f>+(U43*$V$40)/$W$40</f>
        <v>1.3636363636363636E-2</v>
      </c>
      <c r="W43">
        <f>+(V43*W40)/V40</f>
        <v>2500</v>
      </c>
      <c r="Y43" s="270">
        <v>2500</v>
      </c>
      <c r="Z43" s="329">
        <f>+(Y43*$Z$40)/$AA$40</f>
        <v>1.3636363636363636E-2</v>
      </c>
      <c r="AA43" s="270">
        <f>+(Z43*AA40)/Z40</f>
        <v>2500</v>
      </c>
      <c r="AB43" s="187">
        <v>1.4E-2</v>
      </c>
      <c r="AC43" s="188">
        <v>750000000</v>
      </c>
    </row>
    <row r="44" spans="6:30" x14ac:dyDescent="0.25">
      <c r="F44" s="50">
        <f>+F27</f>
        <v>750000000</v>
      </c>
      <c r="G44" s="182">
        <f>+F44/F46</f>
        <v>0.7142857142857143</v>
      </c>
      <c r="H44" s="182">
        <f>+G44*N33</f>
        <v>0.57714285714285718</v>
      </c>
      <c r="I44" s="182">
        <f>+G44*N34</f>
        <v>6.8571428571428575E-2</v>
      </c>
      <c r="J44" s="182">
        <f>+G44*N35</f>
        <v>6.8571428571428575E-2</v>
      </c>
      <c r="O44">
        <v>2500</v>
      </c>
      <c r="P44" s="187">
        <v>1.4E-2</v>
      </c>
      <c r="U44">
        <v>6500</v>
      </c>
      <c r="V44" s="329">
        <f t="shared" ref="V44:V47" si="16">+(U44*$V$40)/$W$40</f>
        <v>3.5454545454545454E-2</v>
      </c>
      <c r="Y44" s="270">
        <v>5000</v>
      </c>
      <c r="Z44" s="329">
        <f>+(Y44*$Z$40)/$AA$40</f>
        <v>2.7272727272727271E-2</v>
      </c>
      <c r="AA44" s="270"/>
      <c r="AB44" s="187">
        <v>2.7E-2</v>
      </c>
      <c r="AC44" s="332">
        <f>+INVERSIÓN!U11</f>
        <v>1646809000</v>
      </c>
    </row>
    <row r="45" spans="6:30" x14ac:dyDescent="0.25">
      <c r="F45" s="50">
        <f>+F28</f>
        <v>300000000</v>
      </c>
      <c r="G45" s="182">
        <f>+F45/F46</f>
        <v>0.2857142857142857</v>
      </c>
      <c r="O45" s="50">
        <f>+INVERSIÓN!DY10+10</f>
        <v>1270</v>
      </c>
      <c r="P45" s="43">
        <f>+(O45*P44)/O44</f>
        <v>7.1120000000000003E-3</v>
      </c>
      <c r="U45">
        <v>7000</v>
      </c>
      <c r="V45" s="329">
        <f t="shared" si="16"/>
        <v>3.8181818181818185E-2</v>
      </c>
      <c r="Y45" s="270">
        <v>8300</v>
      </c>
      <c r="Z45" s="329">
        <f>+(Y45*$Z$40)/$AA$40</f>
        <v>4.527272727272727E-2</v>
      </c>
      <c r="AA45" s="270"/>
      <c r="AB45" s="187">
        <v>4.4999999999999998E-2</v>
      </c>
      <c r="AC45" s="332">
        <f>+(Y45*$AC$43/$Y$43)-50000000</f>
        <v>2440000000</v>
      </c>
    </row>
    <row r="46" spans="6:30" x14ac:dyDescent="0.25">
      <c r="F46" s="50">
        <f>+F44+F45</f>
        <v>1050000000</v>
      </c>
      <c r="U46">
        <v>7500</v>
      </c>
      <c r="V46" s="329">
        <f t="shared" si="16"/>
        <v>4.0909090909090909E-2</v>
      </c>
      <c r="Y46" s="270">
        <v>8300</v>
      </c>
      <c r="Z46" s="329">
        <f t="shared" ref="Z46:Z47" si="17">+(Y46*$Z$40)/$AA$40</f>
        <v>4.527272727272727E-2</v>
      </c>
      <c r="AA46" s="270"/>
      <c r="AB46" s="187">
        <v>4.4999999999999998E-2</v>
      </c>
      <c r="AC46" s="332">
        <f>+(Y46*$AC$43/$Y$43)-40000000</f>
        <v>2450000000</v>
      </c>
    </row>
    <row r="47" spans="6:30" x14ac:dyDescent="0.25">
      <c r="O47">
        <v>27500</v>
      </c>
      <c r="P47" s="186">
        <v>0.15</v>
      </c>
      <c r="U47">
        <v>4000</v>
      </c>
      <c r="V47" s="329">
        <f t="shared" si="16"/>
        <v>2.181818181818182E-2</v>
      </c>
      <c r="Y47" s="270">
        <v>3400</v>
      </c>
      <c r="Z47" s="329">
        <f t="shared" si="17"/>
        <v>1.8545454545454546E-2</v>
      </c>
      <c r="AA47" s="270"/>
      <c r="AB47" s="187">
        <v>1.9E-2</v>
      </c>
      <c r="AC47" s="332">
        <f>+(Y47*$AC$43/$Y$43)-6809000</f>
        <v>1013191000</v>
      </c>
      <c r="AD47" s="332"/>
    </row>
    <row r="48" spans="6:30" x14ac:dyDescent="0.25">
      <c r="G48" s="182">
        <v>0.16339999999999999</v>
      </c>
      <c r="H48" s="182">
        <v>0.16339999999999999</v>
      </c>
      <c r="I48" s="182">
        <v>0.16830000000000001</v>
      </c>
      <c r="J48" s="182">
        <v>0.16830000000000001</v>
      </c>
      <c r="K48" s="182">
        <v>0.16830000000000001</v>
      </c>
      <c r="L48" s="182">
        <v>0.16830000000000001</v>
      </c>
      <c r="O48" s="188">
        <v>1260</v>
      </c>
      <c r="P48" s="43">
        <f>+O48*P47/O47</f>
        <v>6.8727272727272725E-3</v>
      </c>
      <c r="U48">
        <f>SUM(U43:U47)</f>
        <v>27500</v>
      </c>
      <c r="Y48" s="270">
        <f>SUM(Y43:Y47)</f>
        <v>27500</v>
      </c>
      <c r="Z48" s="270"/>
      <c r="AA48" s="270"/>
      <c r="AC48" s="332">
        <f>SUM(AC43:AC47)</f>
        <v>8300000000</v>
      </c>
    </row>
    <row r="49" spans="7:29" x14ac:dyDescent="0.25">
      <c r="G49" s="182">
        <v>0.16669999999999999</v>
      </c>
      <c r="H49" s="182">
        <v>0.16669999999999999</v>
      </c>
      <c r="I49" s="182">
        <v>0.16669999999999999</v>
      </c>
      <c r="J49" s="182">
        <v>0.16669999999999999</v>
      </c>
      <c r="K49" s="182">
        <v>0.16669999999999999</v>
      </c>
      <c r="L49" s="182">
        <v>0.16669999999999999</v>
      </c>
      <c r="Y49">
        <f>27500-Y48</f>
        <v>0</v>
      </c>
    </row>
    <row r="50" spans="7:29" x14ac:dyDescent="0.25">
      <c r="G50" s="182">
        <v>0.16669999999999999</v>
      </c>
      <c r="H50" s="182">
        <v>0.16669999999999999</v>
      </c>
      <c r="I50" s="182">
        <v>0.16669999999999999</v>
      </c>
      <c r="J50" s="182">
        <v>0.16669999999999999</v>
      </c>
      <c r="K50" s="182">
        <v>0.16669999999999999</v>
      </c>
      <c r="L50" s="182">
        <v>0.16669999999999999</v>
      </c>
      <c r="AC50" s="334">
        <f>+INVERSIÓN!G11-ACT.!AC48</f>
        <v>-353191000</v>
      </c>
    </row>
    <row r="53" spans="7:29" x14ac:dyDescent="0.25">
      <c r="O53" s="157">
        <v>0.125</v>
      </c>
      <c r="P53" s="157">
        <v>1</v>
      </c>
    </row>
    <row r="54" spans="7:29" x14ac:dyDescent="0.25">
      <c r="O54" s="43">
        <f>+(P54*O53)/P53</f>
        <v>5.6500000000000002E-2</v>
      </c>
      <c r="P54" s="157">
        <f>+(INVERSIÓN!EC10+INVERSIÓN!EC16)/2</f>
        <v>0.45200000000000001</v>
      </c>
    </row>
  </sheetData>
  <mergeCells count="3">
    <mergeCell ref="P32:Q32"/>
    <mergeCell ref="R32:S32"/>
    <mergeCell ref="T32:U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0"/>
  <sheetViews>
    <sheetView showGridLines="0" topLeftCell="F1" zoomScale="77" zoomScaleNormal="77" workbookViewId="0">
      <selection activeCell="V7" sqref="V7:V8"/>
    </sheetView>
  </sheetViews>
  <sheetFormatPr baseColWidth="10" defaultRowHeight="12.75" x14ac:dyDescent="0.25"/>
  <cols>
    <col min="1" max="1" width="17.42578125" style="8" customWidth="1"/>
    <col min="2" max="2" width="21.5703125" style="8" customWidth="1"/>
    <col min="3" max="3" width="41.42578125" style="19" customWidth="1"/>
    <col min="4" max="5" width="9" style="8" customWidth="1"/>
    <col min="6" max="6" width="11.7109375" style="14" customWidth="1"/>
    <col min="7" max="13" width="9.140625" style="8" customWidth="1"/>
    <col min="14" max="18" width="9.140625" style="9" customWidth="1"/>
    <col min="19" max="19" width="11.7109375" style="9" customWidth="1"/>
    <col min="20" max="20" width="11.140625" style="9" customWidth="1"/>
    <col min="21" max="21" width="13.28515625" style="9" customWidth="1"/>
    <col min="22" max="22" width="80.7109375" style="12" customWidth="1"/>
    <col min="23" max="23" width="12.28515625" style="12" bestFit="1" customWidth="1"/>
    <col min="24" max="33" width="11.42578125" style="12"/>
    <col min="34" max="16384" width="11.42578125" style="8"/>
  </cols>
  <sheetData>
    <row r="1" spans="1:30" s="10" customFormat="1" ht="43.5" customHeight="1" x14ac:dyDescent="0.25">
      <c r="A1" s="630"/>
      <c r="B1" s="631"/>
      <c r="C1" s="631"/>
      <c r="D1" s="690" t="s">
        <v>60</v>
      </c>
      <c r="E1" s="691"/>
      <c r="F1" s="691"/>
      <c r="G1" s="691"/>
      <c r="H1" s="691"/>
      <c r="I1" s="691"/>
      <c r="J1" s="691"/>
      <c r="K1" s="691"/>
      <c r="L1" s="691"/>
      <c r="M1" s="691"/>
      <c r="N1" s="691"/>
      <c r="O1" s="691"/>
      <c r="P1" s="691"/>
      <c r="Q1" s="691"/>
      <c r="R1" s="691"/>
      <c r="S1" s="691"/>
      <c r="T1" s="691"/>
      <c r="U1" s="691"/>
      <c r="V1" s="692"/>
    </row>
    <row r="2" spans="1:30" s="10" customFormat="1" ht="64.5" customHeight="1" x14ac:dyDescent="0.25">
      <c r="A2" s="633"/>
      <c r="B2" s="634"/>
      <c r="C2" s="634"/>
      <c r="D2" s="712" t="s">
        <v>273</v>
      </c>
      <c r="E2" s="713"/>
      <c r="F2" s="713"/>
      <c r="G2" s="713"/>
      <c r="H2" s="713"/>
      <c r="I2" s="713"/>
      <c r="J2" s="713"/>
      <c r="K2" s="713"/>
      <c r="L2" s="713"/>
      <c r="M2" s="713"/>
      <c r="N2" s="713"/>
      <c r="O2" s="713"/>
      <c r="P2" s="713"/>
      <c r="Q2" s="713"/>
      <c r="R2" s="713"/>
      <c r="S2" s="713"/>
      <c r="T2" s="713"/>
      <c r="U2" s="713"/>
      <c r="V2" s="714"/>
    </row>
    <row r="3" spans="1:30" s="10" customFormat="1" ht="43.5" customHeight="1" thickBot="1" x14ac:dyDescent="0.3">
      <c r="A3" s="636"/>
      <c r="B3" s="637"/>
      <c r="C3" s="637"/>
      <c r="D3" s="707" t="s">
        <v>61</v>
      </c>
      <c r="E3" s="708"/>
      <c r="F3" s="708"/>
      <c r="G3" s="708"/>
      <c r="H3" s="708"/>
      <c r="I3" s="708"/>
      <c r="J3" s="708"/>
      <c r="K3" s="708"/>
      <c r="L3" s="708"/>
      <c r="M3" s="708"/>
      <c r="N3" s="708"/>
      <c r="O3" s="708"/>
      <c r="P3" s="708"/>
      <c r="Q3" s="708"/>
      <c r="R3" s="708"/>
      <c r="S3" s="708"/>
      <c r="T3" s="708"/>
      <c r="U3" s="709"/>
      <c r="V3" s="90" t="s">
        <v>195</v>
      </c>
    </row>
    <row r="4" spans="1:30" s="10" customFormat="1" ht="43.5" customHeight="1" thickBot="1" x14ac:dyDescent="0.3">
      <c r="A4" s="412" t="s">
        <v>0</v>
      </c>
      <c r="B4" s="413"/>
      <c r="C4" s="703"/>
      <c r="D4" s="700" t="s">
        <v>147</v>
      </c>
      <c r="E4" s="701"/>
      <c r="F4" s="701"/>
      <c r="G4" s="701"/>
      <c r="H4" s="701"/>
      <c r="I4" s="701"/>
      <c r="J4" s="701"/>
      <c r="K4" s="701"/>
      <c r="L4" s="701"/>
      <c r="M4" s="701"/>
      <c r="N4" s="701"/>
      <c r="O4" s="701"/>
      <c r="P4" s="701"/>
      <c r="Q4" s="701"/>
      <c r="R4" s="701"/>
      <c r="S4" s="701"/>
      <c r="T4" s="701"/>
      <c r="U4" s="701"/>
      <c r="V4" s="702"/>
    </row>
    <row r="5" spans="1:30" s="10" customFormat="1" ht="43.5" customHeight="1" thickBot="1" x14ac:dyDescent="0.3">
      <c r="A5" s="697" t="s">
        <v>2</v>
      </c>
      <c r="B5" s="698"/>
      <c r="C5" s="699"/>
      <c r="D5" s="700" t="s">
        <v>190</v>
      </c>
      <c r="E5" s="701"/>
      <c r="F5" s="701"/>
      <c r="G5" s="701"/>
      <c r="H5" s="701"/>
      <c r="I5" s="701"/>
      <c r="J5" s="701"/>
      <c r="K5" s="701"/>
      <c r="L5" s="701"/>
      <c r="M5" s="701"/>
      <c r="N5" s="701"/>
      <c r="O5" s="701"/>
      <c r="P5" s="701"/>
      <c r="Q5" s="701"/>
      <c r="R5" s="701"/>
      <c r="S5" s="701"/>
      <c r="T5" s="701"/>
      <c r="U5" s="701"/>
      <c r="V5" s="702"/>
    </row>
    <row r="6" spans="1:30" s="10" customFormat="1" ht="18.75" customHeight="1" thickBot="1" x14ac:dyDescent="0.3">
      <c r="A6" s="454"/>
      <c r="B6" s="455"/>
      <c r="C6" s="455"/>
      <c r="D6" s="455"/>
      <c r="E6" s="455"/>
      <c r="F6" s="455"/>
      <c r="G6" s="455"/>
      <c r="H6" s="455"/>
      <c r="I6" s="455"/>
      <c r="J6" s="455"/>
      <c r="K6" s="455"/>
      <c r="L6" s="455"/>
      <c r="M6" s="455"/>
      <c r="N6" s="455"/>
      <c r="O6" s="455"/>
      <c r="P6" s="455"/>
      <c r="Q6" s="455"/>
      <c r="R6" s="455"/>
      <c r="S6" s="455"/>
      <c r="T6" s="455"/>
      <c r="U6" s="455"/>
      <c r="V6" s="456"/>
    </row>
    <row r="7" spans="1:30" s="11" customFormat="1" ht="42.75" customHeight="1" x14ac:dyDescent="0.25">
      <c r="A7" s="704" t="s">
        <v>257</v>
      </c>
      <c r="B7" s="696" t="s">
        <v>258</v>
      </c>
      <c r="C7" s="693" t="s">
        <v>259</v>
      </c>
      <c r="D7" s="694" t="s">
        <v>26</v>
      </c>
      <c r="E7" s="695"/>
      <c r="F7" s="696" t="s">
        <v>329</v>
      </c>
      <c r="G7" s="696"/>
      <c r="H7" s="696"/>
      <c r="I7" s="696"/>
      <c r="J7" s="696"/>
      <c r="K7" s="696"/>
      <c r="L7" s="696"/>
      <c r="M7" s="696"/>
      <c r="N7" s="696"/>
      <c r="O7" s="696"/>
      <c r="P7" s="696"/>
      <c r="Q7" s="696"/>
      <c r="R7" s="696"/>
      <c r="S7" s="696"/>
      <c r="T7" s="696" t="s">
        <v>30</v>
      </c>
      <c r="U7" s="696"/>
      <c r="V7" s="710" t="s">
        <v>330</v>
      </c>
    </row>
    <row r="8" spans="1:30" s="11" customFormat="1" ht="59.25" customHeight="1" thickBot="1" x14ac:dyDescent="0.3">
      <c r="A8" s="705"/>
      <c r="B8" s="706"/>
      <c r="C8" s="666"/>
      <c r="D8" s="38" t="s">
        <v>27</v>
      </c>
      <c r="E8" s="38" t="s">
        <v>28</v>
      </c>
      <c r="F8" s="38" t="s">
        <v>29</v>
      </c>
      <c r="G8" s="39" t="s">
        <v>9</v>
      </c>
      <c r="H8" s="39" t="s">
        <v>10</v>
      </c>
      <c r="I8" s="39" t="s">
        <v>11</v>
      </c>
      <c r="J8" s="39" t="s">
        <v>12</v>
      </c>
      <c r="K8" s="39" t="s">
        <v>13</v>
      </c>
      <c r="L8" s="39" t="s">
        <v>14</v>
      </c>
      <c r="M8" s="39" t="s">
        <v>15</v>
      </c>
      <c r="N8" s="39" t="s">
        <v>16</v>
      </c>
      <c r="O8" s="39" t="s">
        <v>17</v>
      </c>
      <c r="P8" s="39" t="s">
        <v>18</v>
      </c>
      <c r="Q8" s="39" t="s">
        <v>19</v>
      </c>
      <c r="R8" s="39" t="s">
        <v>20</v>
      </c>
      <c r="S8" s="40" t="s">
        <v>21</v>
      </c>
      <c r="T8" s="40" t="s">
        <v>31</v>
      </c>
      <c r="U8" s="40" t="s">
        <v>32</v>
      </c>
      <c r="V8" s="711"/>
    </row>
    <row r="9" spans="1:30" s="12" customFormat="1" ht="44.25" customHeight="1" x14ac:dyDescent="0.25">
      <c r="A9" s="673" t="s">
        <v>192</v>
      </c>
      <c r="B9" s="676" t="s">
        <v>196</v>
      </c>
      <c r="C9" s="670" t="s">
        <v>253</v>
      </c>
      <c r="D9" s="672" t="s">
        <v>154</v>
      </c>
      <c r="E9" s="672"/>
      <c r="F9" s="65" t="s">
        <v>22</v>
      </c>
      <c r="G9" s="343"/>
      <c r="H9" s="343"/>
      <c r="I9" s="343"/>
      <c r="J9" s="343"/>
      <c r="K9" s="343"/>
      <c r="L9" s="344"/>
      <c r="M9" s="279">
        <v>0.16339999999999999</v>
      </c>
      <c r="N9" s="279">
        <v>0.16339999999999999</v>
      </c>
      <c r="O9" s="279">
        <v>0.16830000000000001</v>
      </c>
      <c r="P9" s="279">
        <v>0.16830000000000001</v>
      </c>
      <c r="Q9" s="279">
        <v>0.16830000000000001</v>
      </c>
      <c r="R9" s="279">
        <v>0.16830000000000001</v>
      </c>
      <c r="S9" s="58">
        <f>SUM(G9:R9)</f>
        <v>1</v>
      </c>
      <c r="T9" s="682">
        <v>0.71430000000000005</v>
      </c>
      <c r="U9" s="682">
        <v>0.57709999999999995</v>
      </c>
      <c r="V9" s="678" t="s">
        <v>290</v>
      </c>
    </row>
    <row r="10" spans="1:30" s="12" customFormat="1" ht="47.25" customHeight="1" thickBot="1" x14ac:dyDescent="0.3">
      <c r="A10" s="673"/>
      <c r="B10" s="677"/>
      <c r="C10" s="671"/>
      <c r="D10" s="667"/>
      <c r="E10" s="667"/>
      <c r="F10" s="64" t="s">
        <v>23</v>
      </c>
      <c r="G10" s="345"/>
      <c r="H10" s="345"/>
      <c r="I10" s="345"/>
      <c r="J10" s="345"/>
      <c r="K10" s="345"/>
      <c r="L10" s="345"/>
      <c r="M10" s="178">
        <v>0.16289999999999999</v>
      </c>
      <c r="N10" s="178">
        <v>0.16489999999999999</v>
      </c>
      <c r="O10" s="178">
        <v>0.154</v>
      </c>
      <c r="P10" s="180"/>
      <c r="Q10" s="180"/>
      <c r="R10" s="180"/>
      <c r="S10" s="59">
        <f t="shared" ref="S10:S22" si="0">SUM(G10:R10)</f>
        <v>0.48180000000000001</v>
      </c>
      <c r="T10" s="683"/>
      <c r="U10" s="683"/>
      <c r="V10" s="679"/>
    </row>
    <row r="11" spans="1:30" s="12" customFormat="1" ht="30" customHeight="1" x14ac:dyDescent="0.25">
      <c r="A11" s="673"/>
      <c r="B11" s="677"/>
      <c r="C11" s="674" t="s">
        <v>250</v>
      </c>
      <c r="D11" s="667" t="s">
        <v>154</v>
      </c>
      <c r="E11" s="667"/>
      <c r="F11" s="63" t="s">
        <v>22</v>
      </c>
      <c r="G11" s="343"/>
      <c r="H11" s="343"/>
      <c r="I11" s="343"/>
      <c r="J11" s="343"/>
      <c r="K11" s="343"/>
      <c r="L11" s="344"/>
      <c r="M11" s="279">
        <v>0.16669999999999999</v>
      </c>
      <c r="N11" s="279">
        <v>0.16650000000000001</v>
      </c>
      <c r="O11" s="279">
        <v>0.16669999999999999</v>
      </c>
      <c r="P11" s="279">
        <v>0.16669999999999999</v>
      </c>
      <c r="Q11" s="279">
        <v>0.16669999999999999</v>
      </c>
      <c r="R11" s="279">
        <v>0.16669999999999999</v>
      </c>
      <c r="S11" s="66">
        <f>SUM(G11:R11)</f>
        <v>0.99999999999999989</v>
      </c>
      <c r="T11" s="683"/>
      <c r="U11" s="682">
        <v>6.8599999999999994E-2</v>
      </c>
      <c r="V11" s="678" t="s">
        <v>291</v>
      </c>
    </row>
    <row r="12" spans="1:30" s="12" customFormat="1" ht="30" customHeight="1" thickBot="1" x14ac:dyDescent="0.3">
      <c r="A12" s="673"/>
      <c r="B12" s="677"/>
      <c r="C12" s="675"/>
      <c r="D12" s="667"/>
      <c r="E12" s="667"/>
      <c r="F12" s="64" t="s">
        <v>23</v>
      </c>
      <c r="G12" s="345"/>
      <c r="H12" s="345"/>
      <c r="I12" s="345"/>
      <c r="J12" s="345"/>
      <c r="K12" s="345"/>
      <c r="L12" s="345"/>
      <c r="M12" s="178">
        <v>0.17499999999999999</v>
      </c>
      <c r="N12" s="178">
        <v>0.16250000000000001</v>
      </c>
      <c r="O12" s="178">
        <v>0.36670000000000003</v>
      </c>
      <c r="P12" s="180"/>
      <c r="Q12" s="180"/>
      <c r="R12" s="180"/>
      <c r="S12" s="59">
        <f t="shared" ref="S12" si="1">SUM(G12:R12)</f>
        <v>0.70420000000000005</v>
      </c>
      <c r="T12" s="683"/>
      <c r="U12" s="683"/>
      <c r="V12" s="679"/>
    </row>
    <row r="13" spans="1:30" s="12" customFormat="1" ht="30" customHeight="1" x14ac:dyDescent="0.25">
      <c r="A13" s="673"/>
      <c r="B13" s="677"/>
      <c r="C13" s="674" t="s">
        <v>198</v>
      </c>
      <c r="D13" s="667" t="s">
        <v>154</v>
      </c>
      <c r="E13" s="667"/>
      <c r="F13" s="63" t="s">
        <v>22</v>
      </c>
      <c r="G13" s="345"/>
      <c r="H13" s="345"/>
      <c r="I13" s="345"/>
      <c r="J13" s="345"/>
      <c r="K13" s="345"/>
      <c r="L13" s="345"/>
      <c r="M13" s="279">
        <v>0.16669999999999999</v>
      </c>
      <c r="N13" s="279">
        <v>0.16650000000000001</v>
      </c>
      <c r="O13" s="279">
        <v>0.16669999999999999</v>
      </c>
      <c r="P13" s="279">
        <v>0.16669999999999999</v>
      </c>
      <c r="Q13" s="279">
        <v>0.16669999999999999</v>
      </c>
      <c r="R13" s="279">
        <v>0.16669999999999999</v>
      </c>
      <c r="S13" s="66">
        <f>SUM(G13:R13)</f>
        <v>0.99999999999999989</v>
      </c>
      <c r="T13" s="683"/>
      <c r="U13" s="682">
        <v>6.8599999999999994E-2</v>
      </c>
      <c r="V13" s="661" t="s">
        <v>292</v>
      </c>
    </row>
    <row r="14" spans="1:30" s="12" customFormat="1" ht="30" customHeight="1" thickBot="1" x14ac:dyDescent="0.3">
      <c r="A14" s="673"/>
      <c r="B14" s="677"/>
      <c r="C14" s="716"/>
      <c r="D14" s="684"/>
      <c r="E14" s="684"/>
      <c r="F14" s="64" t="s">
        <v>23</v>
      </c>
      <c r="G14" s="345"/>
      <c r="H14" s="345"/>
      <c r="I14" s="345"/>
      <c r="J14" s="345"/>
      <c r="K14" s="345"/>
      <c r="L14" s="345"/>
      <c r="M14" s="178">
        <v>0.16669999999999999</v>
      </c>
      <c r="N14" s="178">
        <v>0.1875</v>
      </c>
      <c r="O14" s="178">
        <v>0.13750000000000001</v>
      </c>
      <c r="P14" s="180"/>
      <c r="Q14" s="180"/>
      <c r="R14" s="180"/>
      <c r="S14" s="67">
        <f t="shared" si="0"/>
        <v>0.49169999999999997</v>
      </c>
      <c r="T14" s="683"/>
      <c r="U14" s="683"/>
      <c r="V14" s="662"/>
    </row>
    <row r="15" spans="1:30" s="10" customFormat="1" ht="30" customHeight="1" x14ac:dyDescent="0.25">
      <c r="A15" s="673"/>
      <c r="B15" s="668" t="s">
        <v>197</v>
      </c>
      <c r="C15" s="670" t="s">
        <v>254</v>
      </c>
      <c r="D15" s="672" t="s">
        <v>154</v>
      </c>
      <c r="E15" s="672"/>
      <c r="F15" s="63" t="s">
        <v>22</v>
      </c>
      <c r="G15" s="346"/>
      <c r="H15" s="346"/>
      <c r="I15" s="346"/>
      <c r="J15" s="346"/>
      <c r="K15" s="346"/>
      <c r="L15" s="347"/>
      <c r="M15" s="179"/>
      <c r="N15" s="179">
        <v>0.04</v>
      </c>
      <c r="O15" s="179">
        <v>0.24</v>
      </c>
      <c r="P15" s="179">
        <v>0.24</v>
      </c>
      <c r="Q15" s="179">
        <v>0.24</v>
      </c>
      <c r="R15" s="179">
        <v>0.24</v>
      </c>
      <c r="S15" s="58">
        <f t="shared" si="0"/>
        <v>1</v>
      </c>
      <c r="T15" s="715">
        <v>0.28570000000000001</v>
      </c>
      <c r="U15" s="689">
        <v>0.1072</v>
      </c>
      <c r="V15" s="685" t="s">
        <v>287</v>
      </c>
      <c r="W15" s="11"/>
      <c r="X15" s="11"/>
      <c r="Y15" s="11"/>
      <c r="Z15" s="11"/>
      <c r="AA15" s="11"/>
      <c r="AB15" s="11"/>
      <c r="AC15" s="11"/>
      <c r="AD15" s="11"/>
    </row>
    <row r="16" spans="1:30" s="10" customFormat="1" ht="30" customHeight="1" thickBot="1" x14ac:dyDescent="0.3">
      <c r="A16" s="673"/>
      <c r="B16" s="669"/>
      <c r="C16" s="671"/>
      <c r="D16" s="667"/>
      <c r="E16" s="667"/>
      <c r="F16" s="64" t="s">
        <v>23</v>
      </c>
      <c r="G16" s="345"/>
      <c r="H16" s="345"/>
      <c r="I16" s="345"/>
      <c r="J16" s="345"/>
      <c r="K16" s="345"/>
      <c r="L16" s="345"/>
      <c r="M16" s="178"/>
      <c r="N16" s="180">
        <v>0.04</v>
      </c>
      <c r="O16" s="180">
        <v>0.24</v>
      </c>
      <c r="P16" s="178"/>
      <c r="Q16" s="178"/>
      <c r="R16" s="178"/>
      <c r="S16" s="59">
        <f t="shared" si="0"/>
        <v>0.27999999999999997</v>
      </c>
      <c r="T16" s="683"/>
      <c r="U16" s="664"/>
      <c r="V16" s="686"/>
      <c r="W16" s="11"/>
      <c r="X16" s="11"/>
      <c r="Y16" s="11"/>
      <c r="Z16" s="11"/>
      <c r="AA16" s="11"/>
      <c r="AB16" s="11"/>
      <c r="AC16" s="11"/>
      <c r="AD16" s="11"/>
    </row>
    <row r="17" spans="1:33" s="10" customFormat="1" ht="30" customHeight="1" x14ac:dyDescent="0.25">
      <c r="A17" s="673"/>
      <c r="B17" s="669"/>
      <c r="C17" s="671" t="s">
        <v>255</v>
      </c>
      <c r="D17" s="667" t="s">
        <v>154</v>
      </c>
      <c r="E17" s="667"/>
      <c r="F17" s="63" t="s">
        <v>22</v>
      </c>
      <c r="G17" s="345"/>
      <c r="H17" s="345"/>
      <c r="I17" s="345"/>
      <c r="J17" s="345"/>
      <c r="K17" s="345"/>
      <c r="L17" s="345"/>
      <c r="M17" s="179"/>
      <c r="N17" s="179">
        <v>0.1</v>
      </c>
      <c r="O17" s="179">
        <v>0.22500000000000001</v>
      </c>
      <c r="P17" s="179">
        <v>0.22500000000000001</v>
      </c>
      <c r="Q17" s="179">
        <v>0.22500000000000001</v>
      </c>
      <c r="R17" s="179">
        <v>0.22500000000000001</v>
      </c>
      <c r="S17" s="58">
        <f t="shared" si="0"/>
        <v>1</v>
      </c>
      <c r="T17" s="683"/>
      <c r="U17" s="663">
        <v>3.5700000000000003E-2</v>
      </c>
      <c r="V17" s="680" t="s">
        <v>288</v>
      </c>
      <c r="W17" s="11"/>
      <c r="X17" s="11"/>
      <c r="Y17" s="11"/>
      <c r="Z17" s="11"/>
      <c r="AA17" s="11"/>
      <c r="AB17" s="11"/>
      <c r="AC17" s="11"/>
      <c r="AD17" s="11"/>
    </row>
    <row r="18" spans="1:33" s="10" customFormat="1" ht="30" customHeight="1" thickBot="1" x14ac:dyDescent="0.3">
      <c r="A18" s="673"/>
      <c r="B18" s="669"/>
      <c r="C18" s="671"/>
      <c r="D18" s="667"/>
      <c r="E18" s="667"/>
      <c r="F18" s="64" t="s">
        <v>23</v>
      </c>
      <c r="G18" s="345"/>
      <c r="H18" s="345"/>
      <c r="I18" s="345"/>
      <c r="J18" s="345"/>
      <c r="K18" s="345"/>
      <c r="L18" s="345"/>
      <c r="M18" s="178"/>
      <c r="N18" s="180">
        <v>0.1</v>
      </c>
      <c r="O18" s="178">
        <v>0.22500000000000001</v>
      </c>
      <c r="P18" s="178"/>
      <c r="Q18" s="178"/>
      <c r="R18" s="178"/>
      <c r="S18" s="59">
        <f t="shared" si="0"/>
        <v>0.32500000000000001</v>
      </c>
      <c r="T18" s="683"/>
      <c r="U18" s="664"/>
      <c r="V18" s="681"/>
      <c r="W18" s="11"/>
      <c r="X18" s="11"/>
      <c r="Y18" s="11"/>
      <c r="Z18" s="11"/>
      <c r="AA18" s="11"/>
      <c r="AB18" s="11"/>
      <c r="AC18" s="11"/>
      <c r="AD18" s="11"/>
    </row>
    <row r="19" spans="1:33" s="10" customFormat="1" ht="30" customHeight="1" x14ac:dyDescent="0.25">
      <c r="A19" s="673"/>
      <c r="B19" s="669"/>
      <c r="C19" s="671" t="s">
        <v>199</v>
      </c>
      <c r="D19" s="667" t="s">
        <v>154</v>
      </c>
      <c r="E19" s="667"/>
      <c r="F19" s="63" t="s">
        <v>22</v>
      </c>
      <c r="G19" s="345"/>
      <c r="H19" s="345"/>
      <c r="I19" s="345"/>
      <c r="J19" s="345"/>
      <c r="K19" s="345"/>
      <c r="L19" s="345"/>
      <c r="M19" s="179"/>
      <c r="N19" s="348"/>
      <c r="O19" s="330">
        <v>0.25</v>
      </c>
      <c r="P19" s="330">
        <v>0.25</v>
      </c>
      <c r="Q19" s="330">
        <v>0.25</v>
      </c>
      <c r="R19" s="330">
        <v>0.25</v>
      </c>
      <c r="S19" s="58">
        <f t="shared" si="0"/>
        <v>1</v>
      </c>
      <c r="T19" s="683"/>
      <c r="U19" s="663">
        <v>0.1071</v>
      </c>
      <c r="V19" s="687" t="s">
        <v>327</v>
      </c>
      <c r="W19" s="11"/>
      <c r="X19" s="11"/>
      <c r="Y19" s="11"/>
      <c r="Z19" s="11"/>
      <c r="AA19" s="11"/>
      <c r="AB19" s="11"/>
      <c r="AC19" s="11"/>
      <c r="AD19" s="11"/>
    </row>
    <row r="20" spans="1:33" s="10" customFormat="1" ht="30" customHeight="1" thickBot="1" x14ac:dyDescent="0.3">
      <c r="A20" s="673"/>
      <c r="B20" s="669"/>
      <c r="C20" s="671"/>
      <c r="D20" s="667"/>
      <c r="E20" s="667"/>
      <c r="F20" s="64" t="s">
        <v>23</v>
      </c>
      <c r="G20" s="349"/>
      <c r="H20" s="345"/>
      <c r="I20" s="345"/>
      <c r="J20" s="345"/>
      <c r="K20" s="345"/>
      <c r="L20" s="345"/>
      <c r="M20" s="178"/>
      <c r="N20" s="178"/>
      <c r="O20" s="350">
        <v>0.28000000000000003</v>
      </c>
      <c r="P20" s="178"/>
      <c r="Q20" s="178"/>
      <c r="R20" s="178"/>
      <c r="S20" s="59">
        <f t="shared" si="0"/>
        <v>0.28000000000000003</v>
      </c>
      <c r="T20" s="683"/>
      <c r="U20" s="664"/>
      <c r="V20" s="688"/>
      <c r="W20" s="11"/>
      <c r="X20" s="11"/>
      <c r="Y20" s="11"/>
      <c r="Z20" s="11"/>
      <c r="AA20" s="11"/>
      <c r="AB20" s="11"/>
      <c r="AC20" s="11"/>
      <c r="AD20" s="11"/>
    </row>
    <row r="21" spans="1:33" s="10" customFormat="1" ht="30" customHeight="1" x14ac:dyDescent="0.25">
      <c r="A21" s="673"/>
      <c r="B21" s="669"/>
      <c r="C21" s="671" t="s">
        <v>256</v>
      </c>
      <c r="D21" s="667" t="s">
        <v>154</v>
      </c>
      <c r="E21" s="667"/>
      <c r="F21" s="63" t="s">
        <v>22</v>
      </c>
      <c r="G21" s="345"/>
      <c r="H21" s="345"/>
      <c r="I21" s="345"/>
      <c r="J21" s="345"/>
      <c r="K21" s="345"/>
      <c r="L21" s="345"/>
      <c r="M21" s="179"/>
      <c r="N21" s="179"/>
      <c r="O21" s="179">
        <v>0.25</v>
      </c>
      <c r="P21" s="179">
        <v>0.25</v>
      </c>
      <c r="Q21" s="179">
        <v>0.25</v>
      </c>
      <c r="R21" s="179">
        <v>0.25</v>
      </c>
      <c r="S21" s="58">
        <f t="shared" si="0"/>
        <v>1</v>
      </c>
      <c r="T21" s="683"/>
      <c r="U21" s="663">
        <v>3.5700000000000003E-2</v>
      </c>
      <c r="V21" s="661" t="s">
        <v>328</v>
      </c>
      <c r="W21" s="11"/>
      <c r="X21" s="11"/>
      <c r="Y21" s="11"/>
      <c r="Z21" s="11"/>
      <c r="AA21" s="11"/>
      <c r="AB21" s="11"/>
      <c r="AC21" s="11"/>
      <c r="AD21" s="11"/>
    </row>
    <row r="22" spans="1:33" s="10" customFormat="1" ht="30" customHeight="1" x14ac:dyDescent="0.25">
      <c r="A22" s="673"/>
      <c r="B22" s="669"/>
      <c r="C22" s="671"/>
      <c r="D22" s="667"/>
      <c r="E22" s="667"/>
      <c r="F22" s="64" t="s">
        <v>23</v>
      </c>
      <c r="G22" s="349"/>
      <c r="H22" s="345"/>
      <c r="I22" s="345"/>
      <c r="J22" s="345"/>
      <c r="K22" s="345"/>
      <c r="L22" s="345"/>
      <c r="M22" s="180"/>
      <c r="N22" s="180"/>
      <c r="O22" s="180">
        <v>0.25</v>
      </c>
      <c r="P22" s="180"/>
      <c r="Q22" s="180"/>
      <c r="R22" s="180"/>
      <c r="S22" s="59">
        <f t="shared" si="0"/>
        <v>0.25</v>
      </c>
      <c r="T22" s="683"/>
      <c r="U22" s="664"/>
      <c r="V22" s="662"/>
      <c r="W22" s="11"/>
      <c r="X22" s="11"/>
      <c r="Y22" s="11"/>
      <c r="Z22" s="11"/>
      <c r="AA22" s="11"/>
      <c r="AB22" s="11"/>
      <c r="AC22" s="11"/>
      <c r="AD22" s="11"/>
    </row>
    <row r="23" spans="1:33" s="14" customFormat="1" ht="26.25" customHeight="1" thickBot="1" x14ac:dyDescent="0.3">
      <c r="A23" s="665" t="s">
        <v>24</v>
      </c>
      <c r="B23" s="666"/>
      <c r="C23" s="666"/>
      <c r="D23" s="666"/>
      <c r="E23" s="666"/>
      <c r="F23" s="666"/>
      <c r="G23" s="666"/>
      <c r="H23" s="666"/>
      <c r="I23" s="666"/>
      <c r="J23" s="666"/>
      <c r="K23" s="666"/>
      <c r="L23" s="666"/>
      <c r="M23" s="666"/>
      <c r="N23" s="666"/>
      <c r="O23" s="666"/>
      <c r="P23" s="666"/>
      <c r="Q23" s="666"/>
      <c r="R23" s="666"/>
      <c r="S23" s="666"/>
      <c r="T23" s="68">
        <f>SUM(T9:T22)</f>
        <v>1</v>
      </c>
      <c r="U23" s="91">
        <f>SUM(U9:U22)</f>
        <v>0.99999999999999978</v>
      </c>
      <c r="V23" s="41"/>
      <c r="W23" s="13"/>
      <c r="X23" s="13"/>
      <c r="Y23" s="13"/>
      <c r="Z23" s="13"/>
      <c r="AA23" s="13"/>
      <c r="AB23" s="13"/>
      <c r="AC23" s="13"/>
      <c r="AD23" s="13"/>
      <c r="AE23" s="13"/>
      <c r="AF23" s="13"/>
      <c r="AG23" s="13"/>
    </row>
    <row r="24" spans="1:33" x14ac:dyDescent="0.25">
      <c r="A24" s="12"/>
      <c r="B24" s="12"/>
      <c r="C24" s="18"/>
      <c r="D24" s="12"/>
      <c r="E24" s="12"/>
      <c r="F24" s="13"/>
      <c r="G24" s="12"/>
      <c r="H24" s="12"/>
      <c r="I24" s="12"/>
      <c r="J24" s="12"/>
      <c r="K24" s="12"/>
      <c r="L24" s="12"/>
      <c r="M24" s="12"/>
      <c r="N24" s="15"/>
      <c r="O24" s="15"/>
      <c r="P24" s="15"/>
      <c r="Q24" s="15"/>
      <c r="R24" s="15"/>
      <c r="S24" s="15"/>
      <c r="T24" s="15"/>
      <c r="U24" s="15"/>
    </row>
    <row r="25" spans="1:33" ht="15" x14ac:dyDescent="0.25">
      <c r="A25" s="261"/>
      <c r="B25" s="266" t="s">
        <v>56</v>
      </c>
      <c r="C25" s="262"/>
      <c r="D25" s="262"/>
      <c r="E25" s="262"/>
      <c r="F25" s="262"/>
      <c r="G25" s="262"/>
      <c r="H25" s="262"/>
      <c r="I25" s="265"/>
      <c r="J25" s="263"/>
      <c r="K25" s="263"/>
      <c r="L25" s="263"/>
      <c r="M25" s="263"/>
      <c r="N25" s="263"/>
      <c r="O25" s="264"/>
      <c r="P25" s="264"/>
      <c r="Q25" s="264"/>
      <c r="R25" s="264"/>
      <c r="S25" s="264"/>
      <c r="T25" s="264"/>
      <c r="U25" s="264"/>
      <c r="V25" s="261"/>
      <c r="W25" s="261"/>
      <c r="X25" s="261"/>
      <c r="Y25" s="261"/>
      <c r="Z25" s="261"/>
      <c r="AA25" s="261"/>
      <c r="AB25" s="261"/>
      <c r="AC25" s="261"/>
      <c r="AD25" s="261"/>
      <c r="AE25" s="261"/>
      <c r="AF25" s="261"/>
      <c r="AG25" s="261"/>
    </row>
    <row r="26" spans="1:33" ht="15" x14ac:dyDescent="0.25">
      <c r="A26" s="261"/>
      <c r="B26" s="268" t="s">
        <v>57</v>
      </c>
      <c r="C26" s="469" t="s">
        <v>58</v>
      </c>
      <c r="D26" s="469"/>
      <c r="E26" s="469"/>
      <c r="F26" s="469"/>
      <c r="G26" s="469"/>
      <c r="H26" s="469"/>
      <c r="I26" s="469"/>
      <c r="J26" s="470" t="s">
        <v>59</v>
      </c>
      <c r="K26" s="470"/>
      <c r="L26" s="470"/>
      <c r="M26" s="470"/>
      <c r="N26" s="470"/>
      <c r="O26" s="470"/>
      <c r="P26" s="470"/>
      <c r="Q26" s="264"/>
      <c r="R26" s="264"/>
      <c r="S26" s="264"/>
      <c r="T26" s="264"/>
      <c r="U26" s="264"/>
      <c r="V26" s="261"/>
      <c r="W26" s="261"/>
      <c r="X26" s="261"/>
      <c r="Y26" s="261"/>
      <c r="Z26" s="261"/>
      <c r="AA26" s="261"/>
      <c r="AB26" s="261"/>
      <c r="AC26" s="261"/>
      <c r="AD26" s="261"/>
      <c r="AE26" s="261"/>
      <c r="AF26" s="261"/>
      <c r="AG26" s="261"/>
    </row>
    <row r="27" spans="1:33" ht="15" x14ac:dyDescent="0.25">
      <c r="A27" s="263"/>
      <c r="B27" s="267">
        <v>12</v>
      </c>
      <c r="C27" s="467" t="s">
        <v>270</v>
      </c>
      <c r="D27" s="467"/>
      <c r="E27" s="467"/>
      <c r="F27" s="467"/>
      <c r="G27" s="467"/>
      <c r="H27" s="467"/>
      <c r="I27" s="467"/>
      <c r="J27" s="467" t="s">
        <v>271</v>
      </c>
      <c r="K27" s="467"/>
      <c r="L27" s="467"/>
      <c r="M27" s="467"/>
      <c r="N27" s="467"/>
      <c r="O27" s="467"/>
      <c r="P27" s="467"/>
      <c r="Q27" s="264"/>
      <c r="R27" s="264"/>
      <c r="S27" s="264"/>
      <c r="T27" s="264"/>
      <c r="U27" s="264"/>
      <c r="V27" s="261"/>
      <c r="W27" s="261"/>
      <c r="X27" s="261"/>
      <c r="Y27" s="261"/>
      <c r="Z27" s="261"/>
      <c r="AA27" s="261"/>
      <c r="AB27" s="261"/>
      <c r="AC27" s="261"/>
      <c r="AD27" s="261"/>
      <c r="AE27" s="261"/>
      <c r="AF27" s="261"/>
      <c r="AG27" s="261"/>
    </row>
    <row r="28" spans="1:33" x14ac:dyDescent="0.25">
      <c r="A28" s="12"/>
      <c r="B28" s="12"/>
      <c r="C28" s="18"/>
      <c r="D28" s="12"/>
      <c r="E28" s="12"/>
      <c r="F28" s="13"/>
      <c r="G28" s="12"/>
      <c r="H28" s="12"/>
      <c r="I28" s="12"/>
      <c r="J28" s="12"/>
      <c r="K28" s="12"/>
      <c r="L28" s="12"/>
      <c r="M28" s="12"/>
      <c r="N28" s="15"/>
      <c r="O28" s="15"/>
      <c r="P28" s="15"/>
      <c r="Q28" s="15"/>
      <c r="R28" s="15"/>
      <c r="S28" s="15"/>
      <c r="T28" s="15"/>
      <c r="U28" s="15"/>
    </row>
    <row r="29" spans="1:33" x14ac:dyDescent="0.25">
      <c r="A29" s="12"/>
      <c r="B29" s="12"/>
      <c r="C29" s="18"/>
      <c r="D29" s="12"/>
      <c r="E29" s="12"/>
      <c r="F29" s="13"/>
      <c r="G29" s="12"/>
      <c r="H29" s="12"/>
      <c r="I29" s="12"/>
      <c r="J29" s="12"/>
      <c r="K29" s="12"/>
      <c r="L29" s="12"/>
      <c r="M29" s="12"/>
      <c r="N29" s="15"/>
      <c r="O29" s="15"/>
      <c r="P29" s="15"/>
      <c r="Q29" s="15"/>
      <c r="R29" s="15"/>
      <c r="S29" s="15"/>
      <c r="T29" s="15"/>
      <c r="U29" s="15"/>
    </row>
    <row r="30" spans="1:33" x14ac:dyDescent="0.25">
      <c r="A30" s="12"/>
      <c r="B30" s="12"/>
      <c r="C30" s="18"/>
      <c r="D30" s="12"/>
      <c r="E30" s="12"/>
      <c r="F30" s="13"/>
      <c r="G30" s="12"/>
      <c r="H30" s="12"/>
      <c r="I30" s="12"/>
      <c r="J30" s="12"/>
      <c r="K30" s="12"/>
      <c r="L30" s="12"/>
      <c r="M30" s="12"/>
      <c r="N30" s="15"/>
      <c r="O30" s="15"/>
      <c r="P30" s="15"/>
      <c r="Q30" s="15"/>
      <c r="R30" s="15"/>
      <c r="S30" s="15"/>
      <c r="T30" s="15"/>
      <c r="U30" s="15"/>
    </row>
    <row r="31" spans="1:33" x14ac:dyDescent="0.25">
      <c r="A31" s="12"/>
      <c r="B31" s="12"/>
      <c r="C31" s="18"/>
      <c r="D31" s="12"/>
      <c r="E31" s="12"/>
      <c r="F31" s="13"/>
      <c r="G31" s="12"/>
      <c r="H31" s="12"/>
      <c r="I31" s="12"/>
      <c r="J31" s="12"/>
      <c r="K31" s="12"/>
      <c r="L31" s="12"/>
      <c r="M31" s="12"/>
      <c r="N31" s="15"/>
      <c r="O31" s="15"/>
      <c r="P31" s="15"/>
      <c r="Q31" s="15"/>
      <c r="R31" s="15"/>
      <c r="S31" s="15"/>
      <c r="T31" s="15"/>
      <c r="U31" s="15"/>
    </row>
    <row r="32" spans="1:33" x14ac:dyDescent="0.25">
      <c r="A32" s="12"/>
      <c r="B32" s="12"/>
      <c r="C32" s="18"/>
      <c r="D32" s="12"/>
      <c r="E32" s="12"/>
      <c r="F32" s="13"/>
      <c r="G32" s="12"/>
      <c r="H32" s="12"/>
      <c r="I32" s="12"/>
      <c r="J32" s="12"/>
      <c r="K32" s="12"/>
      <c r="L32" s="12"/>
      <c r="M32" s="12"/>
      <c r="N32" s="15"/>
      <c r="O32" s="15"/>
      <c r="P32" s="15"/>
      <c r="Q32" s="15"/>
      <c r="R32" s="15"/>
      <c r="S32" s="15"/>
      <c r="T32" s="15"/>
      <c r="U32" s="15"/>
    </row>
    <row r="33" spans="1:21" x14ac:dyDescent="0.25">
      <c r="A33" s="12"/>
      <c r="B33" s="12"/>
      <c r="C33" s="18"/>
      <c r="D33" s="12"/>
      <c r="E33" s="12"/>
      <c r="F33" s="13"/>
      <c r="G33" s="12"/>
      <c r="H33" s="12"/>
      <c r="I33" s="12"/>
      <c r="J33" s="12"/>
      <c r="K33" s="12"/>
      <c r="L33" s="12"/>
      <c r="M33" s="12"/>
      <c r="N33" s="15"/>
      <c r="O33" s="15"/>
      <c r="P33" s="15"/>
      <c r="Q33" s="15"/>
      <c r="R33" s="15"/>
      <c r="S33" s="15"/>
      <c r="T33" s="15"/>
      <c r="U33" s="15"/>
    </row>
    <row r="34" spans="1:21" x14ac:dyDescent="0.25">
      <c r="A34" s="12"/>
      <c r="B34" s="12"/>
      <c r="C34" s="18"/>
      <c r="D34" s="12"/>
      <c r="E34" s="12"/>
      <c r="F34" s="13"/>
      <c r="G34" s="12"/>
      <c r="H34" s="12"/>
      <c r="I34" s="12"/>
      <c r="J34" s="12"/>
      <c r="K34" s="12"/>
      <c r="L34" s="12"/>
      <c r="M34" s="12"/>
      <c r="N34" s="15"/>
      <c r="O34" s="15"/>
      <c r="P34" s="15"/>
      <c r="Q34" s="15"/>
      <c r="R34" s="15"/>
      <c r="S34" s="15"/>
      <c r="T34" s="15"/>
      <c r="U34" s="15"/>
    </row>
    <row r="35" spans="1:21" x14ac:dyDescent="0.25">
      <c r="A35" s="12"/>
      <c r="B35" s="12"/>
      <c r="C35" s="18"/>
      <c r="D35" s="12"/>
      <c r="E35" s="12"/>
      <c r="F35" s="13"/>
      <c r="G35" s="12"/>
      <c r="H35" s="12"/>
      <c r="I35" s="12"/>
      <c r="J35" s="12"/>
      <c r="K35" s="12"/>
      <c r="L35" s="12"/>
      <c r="M35" s="12"/>
      <c r="N35" s="15"/>
      <c r="O35" s="15"/>
      <c r="P35" s="15"/>
      <c r="Q35" s="15"/>
      <c r="R35" s="15"/>
      <c r="S35" s="15"/>
      <c r="T35" s="15"/>
      <c r="U35" s="15"/>
    </row>
    <row r="36" spans="1:21" x14ac:dyDescent="0.25">
      <c r="A36" s="12"/>
      <c r="B36" s="12"/>
      <c r="C36" s="18"/>
      <c r="D36" s="12"/>
      <c r="E36" s="12"/>
      <c r="F36" s="13"/>
      <c r="G36" s="12"/>
      <c r="H36" s="12"/>
      <c r="I36" s="12"/>
      <c r="J36" s="12"/>
      <c r="K36" s="12"/>
      <c r="L36" s="12"/>
      <c r="M36" s="12"/>
      <c r="N36" s="15"/>
      <c r="O36" s="15"/>
      <c r="P36" s="15"/>
      <c r="Q36" s="15"/>
      <c r="R36" s="15"/>
      <c r="S36" s="15"/>
      <c r="T36" s="15"/>
      <c r="U36" s="15"/>
    </row>
    <row r="37" spans="1:21" x14ac:dyDescent="0.25">
      <c r="A37" s="12"/>
      <c r="B37" s="12"/>
      <c r="C37" s="18"/>
      <c r="D37" s="12"/>
      <c r="E37" s="12"/>
      <c r="F37" s="13"/>
      <c r="G37" s="12"/>
      <c r="H37" s="12"/>
      <c r="I37" s="12"/>
      <c r="J37" s="12"/>
      <c r="K37" s="12"/>
      <c r="L37" s="12"/>
      <c r="M37" s="12"/>
      <c r="N37" s="15"/>
      <c r="O37" s="15"/>
      <c r="P37" s="15"/>
      <c r="Q37" s="15"/>
      <c r="R37" s="15"/>
      <c r="S37" s="15"/>
      <c r="T37" s="15"/>
      <c r="U37" s="15"/>
    </row>
    <row r="38" spans="1:21" x14ac:dyDescent="0.25">
      <c r="A38" s="12"/>
      <c r="B38" s="12"/>
      <c r="C38" s="18"/>
      <c r="D38" s="12"/>
      <c r="E38" s="12"/>
      <c r="F38" s="13"/>
      <c r="G38" s="12"/>
      <c r="H38" s="12"/>
      <c r="I38" s="12"/>
      <c r="J38" s="12"/>
      <c r="K38" s="12"/>
      <c r="L38" s="12"/>
      <c r="M38" s="12"/>
      <c r="N38" s="15"/>
      <c r="O38" s="15"/>
      <c r="P38" s="15"/>
      <c r="Q38" s="15"/>
      <c r="R38" s="15"/>
      <c r="S38" s="15"/>
      <c r="T38" s="15"/>
      <c r="U38" s="15"/>
    </row>
    <row r="39" spans="1:21" x14ac:dyDescent="0.25">
      <c r="A39" s="12"/>
      <c r="B39" s="12"/>
      <c r="C39" s="18"/>
      <c r="D39" s="12"/>
      <c r="E39" s="12"/>
      <c r="F39" s="13"/>
      <c r="G39" s="12"/>
      <c r="H39" s="12"/>
      <c r="I39" s="12"/>
      <c r="J39" s="12"/>
      <c r="K39" s="12"/>
      <c r="L39" s="12"/>
      <c r="M39" s="12"/>
      <c r="N39" s="15"/>
      <c r="O39" s="15"/>
      <c r="P39" s="15"/>
      <c r="Q39" s="15"/>
      <c r="R39" s="15"/>
      <c r="S39" s="15"/>
      <c r="T39" s="15"/>
      <c r="U39" s="15"/>
    </row>
    <row r="40" spans="1:21" x14ac:dyDescent="0.25">
      <c r="A40" s="12"/>
      <c r="B40" s="12"/>
      <c r="C40" s="18"/>
      <c r="D40" s="12"/>
      <c r="E40" s="12"/>
      <c r="F40" s="13"/>
      <c r="G40" s="12"/>
      <c r="H40" s="12"/>
      <c r="I40" s="12"/>
      <c r="J40" s="12"/>
      <c r="K40" s="12"/>
      <c r="L40" s="12"/>
      <c r="M40" s="12"/>
      <c r="N40" s="15"/>
      <c r="O40" s="15"/>
      <c r="P40" s="15"/>
      <c r="Q40" s="15"/>
      <c r="R40" s="15"/>
      <c r="S40" s="15"/>
      <c r="T40" s="15"/>
      <c r="U40" s="15"/>
    </row>
    <row r="41" spans="1:21" x14ac:dyDescent="0.25">
      <c r="A41" s="12"/>
      <c r="B41" s="12"/>
      <c r="C41" s="18"/>
      <c r="D41" s="12"/>
      <c r="E41" s="12"/>
      <c r="F41" s="13"/>
      <c r="G41" s="12"/>
      <c r="H41" s="12"/>
      <c r="I41" s="12"/>
      <c r="J41" s="12"/>
      <c r="K41" s="12"/>
      <c r="L41" s="12"/>
      <c r="M41" s="12"/>
      <c r="N41" s="15"/>
      <c r="O41" s="15"/>
      <c r="P41" s="15"/>
      <c r="Q41" s="15"/>
      <c r="R41" s="15"/>
      <c r="S41" s="15"/>
      <c r="T41" s="15"/>
      <c r="U41" s="15"/>
    </row>
    <row r="42" spans="1:21" x14ac:dyDescent="0.25">
      <c r="A42" s="12"/>
      <c r="B42" s="12"/>
      <c r="C42" s="18"/>
      <c r="D42" s="12"/>
      <c r="E42" s="12"/>
      <c r="F42" s="13"/>
      <c r="G42" s="12"/>
      <c r="H42" s="12"/>
      <c r="I42" s="12"/>
      <c r="J42" s="12"/>
      <c r="K42" s="12"/>
      <c r="L42" s="12"/>
      <c r="M42" s="12"/>
      <c r="N42" s="15"/>
      <c r="O42" s="15"/>
      <c r="P42" s="15"/>
      <c r="Q42" s="15"/>
      <c r="R42" s="15"/>
      <c r="S42" s="15"/>
      <c r="T42" s="15"/>
      <c r="U42" s="15"/>
    </row>
    <row r="43" spans="1:21" x14ac:dyDescent="0.25">
      <c r="A43" s="12"/>
      <c r="B43" s="12"/>
      <c r="C43" s="18"/>
      <c r="D43" s="12"/>
      <c r="E43" s="12"/>
      <c r="F43" s="13"/>
      <c r="G43" s="12"/>
      <c r="H43" s="12"/>
      <c r="I43" s="12"/>
      <c r="J43" s="12"/>
      <c r="K43" s="12"/>
      <c r="L43" s="12"/>
      <c r="M43" s="12"/>
      <c r="N43" s="15"/>
      <c r="O43" s="15"/>
      <c r="P43" s="15"/>
      <c r="Q43" s="15"/>
      <c r="R43" s="15"/>
      <c r="S43" s="15"/>
      <c r="T43" s="15"/>
      <c r="U43" s="15"/>
    </row>
    <row r="44" spans="1:21" x14ac:dyDescent="0.25">
      <c r="A44" s="12"/>
      <c r="B44" s="12"/>
      <c r="C44" s="18"/>
      <c r="D44" s="12"/>
      <c r="E44" s="12"/>
      <c r="F44" s="13"/>
      <c r="G44" s="12"/>
      <c r="H44" s="12"/>
      <c r="I44" s="12"/>
      <c r="J44" s="12"/>
      <c r="K44" s="12"/>
      <c r="L44" s="12"/>
      <c r="M44" s="12"/>
      <c r="N44" s="15"/>
      <c r="O44" s="15"/>
      <c r="P44" s="15"/>
      <c r="Q44" s="15"/>
      <c r="R44" s="15"/>
      <c r="S44" s="15"/>
      <c r="T44" s="15"/>
      <c r="U44" s="15"/>
    </row>
    <row r="45" spans="1:21" x14ac:dyDescent="0.25">
      <c r="A45" s="12"/>
      <c r="B45" s="12"/>
      <c r="C45" s="18"/>
      <c r="D45" s="12"/>
      <c r="E45" s="12"/>
      <c r="F45" s="13"/>
      <c r="G45" s="12"/>
      <c r="H45" s="12"/>
      <c r="I45" s="12"/>
      <c r="J45" s="12"/>
      <c r="K45" s="12"/>
      <c r="L45" s="12"/>
      <c r="M45" s="12"/>
      <c r="N45" s="15"/>
      <c r="O45" s="15"/>
      <c r="P45" s="15"/>
      <c r="Q45" s="15"/>
      <c r="R45" s="15"/>
      <c r="S45" s="15"/>
      <c r="T45" s="15"/>
      <c r="U45" s="15"/>
    </row>
    <row r="46" spans="1:21" x14ac:dyDescent="0.25">
      <c r="A46" s="12"/>
      <c r="B46" s="12"/>
      <c r="C46" s="18"/>
      <c r="D46" s="12"/>
      <c r="E46" s="12"/>
      <c r="F46" s="13"/>
      <c r="G46" s="12"/>
      <c r="H46" s="12"/>
      <c r="I46" s="12"/>
      <c r="J46" s="12"/>
      <c r="K46" s="12"/>
      <c r="L46" s="12"/>
      <c r="M46" s="12"/>
      <c r="N46" s="15"/>
      <c r="O46" s="15"/>
      <c r="P46" s="15"/>
      <c r="Q46" s="15"/>
      <c r="R46" s="15"/>
      <c r="S46" s="15"/>
      <c r="T46" s="15"/>
      <c r="U46" s="15"/>
    </row>
    <row r="47" spans="1:21" x14ac:dyDescent="0.25">
      <c r="A47" s="12"/>
      <c r="B47" s="12"/>
      <c r="C47" s="18"/>
      <c r="D47" s="12"/>
      <c r="E47" s="12"/>
      <c r="F47" s="13"/>
      <c r="G47" s="12"/>
      <c r="H47" s="12"/>
      <c r="I47" s="12"/>
      <c r="J47" s="12"/>
      <c r="K47" s="12"/>
      <c r="L47" s="12"/>
      <c r="M47" s="12"/>
      <c r="N47" s="15"/>
      <c r="O47" s="15"/>
      <c r="P47" s="15"/>
      <c r="Q47" s="15"/>
      <c r="R47" s="15"/>
      <c r="S47" s="15"/>
      <c r="T47" s="15"/>
      <c r="U47" s="15"/>
    </row>
    <row r="48" spans="1:21" x14ac:dyDescent="0.25">
      <c r="A48" s="12"/>
      <c r="B48" s="12"/>
      <c r="C48" s="18"/>
      <c r="D48" s="12"/>
      <c r="E48" s="12"/>
      <c r="F48" s="13"/>
      <c r="G48" s="12"/>
      <c r="H48" s="12"/>
      <c r="I48" s="12"/>
      <c r="J48" s="12"/>
      <c r="K48" s="12"/>
      <c r="L48" s="12"/>
      <c r="M48" s="12"/>
      <c r="N48" s="15"/>
      <c r="O48" s="15"/>
      <c r="P48" s="15"/>
      <c r="Q48" s="15"/>
      <c r="R48" s="15"/>
      <c r="S48" s="15"/>
      <c r="T48" s="15"/>
      <c r="U48" s="15"/>
    </row>
    <row r="49" spans="1:21" x14ac:dyDescent="0.25">
      <c r="A49" s="12"/>
      <c r="B49" s="12"/>
      <c r="C49" s="18"/>
      <c r="D49" s="12"/>
      <c r="E49" s="12"/>
      <c r="F49" s="13"/>
      <c r="G49" s="12"/>
      <c r="H49" s="12"/>
      <c r="I49" s="12"/>
      <c r="J49" s="12"/>
      <c r="K49" s="12"/>
      <c r="L49" s="12"/>
      <c r="M49" s="12"/>
      <c r="N49" s="15"/>
      <c r="O49" s="15"/>
      <c r="P49" s="15"/>
      <c r="Q49" s="15"/>
      <c r="R49" s="15"/>
      <c r="S49" s="15"/>
      <c r="T49" s="15"/>
      <c r="U49" s="15"/>
    </row>
    <row r="50" spans="1:21" x14ac:dyDescent="0.25">
      <c r="A50" s="12"/>
      <c r="B50" s="12"/>
      <c r="C50" s="18"/>
      <c r="D50" s="12"/>
      <c r="E50" s="12"/>
      <c r="F50" s="13"/>
      <c r="G50" s="12"/>
      <c r="H50" s="12"/>
      <c r="I50" s="12"/>
      <c r="J50" s="12"/>
      <c r="K50" s="12"/>
      <c r="L50" s="12"/>
      <c r="M50" s="12"/>
      <c r="N50" s="15"/>
      <c r="O50" s="15"/>
      <c r="P50" s="15"/>
      <c r="Q50" s="15"/>
      <c r="R50" s="15"/>
      <c r="S50" s="15"/>
      <c r="T50" s="15"/>
      <c r="U50" s="15"/>
    </row>
    <row r="51" spans="1:21" x14ac:dyDescent="0.25">
      <c r="A51" s="12"/>
      <c r="B51" s="12"/>
      <c r="C51" s="18"/>
      <c r="D51" s="12"/>
      <c r="E51" s="12"/>
      <c r="F51" s="13"/>
      <c r="G51" s="12"/>
      <c r="H51" s="12"/>
      <c r="I51" s="12"/>
      <c r="J51" s="12"/>
      <c r="K51" s="12"/>
      <c r="L51" s="12"/>
      <c r="M51" s="12"/>
      <c r="N51" s="15"/>
      <c r="O51" s="15"/>
      <c r="P51" s="15"/>
      <c r="Q51" s="15"/>
      <c r="R51" s="15"/>
      <c r="S51" s="15"/>
      <c r="T51" s="15"/>
      <c r="U51" s="15"/>
    </row>
    <row r="52" spans="1:21" x14ac:dyDescent="0.25">
      <c r="A52" s="12"/>
      <c r="B52" s="12"/>
      <c r="C52" s="18"/>
      <c r="D52" s="12"/>
      <c r="E52" s="12"/>
      <c r="F52" s="13"/>
      <c r="G52" s="12"/>
      <c r="H52" s="12"/>
      <c r="I52" s="12"/>
      <c r="J52" s="12"/>
      <c r="K52" s="12"/>
      <c r="L52" s="12"/>
      <c r="M52" s="12"/>
      <c r="N52" s="15"/>
      <c r="O52" s="15"/>
      <c r="P52" s="15"/>
      <c r="Q52" s="15"/>
      <c r="R52" s="15"/>
      <c r="S52" s="15"/>
      <c r="T52" s="15"/>
      <c r="U52" s="15"/>
    </row>
    <row r="53" spans="1:21" x14ac:dyDescent="0.25">
      <c r="A53" s="12"/>
      <c r="B53" s="12"/>
      <c r="C53" s="18"/>
      <c r="D53" s="12"/>
      <c r="E53" s="12"/>
      <c r="F53" s="13"/>
      <c r="G53" s="12"/>
      <c r="H53" s="12"/>
      <c r="I53" s="12"/>
      <c r="J53" s="12"/>
      <c r="K53" s="12"/>
      <c r="L53" s="12"/>
      <c r="M53" s="12"/>
      <c r="N53" s="15"/>
      <c r="O53" s="15"/>
      <c r="P53" s="15"/>
      <c r="Q53" s="15"/>
      <c r="R53" s="15"/>
      <c r="S53" s="15"/>
      <c r="T53" s="15"/>
      <c r="U53" s="15"/>
    </row>
    <row r="54" spans="1:21" x14ac:dyDescent="0.25">
      <c r="A54" s="12"/>
      <c r="B54" s="12"/>
      <c r="C54" s="18"/>
      <c r="D54" s="12"/>
      <c r="E54" s="12"/>
      <c r="F54" s="13"/>
      <c r="G54" s="12"/>
      <c r="H54" s="12"/>
      <c r="I54" s="12"/>
      <c r="J54" s="12"/>
      <c r="K54" s="12"/>
      <c r="L54" s="12"/>
      <c r="M54" s="12"/>
      <c r="N54" s="15"/>
      <c r="O54" s="15"/>
      <c r="P54" s="15"/>
      <c r="Q54" s="15"/>
      <c r="R54" s="15"/>
      <c r="S54" s="15"/>
      <c r="T54" s="15"/>
      <c r="U54" s="15"/>
    </row>
    <row r="55" spans="1:21" x14ac:dyDescent="0.25">
      <c r="A55" s="12"/>
      <c r="B55" s="12"/>
      <c r="C55" s="18"/>
      <c r="D55" s="12"/>
      <c r="E55" s="12"/>
      <c r="F55" s="13"/>
      <c r="G55" s="12"/>
      <c r="H55" s="12"/>
      <c r="I55" s="12"/>
      <c r="J55" s="12"/>
      <c r="K55" s="12"/>
      <c r="L55" s="12"/>
      <c r="M55" s="12"/>
      <c r="N55" s="15"/>
      <c r="O55" s="15"/>
      <c r="P55" s="15"/>
      <c r="Q55" s="15"/>
      <c r="R55" s="15"/>
      <c r="S55" s="15"/>
      <c r="T55" s="15"/>
      <c r="U55" s="15"/>
    </row>
    <row r="56" spans="1:21" x14ac:dyDescent="0.25">
      <c r="A56" s="12"/>
      <c r="B56" s="12"/>
      <c r="C56" s="18"/>
      <c r="D56" s="12"/>
      <c r="E56" s="12"/>
      <c r="F56" s="13"/>
      <c r="G56" s="12"/>
      <c r="H56" s="12"/>
      <c r="I56" s="12"/>
      <c r="J56" s="12"/>
      <c r="K56" s="12"/>
      <c r="L56" s="12"/>
      <c r="M56" s="12"/>
      <c r="N56" s="15"/>
      <c r="O56" s="15"/>
      <c r="P56" s="15"/>
      <c r="Q56" s="15"/>
      <c r="R56" s="15"/>
      <c r="S56" s="15"/>
      <c r="T56" s="15"/>
      <c r="U56" s="15"/>
    </row>
    <row r="57" spans="1:21" x14ac:dyDescent="0.25">
      <c r="A57" s="12"/>
      <c r="B57" s="12"/>
      <c r="C57" s="18"/>
      <c r="D57" s="12"/>
      <c r="E57" s="12"/>
      <c r="F57" s="13"/>
      <c r="G57" s="12"/>
      <c r="H57" s="12"/>
      <c r="I57" s="12"/>
      <c r="J57" s="12"/>
      <c r="K57" s="12"/>
      <c r="L57" s="12"/>
      <c r="M57" s="12"/>
      <c r="N57" s="15"/>
      <c r="O57" s="15"/>
      <c r="P57" s="15"/>
      <c r="Q57" s="15"/>
      <c r="R57" s="15"/>
      <c r="S57" s="15"/>
      <c r="T57" s="15"/>
      <c r="U57" s="15"/>
    </row>
    <row r="58" spans="1:21" x14ac:dyDescent="0.25">
      <c r="A58" s="12"/>
      <c r="B58" s="12"/>
      <c r="C58" s="18"/>
      <c r="D58" s="12"/>
      <c r="E58" s="12"/>
      <c r="F58" s="13"/>
      <c r="G58" s="12"/>
      <c r="H58" s="12"/>
      <c r="I58" s="12"/>
      <c r="J58" s="12"/>
      <c r="K58" s="12"/>
      <c r="L58" s="12"/>
      <c r="M58" s="12"/>
      <c r="N58" s="15"/>
      <c r="O58" s="15"/>
      <c r="P58" s="15"/>
      <c r="Q58" s="15"/>
      <c r="R58" s="15"/>
      <c r="S58" s="15"/>
      <c r="T58" s="15"/>
      <c r="U58" s="15"/>
    </row>
    <row r="59" spans="1:21" x14ac:dyDescent="0.25">
      <c r="A59" s="12"/>
      <c r="B59" s="12"/>
      <c r="C59" s="18"/>
      <c r="D59" s="12"/>
      <c r="E59" s="12"/>
      <c r="F59" s="13"/>
      <c r="G59" s="12"/>
      <c r="H59" s="12"/>
      <c r="I59" s="12"/>
      <c r="J59" s="12"/>
      <c r="K59" s="12"/>
      <c r="L59" s="12"/>
      <c r="M59" s="12"/>
      <c r="N59" s="15"/>
      <c r="O59" s="15"/>
      <c r="P59" s="15"/>
      <c r="Q59" s="15"/>
      <c r="R59" s="15"/>
      <c r="S59" s="15"/>
      <c r="T59" s="15"/>
      <c r="U59" s="15"/>
    </row>
    <row r="60" spans="1:21" x14ac:dyDescent="0.25">
      <c r="A60" s="12"/>
      <c r="B60" s="12"/>
      <c r="C60" s="18"/>
      <c r="D60" s="12"/>
      <c r="E60" s="12"/>
      <c r="F60" s="13"/>
      <c r="G60" s="12"/>
      <c r="H60" s="12"/>
      <c r="I60" s="12"/>
      <c r="J60" s="12"/>
      <c r="K60" s="12"/>
      <c r="L60" s="12"/>
      <c r="M60" s="12"/>
      <c r="N60" s="15"/>
      <c r="O60" s="15"/>
      <c r="P60" s="15"/>
      <c r="Q60" s="15"/>
      <c r="R60" s="15"/>
      <c r="S60" s="15"/>
      <c r="T60" s="15"/>
      <c r="U60" s="15"/>
    </row>
    <row r="61" spans="1:21" x14ac:dyDescent="0.25">
      <c r="A61" s="12"/>
      <c r="B61" s="12"/>
      <c r="C61" s="18"/>
      <c r="D61" s="12"/>
      <c r="E61" s="12"/>
      <c r="F61" s="13"/>
      <c r="G61" s="12"/>
      <c r="H61" s="12"/>
      <c r="I61" s="12"/>
      <c r="J61" s="12"/>
      <c r="K61" s="12"/>
      <c r="L61" s="12"/>
      <c r="M61" s="12"/>
      <c r="N61" s="15"/>
      <c r="O61" s="15"/>
      <c r="P61" s="15"/>
      <c r="Q61" s="15"/>
      <c r="R61" s="15"/>
      <c r="S61" s="15"/>
      <c r="T61" s="15"/>
      <c r="U61" s="15"/>
    </row>
    <row r="62" spans="1:21" x14ac:dyDescent="0.25">
      <c r="A62" s="12"/>
      <c r="B62" s="12"/>
      <c r="C62" s="18"/>
      <c r="D62" s="12"/>
      <c r="E62" s="12"/>
      <c r="F62" s="13"/>
      <c r="G62" s="12"/>
      <c r="H62" s="12"/>
      <c r="I62" s="12"/>
      <c r="J62" s="12"/>
      <c r="K62" s="12"/>
      <c r="L62" s="12"/>
      <c r="M62" s="12"/>
      <c r="N62" s="15"/>
      <c r="O62" s="15"/>
      <c r="P62" s="15"/>
      <c r="Q62" s="15"/>
      <c r="R62" s="15"/>
      <c r="S62" s="15"/>
      <c r="T62" s="15"/>
      <c r="U62" s="15"/>
    </row>
    <row r="63" spans="1:21" x14ac:dyDescent="0.25">
      <c r="A63" s="12"/>
      <c r="B63" s="12"/>
      <c r="C63" s="18"/>
      <c r="D63" s="12"/>
      <c r="E63" s="12"/>
      <c r="F63" s="13"/>
      <c r="G63" s="12"/>
      <c r="H63" s="12"/>
      <c r="I63" s="12"/>
      <c r="J63" s="12"/>
      <c r="K63" s="12"/>
      <c r="L63" s="12"/>
      <c r="M63" s="12"/>
      <c r="N63" s="15"/>
      <c r="O63" s="15"/>
      <c r="P63" s="15"/>
      <c r="Q63" s="15"/>
      <c r="R63" s="15"/>
      <c r="S63" s="15"/>
      <c r="T63" s="15"/>
      <c r="U63" s="15"/>
    </row>
    <row r="64" spans="1:21" x14ac:dyDescent="0.25">
      <c r="A64" s="12"/>
      <c r="B64" s="12"/>
      <c r="C64" s="18"/>
      <c r="D64" s="12"/>
      <c r="E64" s="12"/>
      <c r="F64" s="13"/>
      <c r="G64" s="12"/>
      <c r="H64" s="12"/>
      <c r="I64" s="12"/>
      <c r="J64" s="12"/>
      <c r="K64" s="12"/>
      <c r="L64" s="12"/>
      <c r="M64" s="12"/>
      <c r="N64" s="15"/>
      <c r="O64" s="15"/>
      <c r="P64" s="15"/>
      <c r="Q64" s="15"/>
      <c r="R64" s="15"/>
      <c r="S64" s="15"/>
      <c r="T64" s="15"/>
      <c r="U64" s="15"/>
    </row>
    <row r="65" spans="1:21" x14ac:dyDescent="0.25">
      <c r="A65" s="12"/>
      <c r="B65" s="12"/>
      <c r="C65" s="18"/>
      <c r="D65" s="12"/>
      <c r="E65" s="12"/>
      <c r="F65" s="13"/>
      <c r="G65" s="12"/>
      <c r="H65" s="12"/>
      <c r="I65" s="12"/>
      <c r="J65" s="12"/>
      <c r="K65" s="12"/>
      <c r="L65" s="12"/>
      <c r="M65" s="12"/>
      <c r="N65" s="15"/>
      <c r="O65" s="15"/>
      <c r="P65" s="15"/>
      <c r="Q65" s="15"/>
      <c r="R65" s="15"/>
      <c r="S65" s="15"/>
      <c r="T65" s="15"/>
      <c r="U65" s="15"/>
    </row>
    <row r="66" spans="1:21" x14ac:dyDescent="0.25">
      <c r="A66" s="12"/>
      <c r="B66" s="12"/>
      <c r="C66" s="18"/>
      <c r="D66" s="12"/>
      <c r="E66" s="12"/>
      <c r="F66" s="13"/>
      <c r="G66" s="12"/>
      <c r="H66" s="12"/>
      <c r="I66" s="12"/>
      <c r="J66" s="12"/>
      <c r="K66" s="12"/>
      <c r="L66" s="12"/>
      <c r="M66" s="12"/>
      <c r="N66" s="15"/>
      <c r="O66" s="15"/>
      <c r="P66" s="15"/>
      <c r="Q66" s="15"/>
      <c r="R66" s="15"/>
      <c r="S66" s="15"/>
      <c r="T66" s="15"/>
      <c r="U66" s="15"/>
    </row>
    <row r="67" spans="1:21" x14ac:dyDescent="0.25">
      <c r="A67" s="12"/>
      <c r="B67" s="12"/>
      <c r="C67" s="18"/>
      <c r="D67" s="12"/>
      <c r="E67" s="12"/>
      <c r="F67" s="13"/>
      <c r="G67" s="12"/>
      <c r="H67" s="12"/>
      <c r="I67" s="12"/>
      <c r="J67" s="12"/>
      <c r="K67" s="12"/>
      <c r="L67" s="12"/>
      <c r="M67" s="12"/>
      <c r="N67" s="15"/>
      <c r="O67" s="15"/>
      <c r="P67" s="15"/>
      <c r="Q67" s="15"/>
      <c r="R67" s="15"/>
      <c r="S67" s="15"/>
      <c r="T67" s="15"/>
      <c r="U67" s="15"/>
    </row>
    <row r="68" spans="1:21" x14ac:dyDescent="0.25">
      <c r="A68" s="12"/>
      <c r="B68" s="12"/>
      <c r="C68" s="18"/>
      <c r="D68" s="12"/>
      <c r="E68" s="12"/>
      <c r="F68" s="13"/>
      <c r="G68" s="12"/>
      <c r="H68" s="12"/>
      <c r="I68" s="12"/>
      <c r="J68" s="12"/>
      <c r="K68" s="12"/>
      <c r="L68" s="12"/>
      <c r="M68" s="12"/>
      <c r="N68" s="15"/>
      <c r="O68" s="15"/>
      <c r="P68" s="15"/>
      <c r="Q68" s="15"/>
      <c r="R68" s="15"/>
      <c r="S68" s="15"/>
      <c r="T68" s="15"/>
      <c r="U68" s="15"/>
    </row>
    <row r="69" spans="1:21" x14ac:dyDescent="0.25">
      <c r="A69" s="12"/>
      <c r="B69" s="12"/>
      <c r="C69" s="18"/>
      <c r="D69" s="12"/>
      <c r="E69" s="12"/>
      <c r="F69" s="13"/>
      <c r="G69" s="12"/>
      <c r="H69" s="12"/>
      <c r="I69" s="12"/>
      <c r="J69" s="12"/>
      <c r="K69" s="12"/>
      <c r="L69" s="12"/>
      <c r="M69" s="12"/>
      <c r="N69" s="15"/>
      <c r="O69" s="15"/>
      <c r="P69" s="15"/>
      <c r="Q69" s="15"/>
      <c r="R69" s="15"/>
      <c r="S69" s="15"/>
      <c r="T69" s="15"/>
      <c r="U69" s="15"/>
    </row>
    <row r="70" spans="1:21" x14ac:dyDescent="0.25">
      <c r="A70" s="12"/>
      <c r="B70" s="12"/>
      <c r="C70" s="18"/>
      <c r="D70" s="12"/>
      <c r="E70" s="12"/>
      <c r="F70" s="13"/>
      <c r="G70" s="12"/>
      <c r="H70" s="12"/>
      <c r="I70" s="12"/>
      <c r="J70" s="12"/>
      <c r="K70" s="12"/>
      <c r="L70" s="12"/>
      <c r="M70" s="12"/>
      <c r="N70" s="15"/>
      <c r="O70" s="15"/>
      <c r="P70" s="15"/>
      <c r="Q70" s="15"/>
      <c r="R70" s="15"/>
      <c r="S70" s="15"/>
      <c r="T70" s="15"/>
      <c r="U70" s="15"/>
    </row>
    <row r="71" spans="1:21" x14ac:dyDescent="0.25">
      <c r="A71" s="12"/>
      <c r="B71" s="12"/>
      <c r="C71" s="18"/>
      <c r="D71" s="12"/>
      <c r="E71" s="12"/>
      <c r="F71" s="13"/>
      <c r="G71" s="12"/>
      <c r="H71" s="12"/>
      <c r="I71" s="12"/>
      <c r="J71" s="12"/>
      <c r="K71" s="12"/>
      <c r="L71" s="12"/>
      <c r="M71" s="12"/>
      <c r="N71" s="15"/>
      <c r="O71" s="15"/>
      <c r="P71" s="15"/>
      <c r="Q71" s="15"/>
      <c r="R71" s="15"/>
      <c r="S71" s="15"/>
      <c r="T71" s="15"/>
      <c r="U71" s="15"/>
    </row>
    <row r="72" spans="1:21" x14ac:dyDescent="0.25">
      <c r="A72" s="12"/>
      <c r="B72" s="12"/>
      <c r="C72" s="18"/>
      <c r="D72" s="12"/>
      <c r="E72" s="12"/>
      <c r="F72" s="13"/>
      <c r="G72" s="12"/>
      <c r="H72" s="12"/>
      <c r="I72" s="12"/>
      <c r="J72" s="12"/>
      <c r="K72" s="12"/>
      <c r="L72" s="12"/>
      <c r="M72" s="12"/>
      <c r="N72" s="15"/>
      <c r="O72" s="15"/>
      <c r="P72" s="15"/>
      <c r="Q72" s="15"/>
      <c r="R72" s="15"/>
      <c r="S72" s="15"/>
      <c r="T72" s="15"/>
      <c r="U72" s="15"/>
    </row>
    <row r="73" spans="1:21" x14ac:dyDescent="0.25">
      <c r="A73" s="12"/>
      <c r="B73" s="12"/>
      <c r="C73" s="18"/>
      <c r="D73" s="12"/>
      <c r="E73" s="12"/>
      <c r="F73" s="13"/>
      <c r="G73" s="12"/>
      <c r="H73" s="12"/>
      <c r="I73" s="12"/>
      <c r="J73" s="12"/>
      <c r="K73" s="12"/>
      <c r="L73" s="12"/>
      <c r="M73" s="12"/>
      <c r="N73" s="15"/>
      <c r="O73" s="15"/>
      <c r="P73" s="15"/>
      <c r="Q73" s="15"/>
      <c r="R73" s="15"/>
      <c r="S73" s="15"/>
      <c r="T73" s="15"/>
      <c r="U73" s="15"/>
    </row>
    <row r="74" spans="1:21" x14ac:dyDescent="0.25">
      <c r="A74" s="12"/>
      <c r="B74" s="12"/>
      <c r="C74" s="18"/>
      <c r="D74" s="12"/>
      <c r="E74" s="12"/>
      <c r="F74" s="13"/>
      <c r="G74" s="12"/>
      <c r="H74" s="12"/>
      <c r="I74" s="12"/>
      <c r="J74" s="12"/>
      <c r="K74" s="12"/>
      <c r="L74" s="12"/>
      <c r="M74" s="12"/>
      <c r="N74" s="15"/>
      <c r="O74" s="15"/>
      <c r="P74" s="15"/>
      <c r="Q74" s="15"/>
      <c r="R74" s="15"/>
      <c r="S74" s="15"/>
      <c r="T74" s="15"/>
      <c r="U74" s="15"/>
    </row>
    <row r="75" spans="1:21" x14ac:dyDescent="0.25">
      <c r="A75" s="12"/>
      <c r="B75" s="12"/>
      <c r="C75" s="18"/>
      <c r="D75" s="12"/>
      <c r="E75" s="12"/>
      <c r="F75" s="13"/>
      <c r="G75" s="12"/>
      <c r="H75" s="12"/>
      <c r="I75" s="12"/>
      <c r="J75" s="12"/>
      <c r="K75" s="12"/>
      <c r="L75" s="12"/>
      <c r="M75" s="12"/>
      <c r="N75" s="15"/>
      <c r="O75" s="15"/>
      <c r="P75" s="15"/>
      <c r="Q75" s="15"/>
      <c r="R75" s="15"/>
      <c r="S75" s="15"/>
      <c r="T75" s="15"/>
      <c r="U75" s="15"/>
    </row>
    <row r="76" spans="1:21" x14ac:dyDescent="0.25">
      <c r="A76" s="12"/>
      <c r="B76" s="12"/>
      <c r="C76" s="18"/>
      <c r="D76" s="12"/>
      <c r="E76" s="12"/>
      <c r="F76" s="13"/>
      <c r="G76" s="12"/>
      <c r="H76" s="12"/>
      <c r="I76" s="12"/>
      <c r="J76" s="12"/>
      <c r="K76" s="12"/>
      <c r="L76" s="12"/>
      <c r="M76" s="12"/>
      <c r="N76" s="15"/>
      <c r="O76" s="15"/>
      <c r="P76" s="15"/>
      <c r="Q76" s="15"/>
      <c r="R76" s="15"/>
      <c r="S76" s="15"/>
      <c r="T76" s="15"/>
      <c r="U76" s="15"/>
    </row>
    <row r="77" spans="1:21" x14ac:dyDescent="0.25">
      <c r="A77" s="12"/>
      <c r="B77" s="12"/>
      <c r="C77" s="18"/>
      <c r="D77" s="12"/>
      <c r="E77" s="12"/>
      <c r="F77" s="13"/>
      <c r="G77" s="12"/>
      <c r="H77" s="12"/>
      <c r="I77" s="12"/>
      <c r="J77" s="12"/>
      <c r="K77" s="12"/>
      <c r="L77" s="12"/>
      <c r="M77" s="12"/>
      <c r="N77" s="15"/>
      <c r="O77" s="15"/>
      <c r="P77" s="15"/>
      <c r="Q77" s="15"/>
      <c r="R77" s="15"/>
      <c r="S77" s="15"/>
      <c r="T77" s="15"/>
      <c r="U77" s="15"/>
    </row>
    <row r="78" spans="1:21" x14ac:dyDescent="0.25">
      <c r="A78" s="12"/>
      <c r="B78" s="12"/>
      <c r="C78" s="18"/>
      <c r="D78" s="12"/>
      <c r="E78" s="12"/>
      <c r="F78" s="13"/>
      <c r="G78" s="12"/>
      <c r="H78" s="12"/>
      <c r="I78" s="12"/>
      <c r="J78" s="12"/>
      <c r="K78" s="12"/>
      <c r="L78" s="12"/>
      <c r="M78" s="12"/>
      <c r="N78" s="15"/>
      <c r="O78" s="15"/>
      <c r="P78" s="15"/>
      <c r="Q78" s="15"/>
      <c r="R78" s="15"/>
      <c r="S78" s="15"/>
      <c r="T78" s="15"/>
      <c r="U78" s="15"/>
    </row>
    <row r="79" spans="1:21" x14ac:dyDescent="0.25">
      <c r="A79" s="12"/>
      <c r="B79" s="12"/>
      <c r="C79" s="18"/>
      <c r="D79" s="12"/>
      <c r="E79" s="12"/>
      <c r="F79" s="13"/>
      <c r="G79" s="12"/>
      <c r="H79" s="12"/>
      <c r="I79" s="12"/>
      <c r="J79" s="12"/>
      <c r="K79" s="12"/>
      <c r="L79" s="12"/>
      <c r="M79" s="12"/>
      <c r="N79" s="15"/>
      <c r="O79" s="15"/>
      <c r="P79" s="15"/>
      <c r="Q79" s="15"/>
      <c r="R79" s="15"/>
      <c r="S79" s="15"/>
      <c r="T79" s="15"/>
      <c r="U79" s="15"/>
    </row>
    <row r="80" spans="1:21" x14ac:dyDescent="0.25">
      <c r="A80" s="12"/>
      <c r="B80" s="12"/>
      <c r="C80" s="18"/>
      <c r="D80" s="12"/>
      <c r="E80" s="12"/>
      <c r="F80" s="13"/>
      <c r="G80" s="12"/>
      <c r="H80" s="12"/>
      <c r="I80" s="12"/>
      <c r="J80" s="12"/>
      <c r="K80" s="12"/>
      <c r="L80" s="12"/>
      <c r="M80" s="12"/>
      <c r="N80" s="15"/>
      <c r="O80" s="15"/>
      <c r="P80" s="15"/>
      <c r="Q80" s="15"/>
      <c r="R80" s="15"/>
      <c r="S80" s="15"/>
      <c r="T80" s="15"/>
      <c r="U80" s="15"/>
    </row>
    <row r="81" spans="1:21" x14ac:dyDescent="0.25">
      <c r="A81" s="12"/>
      <c r="B81" s="12"/>
      <c r="C81" s="18"/>
      <c r="D81" s="12"/>
      <c r="E81" s="12"/>
      <c r="F81" s="13"/>
      <c r="G81" s="12"/>
      <c r="H81" s="12"/>
      <c r="I81" s="12"/>
      <c r="J81" s="12"/>
      <c r="K81" s="12"/>
      <c r="L81" s="12"/>
      <c r="M81" s="12"/>
      <c r="N81" s="15"/>
      <c r="O81" s="15"/>
      <c r="P81" s="15"/>
      <c r="Q81" s="15"/>
      <c r="R81" s="15"/>
      <c r="S81" s="15"/>
      <c r="T81" s="15"/>
      <c r="U81" s="15"/>
    </row>
    <row r="82" spans="1:21" x14ac:dyDescent="0.25">
      <c r="A82" s="12"/>
      <c r="B82" s="12"/>
      <c r="C82" s="18"/>
      <c r="D82" s="12"/>
      <c r="E82" s="12"/>
      <c r="F82" s="13"/>
      <c r="G82" s="12"/>
      <c r="H82" s="12"/>
      <c r="I82" s="12"/>
      <c r="J82" s="12"/>
      <c r="K82" s="12"/>
      <c r="L82" s="12"/>
      <c r="M82" s="12"/>
      <c r="N82" s="15"/>
      <c r="O82" s="15"/>
      <c r="P82" s="15"/>
      <c r="Q82" s="15"/>
      <c r="R82" s="15"/>
      <c r="S82" s="15"/>
      <c r="T82" s="15"/>
      <c r="U82" s="15"/>
    </row>
    <row r="83" spans="1:21" x14ac:dyDescent="0.25">
      <c r="A83" s="12"/>
      <c r="B83" s="12"/>
      <c r="C83" s="18"/>
      <c r="D83" s="12"/>
      <c r="E83" s="12"/>
      <c r="F83" s="13"/>
      <c r="G83" s="12"/>
      <c r="H83" s="12"/>
      <c r="I83" s="12"/>
      <c r="J83" s="12"/>
      <c r="K83" s="12"/>
      <c r="L83" s="12"/>
      <c r="M83" s="12"/>
      <c r="N83" s="15"/>
      <c r="O83" s="15"/>
      <c r="P83" s="15"/>
      <c r="Q83" s="15"/>
      <c r="R83" s="15"/>
      <c r="S83" s="15"/>
      <c r="T83" s="15"/>
      <c r="U83" s="15"/>
    </row>
    <row r="84" spans="1:21" x14ac:dyDescent="0.25">
      <c r="A84" s="12"/>
      <c r="B84" s="12"/>
      <c r="C84" s="18"/>
      <c r="D84" s="12"/>
      <c r="E84" s="12"/>
      <c r="F84" s="13"/>
      <c r="G84" s="12"/>
      <c r="H84" s="12"/>
      <c r="I84" s="12"/>
      <c r="J84" s="12"/>
      <c r="K84" s="12"/>
      <c r="L84" s="12"/>
      <c r="M84" s="12"/>
      <c r="N84" s="15"/>
      <c r="O84" s="15"/>
      <c r="P84" s="15"/>
      <c r="Q84" s="15"/>
      <c r="R84" s="15"/>
      <c r="S84" s="15"/>
      <c r="T84" s="15"/>
      <c r="U84" s="15"/>
    </row>
    <row r="85" spans="1:21" x14ac:dyDescent="0.25">
      <c r="A85" s="12"/>
      <c r="B85" s="12"/>
      <c r="C85" s="18"/>
      <c r="D85" s="12"/>
      <c r="E85" s="12"/>
      <c r="F85" s="13"/>
      <c r="G85" s="12"/>
      <c r="H85" s="12"/>
      <c r="I85" s="12"/>
      <c r="J85" s="12"/>
      <c r="K85" s="12"/>
      <c r="L85" s="12"/>
      <c r="M85" s="12"/>
      <c r="N85" s="15"/>
      <c r="O85" s="15"/>
      <c r="P85" s="15"/>
      <c r="Q85" s="15"/>
      <c r="R85" s="15"/>
      <c r="S85" s="15"/>
      <c r="T85" s="15"/>
      <c r="U85" s="15"/>
    </row>
    <row r="86" spans="1:21" x14ac:dyDescent="0.25">
      <c r="A86" s="12"/>
      <c r="B86" s="12"/>
      <c r="C86" s="18"/>
      <c r="D86" s="12"/>
      <c r="E86" s="12"/>
      <c r="F86" s="13"/>
      <c r="G86" s="12"/>
      <c r="H86" s="12"/>
      <c r="I86" s="12"/>
      <c r="J86" s="12"/>
      <c r="K86" s="12"/>
      <c r="L86" s="12"/>
      <c r="M86" s="12"/>
      <c r="N86" s="15"/>
      <c r="O86" s="15"/>
      <c r="P86" s="15"/>
      <c r="Q86" s="15"/>
      <c r="R86" s="15"/>
      <c r="S86" s="15"/>
      <c r="T86" s="15"/>
      <c r="U86" s="15"/>
    </row>
    <row r="87" spans="1:21" x14ac:dyDescent="0.25">
      <c r="C87" s="18"/>
      <c r="D87" s="12"/>
      <c r="E87" s="12"/>
      <c r="F87" s="13"/>
      <c r="G87" s="12"/>
      <c r="H87" s="12"/>
      <c r="I87" s="12"/>
      <c r="J87" s="12"/>
      <c r="K87" s="12"/>
      <c r="L87" s="12"/>
      <c r="M87" s="12"/>
      <c r="N87" s="15"/>
    </row>
    <row r="88" spans="1:21" x14ac:dyDescent="0.25">
      <c r="C88" s="18"/>
      <c r="D88" s="12"/>
      <c r="E88" s="12"/>
      <c r="F88" s="13"/>
      <c r="G88" s="12"/>
      <c r="H88" s="12"/>
      <c r="I88" s="12"/>
      <c r="J88" s="12"/>
      <c r="K88" s="12"/>
      <c r="L88" s="12"/>
      <c r="M88" s="12"/>
      <c r="N88" s="15"/>
    </row>
    <row r="89" spans="1:21" x14ac:dyDescent="0.25">
      <c r="C89" s="18"/>
      <c r="D89" s="12"/>
      <c r="E89" s="12"/>
      <c r="F89" s="13"/>
      <c r="G89" s="12"/>
      <c r="H89" s="12"/>
      <c r="I89" s="12"/>
      <c r="J89" s="12"/>
      <c r="K89" s="12"/>
      <c r="L89" s="12"/>
      <c r="M89" s="12"/>
      <c r="N89" s="15"/>
    </row>
    <row r="90" spans="1:21" x14ac:dyDescent="0.25">
      <c r="C90" s="18"/>
      <c r="D90" s="12"/>
      <c r="E90" s="12"/>
      <c r="F90" s="13"/>
      <c r="G90" s="12"/>
      <c r="H90" s="12"/>
      <c r="I90" s="12"/>
      <c r="J90" s="12"/>
      <c r="K90" s="12"/>
      <c r="L90" s="12"/>
      <c r="M90" s="12"/>
      <c r="N90" s="15"/>
    </row>
  </sheetData>
  <mergeCells count="61">
    <mergeCell ref="D2:V2"/>
    <mergeCell ref="A1:C3"/>
    <mergeCell ref="C27:I27"/>
    <mergeCell ref="J27:P27"/>
    <mergeCell ref="C26:I26"/>
    <mergeCell ref="J26:P26"/>
    <mergeCell ref="D21:D22"/>
    <mergeCell ref="C17:C18"/>
    <mergeCell ref="U9:U10"/>
    <mergeCell ref="U13:U14"/>
    <mergeCell ref="T15:T22"/>
    <mergeCell ref="C21:C22"/>
    <mergeCell ref="D19:D20"/>
    <mergeCell ref="C13:C14"/>
    <mergeCell ref="V19:V20"/>
    <mergeCell ref="U15:U16"/>
    <mergeCell ref="D1:V1"/>
    <mergeCell ref="C7:C8"/>
    <mergeCell ref="D7:E7"/>
    <mergeCell ref="F7:S7"/>
    <mergeCell ref="A5:C5"/>
    <mergeCell ref="D4:V4"/>
    <mergeCell ref="D5:V5"/>
    <mergeCell ref="A4:C4"/>
    <mergeCell ref="A7:A8"/>
    <mergeCell ref="B7:B8"/>
    <mergeCell ref="D3:U3"/>
    <mergeCell ref="A6:V6"/>
    <mergeCell ref="T7:U7"/>
    <mergeCell ref="V7:V8"/>
    <mergeCell ref="V9:V10"/>
    <mergeCell ref="V13:V14"/>
    <mergeCell ref="V17:V18"/>
    <mergeCell ref="V11:V12"/>
    <mergeCell ref="D11:D12"/>
    <mergeCell ref="E11:E12"/>
    <mergeCell ref="U11:U12"/>
    <mergeCell ref="D9:D10"/>
    <mergeCell ref="E9:E10"/>
    <mergeCell ref="D13:D14"/>
    <mergeCell ref="E13:E14"/>
    <mergeCell ref="T9:T14"/>
    <mergeCell ref="V15:V16"/>
    <mergeCell ref="E15:E16"/>
    <mergeCell ref="E17:E18"/>
    <mergeCell ref="V21:V22"/>
    <mergeCell ref="U17:U18"/>
    <mergeCell ref="U19:U20"/>
    <mergeCell ref="U21:U22"/>
    <mergeCell ref="A23:S23"/>
    <mergeCell ref="E21:E22"/>
    <mergeCell ref="B15:B22"/>
    <mergeCell ref="C15:C16"/>
    <mergeCell ref="E19:E20"/>
    <mergeCell ref="D15:D16"/>
    <mergeCell ref="D17:D18"/>
    <mergeCell ref="C19:C20"/>
    <mergeCell ref="A9:A22"/>
    <mergeCell ref="C11:C12"/>
    <mergeCell ref="B9:B14"/>
    <mergeCell ref="C9:C1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showGridLines="0" workbookViewId="0">
      <selection activeCell="M1" sqref="M1"/>
    </sheetView>
  </sheetViews>
  <sheetFormatPr baseColWidth="10" defaultRowHeight="12.75" x14ac:dyDescent="0.25"/>
  <cols>
    <col min="1" max="1" width="17.42578125" style="73" customWidth="1"/>
    <col min="2" max="2" width="24.28515625" style="73" customWidth="1"/>
    <col min="3" max="3" width="24.140625" style="73" customWidth="1"/>
    <col min="4" max="5" width="24" style="73" customWidth="1"/>
    <col min="6" max="6" width="24.42578125" style="73" customWidth="1"/>
    <col min="7" max="7" width="20.140625" style="73" customWidth="1"/>
    <col min="8" max="8" width="19.85546875" style="85" customWidth="1"/>
    <col min="9" max="9" width="14.5703125" style="73" customWidth="1"/>
    <col min="10" max="10" width="4.85546875" style="73" customWidth="1"/>
    <col min="11" max="16384" width="11.42578125" style="73"/>
  </cols>
  <sheetData>
    <row r="1" spans="1:9" ht="17.25" customHeight="1" x14ac:dyDescent="0.25">
      <c r="A1" s="69" t="s">
        <v>182</v>
      </c>
      <c r="B1" s="69" t="s">
        <v>183</v>
      </c>
      <c r="C1" s="70" t="s">
        <v>184</v>
      </c>
      <c r="D1" s="71" t="s">
        <v>185</v>
      </c>
      <c r="E1" s="86" t="s">
        <v>189</v>
      </c>
      <c r="F1" s="69" t="s">
        <v>186</v>
      </c>
      <c r="G1" s="69" t="s">
        <v>187</v>
      </c>
      <c r="H1" s="72">
        <f>+INVERSIÓN!H11</f>
        <v>750000000</v>
      </c>
      <c r="I1" s="72">
        <f>+INVERSIÓN!H10</f>
        <v>2500</v>
      </c>
    </row>
    <row r="2" spans="1:9" ht="17.25" customHeight="1" x14ac:dyDescent="0.25">
      <c r="A2" s="74">
        <v>1</v>
      </c>
      <c r="B2" s="75" t="s">
        <v>163</v>
      </c>
      <c r="C2" s="75">
        <v>81</v>
      </c>
      <c r="D2" s="88">
        <v>514</v>
      </c>
      <c r="E2" s="89">
        <v>495</v>
      </c>
      <c r="F2" s="76">
        <f>+AVERAGE(C2:E2)</f>
        <v>363.33333333333331</v>
      </c>
      <c r="G2" s="77">
        <f>+F2/$F$22</f>
        <v>5.0951245734586079E-2</v>
      </c>
      <c r="H2" s="78">
        <f>+ROUND($H$1*G2,0)</f>
        <v>38213434</v>
      </c>
      <c r="I2" s="78">
        <f>+ROUND($I$1*G2,0)</f>
        <v>127</v>
      </c>
    </row>
    <row r="3" spans="1:9" ht="17.25" customHeight="1" x14ac:dyDescent="0.25">
      <c r="A3" s="74">
        <v>2</v>
      </c>
      <c r="B3" s="75" t="s">
        <v>164</v>
      </c>
      <c r="C3" s="75">
        <v>71</v>
      </c>
      <c r="D3" s="88">
        <v>105</v>
      </c>
      <c r="E3" s="89">
        <v>42</v>
      </c>
      <c r="F3" s="76">
        <f t="shared" ref="F3:F21" si="0">+AVERAGE(C3:E3)</f>
        <v>72.666666666666671</v>
      </c>
      <c r="G3" s="77">
        <f t="shared" ref="G3:G21" si="1">+F3/$F$22</f>
        <v>1.0190249146917216E-2</v>
      </c>
      <c r="H3" s="78">
        <f t="shared" ref="H3:H20" si="2">+ROUND($H$1*G3,0)</f>
        <v>7642687</v>
      </c>
      <c r="I3" s="78">
        <f t="shared" ref="I3:I21" si="3">+ROUND($I$1*G3,0)</f>
        <v>25</v>
      </c>
    </row>
    <row r="4" spans="1:9" ht="17.25" customHeight="1" x14ac:dyDescent="0.25">
      <c r="A4" s="74">
        <v>3</v>
      </c>
      <c r="B4" s="75" t="s">
        <v>165</v>
      </c>
      <c r="C4" s="75">
        <v>26</v>
      </c>
      <c r="D4" s="88">
        <v>37</v>
      </c>
      <c r="E4" s="89">
        <v>27</v>
      </c>
      <c r="F4" s="76">
        <f t="shared" si="0"/>
        <v>30</v>
      </c>
      <c r="G4" s="77">
        <f t="shared" si="1"/>
        <v>4.2069835927639881E-3</v>
      </c>
      <c r="H4" s="78">
        <f t="shared" si="2"/>
        <v>3155238</v>
      </c>
      <c r="I4" s="78">
        <f t="shared" si="3"/>
        <v>11</v>
      </c>
    </row>
    <row r="5" spans="1:9" ht="17.25" customHeight="1" x14ac:dyDescent="0.25">
      <c r="A5" s="74">
        <v>4</v>
      </c>
      <c r="B5" s="75" t="s">
        <v>166</v>
      </c>
      <c r="C5" s="75">
        <v>65</v>
      </c>
      <c r="D5" s="88">
        <v>166</v>
      </c>
      <c r="E5" s="89">
        <v>54</v>
      </c>
      <c r="F5" s="76">
        <f t="shared" si="0"/>
        <v>95</v>
      </c>
      <c r="G5" s="77">
        <f t="shared" si="1"/>
        <v>1.3322114710419296E-2</v>
      </c>
      <c r="H5" s="78">
        <f t="shared" si="2"/>
        <v>9991586</v>
      </c>
      <c r="I5" s="78">
        <f t="shared" si="3"/>
        <v>33</v>
      </c>
    </row>
    <row r="6" spans="1:9" ht="17.25" customHeight="1" x14ac:dyDescent="0.25">
      <c r="A6" s="74">
        <v>5</v>
      </c>
      <c r="B6" s="75" t="s">
        <v>167</v>
      </c>
      <c r="C6" s="75">
        <v>83</v>
      </c>
      <c r="D6" s="88">
        <v>64</v>
      </c>
      <c r="E6" s="89">
        <v>58</v>
      </c>
      <c r="F6" s="76">
        <f t="shared" si="0"/>
        <v>68.333333333333329</v>
      </c>
      <c r="G6" s="77">
        <f t="shared" si="1"/>
        <v>9.5825737390735286E-3</v>
      </c>
      <c r="H6" s="78">
        <f t="shared" si="2"/>
        <v>7186930</v>
      </c>
      <c r="I6" s="78">
        <f t="shared" si="3"/>
        <v>24</v>
      </c>
    </row>
    <row r="7" spans="1:9" ht="17.25" customHeight="1" x14ac:dyDescent="0.25">
      <c r="A7" s="74">
        <v>6</v>
      </c>
      <c r="B7" s="75" t="s">
        <v>168</v>
      </c>
      <c r="C7" s="75">
        <v>81</v>
      </c>
      <c r="D7" s="88">
        <v>102</v>
      </c>
      <c r="E7" s="89">
        <v>28</v>
      </c>
      <c r="F7" s="76">
        <f t="shared" si="0"/>
        <v>70.333333333333329</v>
      </c>
      <c r="G7" s="77">
        <f t="shared" si="1"/>
        <v>9.8630393119244607E-3</v>
      </c>
      <c r="H7" s="78">
        <f t="shared" si="2"/>
        <v>7397279</v>
      </c>
      <c r="I7" s="78">
        <f t="shared" si="3"/>
        <v>25</v>
      </c>
    </row>
    <row r="8" spans="1:9" ht="17.25" customHeight="1" x14ac:dyDescent="0.25">
      <c r="A8" s="74">
        <v>7</v>
      </c>
      <c r="B8" s="75" t="s">
        <v>169</v>
      </c>
      <c r="C8" s="75">
        <v>1423</v>
      </c>
      <c r="D8" s="88">
        <v>532</v>
      </c>
      <c r="E8" s="89">
        <v>265</v>
      </c>
      <c r="F8" s="76">
        <f t="shared" si="0"/>
        <v>740</v>
      </c>
      <c r="G8" s="77">
        <f t="shared" si="1"/>
        <v>0.10377226195484504</v>
      </c>
      <c r="H8" s="78">
        <f t="shared" si="2"/>
        <v>77829196</v>
      </c>
      <c r="I8" s="78">
        <f t="shared" si="3"/>
        <v>259</v>
      </c>
    </row>
    <row r="9" spans="1:9" ht="17.25" customHeight="1" x14ac:dyDescent="0.25">
      <c r="A9" s="74">
        <v>8</v>
      </c>
      <c r="B9" s="75" t="s">
        <v>170</v>
      </c>
      <c r="C9" s="75">
        <v>145</v>
      </c>
      <c r="D9" s="88">
        <v>321</v>
      </c>
      <c r="E9" s="89">
        <v>177</v>
      </c>
      <c r="F9" s="76">
        <f t="shared" si="0"/>
        <v>214.33333333333334</v>
      </c>
      <c r="G9" s="77">
        <f t="shared" si="1"/>
        <v>3.0056560557191605E-2</v>
      </c>
      <c r="H9" s="78">
        <f t="shared" si="2"/>
        <v>22542420</v>
      </c>
      <c r="I9" s="78">
        <f t="shared" si="3"/>
        <v>75</v>
      </c>
    </row>
    <row r="10" spans="1:9" ht="17.25" customHeight="1" x14ac:dyDescent="0.25">
      <c r="A10" s="74">
        <v>9</v>
      </c>
      <c r="B10" s="75" t="s">
        <v>171</v>
      </c>
      <c r="C10" s="75">
        <v>3478</v>
      </c>
      <c r="D10" s="88">
        <v>3280</v>
      </c>
      <c r="E10" s="89">
        <v>667</v>
      </c>
      <c r="F10" s="76">
        <f t="shared" si="0"/>
        <v>2475</v>
      </c>
      <c r="G10" s="77">
        <f t="shared" si="1"/>
        <v>0.34707614640302903</v>
      </c>
      <c r="H10" s="78">
        <f t="shared" si="2"/>
        <v>260307110</v>
      </c>
      <c r="I10" s="78">
        <f t="shared" si="3"/>
        <v>868</v>
      </c>
    </row>
    <row r="11" spans="1:9" ht="17.25" customHeight="1" x14ac:dyDescent="0.25">
      <c r="A11" s="74">
        <v>10</v>
      </c>
      <c r="B11" s="75" t="s">
        <v>172</v>
      </c>
      <c r="C11" s="75">
        <v>127</v>
      </c>
      <c r="D11" s="88">
        <v>742</v>
      </c>
      <c r="E11" s="89">
        <v>688</v>
      </c>
      <c r="F11" s="76">
        <f t="shared" si="0"/>
        <v>519</v>
      </c>
      <c r="G11" s="77">
        <f t="shared" si="1"/>
        <v>7.2780816154816991E-2</v>
      </c>
      <c r="H11" s="78">
        <f t="shared" si="2"/>
        <v>54585612</v>
      </c>
      <c r="I11" s="78">
        <f t="shared" si="3"/>
        <v>182</v>
      </c>
    </row>
    <row r="12" spans="1:9" ht="17.25" customHeight="1" x14ac:dyDescent="0.25">
      <c r="A12" s="74">
        <v>11</v>
      </c>
      <c r="B12" s="75" t="s">
        <v>173</v>
      </c>
      <c r="C12" s="75">
        <v>145</v>
      </c>
      <c r="D12" s="88">
        <v>549</v>
      </c>
      <c r="E12" s="89">
        <v>565</v>
      </c>
      <c r="F12" s="76">
        <f t="shared" si="0"/>
        <v>419.66666666666669</v>
      </c>
      <c r="G12" s="77">
        <f t="shared" si="1"/>
        <v>5.8851026036554017E-2</v>
      </c>
      <c r="H12" s="78">
        <f t="shared" si="2"/>
        <v>44138270</v>
      </c>
      <c r="I12" s="78">
        <f t="shared" si="3"/>
        <v>147</v>
      </c>
    </row>
    <row r="13" spans="1:9" ht="17.25" customHeight="1" x14ac:dyDescent="0.25">
      <c r="A13" s="74">
        <v>12</v>
      </c>
      <c r="B13" s="75" t="s">
        <v>174</v>
      </c>
      <c r="C13" s="75">
        <v>30</v>
      </c>
      <c r="D13" s="88">
        <v>126</v>
      </c>
      <c r="E13" s="89">
        <v>40</v>
      </c>
      <c r="F13" s="76">
        <f t="shared" si="0"/>
        <v>65.333333333333329</v>
      </c>
      <c r="G13" s="77">
        <f t="shared" si="1"/>
        <v>9.1618753797971294E-3</v>
      </c>
      <c r="H13" s="78">
        <f t="shared" si="2"/>
        <v>6871407</v>
      </c>
      <c r="I13" s="78">
        <f t="shared" si="3"/>
        <v>23</v>
      </c>
    </row>
    <row r="14" spans="1:9" ht="17.25" customHeight="1" x14ac:dyDescent="0.25">
      <c r="A14" s="74">
        <v>13</v>
      </c>
      <c r="B14" s="75" t="s">
        <v>175</v>
      </c>
      <c r="C14" s="75">
        <v>71</v>
      </c>
      <c r="D14" s="88">
        <v>126</v>
      </c>
      <c r="E14" s="89">
        <v>50</v>
      </c>
      <c r="F14" s="76">
        <f t="shared" si="0"/>
        <v>82.333333333333329</v>
      </c>
      <c r="G14" s="77">
        <f t="shared" si="1"/>
        <v>1.1545832749030056E-2</v>
      </c>
      <c r="H14" s="78">
        <f t="shared" si="2"/>
        <v>8659375</v>
      </c>
      <c r="I14" s="78">
        <f t="shared" si="3"/>
        <v>29</v>
      </c>
    </row>
    <row r="15" spans="1:9" ht="17.25" customHeight="1" x14ac:dyDescent="0.25">
      <c r="A15" s="74">
        <v>14</v>
      </c>
      <c r="B15" s="75" t="s">
        <v>176</v>
      </c>
      <c r="C15" s="75">
        <v>34</v>
      </c>
      <c r="D15" s="88">
        <v>42</v>
      </c>
      <c r="E15" s="89">
        <v>32</v>
      </c>
      <c r="F15" s="76">
        <f t="shared" si="0"/>
        <v>36</v>
      </c>
      <c r="G15" s="77">
        <f t="shared" si="1"/>
        <v>5.0483803113167856E-3</v>
      </c>
      <c r="H15" s="78">
        <f t="shared" si="2"/>
        <v>3786285</v>
      </c>
      <c r="I15" s="78">
        <f t="shared" si="3"/>
        <v>13</v>
      </c>
    </row>
    <row r="16" spans="1:9" ht="17.25" customHeight="1" x14ac:dyDescent="0.25">
      <c r="A16" s="74">
        <v>15</v>
      </c>
      <c r="B16" s="75" t="s">
        <v>177</v>
      </c>
      <c r="C16" s="75">
        <v>53</v>
      </c>
      <c r="D16" s="88">
        <v>73</v>
      </c>
      <c r="E16" s="89">
        <v>32</v>
      </c>
      <c r="F16" s="76">
        <f t="shared" si="0"/>
        <v>52.666666666666664</v>
      </c>
      <c r="G16" s="77">
        <f t="shared" si="1"/>
        <v>7.3855934184078901E-3</v>
      </c>
      <c r="H16" s="78">
        <f t="shared" si="2"/>
        <v>5539195</v>
      </c>
      <c r="I16" s="78">
        <f t="shared" si="3"/>
        <v>18</v>
      </c>
    </row>
    <row r="17" spans="1:9" ht="17.25" customHeight="1" x14ac:dyDescent="0.25">
      <c r="A17" s="74">
        <v>16</v>
      </c>
      <c r="B17" s="75" t="s">
        <v>178</v>
      </c>
      <c r="C17" s="75">
        <v>176</v>
      </c>
      <c r="D17" s="88">
        <v>219</v>
      </c>
      <c r="E17" s="89">
        <v>107</v>
      </c>
      <c r="F17" s="76">
        <f t="shared" si="0"/>
        <v>167.33333333333334</v>
      </c>
      <c r="G17" s="77">
        <f t="shared" si="1"/>
        <v>2.3465619595194692E-2</v>
      </c>
      <c r="H17" s="78">
        <f t="shared" si="2"/>
        <v>17599215</v>
      </c>
      <c r="I17" s="78">
        <f t="shared" si="3"/>
        <v>59</v>
      </c>
    </row>
    <row r="18" spans="1:9" ht="17.25" customHeight="1" x14ac:dyDescent="0.25">
      <c r="A18" s="74">
        <v>17</v>
      </c>
      <c r="B18" s="75" t="s">
        <v>179</v>
      </c>
      <c r="C18" s="75">
        <v>29</v>
      </c>
      <c r="D18" s="88">
        <v>46</v>
      </c>
      <c r="E18" s="89">
        <v>9</v>
      </c>
      <c r="F18" s="76">
        <f t="shared" si="0"/>
        <v>28</v>
      </c>
      <c r="G18" s="77">
        <f t="shared" si="1"/>
        <v>3.9265180199130559E-3</v>
      </c>
      <c r="H18" s="78">
        <f t="shared" si="2"/>
        <v>2944889</v>
      </c>
      <c r="I18" s="78">
        <f t="shared" si="3"/>
        <v>10</v>
      </c>
    </row>
    <row r="19" spans="1:9" ht="17.25" customHeight="1" x14ac:dyDescent="0.25">
      <c r="A19" s="74">
        <v>18</v>
      </c>
      <c r="B19" s="79" t="s">
        <v>180</v>
      </c>
      <c r="C19" s="79">
        <v>76</v>
      </c>
      <c r="D19" s="88">
        <v>67</v>
      </c>
      <c r="E19" s="89">
        <v>63</v>
      </c>
      <c r="F19" s="76">
        <f t="shared" si="0"/>
        <v>68.666666666666671</v>
      </c>
      <c r="G19" s="77">
        <f t="shared" si="1"/>
        <v>9.629318001215352E-3</v>
      </c>
      <c r="H19" s="78">
        <f t="shared" si="2"/>
        <v>7221989</v>
      </c>
      <c r="I19" s="78">
        <f t="shared" si="3"/>
        <v>24</v>
      </c>
    </row>
    <row r="20" spans="1:9" ht="17.25" customHeight="1" x14ac:dyDescent="0.25">
      <c r="A20" s="74">
        <v>19</v>
      </c>
      <c r="B20" s="75" t="s">
        <v>181</v>
      </c>
      <c r="C20" s="75">
        <v>100</v>
      </c>
      <c r="D20" s="88">
        <v>185</v>
      </c>
      <c r="E20" s="89">
        <v>58</v>
      </c>
      <c r="F20" s="76">
        <f t="shared" si="0"/>
        <v>114.33333333333333</v>
      </c>
      <c r="G20" s="77">
        <f t="shared" si="1"/>
        <v>1.6033281914644978E-2</v>
      </c>
      <c r="H20" s="78">
        <f t="shared" si="2"/>
        <v>12024961</v>
      </c>
      <c r="I20" s="78">
        <f t="shared" si="3"/>
        <v>40</v>
      </c>
    </row>
    <row r="21" spans="1:9" ht="17.25" customHeight="1" x14ac:dyDescent="0.25">
      <c r="A21" s="74">
        <v>20</v>
      </c>
      <c r="B21" s="75" t="s">
        <v>202</v>
      </c>
      <c r="C21" s="75">
        <v>1301</v>
      </c>
      <c r="D21" s="92">
        <v>2990</v>
      </c>
      <c r="E21" s="89">
        <v>55</v>
      </c>
      <c r="F21" s="76">
        <f t="shared" si="0"/>
        <v>1448.6666666666667</v>
      </c>
      <c r="G21" s="77">
        <f t="shared" si="1"/>
        <v>0.20315056326835881</v>
      </c>
      <c r="H21" s="78">
        <f>+ROUND($H$1*G21,0)</f>
        <v>152362922</v>
      </c>
      <c r="I21" s="78">
        <f t="shared" si="3"/>
        <v>508</v>
      </c>
    </row>
    <row r="22" spans="1:9" ht="20.25" customHeight="1" x14ac:dyDescent="0.25">
      <c r="A22" s="717" t="s">
        <v>188</v>
      </c>
      <c r="B22" s="718"/>
      <c r="C22" s="80">
        <f>SUM(C2:C21)</f>
        <v>7595</v>
      </c>
      <c r="D22" s="80">
        <f t="shared" ref="D22:E22" si="4">SUM(D2:D21)</f>
        <v>10286</v>
      </c>
      <c r="E22" s="80">
        <f t="shared" si="4"/>
        <v>3512</v>
      </c>
      <c r="F22" s="82">
        <f>SUM(F2:F21)</f>
        <v>7131</v>
      </c>
      <c r="G22" s="83">
        <f>SUM(G2:G21)</f>
        <v>1.0000000000000002</v>
      </c>
      <c r="H22" s="84">
        <f>SUM(H2:H21)</f>
        <v>750000000</v>
      </c>
      <c r="I22" s="84">
        <f>SUM(I2:I21)</f>
        <v>2500</v>
      </c>
    </row>
  </sheetData>
  <mergeCells count="1">
    <mergeCell ref="A22:B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005A-755E-44C2-A1ED-50829C312AF2}">
  <dimension ref="A1:AZ1708"/>
  <sheetViews>
    <sheetView zoomScale="71" zoomScaleNormal="71" workbookViewId="0">
      <selection activeCell="C152" sqref="C152"/>
    </sheetView>
  </sheetViews>
  <sheetFormatPr baseColWidth="10" defaultRowHeight="15" x14ac:dyDescent="0.25"/>
  <cols>
    <col min="1" max="1" width="11.42578125" style="270"/>
    <col min="2" max="2" width="25.5703125" style="270" customWidth="1"/>
    <col min="3" max="3" width="29.85546875" style="270" customWidth="1"/>
    <col min="4" max="4" width="15" style="270" customWidth="1"/>
    <col min="5" max="5" width="20.5703125" style="311" customWidth="1"/>
    <col min="6" max="12" width="11.42578125" style="311" hidden="1" customWidth="1"/>
    <col min="13" max="15" width="18.7109375" style="311" customWidth="1"/>
    <col min="16" max="18" width="11.42578125" style="311" hidden="1" customWidth="1"/>
    <col min="19" max="19" width="14.140625" style="311" customWidth="1"/>
    <col min="20" max="25" width="14.140625" style="311" hidden="1" customWidth="1"/>
    <col min="26" max="28" width="18.7109375" style="311" customWidth="1"/>
    <col min="29" max="31" width="11.42578125" style="311"/>
    <col min="32" max="32" width="18.7109375" style="270" customWidth="1"/>
    <col min="33" max="36" width="31.28515625" style="270" customWidth="1"/>
    <col min="37" max="37" width="38.85546875" style="270" customWidth="1"/>
    <col min="38" max="38" width="14" style="270" customWidth="1"/>
    <col min="39" max="39" width="33.42578125" style="270" customWidth="1"/>
    <col min="40" max="40" width="17" style="270" customWidth="1"/>
    <col min="41" max="42" width="12.140625" style="270" customWidth="1"/>
    <col min="43" max="44" width="11.42578125" style="270"/>
    <col min="45" max="45" width="13.42578125" style="270" customWidth="1"/>
    <col min="46" max="46" width="13" style="270" customWidth="1"/>
    <col min="47" max="47" width="17.5703125" style="270" customWidth="1"/>
    <col min="48" max="49" width="12.85546875" style="270" customWidth="1"/>
    <col min="50" max="50" width="17.140625" style="270" customWidth="1"/>
    <col min="51" max="51" width="17.7109375" style="270" customWidth="1"/>
    <col min="52" max="16384" width="11.42578125" style="270"/>
  </cols>
  <sheetData>
    <row r="1" spans="1:52" ht="33.75" customHeight="1" x14ac:dyDescent="0.25">
      <c r="A1" s="526"/>
      <c r="B1" s="527"/>
      <c r="C1" s="527"/>
      <c r="D1" s="527"/>
      <c r="E1" s="806" t="s">
        <v>60</v>
      </c>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7"/>
      <c r="AY1" s="808"/>
    </row>
    <row r="2" spans="1:52" ht="44.25" customHeight="1" thickBot="1" x14ac:dyDescent="0.3">
      <c r="A2" s="528"/>
      <c r="B2" s="529"/>
      <c r="C2" s="529"/>
      <c r="D2" s="529"/>
      <c r="E2" s="809" t="s">
        <v>203</v>
      </c>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0"/>
      <c r="AP2" s="810"/>
      <c r="AQ2" s="810"/>
      <c r="AR2" s="810"/>
      <c r="AS2" s="810"/>
      <c r="AT2" s="810"/>
      <c r="AU2" s="810"/>
      <c r="AV2" s="810"/>
      <c r="AW2" s="810"/>
      <c r="AX2" s="810"/>
      <c r="AY2" s="811"/>
    </row>
    <row r="3" spans="1:52" ht="20.25" customHeight="1" thickBot="1" x14ac:dyDescent="0.3">
      <c r="A3" s="528"/>
      <c r="B3" s="529"/>
      <c r="C3" s="529"/>
      <c r="D3" s="529"/>
      <c r="E3" s="812" t="s">
        <v>61</v>
      </c>
      <c r="F3" s="813"/>
      <c r="G3" s="813"/>
      <c r="H3" s="813"/>
      <c r="I3" s="813"/>
      <c r="J3" s="813"/>
      <c r="K3" s="813"/>
      <c r="L3" s="813"/>
      <c r="M3" s="813"/>
      <c r="N3" s="813"/>
      <c r="O3" s="813"/>
      <c r="P3" s="813"/>
      <c r="Q3" s="813"/>
      <c r="R3" s="813"/>
      <c r="S3" s="813"/>
      <c r="T3" s="813"/>
      <c r="U3" s="813"/>
      <c r="V3" s="813"/>
      <c r="W3" s="813"/>
      <c r="X3" s="813"/>
      <c r="Y3" s="813"/>
      <c r="Z3" s="813"/>
      <c r="AA3" s="813"/>
      <c r="AB3" s="813"/>
      <c r="AC3" s="813"/>
      <c r="AD3" s="814"/>
      <c r="AE3" s="535" t="s">
        <v>143</v>
      </c>
      <c r="AF3" s="536"/>
      <c r="AG3" s="536"/>
      <c r="AH3" s="536"/>
      <c r="AI3" s="536"/>
      <c r="AJ3" s="536"/>
      <c r="AK3" s="536"/>
      <c r="AL3" s="536"/>
      <c r="AM3" s="536"/>
      <c r="AN3" s="536"/>
      <c r="AO3" s="536"/>
      <c r="AP3" s="536"/>
      <c r="AQ3" s="536"/>
      <c r="AR3" s="536"/>
      <c r="AS3" s="536"/>
      <c r="AT3" s="536"/>
      <c r="AU3" s="536"/>
      <c r="AV3" s="536"/>
      <c r="AW3" s="536"/>
      <c r="AX3" s="536"/>
      <c r="AY3" s="537"/>
    </row>
    <row r="4" spans="1:52" ht="26.25" customHeight="1" thickBot="1" x14ac:dyDescent="0.3">
      <c r="A4" s="538" t="s">
        <v>0</v>
      </c>
      <c r="B4" s="539"/>
      <c r="C4" s="539"/>
      <c r="D4" s="540"/>
      <c r="E4" s="541" t="s">
        <v>147</v>
      </c>
      <c r="F4" s="541"/>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815"/>
      <c r="AX4" s="815"/>
      <c r="AY4" s="543"/>
    </row>
    <row r="5" spans="1:52" ht="26.25" customHeight="1" thickBot="1" x14ac:dyDescent="0.3">
      <c r="A5" s="555" t="s">
        <v>2</v>
      </c>
      <c r="B5" s="556"/>
      <c r="C5" s="556"/>
      <c r="D5" s="557"/>
      <c r="E5" s="558" t="s">
        <v>190</v>
      </c>
      <c r="F5" s="558"/>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800"/>
      <c r="AX5" s="800"/>
      <c r="AY5" s="560"/>
    </row>
    <row r="6" spans="1:52" ht="26.25" customHeight="1" thickBot="1" x14ac:dyDescent="0.3">
      <c r="A6" s="561" t="s">
        <v>205</v>
      </c>
      <c r="B6" s="562"/>
      <c r="C6" s="562"/>
      <c r="D6" s="563"/>
      <c r="E6" s="801" t="s">
        <v>317</v>
      </c>
      <c r="F6" s="801"/>
      <c r="G6" s="801"/>
      <c r="H6" s="801"/>
      <c r="I6" s="801"/>
      <c r="J6" s="801"/>
      <c r="K6" s="801"/>
      <c r="L6" s="801"/>
      <c r="M6" s="801"/>
      <c r="N6" s="801"/>
      <c r="O6" s="801"/>
      <c r="P6" s="801"/>
      <c r="Q6" s="801"/>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2"/>
      <c r="AY6" s="803"/>
    </row>
    <row r="7" spans="1:52" ht="22.5" customHeight="1" thickBot="1" x14ac:dyDescent="0.3">
      <c r="A7" s="567"/>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9"/>
    </row>
    <row r="8" spans="1:52" ht="46.5" customHeight="1" x14ac:dyDescent="0.25">
      <c r="A8" s="547" t="s">
        <v>207</v>
      </c>
      <c r="B8" s="548" t="s">
        <v>208</v>
      </c>
      <c r="C8" s="572" t="s">
        <v>209</v>
      </c>
      <c r="D8" s="574" t="s">
        <v>210</v>
      </c>
      <c r="E8" s="804" t="s">
        <v>211</v>
      </c>
      <c r="F8" s="287"/>
      <c r="G8" s="798" t="s">
        <v>212</v>
      </c>
      <c r="H8" s="798"/>
      <c r="I8" s="798"/>
      <c r="J8" s="798"/>
      <c r="K8" s="798"/>
      <c r="L8" s="798"/>
      <c r="M8" s="798"/>
      <c r="N8" s="798"/>
      <c r="O8" s="798"/>
      <c r="P8" s="798"/>
      <c r="Q8" s="798"/>
      <c r="R8" s="798"/>
      <c r="S8" s="799"/>
      <c r="T8" s="546" t="s">
        <v>213</v>
      </c>
      <c r="U8" s="544"/>
      <c r="V8" s="544"/>
      <c r="W8" s="544"/>
      <c r="X8" s="544"/>
      <c r="Y8" s="544"/>
      <c r="Z8" s="544"/>
      <c r="AA8" s="544"/>
      <c r="AB8" s="544"/>
      <c r="AC8" s="544"/>
      <c r="AD8" s="544"/>
      <c r="AE8" s="544"/>
      <c r="AF8" s="545"/>
      <c r="AG8" s="547" t="s">
        <v>214</v>
      </c>
      <c r="AH8" s="548"/>
      <c r="AI8" s="548"/>
      <c r="AJ8" s="548"/>
      <c r="AK8" s="548"/>
      <c r="AL8" s="549" t="s">
        <v>215</v>
      </c>
      <c r="AM8" s="550"/>
      <c r="AN8" s="551" t="s">
        <v>216</v>
      </c>
      <c r="AO8" s="544"/>
      <c r="AP8" s="544"/>
      <c r="AQ8" s="544"/>
      <c r="AR8" s="544"/>
      <c r="AS8" s="544"/>
      <c r="AT8" s="544"/>
      <c r="AU8" s="544"/>
      <c r="AV8" s="544"/>
      <c r="AW8" s="338"/>
      <c r="AX8" s="338"/>
      <c r="AY8" s="553" t="s">
        <v>217</v>
      </c>
      <c r="AZ8" s="94"/>
    </row>
    <row r="9" spans="1:52" ht="70.5" customHeight="1" x14ac:dyDescent="0.25">
      <c r="A9" s="570"/>
      <c r="B9" s="571"/>
      <c r="C9" s="573"/>
      <c r="D9" s="575"/>
      <c r="E9" s="805"/>
      <c r="F9" s="288" t="s">
        <v>55</v>
      </c>
      <c r="G9" s="289" t="s">
        <v>9</v>
      </c>
      <c r="H9" s="289" t="s">
        <v>10</v>
      </c>
      <c r="I9" s="289" t="s">
        <v>11</v>
      </c>
      <c r="J9" s="289" t="s">
        <v>12</v>
      </c>
      <c r="K9" s="289" t="s">
        <v>13</v>
      </c>
      <c r="L9" s="289" t="s">
        <v>14</v>
      </c>
      <c r="M9" s="289" t="s">
        <v>15</v>
      </c>
      <c r="N9" s="289" t="s">
        <v>16</v>
      </c>
      <c r="O9" s="289" t="s">
        <v>17</v>
      </c>
      <c r="P9" s="289" t="s">
        <v>18</v>
      </c>
      <c r="Q9" s="289" t="s">
        <v>19</v>
      </c>
      <c r="R9" s="289" t="s">
        <v>20</v>
      </c>
      <c r="S9" s="290" t="s">
        <v>218</v>
      </c>
      <c r="T9" s="289" t="s">
        <v>9</v>
      </c>
      <c r="U9" s="289" t="s">
        <v>10</v>
      </c>
      <c r="V9" s="289" t="s">
        <v>11</v>
      </c>
      <c r="W9" s="289" t="s">
        <v>12</v>
      </c>
      <c r="X9" s="289" t="s">
        <v>13</v>
      </c>
      <c r="Y9" s="289" t="s">
        <v>14</v>
      </c>
      <c r="Z9" s="289" t="s">
        <v>15</v>
      </c>
      <c r="AA9" s="289" t="s">
        <v>16</v>
      </c>
      <c r="AB9" s="289" t="s">
        <v>17</v>
      </c>
      <c r="AC9" s="289" t="s">
        <v>18</v>
      </c>
      <c r="AD9" s="289" t="s">
        <v>19</v>
      </c>
      <c r="AE9" s="342" t="s">
        <v>20</v>
      </c>
      <c r="AF9" s="340" t="s">
        <v>219</v>
      </c>
      <c r="AG9" s="339" t="s">
        <v>220</v>
      </c>
      <c r="AH9" s="340" t="s">
        <v>221</v>
      </c>
      <c r="AI9" s="340" t="s">
        <v>222</v>
      </c>
      <c r="AJ9" s="340" t="s">
        <v>223</v>
      </c>
      <c r="AK9" s="340" t="s">
        <v>284</v>
      </c>
      <c r="AL9" s="340" t="s">
        <v>225</v>
      </c>
      <c r="AM9" s="340" t="s">
        <v>226</v>
      </c>
      <c r="AN9" s="340" t="s">
        <v>274</v>
      </c>
      <c r="AO9" s="340" t="s">
        <v>275</v>
      </c>
      <c r="AP9" s="340" t="s">
        <v>276</v>
      </c>
      <c r="AQ9" s="340" t="s">
        <v>277</v>
      </c>
      <c r="AR9" s="340" t="s">
        <v>285</v>
      </c>
      <c r="AS9" s="340" t="s">
        <v>279</v>
      </c>
      <c r="AT9" s="340" t="s">
        <v>278</v>
      </c>
      <c r="AU9" s="340" t="s">
        <v>280</v>
      </c>
      <c r="AV9" s="340" t="s">
        <v>281</v>
      </c>
      <c r="AW9" s="340" t="s">
        <v>282</v>
      </c>
      <c r="AX9" s="341" t="s">
        <v>283</v>
      </c>
      <c r="AY9" s="554"/>
    </row>
    <row r="10" spans="1:52" ht="22.5" customHeight="1" x14ac:dyDescent="0.25">
      <c r="A10" s="521">
        <v>1</v>
      </c>
      <c r="B10" s="471" t="s">
        <v>193</v>
      </c>
      <c r="C10" s="485" t="s">
        <v>163</v>
      </c>
      <c r="D10" s="100" t="s">
        <v>83</v>
      </c>
      <c r="E10" s="101">
        <v>127</v>
      </c>
      <c r="F10" s="101"/>
      <c r="G10" s="101"/>
      <c r="H10" s="101"/>
      <c r="I10" s="101"/>
      <c r="J10" s="101"/>
      <c r="K10" s="101"/>
      <c r="L10" s="101"/>
      <c r="M10" s="101">
        <v>127</v>
      </c>
      <c r="N10" s="101">
        <v>127</v>
      </c>
      <c r="O10" s="101">
        <v>127</v>
      </c>
      <c r="P10" s="101"/>
      <c r="Q10" s="101"/>
      <c r="R10" s="102"/>
      <c r="S10" s="291"/>
      <c r="T10" s="292"/>
      <c r="U10" s="293"/>
      <c r="V10" s="293"/>
      <c r="W10" s="293"/>
      <c r="X10" s="293"/>
      <c r="Y10" s="293"/>
      <c r="Z10" s="294">
        <v>19</v>
      </c>
      <c r="AA10" s="294">
        <v>39</v>
      </c>
      <c r="AB10" s="294">
        <v>56</v>
      </c>
      <c r="AC10" s="106"/>
      <c r="AD10" s="295"/>
      <c r="AE10" s="293"/>
      <c r="AF10" s="787"/>
      <c r="AG10" s="475" t="s">
        <v>163</v>
      </c>
      <c r="AH10" s="471" t="s">
        <v>331</v>
      </c>
      <c r="AI10" s="471" t="s">
        <v>234</v>
      </c>
      <c r="AJ10" s="751" t="s">
        <v>320</v>
      </c>
      <c r="AK10" s="471" t="str">
        <f>+AG10</f>
        <v>1-USAQUEN</v>
      </c>
      <c r="AL10" s="471" t="s">
        <v>234</v>
      </c>
      <c r="AM10" s="780" t="s">
        <v>261</v>
      </c>
      <c r="AN10" s="791">
        <v>556759.19213232561</v>
      </c>
      <c r="AO10" s="791">
        <v>255912.19861181205</v>
      </c>
      <c r="AP10" s="795">
        <v>300846.99352051358</v>
      </c>
      <c r="AQ10" s="471" t="s">
        <v>234</v>
      </c>
      <c r="AR10" s="471" t="s">
        <v>235</v>
      </c>
      <c r="AS10" s="790">
        <f>+AN10</f>
        <v>556759.19213232561</v>
      </c>
      <c r="AT10" s="471" t="s">
        <v>235</v>
      </c>
      <c r="AU10" s="790">
        <f>+AS10</f>
        <v>556759.19213232561</v>
      </c>
      <c r="AV10" s="471" t="s">
        <v>236</v>
      </c>
      <c r="AW10" s="791">
        <f>+AP10+AO10</f>
        <v>556759.19213232561</v>
      </c>
      <c r="AX10" s="790">
        <f>+AW10</f>
        <v>556759.19213232561</v>
      </c>
      <c r="AY10" s="780"/>
    </row>
    <row r="11" spans="1:52" ht="22.5" customHeight="1" x14ac:dyDescent="0.25">
      <c r="A11" s="522"/>
      <c r="B11" s="472"/>
      <c r="C11" s="485"/>
      <c r="D11" s="108" t="s">
        <v>6</v>
      </c>
      <c r="E11" s="101">
        <v>38213434</v>
      </c>
      <c r="F11" s="101"/>
      <c r="G11" s="101"/>
      <c r="H11" s="101"/>
      <c r="I11" s="101"/>
      <c r="J11" s="101"/>
      <c r="K11" s="101"/>
      <c r="L11" s="101"/>
      <c r="M11" s="101">
        <v>38213434</v>
      </c>
      <c r="N11" s="101">
        <v>38213434</v>
      </c>
      <c r="O11" s="101">
        <v>38213434</v>
      </c>
      <c r="P11" s="101"/>
      <c r="Q11" s="101"/>
      <c r="R11" s="101"/>
      <c r="S11" s="296"/>
      <c r="T11" s="297"/>
      <c r="U11" s="298"/>
      <c r="V11" s="298"/>
      <c r="W11" s="298"/>
      <c r="X11" s="298"/>
      <c r="Y11" s="298"/>
      <c r="Z11" s="294">
        <v>17517769</v>
      </c>
      <c r="AA11" s="294">
        <v>28300800</v>
      </c>
      <c r="AB11" s="294">
        <v>28441918</v>
      </c>
      <c r="AC11" s="101"/>
      <c r="AD11" s="101"/>
      <c r="AE11" s="298"/>
      <c r="AF11" s="788"/>
      <c r="AG11" s="476"/>
      <c r="AH11" s="472"/>
      <c r="AI11" s="472"/>
      <c r="AJ11" s="752"/>
      <c r="AK11" s="472"/>
      <c r="AL11" s="472"/>
      <c r="AM11" s="781"/>
      <c r="AN11" s="792"/>
      <c r="AO11" s="792"/>
      <c r="AP11" s="796"/>
      <c r="AQ11" s="472"/>
      <c r="AR11" s="472"/>
      <c r="AS11" s="472"/>
      <c r="AT11" s="472"/>
      <c r="AU11" s="472"/>
      <c r="AV11" s="472"/>
      <c r="AW11" s="792"/>
      <c r="AX11" s="472"/>
      <c r="AY11" s="781"/>
    </row>
    <row r="12" spans="1:52" ht="22.5" customHeight="1" x14ac:dyDescent="0.25">
      <c r="A12" s="522"/>
      <c r="B12" s="472"/>
      <c r="C12" s="485"/>
      <c r="D12" s="100" t="s">
        <v>84</v>
      </c>
      <c r="E12" s="101">
        <v>0</v>
      </c>
      <c r="F12" s="106"/>
      <c r="G12" s="106"/>
      <c r="H12" s="106"/>
      <c r="I12" s="106"/>
      <c r="J12" s="106"/>
      <c r="K12" s="106"/>
      <c r="L12" s="106"/>
      <c r="M12" s="101">
        <v>0</v>
      </c>
      <c r="N12" s="101">
        <v>0</v>
      </c>
      <c r="O12" s="101">
        <v>0</v>
      </c>
      <c r="P12" s="106"/>
      <c r="Q12" s="106"/>
      <c r="R12" s="106"/>
      <c r="S12" s="299"/>
      <c r="T12" s="300"/>
      <c r="U12" s="301"/>
      <c r="V12" s="301"/>
      <c r="W12" s="301"/>
      <c r="X12" s="301"/>
      <c r="Y12" s="301"/>
      <c r="Z12" s="301">
        <v>0</v>
      </c>
      <c r="AA12" s="301">
        <v>0</v>
      </c>
      <c r="AB12" s="301">
        <v>0</v>
      </c>
      <c r="AC12" s="106"/>
      <c r="AD12" s="101"/>
      <c r="AE12" s="301"/>
      <c r="AF12" s="788"/>
      <c r="AG12" s="476"/>
      <c r="AH12" s="472"/>
      <c r="AI12" s="472"/>
      <c r="AJ12" s="752"/>
      <c r="AK12" s="472"/>
      <c r="AL12" s="472"/>
      <c r="AM12" s="781"/>
      <c r="AN12" s="792"/>
      <c r="AO12" s="792"/>
      <c r="AP12" s="796"/>
      <c r="AQ12" s="472"/>
      <c r="AR12" s="472"/>
      <c r="AS12" s="472"/>
      <c r="AT12" s="472"/>
      <c r="AU12" s="472"/>
      <c r="AV12" s="472"/>
      <c r="AW12" s="792"/>
      <c r="AX12" s="472"/>
      <c r="AY12" s="781"/>
    </row>
    <row r="13" spans="1:52" ht="22.5" customHeight="1" x14ac:dyDescent="0.25">
      <c r="A13" s="522"/>
      <c r="B13" s="472"/>
      <c r="C13" s="485"/>
      <c r="D13" s="108" t="s">
        <v>7</v>
      </c>
      <c r="E13" s="101">
        <v>0</v>
      </c>
      <c r="F13" s="106"/>
      <c r="G13" s="106"/>
      <c r="H13" s="106"/>
      <c r="I13" s="106"/>
      <c r="J13" s="106"/>
      <c r="K13" s="106"/>
      <c r="L13" s="106"/>
      <c r="M13" s="101">
        <v>0</v>
      </c>
      <c r="N13" s="101">
        <v>0</v>
      </c>
      <c r="O13" s="101">
        <v>0</v>
      </c>
      <c r="P13" s="106"/>
      <c r="Q13" s="106"/>
      <c r="R13" s="106"/>
      <c r="S13" s="299"/>
      <c r="T13" s="300"/>
      <c r="U13" s="301"/>
      <c r="V13" s="301"/>
      <c r="W13" s="301"/>
      <c r="X13" s="301"/>
      <c r="Y13" s="301"/>
      <c r="Z13" s="301">
        <v>0</v>
      </c>
      <c r="AA13" s="301">
        <v>0</v>
      </c>
      <c r="AB13" s="301">
        <v>0</v>
      </c>
      <c r="AC13" s="106"/>
      <c r="AD13" s="101"/>
      <c r="AE13" s="301"/>
      <c r="AF13" s="788"/>
      <c r="AG13" s="476"/>
      <c r="AH13" s="472"/>
      <c r="AI13" s="472"/>
      <c r="AJ13" s="752"/>
      <c r="AK13" s="472"/>
      <c r="AL13" s="472"/>
      <c r="AM13" s="781"/>
      <c r="AN13" s="792"/>
      <c r="AO13" s="792"/>
      <c r="AP13" s="796"/>
      <c r="AQ13" s="472"/>
      <c r="AR13" s="472"/>
      <c r="AS13" s="472"/>
      <c r="AT13" s="472"/>
      <c r="AU13" s="472"/>
      <c r="AV13" s="472"/>
      <c r="AW13" s="792"/>
      <c r="AX13" s="472"/>
      <c r="AY13" s="781"/>
    </row>
    <row r="14" spans="1:52" ht="22.5" customHeight="1" x14ac:dyDescent="0.25">
      <c r="A14" s="522"/>
      <c r="B14" s="472"/>
      <c r="C14" s="485"/>
      <c r="D14" s="100" t="s">
        <v>85</v>
      </c>
      <c r="E14" s="115">
        <v>127</v>
      </c>
      <c r="F14" s="116"/>
      <c r="G14" s="116"/>
      <c r="H14" s="116"/>
      <c r="I14" s="116"/>
      <c r="J14" s="116"/>
      <c r="K14" s="116"/>
      <c r="L14" s="116"/>
      <c r="M14" s="115">
        <v>127</v>
      </c>
      <c r="N14" s="115">
        <v>127</v>
      </c>
      <c r="O14" s="115">
        <v>127</v>
      </c>
      <c r="P14" s="116"/>
      <c r="Q14" s="116"/>
      <c r="R14" s="116"/>
      <c r="S14" s="302"/>
      <c r="T14" s="303"/>
      <c r="U14" s="304"/>
      <c r="V14" s="304"/>
      <c r="W14" s="304"/>
      <c r="X14" s="304"/>
      <c r="Y14" s="304"/>
      <c r="Z14" s="115">
        <v>19</v>
      </c>
      <c r="AA14" s="115">
        <v>39</v>
      </c>
      <c r="AB14" s="115">
        <v>56</v>
      </c>
      <c r="AC14" s="116"/>
      <c r="AD14" s="120"/>
      <c r="AE14" s="304"/>
      <c r="AF14" s="788"/>
      <c r="AG14" s="476"/>
      <c r="AH14" s="472"/>
      <c r="AI14" s="472"/>
      <c r="AJ14" s="752"/>
      <c r="AK14" s="472"/>
      <c r="AL14" s="472"/>
      <c r="AM14" s="781"/>
      <c r="AN14" s="792"/>
      <c r="AO14" s="792"/>
      <c r="AP14" s="796"/>
      <c r="AQ14" s="472"/>
      <c r="AR14" s="472"/>
      <c r="AS14" s="472"/>
      <c r="AT14" s="472"/>
      <c r="AU14" s="472"/>
      <c r="AV14" s="472"/>
      <c r="AW14" s="792"/>
      <c r="AX14" s="472"/>
      <c r="AY14" s="781"/>
    </row>
    <row r="15" spans="1:52" ht="22.5" customHeight="1" x14ac:dyDescent="0.25">
      <c r="A15" s="522"/>
      <c r="B15" s="472"/>
      <c r="C15" s="485"/>
      <c r="D15" s="108" t="s">
        <v>88</v>
      </c>
      <c r="E15" s="115">
        <v>38213434</v>
      </c>
      <c r="F15" s="116"/>
      <c r="G15" s="116"/>
      <c r="H15" s="116"/>
      <c r="I15" s="116"/>
      <c r="J15" s="116"/>
      <c r="K15" s="116"/>
      <c r="L15" s="116"/>
      <c r="M15" s="115">
        <v>38213434</v>
      </c>
      <c r="N15" s="115">
        <v>38213434</v>
      </c>
      <c r="O15" s="115">
        <v>38213434</v>
      </c>
      <c r="P15" s="116"/>
      <c r="Q15" s="116"/>
      <c r="R15" s="116"/>
      <c r="S15" s="302"/>
      <c r="T15" s="303"/>
      <c r="U15" s="304"/>
      <c r="V15" s="304"/>
      <c r="W15" s="304"/>
      <c r="X15" s="304"/>
      <c r="Y15" s="304"/>
      <c r="Z15" s="115">
        <v>17517769</v>
      </c>
      <c r="AA15" s="115">
        <v>29992696</v>
      </c>
      <c r="AB15" s="115">
        <v>28441918</v>
      </c>
      <c r="AC15" s="116"/>
      <c r="AD15" s="120"/>
      <c r="AE15" s="304"/>
      <c r="AF15" s="789"/>
      <c r="AG15" s="477"/>
      <c r="AH15" s="473"/>
      <c r="AI15" s="473"/>
      <c r="AJ15" s="753"/>
      <c r="AK15" s="473"/>
      <c r="AL15" s="473"/>
      <c r="AM15" s="782"/>
      <c r="AN15" s="793"/>
      <c r="AO15" s="793"/>
      <c r="AP15" s="797"/>
      <c r="AQ15" s="473"/>
      <c r="AR15" s="473"/>
      <c r="AS15" s="473"/>
      <c r="AT15" s="473"/>
      <c r="AU15" s="473"/>
      <c r="AV15" s="473"/>
      <c r="AW15" s="793"/>
      <c r="AX15" s="473"/>
      <c r="AY15" s="782"/>
    </row>
    <row r="16" spans="1:52" ht="18" customHeight="1" x14ac:dyDescent="0.25">
      <c r="A16" s="522"/>
      <c r="B16" s="472"/>
      <c r="C16" s="485" t="s">
        <v>164</v>
      </c>
      <c r="D16" s="100" t="s">
        <v>83</v>
      </c>
      <c r="E16" s="101">
        <v>25</v>
      </c>
      <c r="F16" s="101"/>
      <c r="G16" s="101"/>
      <c r="H16" s="101"/>
      <c r="I16" s="101"/>
      <c r="J16" s="101"/>
      <c r="K16" s="101"/>
      <c r="L16" s="101"/>
      <c r="M16" s="101">
        <v>25</v>
      </c>
      <c r="N16" s="101">
        <v>25</v>
      </c>
      <c r="O16" s="101">
        <v>25</v>
      </c>
      <c r="P16" s="101"/>
      <c r="Q16" s="101"/>
      <c r="R16" s="102"/>
      <c r="S16" s="291"/>
      <c r="T16" s="292"/>
      <c r="U16" s="293"/>
      <c r="V16" s="293"/>
      <c r="W16" s="293"/>
      <c r="X16" s="293"/>
      <c r="Y16" s="293"/>
      <c r="Z16" s="294">
        <v>15</v>
      </c>
      <c r="AA16" s="294">
        <v>22</v>
      </c>
      <c r="AB16" s="294">
        <v>32</v>
      </c>
      <c r="AC16" s="106"/>
      <c r="AD16" s="295"/>
      <c r="AE16" s="293"/>
      <c r="AF16" s="787"/>
      <c r="AG16" s="475" t="s">
        <v>164</v>
      </c>
      <c r="AH16" s="471" t="s">
        <v>332</v>
      </c>
      <c r="AI16" s="471" t="s">
        <v>234</v>
      </c>
      <c r="AJ16" s="751" t="s">
        <v>320</v>
      </c>
      <c r="AK16" s="471" t="str">
        <f>+AG16</f>
        <v>2-CHAPINERO</v>
      </c>
      <c r="AL16" s="471" t="s">
        <v>234</v>
      </c>
      <c r="AM16" s="780" t="s">
        <v>261</v>
      </c>
      <c r="AN16" s="791">
        <v>161371.80052662839</v>
      </c>
      <c r="AO16" s="791">
        <v>76616.754399167388</v>
      </c>
      <c r="AP16" s="795">
        <v>84755.046127460984</v>
      </c>
      <c r="AQ16" s="471" t="s">
        <v>234</v>
      </c>
      <c r="AR16" s="471" t="s">
        <v>235</v>
      </c>
      <c r="AS16" s="790">
        <f>+AN16</f>
        <v>161371.80052662839</v>
      </c>
      <c r="AT16" s="471" t="s">
        <v>235</v>
      </c>
      <c r="AU16" s="790">
        <f>+AS16</f>
        <v>161371.80052662839</v>
      </c>
      <c r="AV16" s="471" t="s">
        <v>236</v>
      </c>
      <c r="AW16" s="791">
        <f>+AP16+AO16</f>
        <v>161371.80052662839</v>
      </c>
      <c r="AX16" s="790">
        <f>+AW16</f>
        <v>161371.80052662839</v>
      </c>
      <c r="AY16" s="780"/>
    </row>
    <row r="17" spans="1:51" ht="18" customHeight="1" x14ac:dyDescent="0.25">
      <c r="A17" s="522"/>
      <c r="B17" s="472"/>
      <c r="C17" s="485"/>
      <c r="D17" s="108" t="s">
        <v>6</v>
      </c>
      <c r="E17" s="101">
        <v>7642687</v>
      </c>
      <c r="F17" s="101"/>
      <c r="G17" s="101"/>
      <c r="H17" s="101"/>
      <c r="I17" s="101"/>
      <c r="J17" s="101"/>
      <c r="K17" s="101"/>
      <c r="L17" s="101"/>
      <c r="M17" s="101">
        <v>7642687</v>
      </c>
      <c r="N17" s="101">
        <v>7642687</v>
      </c>
      <c r="O17" s="101">
        <v>7642687</v>
      </c>
      <c r="P17" s="101"/>
      <c r="Q17" s="101"/>
      <c r="R17" s="101"/>
      <c r="S17" s="296"/>
      <c r="T17" s="297"/>
      <c r="U17" s="298"/>
      <c r="V17" s="298"/>
      <c r="W17" s="298"/>
      <c r="X17" s="298"/>
      <c r="Y17" s="298"/>
      <c r="Z17" s="294">
        <v>13829818</v>
      </c>
      <c r="AA17" s="294">
        <v>16171886</v>
      </c>
      <c r="AB17" s="294">
        <v>16252525</v>
      </c>
      <c r="AC17" s="101"/>
      <c r="AD17" s="101"/>
      <c r="AE17" s="298"/>
      <c r="AF17" s="788"/>
      <c r="AG17" s="476"/>
      <c r="AH17" s="472"/>
      <c r="AI17" s="472"/>
      <c r="AJ17" s="752"/>
      <c r="AK17" s="472"/>
      <c r="AL17" s="472"/>
      <c r="AM17" s="781"/>
      <c r="AN17" s="792"/>
      <c r="AO17" s="792"/>
      <c r="AP17" s="796"/>
      <c r="AQ17" s="472"/>
      <c r="AR17" s="472"/>
      <c r="AS17" s="472"/>
      <c r="AT17" s="472"/>
      <c r="AU17" s="472"/>
      <c r="AV17" s="472"/>
      <c r="AW17" s="792"/>
      <c r="AX17" s="472"/>
      <c r="AY17" s="781"/>
    </row>
    <row r="18" spans="1:51" ht="18" customHeight="1" x14ac:dyDescent="0.25">
      <c r="A18" s="522"/>
      <c r="B18" s="472"/>
      <c r="C18" s="485"/>
      <c r="D18" s="100" t="s">
        <v>84</v>
      </c>
      <c r="E18" s="101">
        <v>0</v>
      </c>
      <c r="F18" s="106"/>
      <c r="G18" s="106"/>
      <c r="H18" s="106"/>
      <c r="I18" s="106"/>
      <c r="J18" s="106"/>
      <c r="K18" s="106"/>
      <c r="L18" s="106"/>
      <c r="M18" s="101">
        <v>0</v>
      </c>
      <c r="N18" s="101">
        <v>0</v>
      </c>
      <c r="O18" s="101">
        <v>0</v>
      </c>
      <c r="P18" s="106"/>
      <c r="Q18" s="106"/>
      <c r="R18" s="106"/>
      <c r="S18" s="299"/>
      <c r="T18" s="300"/>
      <c r="U18" s="301"/>
      <c r="V18" s="301"/>
      <c r="W18" s="301"/>
      <c r="X18" s="301"/>
      <c r="Y18" s="301"/>
      <c r="Z18" s="301">
        <v>0</v>
      </c>
      <c r="AA18" s="301">
        <v>0</v>
      </c>
      <c r="AB18" s="301">
        <v>0</v>
      </c>
      <c r="AC18" s="106"/>
      <c r="AD18" s="101"/>
      <c r="AE18" s="301"/>
      <c r="AF18" s="788"/>
      <c r="AG18" s="476"/>
      <c r="AH18" s="472"/>
      <c r="AI18" s="472"/>
      <c r="AJ18" s="752"/>
      <c r="AK18" s="472"/>
      <c r="AL18" s="472"/>
      <c r="AM18" s="781"/>
      <c r="AN18" s="792"/>
      <c r="AO18" s="792"/>
      <c r="AP18" s="796"/>
      <c r="AQ18" s="472"/>
      <c r="AR18" s="472"/>
      <c r="AS18" s="472"/>
      <c r="AT18" s="472"/>
      <c r="AU18" s="472"/>
      <c r="AV18" s="472"/>
      <c r="AW18" s="792"/>
      <c r="AX18" s="472"/>
      <c r="AY18" s="781"/>
    </row>
    <row r="19" spans="1:51" ht="18" customHeight="1" x14ac:dyDescent="0.25">
      <c r="A19" s="522"/>
      <c r="B19" s="472"/>
      <c r="C19" s="485"/>
      <c r="D19" s="108" t="s">
        <v>7</v>
      </c>
      <c r="E19" s="101">
        <v>0</v>
      </c>
      <c r="F19" s="106"/>
      <c r="G19" s="106"/>
      <c r="H19" s="106"/>
      <c r="I19" s="106"/>
      <c r="J19" s="106"/>
      <c r="K19" s="106"/>
      <c r="L19" s="106"/>
      <c r="M19" s="101">
        <v>0</v>
      </c>
      <c r="N19" s="101">
        <v>0</v>
      </c>
      <c r="O19" s="101">
        <v>0</v>
      </c>
      <c r="P19" s="106"/>
      <c r="Q19" s="106"/>
      <c r="R19" s="106"/>
      <c r="S19" s="299"/>
      <c r="T19" s="300"/>
      <c r="U19" s="301"/>
      <c r="V19" s="301"/>
      <c r="W19" s="301"/>
      <c r="X19" s="301"/>
      <c r="Y19" s="301"/>
      <c r="Z19" s="301">
        <v>0</v>
      </c>
      <c r="AA19" s="301">
        <v>0</v>
      </c>
      <c r="AB19" s="301">
        <v>0</v>
      </c>
      <c r="AC19" s="106"/>
      <c r="AD19" s="101"/>
      <c r="AE19" s="301"/>
      <c r="AF19" s="788"/>
      <c r="AG19" s="476"/>
      <c r="AH19" s="472"/>
      <c r="AI19" s="472"/>
      <c r="AJ19" s="752"/>
      <c r="AK19" s="472"/>
      <c r="AL19" s="472"/>
      <c r="AM19" s="781"/>
      <c r="AN19" s="792"/>
      <c r="AO19" s="792"/>
      <c r="AP19" s="796"/>
      <c r="AQ19" s="472"/>
      <c r="AR19" s="472"/>
      <c r="AS19" s="472"/>
      <c r="AT19" s="472"/>
      <c r="AU19" s="472"/>
      <c r="AV19" s="472"/>
      <c r="AW19" s="792"/>
      <c r="AX19" s="472"/>
      <c r="AY19" s="781"/>
    </row>
    <row r="20" spans="1:51" ht="18" customHeight="1" x14ac:dyDescent="0.25">
      <c r="A20" s="522"/>
      <c r="B20" s="472"/>
      <c r="C20" s="485"/>
      <c r="D20" s="100" t="s">
        <v>85</v>
      </c>
      <c r="E20" s="115">
        <v>25</v>
      </c>
      <c r="F20" s="116"/>
      <c r="G20" s="116"/>
      <c r="H20" s="116"/>
      <c r="I20" s="116"/>
      <c r="J20" s="116"/>
      <c r="K20" s="116"/>
      <c r="L20" s="116"/>
      <c r="M20" s="115">
        <v>25</v>
      </c>
      <c r="N20" s="115">
        <v>25</v>
      </c>
      <c r="O20" s="115">
        <v>25</v>
      </c>
      <c r="P20" s="116"/>
      <c r="Q20" s="116"/>
      <c r="R20" s="116"/>
      <c r="S20" s="302"/>
      <c r="T20" s="303"/>
      <c r="U20" s="304"/>
      <c r="V20" s="304"/>
      <c r="W20" s="304"/>
      <c r="X20" s="304"/>
      <c r="Y20" s="304"/>
      <c r="Z20" s="115">
        <v>15</v>
      </c>
      <c r="AA20" s="115">
        <v>22</v>
      </c>
      <c r="AB20" s="115">
        <v>32</v>
      </c>
      <c r="AC20" s="116"/>
      <c r="AD20" s="120"/>
      <c r="AE20" s="304"/>
      <c r="AF20" s="788"/>
      <c r="AG20" s="476"/>
      <c r="AH20" s="472"/>
      <c r="AI20" s="472"/>
      <c r="AJ20" s="752"/>
      <c r="AK20" s="472"/>
      <c r="AL20" s="472"/>
      <c r="AM20" s="781"/>
      <c r="AN20" s="792"/>
      <c r="AO20" s="792"/>
      <c r="AP20" s="796"/>
      <c r="AQ20" s="472"/>
      <c r="AR20" s="472"/>
      <c r="AS20" s="472"/>
      <c r="AT20" s="472"/>
      <c r="AU20" s="472"/>
      <c r="AV20" s="472"/>
      <c r="AW20" s="792"/>
      <c r="AX20" s="472"/>
      <c r="AY20" s="781"/>
    </row>
    <row r="21" spans="1:51" ht="18" customHeight="1" x14ac:dyDescent="0.25">
      <c r="A21" s="522"/>
      <c r="B21" s="472"/>
      <c r="C21" s="485"/>
      <c r="D21" s="108" t="s">
        <v>88</v>
      </c>
      <c r="E21" s="115">
        <v>7642687</v>
      </c>
      <c r="F21" s="116"/>
      <c r="G21" s="116"/>
      <c r="H21" s="116"/>
      <c r="I21" s="116"/>
      <c r="J21" s="116"/>
      <c r="K21" s="116"/>
      <c r="L21" s="116"/>
      <c r="M21" s="115">
        <v>7642687</v>
      </c>
      <c r="N21" s="115">
        <v>7642687</v>
      </c>
      <c r="O21" s="115">
        <v>7642687</v>
      </c>
      <c r="P21" s="116"/>
      <c r="Q21" s="116"/>
      <c r="R21" s="116"/>
      <c r="S21" s="302"/>
      <c r="T21" s="303"/>
      <c r="U21" s="304"/>
      <c r="V21" s="304"/>
      <c r="W21" s="304"/>
      <c r="X21" s="304"/>
      <c r="Y21" s="304"/>
      <c r="Z21" s="115">
        <v>13829818</v>
      </c>
      <c r="AA21" s="115">
        <v>16918957</v>
      </c>
      <c r="AB21" s="115">
        <v>16252525</v>
      </c>
      <c r="AC21" s="116"/>
      <c r="AD21" s="120"/>
      <c r="AE21" s="304"/>
      <c r="AF21" s="789"/>
      <c r="AG21" s="477"/>
      <c r="AH21" s="473"/>
      <c r="AI21" s="473"/>
      <c r="AJ21" s="753"/>
      <c r="AK21" s="473"/>
      <c r="AL21" s="473"/>
      <c r="AM21" s="782"/>
      <c r="AN21" s="793"/>
      <c r="AO21" s="793"/>
      <c r="AP21" s="797"/>
      <c r="AQ21" s="473"/>
      <c r="AR21" s="473"/>
      <c r="AS21" s="473"/>
      <c r="AT21" s="473"/>
      <c r="AU21" s="473"/>
      <c r="AV21" s="473"/>
      <c r="AW21" s="793"/>
      <c r="AX21" s="473"/>
      <c r="AY21" s="782"/>
    </row>
    <row r="22" spans="1:51" ht="18" customHeight="1" x14ac:dyDescent="0.25">
      <c r="A22" s="522"/>
      <c r="B22" s="472"/>
      <c r="C22" s="485" t="s">
        <v>165</v>
      </c>
      <c r="D22" s="100" t="s">
        <v>83</v>
      </c>
      <c r="E22" s="101">
        <v>11</v>
      </c>
      <c r="F22" s="101"/>
      <c r="G22" s="101"/>
      <c r="H22" s="101"/>
      <c r="I22" s="101"/>
      <c r="J22" s="101"/>
      <c r="K22" s="101"/>
      <c r="L22" s="101"/>
      <c r="M22" s="101">
        <v>11</v>
      </c>
      <c r="N22" s="101">
        <v>11</v>
      </c>
      <c r="O22" s="101">
        <v>11</v>
      </c>
      <c r="P22" s="101"/>
      <c r="Q22" s="101"/>
      <c r="R22" s="102"/>
      <c r="S22" s="291"/>
      <c r="T22" s="292"/>
      <c r="U22" s="293"/>
      <c r="V22" s="293"/>
      <c r="W22" s="293"/>
      <c r="X22" s="293"/>
      <c r="Y22" s="293"/>
      <c r="Z22" s="294">
        <v>8</v>
      </c>
      <c r="AA22" s="294">
        <v>25</v>
      </c>
      <c r="AB22" s="294">
        <v>48</v>
      </c>
      <c r="AC22" s="106"/>
      <c r="AD22" s="295"/>
      <c r="AE22" s="293"/>
      <c r="AF22" s="787"/>
      <c r="AG22" s="475" t="s">
        <v>165</v>
      </c>
      <c r="AH22" s="471" t="s">
        <v>333</v>
      </c>
      <c r="AI22" s="471" t="s">
        <v>234</v>
      </c>
      <c r="AJ22" s="751" t="s">
        <v>320</v>
      </c>
      <c r="AK22" s="471" t="str">
        <f>+AG22</f>
        <v>3-SANTA FE</v>
      </c>
      <c r="AL22" s="471" t="s">
        <v>234</v>
      </c>
      <c r="AM22" s="780" t="s">
        <v>261</v>
      </c>
      <c r="AN22" s="791">
        <v>106560.2551279872</v>
      </c>
      <c r="AO22" s="794">
        <v>53075.894558632244</v>
      </c>
      <c r="AP22" s="795">
        <v>53484.360569354954</v>
      </c>
      <c r="AQ22" s="471" t="s">
        <v>234</v>
      </c>
      <c r="AR22" s="471" t="s">
        <v>235</v>
      </c>
      <c r="AS22" s="790">
        <f>+AN22</f>
        <v>106560.2551279872</v>
      </c>
      <c r="AT22" s="471" t="s">
        <v>235</v>
      </c>
      <c r="AU22" s="790">
        <f>+AS22</f>
        <v>106560.2551279872</v>
      </c>
      <c r="AV22" s="471" t="s">
        <v>236</v>
      </c>
      <c r="AW22" s="791">
        <f>+AP22+AO22</f>
        <v>106560.2551279872</v>
      </c>
      <c r="AX22" s="790">
        <f>+AW22</f>
        <v>106560.2551279872</v>
      </c>
      <c r="AY22" s="780"/>
    </row>
    <row r="23" spans="1:51" ht="18" customHeight="1" x14ac:dyDescent="0.25">
      <c r="A23" s="522"/>
      <c r="B23" s="472"/>
      <c r="C23" s="485"/>
      <c r="D23" s="108" t="s">
        <v>6</v>
      </c>
      <c r="E23" s="101">
        <v>3155238</v>
      </c>
      <c r="F23" s="101"/>
      <c r="G23" s="101"/>
      <c r="H23" s="101"/>
      <c r="I23" s="101"/>
      <c r="J23" s="101"/>
      <c r="K23" s="101"/>
      <c r="L23" s="101"/>
      <c r="M23" s="101">
        <v>3155238</v>
      </c>
      <c r="N23" s="101">
        <v>3155238</v>
      </c>
      <c r="O23" s="101">
        <v>3155238</v>
      </c>
      <c r="P23" s="101"/>
      <c r="Q23" s="101"/>
      <c r="R23" s="101"/>
      <c r="S23" s="296"/>
      <c r="T23" s="297"/>
      <c r="U23" s="298"/>
      <c r="V23" s="298"/>
      <c r="W23" s="298"/>
      <c r="X23" s="298"/>
      <c r="Y23" s="298"/>
      <c r="Z23" s="294">
        <v>7375903</v>
      </c>
      <c r="AA23" s="294">
        <v>24257829</v>
      </c>
      <c r="AB23" s="294">
        <v>24378787</v>
      </c>
      <c r="AC23" s="101"/>
      <c r="AD23" s="101"/>
      <c r="AE23" s="298"/>
      <c r="AF23" s="788"/>
      <c r="AG23" s="476"/>
      <c r="AH23" s="472"/>
      <c r="AI23" s="472"/>
      <c r="AJ23" s="752"/>
      <c r="AK23" s="472"/>
      <c r="AL23" s="472"/>
      <c r="AM23" s="781"/>
      <c r="AN23" s="792"/>
      <c r="AO23" s="794"/>
      <c r="AP23" s="796"/>
      <c r="AQ23" s="472"/>
      <c r="AR23" s="472"/>
      <c r="AS23" s="472"/>
      <c r="AT23" s="472"/>
      <c r="AU23" s="472"/>
      <c r="AV23" s="472"/>
      <c r="AW23" s="792"/>
      <c r="AX23" s="472"/>
      <c r="AY23" s="781"/>
    </row>
    <row r="24" spans="1:51" ht="18" customHeight="1" x14ac:dyDescent="0.25">
      <c r="A24" s="522"/>
      <c r="B24" s="472"/>
      <c r="C24" s="485"/>
      <c r="D24" s="100" t="s">
        <v>84</v>
      </c>
      <c r="E24" s="101">
        <v>0</v>
      </c>
      <c r="F24" s="106"/>
      <c r="G24" s="106"/>
      <c r="H24" s="106"/>
      <c r="I24" s="106"/>
      <c r="J24" s="106"/>
      <c r="K24" s="106"/>
      <c r="L24" s="106"/>
      <c r="M24" s="101">
        <v>0</v>
      </c>
      <c r="N24" s="101">
        <v>0</v>
      </c>
      <c r="O24" s="101">
        <v>0</v>
      </c>
      <c r="P24" s="106"/>
      <c r="Q24" s="106"/>
      <c r="R24" s="106"/>
      <c r="S24" s="299"/>
      <c r="T24" s="300"/>
      <c r="U24" s="301"/>
      <c r="V24" s="301"/>
      <c r="W24" s="301"/>
      <c r="X24" s="301"/>
      <c r="Y24" s="301"/>
      <c r="Z24" s="301">
        <v>0</v>
      </c>
      <c r="AA24" s="301">
        <v>0</v>
      </c>
      <c r="AB24" s="301">
        <v>0</v>
      </c>
      <c r="AC24" s="106"/>
      <c r="AD24" s="101"/>
      <c r="AE24" s="301"/>
      <c r="AF24" s="788"/>
      <c r="AG24" s="476"/>
      <c r="AH24" s="472"/>
      <c r="AI24" s="472"/>
      <c r="AJ24" s="752"/>
      <c r="AK24" s="472"/>
      <c r="AL24" s="472"/>
      <c r="AM24" s="781"/>
      <c r="AN24" s="792"/>
      <c r="AO24" s="794"/>
      <c r="AP24" s="796"/>
      <c r="AQ24" s="472"/>
      <c r="AR24" s="472"/>
      <c r="AS24" s="472"/>
      <c r="AT24" s="472"/>
      <c r="AU24" s="472"/>
      <c r="AV24" s="472"/>
      <c r="AW24" s="792"/>
      <c r="AX24" s="472"/>
      <c r="AY24" s="781"/>
    </row>
    <row r="25" spans="1:51" ht="18" customHeight="1" x14ac:dyDescent="0.25">
      <c r="A25" s="522"/>
      <c r="B25" s="472"/>
      <c r="C25" s="485"/>
      <c r="D25" s="108" t="s">
        <v>7</v>
      </c>
      <c r="E25" s="101">
        <v>0</v>
      </c>
      <c r="F25" s="106"/>
      <c r="G25" s="106"/>
      <c r="H25" s="106"/>
      <c r="I25" s="106"/>
      <c r="J25" s="106"/>
      <c r="K25" s="106"/>
      <c r="L25" s="106"/>
      <c r="M25" s="101">
        <v>0</v>
      </c>
      <c r="N25" s="101">
        <v>0</v>
      </c>
      <c r="O25" s="101">
        <v>0</v>
      </c>
      <c r="P25" s="106"/>
      <c r="Q25" s="106"/>
      <c r="R25" s="106"/>
      <c r="S25" s="299"/>
      <c r="T25" s="300"/>
      <c r="U25" s="301"/>
      <c r="V25" s="301"/>
      <c r="W25" s="301"/>
      <c r="X25" s="301"/>
      <c r="Y25" s="301"/>
      <c r="Z25" s="301">
        <v>0</v>
      </c>
      <c r="AA25" s="301">
        <v>0</v>
      </c>
      <c r="AB25" s="301">
        <v>0</v>
      </c>
      <c r="AC25" s="106"/>
      <c r="AD25" s="101"/>
      <c r="AE25" s="301"/>
      <c r="AF25" s="788"/>
      <c r="AG25" s="476"/>
      <c r="AH25" s="472"/>
      <c r="AI25" s="472"/>
      <c r="AJ25" s="752"/>
      <c r="AK25" s="472"/>
      <c r="AL25" s="472"/>
      <c r="AM25" s="781"/>
      <c r="AN25" s="792"/>
      <c r="AO25" s="794"/>
      <c r="AP25" s="796"/>
      <c r="AQ25" s="472"/>
      <c r="AR25" s="472"/>
      <c r="AS25" s="472"/>
      <c r="AT25" s="472"/>
      <c r="AU25" s="472"/>
      <c r="AV25" s="472"/>
      <c r="AW25" s="792"/>
      <c r="AX25" s="472"/>
      <c r="AY25" s="781"/>
    </row>
    <row r="26" spans="1:51" ht="18" customHeight="1" x14ac:dyDescent="0.25">
      <c r="A26" s="522"/>
      <c r="B26" s="472"/>
      <c r="C26" s="485"/>
      <c r="D26" s="100" t="s">
        <v>85</v>
      </c>
      <c r="E26" s="115">
        <v>11</v>
      </c>
      <c r="F26" s="116"/>
      <c r="G26" s="116"/>
      <c r="H26" s="116"/>
      <c r="I26" s="116"/>
      <c r="J26" s="116"/>
      <c r="K26" s="116"/>
      <c r="L26" s="116"/>
      <c r="M26" s="115">
        <v>11</v>
      </c>
      <c r="N26" s="115">
        <v>11</v>
      </c>
      <c r="O26" s="115">
        <v>11</v>
      </c>
      <c r="P26" s="116"/>
      <c r="Q26" s="116"/>
      <c r="R26" s="116"/>
      <c r="S26" s="302"/>
      <c r="T26" s="303"/>
      <c r="U26" s="304"/>
      <c r="V26" s="304"/>
      <c r="W26" s="304"/>
      <c r="X26" s="304"/>
      <c r="Y26" s="304"/>
      <c r="Z26" s="115">
        <v>8</v>
      </c>
      <c r="AA26" s="115">
        <v>25</v>
      </c>
      <c r="AB26" s="115">
        <v>48</v>
      </c>
      <c r="AC26" s="116"/>
      <c r="AD26" s="120"/>
      <c r="AE26" s="304"/>
      <c r="AF26" s="788"/>
      <c r="AG26" s="476"/>
      <c r="AH26" s="472"/>
      <c r="AI26" s="472"/>
      <c r="AJ26" s="752"/>
      <c r="AK26" s="472"/>
      <c r="AL26" s="472"/>
      <c r="AM26" s="781"/>
      <c r="AN26" s="792"/>
      <c r="AO26" s="794"/>
      <c r="AP26" s="796"/>
      <c r="AQ26" s="472"/>
      <c r="AR26" s="472"/>
      <c r="AS26" s="472"/>
      <c r="AT26" s="472"/>
      <c r="AU26" s="472"/>
      <c r="AV26" s="472"/>
      <c r="AW26" s="792"/>
      <c r="AX26" s="472"/>
      <c r="AY26" s="781"/>
    </row>
    <row r="27" spans="1:51" ht="18" customHeight="1" x14ac:dyDescent="0.25">
      <c r="A27" s="522"/>
      <c r="B27" s="472"/>
      <c r="C27" s="485"/>
      <c r="D27" s="108" t="s">
        <v>88</v>
      </c>
      <c r="E27" s="115">
        <v>3155238</v>
      </c>
      <c r="F27" s="116"/>
      <c r="G27" s="116"/>
      <c r="H27" s="116"/>
      <c r="I27" s="116"/>
      <c r="J27" s="116"/>
      <c r="K27" s="116"/>
      <c r="L27" s="116"/>
      <c r="M27" s="115">
        <v>3155238</v>
      </c>
      <c r="N27" s="115">
        <v>3155238</v>
      </c>
      <c r="O27" s="115">
        <v>3155238</v>
      </c>
      <c r="P27" s="116"/>
      <c r="Q27" s="116"/>
      <c r="R27" s="116"/>
      <c r="S27" s="302"/>
      <c r="T27" s="303"/>
      <c r="U27" s="304"/>
      <c r="V27" s="304"/>
      <c r="W27" s="304"/>
      <c r="X27" s="304"/>
      <c r="Y27" s="304"/>
      <c r="Z27" s="115">
        <v>7375903</v>
      </c>
      <c r="AA27" s="115">
        <v>19226087</v>
      </c>
      <c r="AB27" s="115">
        <v>24378787</v>
      </c>
      <c r="AC27" s="116"/>
      <c r="AD27" s="120"/>
      <c r="AE27" s="304"/>
      <c r="AF27" s="789"/>
      <c r="AG27" s="477"/>
      <c r="AH27" s="473"/>
      <c r="AI27" s="473"/>
      <c r="AJ27" s="753"/>
      <c r="AK27" s="473"/>
      <c r="AL27" s="473"/>
      <c r="AM27" s="782"/>
      <c r="AN27" s="793"/>
      <c r="AO27" s="794"/>
      <c r="AP27" s="797"/>
      <c r="AQ27" s="473"/>
      <c r="AR27" s="473"/>
      <c r="AS27" s="473"/>
      <c r="AT27" s="473"/>
      <c r="AU27" s="473"/>
      <c r="AV27" s="473"/>
      <c r="AW27" s="793"/>
      <c r="AX27" s="473"/>
      <c r="AY27" s="782"/>
    </row>
    <row r="28" spans="1:51" ht="18" customHeight="1" x14ac:dyDescent="0.25">
      <c r="A28" s="522"/>
      <c r="B28" s="472"/>
      <c r="C28" s="485" t="s">
        <v>166</v>
      </c>
      <c r="D28" s="100" t="s">
        <v>83</v>
      </c>
      <c r="E28" s="101">
        <v>33</v>
      </c>
      <c r="F28" s="101"/>
      <c r="G28" s="101"/>
      <c r="H28" s="101"/>
      <c r="I28" s="101"/>
      <c r="J28" s="101"/>
      <c r="K28" s="101"/>
      <c r="L28" s="101"/>
      <c r="M28" s="101">
        <v>33</v>
      </c>
      <c r="N28" s="101">
        <v>33</v>
      </c>
      <c r="O28" s="101">
        <v>33</v>
      </c>
      <c r="P28" s="101"/>
      <c r="Q28" s="101"/>
      <c r="R28" s="102"/>
      <c r="S28" s="291"/>
      <c r="T28" s="292"/>
      <c r="U28" s="293"/>
      <c r="V28" s="293"/>
      <c r="W28" s="293"/>
      <c r="X28" s="293"/>
      <c r="Y28" s="293"/>
      <c r="Z28" s="294">
        <v>8</v>
      </c>
      <c r="AA28" s="294">
        <v>16</v>
      </c>
      <c r="AB28" s="294">
        <v>26</v>
      </c>
      <c r="AC28" s="106"/>
      <c r="AD28" s="295"/>
      <c r="AE28" s="293"/>
      <c r="AF28" s="787"/>
      <c r="AG28" s="475" t="s">
        <v>166</v>
      </c>
      <c r="AH28" s="471" t="s">
        <v>334</v>
      </c>
      <c r="AI28" s="471" t="s">
        <v>234</v>
      </c>
      <c r="AJ28" s="751" t="s">
        <v>320</v>
      </c>
      <c r="AK28" s="471" t="str">
        <f>+AG28</f>
        <v>4-SAN CRISTOBAL</v>
      </c>
      <c r="AL28" s="471" t="s">
        <v>234</v>
      </c>
      <c r="AM28" s="780" t="s">
        <v>261</v>
      </c>
      <c r="AN28" s="791">
        <v>401944.11266012175</v>
      </c>
      <c r="AO28" s="794">
        <v>194318.4581474821</v>
      </c>
      <c r="AP28" s="795">
        <v>207625.65451263968</v>
      </c>
      <c r="AQ28" s="471" t="s">
        <v>234</v>
      </c>
      <c r="AR28" s="471" t="s">
        <v>235</v>
      </c>
      <c r="AS28" s="790">
        <f>+AN28</f>
        <v>401944.11266012175</v>
      </c>
      <c r="AT28" s="471" t="s">
        <v>235</v>
      </c>
      <c r="AU28" s="790">
        <f>+AS28</f>
        <v>401944.11266012175</v>
      </c>
      <c r="AV28" s="471" t="s">
        <v>236</v>
      </c>
      <c r="AW28" s="791">
        <f>+AP28+AO28</f>
        <v>401944.11266012175</v>
      </c>
      <c r="AX28" s="790">
        <f>+AW28</f>
        <v>401944.11266012175</v>
      </c>
      <c r="AY28" s="780"/>
    </row>
    <row r="29" spans="1:51" ht="18" customHeight="1" x14ac:dyDescent="0.25">
      <c r="A29" s="522"/>
      <c r="B29" s="472"/>
      <c r="C29" s="485"/>
      <c r="D29" s="108" t="s">
        <v>6</v>
      </c>
      <c r="E29" s="101">
        <v>9991586</v>
      </c>
      <c r="F29" s="101"/>
      <c r="G29" s="101"/>
      <c r="H29" s="101"/>
      <c r="I29" s="101"/>
      <c r="J29" s="101"/>
      <c r="K29" s="101"/>
      <c r="L29" s="101"/>
      <c r="M29" s="101">
        <v>9991586</v>
      </c>
      <c r="N29" s="101">
        <v>9991586</v>
      </c>
      <c r="O29" s="101">
        <v>9991586</v>
      </c>
      <c r="P29" s="101"/>
      <c r="Q29" s="101"/>
      <c r="R29" s="101"/>
      <c r="S29" s="296"/>
      <c r="T29" s="297"/>
      <c r="U29" s="298"/>
      <c r="V29" s="298"/>
      <c r="W29" s="298"/>
      <c r="X29" s="298"/>
      <c r="Y29" s="298"/>
      <c r="Z29" s="294">
        <v>7375903</v>
      </c>
      <c r="AA29" s="294">
        <v>13139657</v>
      </c>
      <c r="AB29" s="294">
        <v>13205176</v>
      </c>
      <c r="AC29" s="101"/>
      <c r="AD29" s="101"/>
      <c r="AE29" s="298"/>
      <c r="AF29" s="788"/>
      <c r="AG29" s="476"/>
      <c r="AH29" s="472"/>
      <c r="AI29" s="472"/>
      <c r="AJ29" s="752"/>
      <c r="AK29" s="472"/>
      <c r="AL29" s="472"/>
      <c r="AM29" s="781"/>
      <c r="AN29" s="792"/>
      <c r="AO29" s="794"/>
      <c r="AP29" s="796"/>
      <c r="AQ29" s="472"/>
      <c r="AR29" s="472"/>
      <c r="AS29" s="472"/>
      <c r="AT29" s="472"/>
      <c r="AU29" s="472"/>
      <c r="AV29" s="472"/>
      <c r="AW29" s="792"/>
      <c r="AX29" s="472"/>
      <c r="AY29" s="781"/>
    </row>
    <row r="30" spans="1:51" ht="18" customHeight="1" x14ac:dyDescent="0.25">
      <c r="A30" s="522"/>
      <c r="B30" s="472"/>
      <c r="C30" s="485"/>
      <c r="D30" s="100" t="s">
        <v>84</v>
      </c>
      <c r="E30" s="101">
        <v>0</v>
      </c>
      <c r="F30" s="106"/>
      <c r="G30" s="106"/>
      <c r="H30" s="106"/>
      <c r="I30" s="106"/>
      <c r="J30" s="106"/>
      <c r="K30" s="106"/>
      <c r="L30" s="106"/>
      <c r="M30" s="101">
        <v>0</v>
      </c>
      <c r="N30" s="101">
        <v>0</v>
      </c>
      <c r="O30" s="101">
        <v>0</v>
      </c>
      <c r="P30" s="106"/>
      <c r="Q30" s="106"/>
      <c r="R30" s="106"/>
      <c r="S30" s="299"/>
      <c r="T30" s="300"/>
      <c r="U30" s="301"/>
      <c r="V30" s="301"/>
      <c r="W30" s="301"/>
      <c r="X30" s="301"/>
      <c r="Y30" s="301"/>
      <c r="Z30" s="301">
        <v>0</v>
      </c>
      <c r="AA30" s="301">
        <v>0</v>
      </c>
      <c r="AB30" s="301">
        <v>0</v>
      </c>
      <c r="AC30" s="106"/>
      <c r="AD30" s="101"/>
      <c r="AE30" s="301"/>
      <c r="AF30" s="788"/>
      <c r="AG30" s="476"/>
      <c r="AH30" s="472"/>
      <c r="AI30" s="472"/>
      <c r="AJ30" s="752"/>
      <c r="AK30" s="472"/>
      <c r="AL30" s="472"/>
      <c r="AM30" s="781"/>
      <c r="AN30" s="792"/>
      <c r="AO30" s="794"/>
      <c r="AP30" s="796"/>
      <c r="AQ30" s="472"/>
      <c r="AR30" s="472"/>
      <c r="AS30" s="472"/>
      <c r="AT30" s="472"/>
      <c r="AU30" s="472"/>
      <c r="AV30" s="472"/>
      <c r="AW30" s="792"/>
      <c r="AX30" s="472"/>
      <c r="AY30" s="781"/>
    </row>
    <row r="31" spans="1:51" ht="18" customHeight="1" x14ac:dyDescent="0.25">
      <c r="A31" s="522"/>
      <c r="B31" s="472"/>
      <c r="C31" s="485"/>
      <c r="D31" s="108" t="s">
        <v>7</v>
      </c>
      <c r="E31" s="101">
        <v>0</v>
      </c>
      <c r="F31" s="106"/>
      <c r="G31" s="106"/>
      <c r="H31" s="106"/>
      <c r="I31" s="106"/>
      <c r="J31" s="106"/>
      <c r="K31" s="106"/>
      <c r="L31" s="106"/>
      <c r="M31" s="101">
        <v>0</v>
      </c>
      <c r="N31" s="101">
        <v>0</v>
      </c>
      <c r="O31" s="101">
        <v>0</v>
      </c>
      <c r="P31" s="106"/>
      <c r="Q31" s="106"/>
      <c r="R31" s="106"/>
      <c r="S31" s="299"/>
      <c r="T31" s="300"/>
      <c r="U31" s="301"/>
      <c r="V31" s="301"/>
      <c r="W31" s="301"/>
      <c r="X31" s="301"/>
      <c r="Y31" s="301"/>
      <c r="Z31" s="301">
        <v>0</v>
      </c>
      <c r="AA31" s="301">
        <v>0</v>
      </c>
      <c r="AB31" s="301">
        <v>0</v>
      </c>
      <c r="AC31" s="106"/>
      <c r="AD31" s="101"/>
      <c r="AE31" s="301"/>
      <c r="AF31" s="788"/>
      <c r="AG31" s="476"/>
      <c r="AH31" s="472"/>
      <c r="AI31" s="472"/>
      <c r="AJ31" s="752"/>
      <c r="AK31" s="472"/>
      <c r="AL31" s="472"/>
      <c r="AM31" s="781"/>
      <c r="AN31" s="792"/>
      <c r="AO31" s="794"/>
      <c r="AP31" s="796"/>
      <c r="AQ31" s="472"/>
      <c r="AR31" s="472"/>
      <c r="AS31" s="472"/>
      <c r="AT31" s="472"/>
      <c r="AU31" s="472"/>
      <c r="AV31" s="472"/>
      <c r="AW31" s="792"/>
      <c r="AX31" s="472"/>
      <c r="AY31" s="781"/>
    </row>
    <row r="32" spans="1:51" ht="18" customHeight="1" x14ac:dyDescent="0.25">
      <c r="A32" s="522"/>
      <c r="B32" s="472"/>
      <c r="C32" s="485"/>
      <c r="D32" s="100" t="s">
        <v>85</v>
      </c>
      <c r="E32" s="115">
        <v>33</v>
      </c>
      <c r="F32" s="116"/>
      <c r="G32" s="116"/>
      <c r="H32" s="116"/>
      <c r="I32" s="116"/>
      <c r="J32" s="116"/>
      <c r="K32" s="116"/>
      <c r="L32" s="116"/>
      <c r="M32" s="115">
        <v>33</v>
      </c>
      <c r="N32" s="115">
        <v>33</v>
      </c>
      <c r="O32" s="115">
        <v>33</v>
      </c>
      <c r="P32" s="116"/>
      <c r="Q32" s="116"/>
      <c r="R32" s="116"/>
      <c r="S32" s="302"/>
      <c r="T32" s="303"/>
      <c r="U32" s="304"/>
      <c r="V32" s="304"/>
      <c r="W32" s="304"/>
      <c r="X32" s="304"/>
      <c r="Y32" s="304"/>
      <c r="Z32" s="115">
        <v>8</v>
      </c>
      <c r="AA32" s="115">
        <v>16</v>
      </c>
      <c r="AB32" s="115">
        <v>26</v>
      </c>
      <c r="AC32" s="116"/>
      <c r="AD32" s="120"/>
      <c r="AE32" s="304"/>
      <c r="AF32" s="788"/>
      <c r="AG32" s="476"/>
      <c r="AH32" s="472"/>
      <c r="AI32" s="472"/>
      <c r="AJ32" s="752"/>
      <c r="AK32" s="472"/>
      <c r="AL32" s="472"/>
      <c r="AM32" s="781"/>
      <c r="AN32" s="792"/>
      <c r="AO32" s="794"/>
      <c r="AP32" s="796"/>
      <c r="AQ32" s="472"/>
      <c r="AR32" s="472"/>
      <c r="AS32" s="472"/>
      <c r="AT32" s="472"/>
      <c r="AU32" s="472"/>
      <c r="AV32" s="472"/>
      <c r="AW32" s="792"/>
      <c r="AX32" s="472"/>
      <c r="AY32" s="781"/>
    </row>
    <row r="33" spans="1:51" ht="18" customHeight="1" x14ac:dyDescent="0.25">
      <c r="A33" s="522"/>
      <c r="B33" s="472"/>
      <c r="C33" s="485"/>
      <c r="D33" s="108" t="s">
        <v>88</v>
      </c>
      <c r="E33" s="115">
        <v>9991586</v>
      </c>
      <c r="F33" s="116"/>
      <c r="G33" s="116"/>
      <c r="H33" s="116"/>
      <c r="I33" s="116"/>
      <c r="J33" s="116"/>
      <c r="K33" s="116"/>
      <c r="L33" s="116"/>
      <c r="M33" s="115">
        <v>9991586</v>
      </c>
      <c r="N33" s="115">
        <v>9991586</v>
      </c>
      <c r="O33" s="115">
        <v>9991586</v>
      </c>
      <c r="P33" s="116"/>
      <c r="Q33" s="116"/>
      <c r="R33" s="116"/>
      <c r="S33" s="302"/>
      <c r="T33" s="303"/>
      <c r="U33" s="304"/>
      <c r="V33" s="304"/>
      <c r="W33" s="304"/>
      <c r="X33" s="304"/>
      <c r="Y33" s="304"/>
      <c r="Z33" s="115">
        <v>7375903</v>
      </c>
      <c r="AA33" s="115">
        <v>12304696</v>
      </c>
      <c r="AB33" s="115">
        <v>13205176</v>
      </c>
      <c r="AC33" s="116"/>
      <c r="AD33" s="120"/>
      <c r="AE33" s="304"/>
      <c r="AF33" s="789"/>
      <c r="AG33" s="477"/>
      <c r="AH33" s="473"/>
      <c r="AI33" s="473"/>
      <c r="AJ33" s="753"/>
      <c r="AK33" s="473"/>
      <c r="AL33" s="473"/>
      <c r="AM33" s="782"/>
      <c r="AN33" s="793"/>
      <c r="AO33" s="794"/>
      <c r="AP33" s="797"/>
      <c r="AQ33" s="473"/>
      <c r="AR33" s="473"/>
      <c r="AS33" s="473"/>
      <c r="AT33" s="473"/>
      <c r="AU33" s="473"/>
      <c r="AV33" s="473"/>
      <c r="AW33" s="793"/>
      <c r="AX33" s="473"/>
      <c r="AY33" s="782"/>
    </row>
    <row r="34" spans="1:51" ht="18" customHeight="1" x14ac:dyDescent="0.25">
      <c r="A34" s="522"/>
      <c r="B34" s="472"/>
      <c r="C34" s="485" t="s">
        <v>167</v>
      </c>
      <c r="D34" s="100" t="s">
        <v>83</v>
      </c>
      <c r="E34" s="101">
        <v>24</v>
      </c>
      <c r="F34" s="101"/>
      <c r="G34" s="101"/>
      <c r="H34" s="101"/>
      <c r="I34" s="101"/>
      <c r="J34" s="101"/>
      <c r="K34" s="101"/>
      <c r="L34" s="101"/>
      <c r="M34" s="101">
        <v>24</v>
      </c>
      <c r="N34" s="101">
        <v>24</v>
      </c>
      <c r="O34" s="101">
        <v>24</v>
      </c>
      <c r="P34" s="101"/>
      <c r="Q34" s="101"/>
      <c r="R34" s="102"/>
      <c r="S34" s="291"/>
      <c r="T34" s="292"/>
      <c r="U34" s="293"/>
      <c r="V34" s="293"/>
      <c r="W34" s="293"/>
      <c r="X34" s="293"/>
      <c r="Y34" s="293"/>
      <c r="Z34" s="294">
        <v>7</v>
      </c>
      <c r="AA34" s="294">
        <v>12</v>
      </c>
      <c r="AB34" s="294">
        <v>16</v>
      </c>
      <c r="AC34" s="106"/>
      <c r="AD34" s="295"/>
      <c r="AE34" s="293"/>
      <c r="AF34" s="787"/>
      <c r="AG34" s="475" t="s">
        <v>167</v>
      </c>
      <c r="AH34" s="471" t="s">
        <v>335</v>
      </c>
      <c r="AI34" s="471" t="s">
        <v>234</v>
      </c>
      <c r="AJ34" s="751" t="s">
        <v>320</v>
      </c>
      <c r="AK34" s="471" t="str">
        <f>+AG34</f>
        <v>5-USME</v>
      </c>
      <c r="AL34" s="471" t="s">
        <v>234</v>
      </c>
      <c r="AM34" s="780" t="s">
        <v>261</v>
      </c>
      <c r="AN34" s="791">
        <v>372602.40687775135</v>
      </c>
      <c r="AO34" s="794">
        <v>181364.0395199765</v>
      </c>
      <c r="AP34" s="795">
        <v>191238.36735777481</v>
      </c>
      <c r="AQ34" s="471" t="s">
        <v>234</v>
      </c>
      <c r="AR34" s="471" t="s">
        <v>235</v>
      </c>
      <c r="AS34" s="790">
        <f>+AN34</f>
        <v>372602.40687775135</v>
      </c>
      <c r="AT34" s="471" t="s">
        <v>235</v>
      </c>
      <c r="AU34" s="790">
        <f>+AS34</f>
        <v>372602.40687775135</v>
      </c>
      <c r="AV34" s="471" t="s">
        <v>236</v>
      </c>
      <c r="AW34" s="791">
        <f>+AP34+AO34</f>
        <v>372602.40687775135</v>
      </c>
      <c r="AX34" s="790">
        <f>+AW34</f>
        <v>372602.40687775135</v>
      </c>
      <c r="AY34" s="780"/>
    </row>
    <row r="35" spans="1:51" ht="18" customHeight="1" x14ac:dyDescent="0.25">
      <c r="A35" s="522"/>
      <c r="B35" s="472"/>
      <c r="C35" s="485"/>
      <c r="D35" s="108" t="s">
        <v>6</v>
      </c>
      <c r="E35" s="101">
        <v>7186930</v>
      </c>
      <c r="F35" s="101"/>
      <c r="G35" s="101"/>
      <c r="H35" s="101"/>
      <c r="I35" s="101"/>
      <c r="J35" s="101"/>
      <c r="K35" s="101"/>
      <c r="L35" s="101"/>
      <c r="M35" s="101">
        <v>7186930</v>
      </c>
      <c r="N35" s="101">
        <v>7186930</v>
      </c>
      <c r="O35" s="101">
        <v>7186930</v>
      </c>
      <c r="P35" s="101"/>
      <c r="Q35" s="101"/>
      <c r="R35" s="101"/>
      <c r="S35" s="296"/>
      <c r="T35" s="297"/>
      <c r="U35" s="298"/>
      <c r="V35" s="298"/>
      <c r="W35" s="298"/>
      <c r="X35" s="298"/>
      <c r="Y35" s="298"/>
      <c r="Z35" s="294">
        <v>6453915</v>
      </c>
      <c r="AA35" s="294">
        <v>8085943</v>
      </c>
      <c r="AB35" s="294">
        <v>8126262</v>
      </c>
      <c r="AC35" s="101"/>
      <c r="AD35" s="101"/>
      <c r="AE35" s="298"/>
      <c r="AF35" s="788"/>
      <c r="AG35" s="476"/>
      <c r="AH35" s="472"/>
      <c r="AI35" s="472"/>
      <c r="AJ35" s="752"/>
      <c r="AK35" s="472"/>
      <c r="AL35" s="472"/>
      <c r="AM35" s="781"/>
      <c r="AN35" s="792"/>
      <c r="AO35" s="794"/>
      <c r="AP35" s="796"/>
      <c r="AQ35" s="472"/>
      <c r="AR35" s="472"/>
      <c r="AS35" s="472"/>
      <c r="AT35" s="472"/>
      <c r="AU35" s="472"/>
      <c r="AV35" s="472"/>
      <c r="AW35" s="792"/>
      <c r="AX35" s="472"/>
      <c r="AY35" s="781"/>
    </row>
    <row r="36" spans="1:51" ht="18" customHeight="1" x14ac:dyDescent="0.25">
      <c r="A36" s="522"/>
      <c r="B36" s="472"/>
      <c r="C36" s="485"/>
      <c r="D36" s="100" t="s">
        <v>84</v>
      </c>
      <c r="E36" s="101">
        <v>0</v>
      </c>
      <c r="F36" s="106"/>
      <c r="G36" s="106"/>
      <c r="H36" s="106"/>
      <c r="I36" s="106"/>
      <c r="J36" s="106"/>
      <c r="K36" s="106"/>
      <c r="L36" s="106"/>
      <c r="M36" s="101">
        <v>0</v>
      </c>
      <c r="N36" s="101">
        <v>0</v>
      </c>
      <c r="O36" s="101">
        <v>0</v>
      </c>
      <c r="P36" s="106"/>
      <c r="Q36" s="106"/>
      <c r="R36" s="106"/>
      <c r="S36" s="299"/>
      <c r="T36" s="300"/>
      <c r="U36" s="301"/>
      <c r="V36" s="301"/>
      <c r="W36" s="301"/>
      <c r="X36" s="301"/>
      <c r="Y36" s="301"/>
      <c r="Z36" s="301">
        <v>0</v>
      </c>
      <c r="AA36" s="301">
        <v>0</v>
      </c>
      <c r="AB36" s="301">
        <v>0</v>
      </c>
      <c r="AC36" s="106"/>
      <c r="AD36" s="101"/>
      <c r="AE36" s="301"/>
      <c r="AF36" s="788"/>
      <c r="AG36" s="476"/>
      <c r="AH36" s="472"/>
      <c r="AI36" s="472"/>
      <c r="AJ36" s="752"/>
      <c r="AK36" s="472"/>
      <c r="AL36" s="472"/>
      <c r="AM36" s="781"/>
      <c r="AN36" s="792"/>
      <c r="AO36" s="794"/>
      <c r="AP36" s="796"/>
      <c r="AQ36" s="472"/>
      <c r="AR36" s="472"/>
      <c r="AS36" s="472"/>
      <c r="AT36" s="472"/>
      <c r="AU36" s="472"/>
      <c r="AV36" s="472"/>
      <c r="AW36" s="792"/>
      <c r="AX36" s="472"/>
      <c r="AY36" s="781"/>
    </row>
    <row r="37" spans="1:51" ht="18" customHeight="1" x14ac:dyDescent="0.25">
      <c r="A37" s="522"/>
      <c r="B37" s="472"/>
      <c r="C37" s="485"/>
      <c r="D37" s="108" t="s">
        <v>7</v>
      </c>
      <c r="E37" s="101">
        <v>0</v>
      </c>
      <c r="F37" s="106"/>
      <c r="G37" s="106"/>
      <c r="H37" s="106"/>
      <c r="I37" s="106"/>
      <c r="J37" s="106"/>
      <c r="K37" s="106"/>
      <c r="L37" s="106"/>
      <c r="M37" s="101">
        <v>0</v>
      </c>
      <c r="N37" s="101">
        <v>0</v>
      </c>
      <c r="O37" s="101">
        <v>0</v>
      </c>
      <c r="P37" s="106"/>
      <c r="Q37" s="106"/>
      <c r="R37" s="106"/>
      <c r="S37" s="299"/>
      <c r="T37" s="300"/>
      <c r="U37" s="301"/>
      <c r="V37" s="301"/>
      <c r="W37" s="301"/>
      <c r="X37" s="301"/>
      <c r="Y37" s="301"/>
      <c r="Z37" s="301">
        <v>0</v>
      </c>
      <c r="AA37" s="301">
        <v>0</v>
      </c>
      <c r="AB37" s="301">
        <v>0</v>
      </c>
      <c r="AC37" s="106"/>
      <c r="AD37" s="101"/>
      <c r="AE37" s="301"/>
      <c r="AF37" s="788"/>
      <c r="AG37" s="476"/>
      <c r="AH37" s="472"/>
      <c r="AI37" s="472"/>
      <c r="AJ37" s="752"/>
      <c r="AK37" s="472"/>
      <c r="AL37" s="472"/>
      <c r="AM37" s="781"/>
      <c r="AN37" s="792"/>
      <c r="AO37" s="794"/>
      <c r="AP37" s="796"/>
      <c r="AQ37" s="472"/>
      <c r="AR37" s="472"/>
      <c r="AS37" s="472"/>
      <c r="AT37" s="472"/>
      <c r="AU37" s="472"/>
      <c r="AV37" s="472"/>
      <c r="AW37" s="792"/>
      <c r="AX37" s="472"/>
      <c r="AY37" s="781"/>
    </row>
    <row r="38" spans="1:51" ht="18" customHeight="1" x14ac:dyDescent="0.25">
      <c r="A38" s="522"/>
      <c r="B38" s="472"/>
      <c r="C38" s="485"/>
      <c r="D38" s="100" t="s">
        <v>85</v>
      </c>
      <c r="E38" s="115">
        <v>24</v>
      </c>
      <c r="F38" s="116"/>
      <c r="G38" s="116"/>
      <c r="H38" s="116"/>
      <c r="I38" s="116"/>
      <c r="J38" s="116"/>
      <c r="K38" s="116"/>
      <c r="L38" s="116"/>
      <c r="M38" s="115">
        <v>24</v>
      </c>
      <c r="N38" s="115">
        <v>24</v>
      </c>
      <c r="O38" s="115">
        <v>24</v>
      </c>
      <c r="P38" s="116"/>
      <c r="Q38" s="116"/>
      <c r="R38" s="116"/>
      <c r="S38" s="302"/>
      <c r="T38" s="303"/>
      <c r="U38" s="304"/>
      <c r="V38" s="304"/>
      <c r="W38" s="304"/>
      <c r="X38" s="304"/>
      <c r="Y38" s="304"/>
      <c r="Z38" s="115">
        <v>7</v>
      </c>
      <c r="AA38" s="115">
        <v>12</v>
      </c>
      <c r="AB38" s="115">
        <v>16</v>
      </c>
      <c r="AC38" s="116"/>
      <c r="AD38" s="120"/>
      <c r="AE38" s="304"/>
      <c r="AF38" s="788"/>
      <c r="AG38" s="476"/>
      <c r="AH38" s="472"/>
      <c r="AI38" s="472"/>
      <c r="AJ38" s="752"/>
      <c r="AK38" s="472"/>
      <c r="AL38" s="472"/>
      <c r="AM38" s="781"/>
      <c r="AN38" s="792"/>
      <c r="AO38" s="794"/>
      <c r="AP38" s="796"/>
      <c r="AQ38" s="472"/>
      <c r="AR38" s="472"/>
      <c r="AS38" s="472"/>
      <c r="AT38" s="472"/>
      <c r="AU38" s="472"/>
      <c r="AV38" s="472"/>
      <c r="AW38" s="792"/>
      <c r="AX38" s="472"/>
      <c r="AY38" s="781"/>
    </row>
    <row r="39" spans="1:51" ht="18" customHeight="1" x14ac:dyDescent="0.25">
      <c r="A39" s="522"/>
      <c r="B39" s="472"/>
      <c r="C39" s="485"/>
      <c r="D39" s="108" t="s">
        <v>88</v>
      </c>
      <c r="E39" s="115">
        <v>7186930</v>
      </c>
      <c r="F39" s="116"/>
      <c r="G39" s="116"/>
      <c r="H39" s="116"/>
      <c r="I39" s="116"/>
      <c r="J39" s="116"/>
      <c r="K39" s="116"/>
      <c r="L39" s="116"/>
      <c r="M39" s="115">
        <v>7186930</v>
      </c>
      <c r="N39" s="115">
        <v>7186930</v>
      </c>
      <c r="O39" s="115">
        <v>7186930</v>
      </c>
      <c r="P39" s="116"/>
      <c r="Q39" s="116"/>
      <c r="R39" s="116"/>
      <c r="S39" s="302"/>
      <c r="T39" s="303"/>
      <c r="U39" s="304"/>
      <c r="V39" s="304"/>
      <c r="W39" s="304"/>
      <c r="X39" s="304"/>
      <c r="Y39" s="304"/>
      <c r="Z39" s="115">
        <v>6453915</v>
      </c>
      <c r="AA39" s="115">
        <v>9228522</v>
      </c>
      <c r="AB39" s="115">
        <v>8126262</v>
      </c>
      <c r="AC39" s="116"/>
      <c r="AD39" s="120"/>
      <c r="AE39" s="304"/>
      <c r="AF39" s="789"/>
      <c r="AG39" s="477"/>
      <c r="AH39" s="473"/>
      <c r="AI39" s="473"/>
      <c r="AJ39" s="753"/>
      <c r="AK39" s="473"/>
      <c r="AL39" s="473"/>
      <c r="AM39" s="782"/>
      <c r="AN39" s="793"/>
      <c r="AO39" s="794"/>
      <c r="AP39" s="797"/>
      <c r="AQ39" s="473"/>
      <c r="AR39" s="473"/>
      <c r="AS39" s="473"/>
      <c r="AT39" s="473"/>
      <c r="AU39" s="473"/>
      <c r="AV39" s="473"/>
      <c r="AW39" s="793"/>
      <c r="AX39" s="473"/>
      <c r="AY39" s="782"/>
    </row>
    <row r="40" spans="1:51" ht="18" customHeight="1" x14ac:dyDescent="0.25">
      <c r="A40" s="522"/>
      <c r="B40" s="472"/>
      <c r="C40" s="485" t="s">
        <v>168</v>
      </c>
      <c r="D40" s="100" t="s">
        <v>83</v>
      </c>
      <c r="E40" s="101">
        <v>25</v>
      </c>
      <c r="F40" s="101"/>
      <c r="G40" s="101"/>
      <c r="H40" s="101"/>
      <c r="I40" s="101"/>
      <c r="J40" s="101"/>
      <c r="K40" s="101"/>
      <c r="L40" s="101"/>
      <c r="M40" s="101">
        <v>25</v>
      </c>
      <c r="N40" s="101">
        <v>25</v>
      </c>
      <c r="O40" s="101">
        <v>25</v>
      </c>
      <c r="P40" s="101"/>
      <c r="Q40" s="101"/>
      <c r="R40" s="102"/>
      <c r="S40" s="291"/>
      <c r="T40" s="292"/>
      <c r="U40" s="293"/>
      <c r="V40" s="293"/>
      <c r="W40" s="293"/>
      <c r="X40" s="293"/>
      <c r="Y40" s="293"/>
      <c r="Z40" s="294">
        <v>5</v>
      </c>
      <c r="AA40" s="294">
        <v>10</v>
      </c>
      <c r="AB40" s="294">
        <v>22</v>
      </c>
      <c r="AC40" s="106"/>
      <c r="AD40" s="295"/>
      <c r="AE40" s="293"/>
      <c r="AF40" s="787"/>
      <c r="AG40" s="475" t="s">
        <v>168</v>
      </c>
      <c r="AH40" s="471" t="s">
        <v>336</v>
      </c>
      <c r="AI40" s="471" t="s">
        <v>234</v>
      </c>
      <c r="AJ40" s="751" t="s">
        <v>320</v>
      </c>
      <c r="AK40" s="471" t="str">
        <f>+AG40</f>
        <v>6-TUNJUELITO</v>
      </c>
      <c r="AL40" s="471" t="s">
        <v>234</v>
      </c>
      <c r="AM40" s="780" t="s">
        <v>261</v>
      </c>
      <c r="AN40" s="791">
        <v>179105.92232646368</v>
      </c>
      <c r="AO40" s="794">
        <v>86612</v>
      </c>
      <c r="AP40" s="795">
        <v>92493.922326463697</v>
      </c>
      <c r="AQ40" s="471" t="s">
        <v>234</v>
      </c>
      <c r="AR40" s="471" t="s">
        <v>235</v>
      </c>
      <c r="AS40" s="790">
        <f>+AN40</f>
        <v>179105.92232646368</v>
      </c>
      <c r="AT40" s="471" t="s">
        <v>235</v>
      </c>
      <c r="AU40" s="790">
        <f>+AS40</f>
        <v>179105.92232646368</v>
      </c>
      <c r="AV40" s="471" t="s">
        <v>236</v>
      </c>
      <c r="AW40" s="791">
        <f>+AP40+AO40</f>
        <v>179105.92232646368</v>
      </c>
      <c r="AX40" s="790">
        <f>+AW40</f>
        <v>179105.92232646368</v>
      </c>
      <c r="AY40" s="780"/>
    </row>
    <row r="41" spans="1:51" ht="18" customHeight="1" x14ac:dyDescent="0.25">
      <c r="A41" s="522"/>
      <c r="B41" s="472"/>
      <c r="C41" s="485"/>
      <c r="D41" s="108" t="s">
        <v>6</v>
      </c>
      <c r="E41" s="101">
        <v>7397279</v>
      </c>
      <c r="F41" s="101"/>
      <c r="G41" s="101"/>
      <c r="H41" s="101"/>
      <c r="I41" s="101"/>
      <c r="J41" s="101"/>
      <c r="K41" s="101"/>
      <c r="L41" s="101"/>
      <c r="M41" s="101">
        <v>7397279</v>
      </c>
      <c r="N41" s="101">
        <v>7397279</v>
      </c>
      <c r="O41" s="101">
        <v>7397279</v>
      </c>
      <c r="P41" s="101"/>
      <c r="Q41" s="101"/>
      <c r="R41" s="101"/>
      <c r="S41" s="296"/>
      <c r="T41" s="297"/>
      <c r="U41" s="298"/>
      <c r="V41" s="298"/>
      <c r="W41" s="298"/>
      <c r="X41" s="298"/>
      <c r="Y41" s="298"/>
      <c r="Z41" s="294">
        <v>4609939</v>
      </c>
      <c r="AA41" s="294">
        <v>11118171</v>
      </c>
      <c r="AB41" s="294">
        <v>11173611</v>
      </c>
      <c r="AC41" s="101"/>
      <c r="AD41" s="101"/>
      <c r="AE41" s="298"/>
      <c r="AF41" s="788"/>
      <c r="AG41" s="476"/>
      <c r="AH41" s="472"/>
      <c r="AI41" s="472"/>
      <c r="AJ41" s="752"/>
      <c r="AK41" s="472"/>
      <c r="AL41" s="472"/>
      <c r="AM41" s="781"/>
      <c r="AN41" s="792"/>
      <c r="AO41" s="794"/>
      <c r="AP41" s="796"/>
      <c r="AQ41" s="472"/>
      <c r="AR41" s="472"/>
      <c r="AS41" s="472"/>
      <c r="AT41" s="472"/>
      <c r="AU41" s="472"/>
      <c r="AV41" s="472"/>
      <c r="AW41" s="792"/>
      <c r="AX41" s="472"/>
      <c r="AY41" s="781"/>
    </row>
    <row r="42" spans="1:51" ht="18" customHeight="1" x14ac:dyDescent="0.25">
      <c r="A42" s="522"/>
      <c r="B42" s="472"/>
      <c r="C42" s="485"/>
      <c r="D42" s="100" t="s">
        <v>84</v>
      </c>
      <c r="E42" s="101">
        <v>0</v>
      </c>
      <c r="F42" s="106"/>
      <c r="G42" s="106"/>
      <c r="H42" s="106"/>
      <c r="I42" s="106"/>
      <c r="J42" s="106"/>
      <c r="K42" s="106"/>
      <c r="L42" s="106"/>
      <c r="M42" s="101">
        <v>0</v>
      </c>
      <c r="N42" s="101">
        <v>0</v>
      </c>
      <c r="O42" s="101">
        <v>0</v>
      </c>
      <c r="P42" s="106"/>
      <c r="Q42" s="106"/>
      <c r="R42" s="106"/>
      <c r="S42" s="299"/>
      <c r="T42" s="300"/>
      <c r="U42" s="301"/>
      <c r="V42" s="301"/>
      <c r="W42" s="301"/>
      <c r="X42" s="301"/>
      <c r="Y42" s="301"/>
      <c r="Z42" s="301">
        <v>0</v>
      </c>
      <c r="AA42" s="301">
        <v>0</v>
      </c>
      <c r="AB42" s="301">
        <v>0</v>
      </c>
      <c r="AC42" s="106"/>
      <c r="AD42" s="101"/>
      <c r="AE42" s="301"/>
      <c r="AF42" s="788"/>
      <c r="AG42" s="476"/>
      <c r="AH42" s="472"/>
      <c r="AI42" s="472"/>
      <c r="AJ42" s="752"/>
      <c r="AK42" s="472"/>
      <c r="AL42" s="472"/>
      <c r="AM42" s="781"/>
      <c r="AN42" s="792"/>
      <c r="AO42" s="794"/>
      <c r="AP42" s="796"/>
      <c r="AQ42" s="472"/>
      <c r="AR42" s="472"/>
      <c r="AS42" s="472"/>
      <c r="AT42" s="472"/>
      <c r="AU42" s="472"/>
      <c r="AV42" s="472"/>
      <c r="AW42" s="792"/>
      <c r="AX42" s="472"/>
      <c r="AY42" s="781"/>
    </row>
    <row r="43" spans="1:51" ht="18" customHeight="1" x14ac:dyDescent="0.25">
      <c r="A43" s="522"/>
      <c r="B43" s="472"/>
      <c r="C43" s="485"/>
      <c r="D43" s="108" t="s">
        <v>7</v>
      </c>
      <c r="E43" s="101">
        <v>0</v>
      </c>
      <c r="F43" s="106"/>
      <c r="G43" s="106"/>
      <c r="H43" s="106"/>
      <c r="I43" s="106"/>
      <c r="J43" s="106"/>
      <c r="K43" s="106"/>
      <c r="L43" s="106"/>
      <c r="M43" s="101">
        <v>0</v>
      </c>
      <c r="N43" s="101">
        <v>0</v>
      </c>
      <c r="O43" s="101">
        <v>0</v>
      </c>
      <c r="P43" s="106"/>
      <c r="Q43" s="106"/>
      <c r="R43" s="106"/>
      <c r="S43" s="299"/>
      <c r="T43" s="300"/>
      <c r="U43" s="301"/>
      <c r="V43" s="301"/>
      <c r="W43" s="301"/>
      <c r="X43" s="301"/>
      <c r="Y43" s="301"/>
      <c r="Z43" s="301">
        <v>0</v>
      </c>
      <c r="AA43" s="301">
        <v>0</v>
      </c>
      <c r="AB43" s="301">
        <v>0</v>
      </c>
      <c r="AC43" s="106"/>
      <c r="AD43" s="101"/>
      <c r="AE43" s="301"/>
      <c r="AF43" s="788"/>
      <c r="AG43" s="476"/>
      <c r="AH43" s="472"/>
      <c r="AI43" s="472"/>
      <c r="AJ43" s="752"/>
      <c r="AK43" s="472"/>
      <c r="AL43" s="472"/>
      <c r="AM43" s="781"/>
      <c r="AN43" s="792"/>
      <c r="AO43" s="794"/>
      <c r="AP43" s="796"/>
      <c r="AQ43" s="472"/>
      <c r="AR43" s="472"/>
      <c r="AS43" s="472"/>
      <c r="AT43" s="472"/>
      <c r="AU43" s="472"/>
      <c r="AV43" s="472"/>
      <c r="AW43" s="792"/>
      <c r="AX43" s="472"/>
      <c r="AY43" s="781"/>
    </row>
    <row r="44" spans="1:51" ht="18" customHeight="1" x14ac:dyDescent="0.25">
      <c r="A44" s="522"/>
      <c r="B44" s="472"/>
      <c r="C44" s="485"/>
      <c r="D44" s="100" t="s">
        <v>85</v>
      </c>
      <c r="E44" s="115">
        <v>25</v>
      </c>
      <c r="F44" s="116"/>
      <c r="G44" s="116"/>
      <c r="H44" s="116"/>
      <c r="I44" s="116"/>
      <c r="J44" s="116"/>
      <c r="K44" s="116"/>
      <c r="L44" s="116"/>
      <c r="M44" s="115">
        <v>25</v>
      </c>
      <c r="N44" s="115">
        <v>25</v>
      </c>
      <c r="O44" s="115">
        <v>25</v>
      </c>
      <c r="P44" s="116"/>
      <c r="Q44" s="116"/>
      <c r="R44" s="116"/>
      <c r="S44" s="302"/>
      <c r="T44" s="303"/>
      <c r="U44" s="304"/>
      <c r="V44" s="304"/>
      <c r="W44" s="304"/>
      <c r="X44" s="304"/>
      <c r="Y44" s="304"/>
      <c r="Z44" s="115">
        <v>5</v>
      </c>
      <c r="AA44" s="115">
        <v>10</v>
      </c>
      <c r="AB44" s="115">
        <v>22</v>
      </c>
      <c r="AC44" s="116"/>
      <c r="AD44" s="120"/>
      <c r="AE44" s="304"/>
      <c r="AF44" s="788"/>
      <c r="AG44" s="476"/>
      <c r="AH44" s="472"/>
      <c r="AI44" s="472"/>
      <c r="AJ44" s="752"/>
      <c r="AK44" s="472"/>
      <c r="AL44" s="472"/>
      <c r="AM44" s="781"/>
      <c r="AN44" s="792"/>
      <c r="AO44" s="794"/>
      <c r="AP44" s="796"/>
      <c r="AQ44" s="472"/>
      <c r="AR44" s="472"/>
      <c r="AS44" s="472"/>
      <c r="AT44" s="472"/>
      <c r="AU44" s="472"/>
      <c r="AV44" s="472"/>
      <c r="AW44" s="792"/>
      <c r="AX44" s="472"/>
      <c r="AY44" s="781"/>
    </row>
    <row r="45" spans="1:51" ht="18" customHeight="1" x14ac:dyDescent="0.25">
      <c r="A45" s="522"/>
      <c r="B45" s="472"/>
      <c r="C45" s="485"/>
      <c r="D45" s="108" t="s">
        <v>88</v>
      </c>
      <c r="E45" s="115">
        <v>7397279</v>
      </c>
      <c r="F45" s="116"/>
      <c r="G45" s="116"/>
      <c r="H45" s="116"/>
      <c r="I45" s="116"/>
      <c r="J45" s="116"/>
      <c r="K45" s="116"/>
      <c r="L45" s="116"/>
      <c r="M45" s="115">
        <v>7397279</v>
      </c>
      <c r="N45" s="115">
        <v>7397279</v>
      </c>
      <c r="O45" s="115">
        <v>7397279</v>
      </c>
      <c r="P45" s="116"/>
      <c r="Q45" s="116"/>
      <c r="R45" s="116"/>
      <c r="S45" s="302"/>
      <c r="T45" s="303"/>
      <c r="U45" s="304"/>
      <c r="V45" s="304"/>
      <c r="W45" s="304"/>
      <c r="X45" s="304"/>
      <c r="Y45" s="304"/>
      <c r="Z45" s="115">
        <v>4609939</v>
      </c>
      <c r="AA45" s="115">
        <v>7690435</v>
      </c>
      <c r="AB45" s="115">
        <v>11173611</v>
      </c>
      <c r="AC45" s="116"/>
      <c r="AD45" s="120"/>
      <c r="AE45" s="304"/>
      <c r="AF45" s="789"/>
      <c r="AG45" s="477"/>
      <c r="AH45" s="473"/>
      <c r="AI45" s="473"/>
      <c r="AJ45" s="753"/>
      <c r="AK45" s="473"/>
      <c r="AL45" s="473"/>
      <c r="AM45" s="782"/>
      <c r="AN45" s="793"/>
      <c r="AO45" s="794"/>
      <c r="AP45" s="797"/>
      <c r="AQ45" s="473"/>
      <c r="AR45" s="473"/>
      <c r="AS45" s="473"/>
      <c r="AT45" s="473"/>
      <c r="AU45" s="473"/>
      <c r="AV45" s="473"/>
      <c r="AW45" s="793"/>
      <c r="AX45" s="473"/>
      <c r="AY45" s="782"/>
    </row>
    <row r="46" spans="1:51" ht="18" customHeight="1" x14ac:dyDescent="0.25">
      <c r="A46" s="522"/>
      <c r="B46" s="472"/>
      <c r="C46" s="485" t="s">
        <v>169</v>
      </c>
      <c r="D46" s="100" t="s">
        <v>83</v>
      </c>
      <c r="E46" s="101">
        <v>259</v>
      </c>
      <c r="F46" s="101"/>
      <c r="G46" s="101"/>
      <c r="H46" s="101"/>
      <c r="I46" s="101"/>
      <c r="J46" s="101"/>
      <c r="K46" s="101"/>
      <c r="L46" s="101"/>
      <c r="M46" s="101">
        <v>259</v>
      </c>
      <c r="N46" s="101">
        <v>259</v>
      </c>
      <c r="O46" s="101">
        <v>259</v>
      </c>
      <c r="P46" s="101"/>
      <c r="Q46" s="101"/>
      <c r="R46" s="102"/>
      <c r="S46" s="291"/>
      <c r="T46" s="292"/>
      <c r="U46" s="293"/>
      <c r="V46" s="293"/>
      <c r="W46" s="293"/>
      <c r="X46" s="293"/>
      <c r="Y46" s="293"/>
      <c r="Z46" s="294">
        <v>10</v>
      </c>
      <c r="AA46" s="294">
        <v>30</v>
      </c>
      <c r="AB46" s="294">
        <v>40</v>
      </c>
      <c r="AC46" s="106"/>
      <c r="AD46" s="295"/>
      <c r="AE46" s="293"/>
      <c r="AF46" s="787"/>
      <c r="AG46" s="475" t="s">
        <v>169</v>
      </c>
      <c r="AH46" s="471" t="s">
        <v>337</v>
      </c>
      <c r="AI46" s="471" t="s">
        <v>234</v>
      </c>
      <c r="AJ46" s="751" t="s">
        <v>320</v>
      </c>
      <c r="AK46" s="471" t="str">
        <f>+AG46</f>
        <v>7-BOSA</v>
      </c>
      <c r="AL46" s="471" t="s">
        <v>234</v>
      </c>
      <c r="AM46" s="780" t="s">
        <v>261</v>
      </c>
      <c r="AN46" s="791">
        <v>727228.52434992942</v>
      </c>
      <c r="AO46" s="794">
        <v>350318.05356729764</v>
      </c>
      <c r="AP46" s="795">
        <v>376910.47078263178</v>
      </c>
      <c r="AQ46" s="471" t="s">
        <v>234</v>
      </c>
      <c r="AR46" s="471" t="s">
        <v>235</v>
      </c>
      <c r="AS46" s="790">
        <f>+AN46</f>
        <v>727228.52434992942</v>
      </c>
      <c r="AT46" s="471" t="s">
        <v>235</v>
      </c>
      <c r="AU46" s="790">
        <f>+AS46</f>
        <v>727228.52434992942</v>
      </c>
      <c r="AV46" s="471" t="s">
        <v>236</v>
      </c>
      <c r="AW46" s="791">
        <f>+AP46+AO46</f>
        <v>727228.52434992942</v>
      </c>
      <c r="AX46" s="790">
        <f>+AW46</f>
        <v>727228.52434992942</v>
      </c>
      <c r="AY46" s="780"/>
    </row>
    <row r="47" spans="1:51" ht="18" customHeight="1" x14ac:dyDescent="0.25">
      <c r="A47" s="522"/>
      <c r="B47" s="472"/>
      <c r="C47" s="485"/>
      <c r="D47" s="108" t="s">
        <v>6</v>
      </c>
      <c r="E47" s="101">
        <v>77829196</v>
      </c>
      <c r="F47" s="101"/>
      <c r="G47" s="101"/>
      <c r="H47" s="101"/>
      <c r="I47" s="101"/>
      <c r="J47" s="101"/>
      <c r="K47" s="101"/>
      <c r="L47" s="101"/>
      <c r="M47" s="101">
        <v>77829196</v>
      </c>
      <c r="N47" s="101">
        <v>77829196</v>
      </c>
      <c r="O47" s="101">
        <v>77829196</v>
      </c>
      <c r="P47" s="101"/>
      <c r="Q47" s="101"/>
      <c r="R47" s="101"/>
      <c r="S47" s="296"/>
      <c r="T47" s="297"/>
      <c r="U47" s="298"/>
      <c r="V47" s="298"/>
      <c r="W47" s="298"/>
      <c r="X47" s="298"/>
      <c r="Y47" s="298"/>
      <c r="Z47" s="294">
        <v>9219878</v>
      </c>
      <c r="AA47" s="294">
        <v>20214857</v>
      </c>
      <c r="AB47" s="294">
        <v>20315656</v>
      </c>
      <c r="AC47" s="101"/>
      <c r="AD47" s="101"/>
      <c r="AE47" s="298"/>
      <c r="AF47" s="788"/>
      <c r="AG47" s="476"/>
      <c r="AH47" s="472"/>
      <c r="AI47" s="472"/>
      <c r="AJ47" s="752"/>
      <c r="AK47" s="472"/>
      <c r="AL47" s="472"/>
      <c r="AM47" s="781"/>
      <c r="AN47" s="792"/>
      <c r="AO47" s="794"/>
      <c r="AP47" s="796"/>
      <c r="AQ47" s="472"/>
      <c r="AR47" s="472"/>
      <c r="AS47" s="472"/>
      <c r="AT47" s="472"/>
      <c r="AU47" s="472"/>
      <c r="AV47" s="472"/>
      <c r="AW47" s="792"/>
      <c r="AX47" s="472"/>
      <c r="AY47" s="781"/>
    </row>
    <row r="48" spans="1:51" ht="18" customHeight="1" x14ac:dyDescent="0.25">
      <c r="A48" s="522"/>
      <c r="B48" s="472"/>
      <c r="C48" s="485"/>
      <c r="D48" s="100" t="s">
        <v>84</v>
      </c>
      <c r="E48" s="101">
        <v>0</v>
      </c>
      <c r="F48" s="106"/>
      <c r="G48" s="106"/>
      <c r="H48" s="106"/>
      <c r="I48" s="106"/>
      <c r="J48" s="106"/>
      <c r="K48" s="106"/>
      <c r="L48" s="106"/>
      <c r="M48" s="101">
        <v>0</v>
      </c>
      <c r="N48" s="101">
        <v>0</v>
      </c>
      <c r="O48" s="101">
        <v>0</v>
      </c>
      <c r="P48" s="106"/>
      <c r="Q48" s="106"/>
      <c r="R48" s="106"/>
      <c r="S48" s="299"/>
      <c r="T48" s="300"/>
      <c r="U48" s="301"/>
      <c r="V48" s="301"/>
      <c r="W48" s="301"/>
      <c r="X48" s="301"/>
      <c r="Y48" s="301"/>
      <c r="Z48" s="301">
        <v>0</v>
      </c>
      <c r="AA48" s="301">
        <v>0</v>
      </c>
      <c r="AB48" s="301">
        <v>0</v>
      </c>
      <c r="AC48" s="106"/>
      <c r="AD48" s="101"/>
      <c r="AE48" s="301"/>
      <c r="AF48" s="788"/>
      <c r="AG48" s="476"/>
      <c r="AH48" s="472"/>
      <c r="AI48" s="472"/>
      <c r="AJ48" s="752"/>
      <c r="AK48" s="472"/>
      <c r="AL48" s="472"/>
      <c r="AM48" s="781"/>
      <c r="AN48" s="792"/>
      <c r="AO48" s="794"/>
      <c r="AP48" s="796"/>
      <c r="AQ48" s="472"/>
      <c r="AR48" s="472"/>
      <c r="AS48" s="472"/>
      <c r="AT48" s="472"/>
      <c r="AU48" s="472"/>
      <c r="AV48" s="472"/>
      <c r="AW48" s="792"/>
      <c r="AX48" s="472"/>
      <c r="AY48" s="781"/>
    </row>
    <row r="49" spans="1:51" ht="18" customHeight="1" x14ac:dyDescent="0.25">
      <c r="A49" s="522"/>
      <c r="B49" s="472"/>
      <c r="C49" s="485"/>
      <c r="D49" s="108" t="s">
        <v>7</v>
      </c>
      <c r="E49" s="101">
        <v>0</v>
      </c>
      <c r="F49" s="106"/>
      <c r="G49" s="106"/>
      <c r="H49" s="106"/>
      <c r="I49" s="106"/>
      <c r="J49" s="106"/>
      <c r="K49" s="106"/>
      <c r="L49" s="106"/>
      <c r="M49" s="101">
        <v>0</v>
      </c>
      <c r="N49" s="101">
        <v>0</v>
      </c>
      <c r="O49" s="101">
        <v>0</v>
      </c>
      <c r="P49" s="106"/>
      <c r="Q49" s="106"/>
      <c r="R49" s="106"/>
      <c r="S49" s="299"/>
      <c r="T49" s="300"/>
      <c r="U49" s="301"/>
      <c r="V49" s="301"/>
      <c r="W49" s="301"/>
      <c r="X49" s="301"/>
      <c r="Y49" s="301"/>
      <c r="Z49" s="301">
        <v>0</v>
      </c>
      <c r="AA49" s="301">
        <v>0</v>
      </c>
      <c r="AB49" s="301">
        <v>0</v>
      </c>
      <c r="AC49" s="106"/>
      <c r="AD49" s="101"/>
      <c r="AE49" s="301"/>
      <c r="AF49" s="788"/>
      <c r="AG49" s="476"/>
      <c r="AH49" s="472"/>
      <c r="AI49" s="472"/>
      <c r="AJ49" s="752"/>
      <c r="AK49" s="472"/>
      <c r="AL49" s="472"/>
      <c r="AM49" s="781"/>
      <c r="AN49" s="792"/>
      <c r="AO49" s="794"/>
      <c r="AP49" s="796"/>
      <c r="AQ49" s="472"/>
      <c r="AR49" s="472"/>
      <c r="AS49" s="472"/>
      <c r="AT49" s="472"/>
      <c r="AU49" s="472"/>
      <c r="AV49" s="472"/>
      <c r="AW49" s="792"/>
      <c r="AX49" s="472"/>
      <c r="AY49" s="781"/>
    </row>
    <row r="50" spans="1:51" ht="18" customHeight="1" x14ac:dyDescent="0.25">
      <c r="A50" s="522"/>
      <c r="B50" s="472"/>
      <c r="C50" s="485"/>
      <c r="D50" s="100" t="s">
        <v>85</v>
      </c>
      <c r="E50" s="115">
        <v>259</v>
      </c>
      <c r="F50" s="116"/>
      <c r="G50" s="116"/>
      <c r="H50" s="116"/>
      <c r="I50" s="116"/>
      <c r="J50" s="116"/>
      <c r="K50" s="116"/>
      <c r="L50" s="116"/>
      <c r="M50" s="115">
        <v>259</v>
      </c>
      <c r="N50" s="115">
        <v>259</v>
      </c>
      <c r="O50" s="115">
        <v>259</v>
      </c>
      <c r="P50" s="116"/>
      <c r="Q50" s="116"/>
      <c r="R50" s="116"/>
      <c r="S50" s="302"/>
      <c r="T50" s="303"/>
      <c r="U50" s="304"/>
      <c r="V50" s="304"/>
      <c r="W50" s="304"/>
      <c r="X50" s="304"/>
      <c r="Y50" s="304"/>
      <c r="Z50" s="115">
        <v>10</v>
      </c>
      <c r="AA50" s="115">
        <v>30</v>
      </c>
      <c r="AB50" s="115">
        <v>40</v>
      </c>
      <c r="AC50" s="116"/>
      <c r="AD50" s="120"/>
      <c r="AE50" s="304"/>
      <c r="AF50" s="788"/>
      <c r="AG50" s="476"/>
      <c r="AH50" s="472"/>
      <c r="AI50" s="472"/>
      <c r="AJ50" s="752"/>
      <c r="AK50" s="472"/>
      <c r="AL50" s="472"/>
      <c r="AM50" s="781"/>
      <c r="AN50" s="792"/>
      <c r="AO50" s="794"/>
      <c r="AP50" s="796"/>
      <c r="AQ50" s="472"/>
      <c r="AR50" s="472"/>
      <c r="AS50" s="472"/>
      <c r="AT50" s="472"/>
      <c r="AU50" s="472"/>
      <c r="AV50" s="472"/>
      <c r="AW50" s="792"/>
      <c r="AX50" s="472"/>
      <c r="AY50" s="781"/>
    </row>
    <row r="51" spans="1:51" ht="18" customHeight="1" x14ac:dyDescent="0.25">
      <c r="A51" s="522"/>
      <c r="B51" s="472"/>
      <c r="C51" s="485"/>
      <c r="D51" s="108" t="s">
        <v>88</v>
      </c>
      <c r="E51" s="115">
        <v>77829196</v>
      </c>
      <c r="F51" s="116"/>
      <c r="G51" s="116"/>
      <c r="H51" s="116"/>
      <c r="I51" s="116"/>
      <c r="J51" s="116"/>
      <c r="K51" s="116"/>
      <c r="L51" s="116"/>
      <c r="M51" s="115">
        <v>77829196</v>
      </c>
      <c r="N51" s="115">
        <v>77829196</v>
      </c>
      <c r="O51" s="115">
        <v>77829196</v>
      </c>
      <c r="P51" s="116"/>
      <c r="Q51" s="116"/>
      <c r="R51" s="116"/>
      <c r="S51" s="302"/>
      <c r="T51" s="303"/>
      <c r="U51" s="304"/>
      <c r="V51" s="304"/>
      <c r="W51" s="304"/>
      <c r="X51" s="304"/>
      <c r="Y51" s="304"/>
      <c r="Z51" s="115">
        <v>9219878</v>
      </c>
      <c r="AA51" s="115">
        <v>23071304</v>
      </c>
      <c r="AB51" s="115">
        <v>20315656</v>
      </c>
      <c r="AC51" s="116"/>
      <c r="AD51" s="120"/>
      <c r="AE51" s="304"/>
      <c r="AF51" s="789"/>
      <c r="AG51" s="477"/>
      <c r="AH51" s="473"/>
      <c r="AI51" s="473"/>
      <c r="AJ51" s="753"/>
      <c r="AK51" s="473"/>
      <c r="AL51" s="473"/>
      <c r="AM51" s="782"/>
      <c r="AN51" s="793"/>
      <c r="AO51" s="794"/>
      <c r="AP51" s="797"/>
      <c r="AQ51" s="473"/>
      <c r="AR51" s="473"/>
      <c r="AS51" s="473"/>
      <c r="AT51" s="473"/>
      <c r="AU51" s="473"/>
      <c r="AV51" s="473"/>
      <c r="AW51" s="793"/>
      <c r="AX51" s="473"/>
      <c r="AY51" s="782"/>
    </row>
    <row r="52" spans="1:51" ht="24" customHeight="1" x14ac:dyDescent="0.25">
      <c r="A52" s="522"/>
      <c r="B52" s="472"/>
      <c r="C52" s="485" t="s">
        <v>170</v>
      </c>
      <c r="D52" s="100" t="s">
        <v>83</v>
      </c>
      <c r="E52" s="101">
        <v>75</v>
      </c>
      <c r="F52" s="101"/>
      <c r="G52" s="101"/>
      <c r="H52" s="101"/>
      <c r="I52" s="101"/>
      <c r="J52" s="101"/>
      <c r="K52" s="101"/>
      <c r="L52" s="101"/>
      <c r="M52" s="101">
        <v>75</v>
      </c>
      <c r="N52" s="101">
        <v>75</v>
      </c>
      <c r="O52" s="101">
        <v>75</v>
      </c>
      <c r="P52" s="101"/>
      <c r="Q52" s="101"/>
      <c r="R52" s="102"/>
      <c r="S52" s="291"/>
      <c r="T52" s="292"/>
      <c r="U52" s="293"/>
      <c r="V52" s="293"/>
      <c r="W52" s="293"/>
      <c r="X52" s="293"/>
      <c r="Y52" s="293"/>
      <c r="Z52" s="294">
        <v>30</v>
      </c>
      <c r="AA52" s="294">
        <v>74</v>
      </c>
      <c r="AB52" s="294">
        <v>96</v>
      </c>
      <c r="AC52" s="106"/>
      <c r="AD52" s="295"/>
      <c r="AE52" s="293"/>
      <c r="AF52" s="787"/>
      <c r="AG52" s="475" t="s">
        <v>170</v>
      </c>
      <c r="AH52" s="471" t="s">
        <v>338</v>
      </c>
      <c r="AI52" s="471" t="s">
        <v>234</v>
      </c>
      <c r="AJ52" s="751" t="s">
        <v>320</v>
      </c>
      <c r="AK52" s="471" t="str">
        <f>+AG52</f>
        <v>8-KENNEDY</v>
      </c>
      <c r="AL52" s="471" t="s">
        <v>234</v>
      </c>
      <c r="AM52" s="780" t="s">
        <v>261</v>
      </c>
      <c r="AN52" s="791">
        <v>1067898.5949923561</v>
      </c>
      <c r="AO52" s="794">
        <v>511137.26541684306</v>
      </c>
      <c r="AP52" s="795">
        <v>556761.32957551314</v>
      </c>
      <c r="AQ52" s="471" t="s">
        <v>234</v>
      </c>
      <c r="AR52" s="471" t="s">
        <v>235</v>
      </c>
      <c r="AS52" s="790">
        <f>+AN52</f>
        <v>1067898.5949923561</v>
      </c>
      <c r="AT52" s="471" t="s">
        <v>235</v>
      </c>
      <c r="AU52" s="790">
        <f>+AS52</f>
        <v>1067898.5949923561</v>
      </c>
      <c r="AV52" s="471" t="s">
        <v>236</v>
      </c>
      <c r="AW52" s="791">
        <f>+AP52+AO52</f>
        <v>1067898.5949923561</v>
      </c>
      <c r="AX52" s="790">
        <f>+AW52</f>
        <v>1067898.5949923561</v>
      </c>
      <c r="AY52" s="780"/>
    </row>
    <row r="53" spans="1:51" ht="24" customHeight="1" x14ac:dyDescent="0.25">
      <c r="A53" s="522"/>
      <c r="B53" s="472"/>
      <c r="C53" s="485"/>
      <c r="D53" s="108" t="s">
        <v>6</v>
      </c>
      <c r="E53" s="101">
        <v>22542420</v>
      </c>
      <c r="F53" s="101"/>
      <c r="G53" s="101"/>
      <c r="H53" s="101"/>
      <c r="I53" s="101"/>
      <c r="J53" s="101"/>
      <c r="K53" s="101"/>
      <c r="L53" s="101"/>
      <c r="M53" s="101">
        <v>22542420</v>
      </c>
      <c r="N53" s="101">
        <v>22542420</v>
      </c>
      <c r="O53" s="101">
        <v>22542420</v>
      </c>
      <c r="P53" s="101"/>
      <c r="Q53" s="101"/>
      <c r="R53" s="101"/>
      <c r="S53" s="296"/>
      <c r="T53" s="297"/>
      <c r="U53" s="298"/>
      <c r="V53" s="298"/>
      <c r="W53" s="298"/>
      <c r="X53" s="298"/>
      <c r="Y53" s="298"/>
      <c r="Z53" s="294">
        <v>27659635</v>
      </c>
      <c r="AA53" s="294">
        <v>48515657</v>
      </c>
      <c r="AB53" s="294">
        <v>48757577</v>
      </c>
      <c r="AC53" s="101"/>
      <c r="AD53" s="101"/>
      <c r="AE53" s="298"/>
      <c r="AF53" s="788"/>
      <c r="AG53" s="476"/>
      <c r="AH53" s="472"/>
      <c r="AI53" s="472"/>
      <c r="AJ53" s="752"/>
      <c r="AK53" s="472"/>
      <c r="AL53" s="472"/>
      <c r="AM53" s="781"/>
      <c r="AN53" s="792"/>
      <c r="AO53" s="794"/>
      <c r="AP53" s="796"/>
      <c r="AQ53" s="472"/>
      <c r="AR53" s="472"/>
      <c r="AS53" s="472"/>
      <c r="AT53" s="472"/>
      <c r="AU53" s="472"/>
      <c r="AV53" s="472"/>
      <c r="AW53" s="792"/>
      <c r="AX53" s="472"/>
      <c r="AY53" s="781"/>
    </row>
    <row r="54" spans="1:51" ht="24" customHeight="1" x14ac:dyDescent="0.25">
      <c r="A54" s="522"/>
      <c r="B54" s="472"/>
      <c r="C54" s="485"/>
      <c r="D54" s="100" t="s">
        <v>84</v>
      </c>
      <c r="E54" s="101">
        <v>0</v>
      </c>
      <c r="F54" s="106"/>
      <c r="G54" s="106"/>
      <c r="H54" s="106"/>
      <c r="I54" s="106"/>
      <c r="J54" s="106"/>
      <c r="K54" s="106"/>
      <c r="L54" s="106"/>
      <c r="M54" s="101">
        <v>0</v>
      </c>
      <c r="N54" s="101">
        <v>0</v>
      </c>
      <c r="O54" s="101">
        <v>0</v>
      </c>
      <c r="P54" s="106"/>
      <c r="Q54" s="106"/>
      <c r="R54" s="106"/>
      <c r="S54" s="299"/>
      <c r="T54" s="300"/>
      <c r="U54" s="301"/>
      <c r="V54" s="301"/>
      <c r="W54" s="301"/>
      <c r="X54" s="301"/>
      <c r="Y54" s="301"/>
      <c r="Z54" s="301">
        <v>0</v>
      </c>
      <c r="AA54" s="301">
        <v>0</v>
      </c>
      <c r="AB54" s="301">
        <v>0</v>
      </c>
      <c r="AC54" s="106"/>
      <c r="AD54" s="101"/>
      <c r="AE54" s="301"/>
      <c r="AF54" s="788"/>
      <c r="AG54" s="476"/>
      <c r="AH54" s="472"/>
      <c r="AI54" s="472"/>
      <c r="AJ54" s="752"/>
      <c r="AK54" s="472"/>
      <c r="AL54" s="472"/>
      <c r="AM54" s="781"/>
      <c r="AN54" s="792"/>
      <c r="AO54" s="794"/>
      <c r="AP54" s="796"/>
      <c r="AQ54" s="472"/>
      <c r="AR54" s="472"/>
      <c r="AS54" s="472"/>
      <c r="AT54" s="472"/>
      <c r="AU54" s="472"/>
      <c r="AV54" s="472"/>
      <c r="AW54" s="792"/>
      <c r="AX54" s="472"/>
      <c r="AY54" s="781"/>
    </row>
    <row r="55" spans="1:51" ht="24" customHeight="1" x14ac:dyDescent="0.25">
      <c r="A55" s="522"/>
      <c r="B55" s="472"/>
      <c r="C55" s="485"/>
      <c r="D55" s="108" t="s">
        <v>7</v>
      </c>
      <c r="E55" s="101">
        <v>0</v>
      </c>
      <c r="F55" s="106"/>
      <c r="G55" s="106"/>
      <c r="H55" s="106"/>
      <c r="I55" s="106"/>
      <c r="J55" s="106"/>
      <c r="K55" s="106"/>
      <c r="L55" s="106"/>
      <c r="M55" s="101">
        <v>0</v>
      </c>
      <c r="N55" s="101">
        <v>0</v>
      </c>
      <c r="O55" s="101">
        <v>0</v>
      </c>
      <c r="P55" s="106"/>
      <c r="Q55" s="106"/>
      <c r="R55" s="106"/>
      <c r="S55" s="299"/>
      <c r="T55" s="300"/>
      <c r="U55" s="301"/>
      <c r="V55" s="301"/>
      <c r="W55" s="301"/>
      <c r="X55" s="301"/>
      <c r="Y55" s="301"/>
      <c r="Z55" s="301">
        <v>0</v>
      </c>
      <c r="AA55" s="301">
        <v>0</v>
      </c>
      <c r="AB55" s="301">
        <v>0</v>
      </c>
      <c r="AC55" s="106"/>
      <c r="AD55" s="101"/>
      <c r="AE55" s="301"/>
      <c r="AF55" s="788"/>
      <c r="AG55" s="476"/>
      <c r="AH55" s="472"/>
      <c r="AI55" s="472"/>
      <c r="AJ55" s="752"/>
      <c r="AK55" s="472"/>
      <c r="AL55" s="472"/>
      <c r="AM55" s="781"/>
      <c r="AN55" s="792"/>
      <c r="AO55" s="794"/>
      <c r="AP55" s="796"/>
      <c r="AQ55" s="472"/>
      <c r="AR55" s="472"/>
      <c r="AS55" s="472"/>
      <c r="AT55" s="472"/>
      <c r="AU55" s="472"/>
      <c r="AV55" s="472"/>
      <c r="AW55" s="792"/>
      <c r="AX55" s="472"/>
      <c r="AY55" s="781"/>
    </row>
    <row r="56" spans="1:51" ht="24" customHeight="1" x14ac:dyDescent="0.25">
      <c r="A56" s="522"/>
      <c r="B56" s="472"/>
      <c r="C56" s="485"/>
      <c r="D56" s="100" t="s">
        <v>85</v>
      </c>
      <c r="E56" s="115">
        <v>75</v>
      </c>
      <c r="F56" s="116"/>
      <c r="G56" s="116"/>
      <c r="H56" s="116"/>
      <c r="I56" s="116"/>
      <c r="J56" s="116"/>
      <c r="K56" s="116"/>
      <c r="L56" s="116"/>
      <c r="M56" s="115">
        <v>75</v>
      </c>
      <c r="N56" s="115">
        <v>75</v>
      </c>
      <c r="O56" s="115">
        <v>75</v>
      </c>
      <c r="P56" s="116"/>
      <c r="Q56" s="116"/>
      <c r="R56" s="116"/>
      <c r="S56" s="302"/>
      <c r="T56" s="303"/>
      <c r="U56" s="304"/>
      <c r="V56" s="304"/>
      <c r="W56" s="304"/>
      <c r="X56" s="304"/>
      <c r="Y56" s="304"/>
      <c r="Z56" s="115">
        <v>30</v>
      </c>
      <c r="AA56" s="115">
        <v>74</v>
      </c>
      <c r="AB56" s="115">
        <v>96</v>
      </c>
      <c r="AC56" s="116"/>
      <c r="AD56" s="120"/>
      <c r="AE56" s="304"/>
      <c r="AF56" s="788"/>
      <c r="AG56" s="476"/>
      <c r="AH56" s="472"/>
      <c r="AI56" s="472"/>
      <c r="AJ56" s="752"/>
      <c r="AK56" s="472"/>
      <c r="AL56" s="472"/>
      <c r="AM56" s="781"/>
      <c r="AN56" s="792"/>
      <c r="AO56" s="794"/>
      <c r="AP56" s="796"/>
      <c r="AQ56" s="472"/>
      <c r="AR56" s="472"/>
      <c r="AS56" s="472"/>
      <c r="AT56" s="472"/>
      <c r="AU56" s="472"/>
      <c r="AV56" s="472"/>
      <c r="AW56" s="792"/>
      <c r="AX56" s="472"/>
      <c r="AY56" s="781"/>
    </row>
    <row r="57" spans="1:51" ht="24" customHeight="1" x14ac:dyDescent="0.25">
      <c r="A57" s="522"/>
      <c r="B57" s="472"/>
      <c r="C57" s="485"/>
      <c r="D57" s="108" t="s">
        <v>88</v>
      </c>
      <c r="E57" s="115">
        <v>22542420</v>
      </c>
      <c r="F57" s="116"/>
      <c r="G57" s="116"/>
      <c r="H57" s="116"/>
      <c r="I57" s="116"/>
      <c r="J57" s="116"/>
      <c r="K57" s="116"/>
      <c r="L57" s="116"/>
      <c r="M57" s="115">
        <v>22542420</v>
      </c>
      <c r="N57" s="115">
        <v>22542420</v>
      </c>
      <c r="O57" s="115">
        <v>22542420</v>
      </c>
      <c r="P57" s="116"/>
      <c r="Q57" s="116"/>
      <c r="R57" s="116"/>
      <c r="S57" s="302"/>
      <c r="T57" s="303"/>
      <c r="U57" s="304"/>
      <c r="V57" s="304"/>
      <c r="W57" s="304"/>
      <c r="X57" s="304"/>
      <c r="Y57" s="304"/>
      <c r="Z57" s="115">
        <v>27659635</v>
      </c>
      <c r="AA57" s="115">
        <v>56909217</v>
      </c>
      <c r="AB57" s="115">
        <v>48757577</v>
      </c>
      <c r="AC57" s="116"/>
      <c r="AD57" s="120"/>
      <c r="AE57" s="304"/>
      <c r="AF57" s="789"/>
      <c r="AG57" s="477"/>
      <c r="AH57" s="473"/>
      <c r="AI57" s="473"/>
      <c r="AJ57" s="753"/>
      <c r="AK57" s="473"/>
      <c r="AL57" s="473"/>
      <c r="AM57" s="782"/>
      <c r="AN57" s="793"/>
      <c r="AO57" s="794"/>
      <c r="AP57" s="797"/>
      <c r="AQ57" s="473"/>
      <c r="AR57" s="473"/>
      <c r="AS57" s="473"/>
      <c r="AT57" s="473"/>
      <c r="AU57" s="473"/>
      <c r="AV57" s="473"/>
      <c r="AW57" s="793"/>
      <c r="AX57" s="473"/>
      <c r="AY57" s="782"/>
    </row>
    <row r="58" spans="1:51" ht="22.5" customHeight="1" x14ac:dyDescent="0.25">
      <c r="A58" s="522"/>
      <c r="B58" s="472"/>
      <c r="C58" s="485" t="s">
        <v>171</v>
      </c>
      <c r="D58" s="100" t="s">
        <v>83</v>
      </c>
      <c r="E58" s="101">
        <v>868</v>
      </c>
      <c r="F58" s="101"/>
      <c r="G58" s="101"/>
      <c r="H58" s="101"/>
      <c r="I58" s="101"/>
      <c r="J58" s="101"/>
      <c r="K58" s="101"/>
      <c r="L58" s="101"/>
      <c r="M58" s="101">
        <v>868</v>
      </c>
      <c r="N58" s="101">
        <v>868</v>
      </c>
      <c r="O58" s="101">
        <v>868</v>
      </c>
      <c r="P58" s="101"/>
      <c r="Q58" s="101"/>
      <c r="R58" s="102"/>
      <c r="S58" s="291"/>
      <c r="T58" s="292"/>
      <c r="U58" s="293"/>
      <c r="V58" s="293"/>
      <c r="W58" s="293"/>
      <c r="X58" s="293"/>
      <c r="Y58" s="293"/>
      <c r="Z58" s="294">
        <v>53</v>
      </c>
      <c r="AA58" s="294">
        <v>101</v>
      </c>
      <c r="AB58" s="294">
        <v>192</v>
      </c>
      <c r="AC58" s="106"/>
      <c r="AD58" s="295"/>
      <c r="AE58" s="293"/>
      <c r="AF58" s="787"/>
      <c r="AG58" s="475" t="s">
        <v>171</v>
      </c>
      <c r="AH58" s="471" t="s">
        <v>339</v>
      </c>
      <c r="AI58" s="471" t="s">
        <v>234</v>
      </c>
      <c r="AJ58" s="751" t="s">
        <v>320</v>
      </c>
      <c r="AK58" s="471" t="str">
        <f>+AG58</f>
        <v>9-FONTIBON</v>
      </c>
      <c r="AL58" s="471" t="s">
        <v>234</v>
      </c>
      <c r="AM58" s="780" t="s">
        <v>261</v>
      </c>
      <c r="AN58" s="791">
        <v>383733.88672535215</v>
      </c>
      <c r="AO58" s="794">
        <v>181875.53241475826</v>
      </c>
      <c r="AP58" s="795">
        <v>201858.35431059389</v>
      </c>
      <c r="AQ58" s="471" t="s">
        <v>234</v>
      </c>
      <c r="AR58" s="471" t="s">
        <v>235</v>
      </c>
      <c r="AS58" s="790">
        <f>+AN58</f>
        <v>383733.88672535215</v>
      </c>
      <c r="AT58" s="471" t="s">
        <v>235</v>
      </c>
      <c r="AU58" s="790">
        <f>+AS58</f>
        <v>383733.88672535215</v>
      </c>
      <c r="AV58" s="471" t="s">
        <v>236</v>
      </c>
      <c r="AW58" s="791">
        <f>+AP58+AO58</f>
        <v>383733.88672535215</v>
      </c>
      <c r="AX58" s="790">
        <f>+AW58</f>
        <v>383733.88672535215</v>
      </c>
      <c r="AY58" s="780"/>
    </row>
    <row r="59" spans="1:51" ht="22.5" customHeight="1" x14ac:dyDescent="0.25">
      <c r="A59" s="522"/>
      <c r="B59" s="472"/>
      <c r="C59" s="485"/>
      <c r="D59" s="108" t="s">
        <v>6</v>
      </c>
      <c r="E59" s="101">
        <v>260307110</v>
      </c>
      <c r="F59" s="101"/>
      <c r="G59" s="101"/>
      <c r="H59" s="101"/>
      <c r="I59" s="101"/>
      <c r="J59" s="101"/>
      <c r="K59" s="101"/>
      <c r="L59" s="101"/>
      <c r="M59" s="101">
        <v>260307110</v>
      </c>
      <c r="N59" s="101">
        <v>260307110</v>
      </c>
      <c r="O59" s="101">
        <v>260307110</v>
      </c>
      <c r="P59" s="101"/>
      <c r="Q59" s="101"/>
      <c r="R59" s="101"/>
      <c r="S59" s="296"/>
      <c r="T59" s="297"/>
      <c r="U59" s="298"/>
      <c r="V59" s="298"/>
      <c r="W59" s="298"/>
      <c r="X59" s="298"/>
      <c r="Y59" s="298"/>
      <c r="Z59" s="294">
        <v>48865355</v>
      </c>
      <c r="AA59" s="294">
        <v>97031314</v>
      </c>
      <c r="AB59" s="294">
        <v>97515149</v>
      </c>
      <c r="AC59" s="101"/>
      <c r="AD59" s="101"/>
      <c r="AE59" s="298"/>
      <c r="AF59" s="788"/>
      <c r="AG59" s="476"/>
      <c r="AH59" s="472"/>
      <c r="AI59" s="472"/>
      <c r="AJ59" s="752"/>
      <c r="AK59" s="472"/>
      <c r="AL59" s="472"/>
      <c r="AM59" s="781"/>
      <c r="AN59" s="792"/>
      <c r="AO59" s="794"/>
      <c r="AP59" s="796"/>
      <c r="AQ59" s="472"/>
      <c r="AR59" s="472"/>
      <c r="AS59" s="472"/>
      <c r="AT59" s="472"/>
      <c r="AU59" s="472"/>
      <c r="AV59" s="472"/>
      <c r="AW59" s="792"/>
      <c r="AX59" s="472"/>
      <c r="AY59" s="781"/>
    </row>
    <row r="60" spans="1:51" ht="22.5" customHeight="1" x14ac:dyDescent="0.25">
      <c r="A60" s="522"/>
      <c r="B60" s="472"/>
      <c r="C60" s="485"/>
      <c r="D60" s="100" t="s">
        <v>84</v>
      </c>
      <c r="E60" s="101">
        <v>0</v>
      </c>
      <c r="F60" s="106"/>
      <c r="G60" s="106"/>
      <c r="H60" s="106"/>
      <c r="I60" s="106"/>
      <c r="J60" s="106"/>
      <c r="K60" s="106"/>
      <c r="L60" s="106"/>
      <c r="M60" s="101">
        <v>0</v>
      </c>
      <c r="N60" s="101">
        <v>0</v>
      </c>
      <c r="O60" s="101">
        <v>0</v>
      </c>
      <c r="P60" s="106"/>
      <c r="Q60" s="106"/>
      <c r="R60" s="106"/>
      <c r="S60" s="299"/>
      <c r="T60" s="300"/>
      <c r="U60" s="301"/>
      <c r="V60" s="301"/>
      <c r="W60" s="301"/>
      <c r="X60" s="301"/>
      <c r="Y60" s="301"/>
      <c r="Z60" s="301">
        <v>0</v>
      </c>
      <c r="AA60" s="301">
        <v>0</v>
      </c>
      <c r="AB60" s="301">
        <v>0</v>
      </c>
      <c r="AC60" s="106"/>
      <c r="AD60" s="101"/>
      <c r="AE60" s="301"/>
      <c r="AF60" s="788"/>
      <c r="AG60" s="476"/>
      <c r="AH60" s="472"/>
      <c r="AI60" s="472"/>
      <c r="AJ60" s="752"/>
      <c r="AK60" s="472"/>
      <c r="AL60" s="472"/>
      <c r="AM60" s="781"/>
      <c r="AN60" s="792"/>
      <c r="AO60" s="794"/>
      <c r="AP60" s="796"/>
      <c r="AQ60" s="472"/>
      <c r="AR60" s="472"/>
      <c r="AS60" s="472"/>
      <c r="AT60" s="472"/>
      <c r="AU60" s="472"/>
      <c r="AV60" s="472"/>
      <c r="AW60" s="792"/>
      <c r="AX60" s="472"/>
      <c r="AY60" s="781"/>
    </row>
    <row r="61" spans="1:51" ht="22.5" customHeight="1" x14ac:dyDescent="0.25">
      <c r="A61" s="522"/>
      <c r="B61" s="472"/>
      <c r="C61" s="485"/>
      <c r="D61" s="108" t="s">
        <v>7</v>
      </c>
      <c r="E61" s="101">
        <v>0</v>
      </c>
      <c r="F61" s="106"/>
      <c r="G61" s="106"/>
      <c r="H61" s="106"/>
      <c r="I61" s="106"/>
      <c r="J61" s="106"/>
      <c r="K61" s="106"/>
      <c r="L61" s="106"/>
      <c r="M61" s="101">
        <v>0</v>
      </c>
      <c r="N61" s="101">
        <v>0</v>
      </c>
      <c r="O61" s="101">
        <v>0</v>
      </c>
      <c r="P61" s="106"/>
      <c r="Q61" s="106"/>
      <c r="R61" s="106"/>
      <c r="S61" s="299"/>
      <c r="T61" s="300"/>
      <c r="U61" s="301"/>
      <c r="V61" s="301"/>
      <c r="W61" s="301"/>
      <c r="X61" s="301"/>
      <c r="Y61" s="301"/>
      <c r="Z61" s="301">
        <v>0</v>
      </c>
      <c r="AA61" s="301">
        <v>0</v>
      </c>
      <c r="AB61" s="301">
        <v>0</v>
      </c>
      <c r="AC61" s="106"/>
      <c r="AD61" s="101"/>
      <c r="AE61" s="301"/>
      <c r="AF61" s="788"/>
      <c r="AG61" s="476"/>
      <c r="AH61" s="472"/>
      <c r="AI61" s="472"/>
      <c r="AJ61" s="752"/>
      <c r="AK61" s="472"/>
      <c r="AL61" s="472"/>
      <c r="AM61" s="781"/>
      <c r="AN61" s="792"/>
      <c r="AO61" s="794"/>
      <c r="AP61" s="796"/>
      <c r="AQ61" s="472"/>
      <c r="AR61" s="472"/>
      <c r="AS61" s="472"/>
      <c r="AT61" s="472"/>
      <c r="AU61" s="472"/>
      <c r="AV61" s="472"/>
      <c r="AW61" s="792"/>
      <c r="AX61" s="472"/>
      <c r="AY61" s="781"/>
    </row>
    <row r="62" spans="1:51" ht="22.5" customHeight="1" x14ac:dyDescent="0.25">
      <c r="A62" s="522"/>
      <c r="B62" s="472"/>
      <c r="C62" s="485"/>
      <c r="D62" s="100" t="s">
        <v>85</v>
      </c>
      <c r="E62" s="115">
        <v>868</v>
      </c>
      <c r="F62" s="116"/>
      <c r="G62" s="116"/>
      <c r="H62" s="116"/>
      <c r="I62" s="116"/>
      <c r="J62" s="116"/>
      <c r="K62" s="116"/>
      <c r="L62" s="116"/>
      <c r="M62" s="115">
        <v>868</v>
      </c>
      <c r="N62" s="115">
        <v>868</v>
      </c>
      <c r="O62" s="115">
        <v>868</v>
      </c>
      <c r="P62" s="116"/>
      <c r="Q62" s="116"/>
      <c r="R62" s="116"/>
      <c r="S62" s="302"/>
      <c r="T62" s="303"/>
      <c r="U62" s="304"/>
      <c r="V62" s="304"/>
      <c r="W62" s="304"/>
      <c r="X62" s="304"/>
      <c r="Y62" s="304"/>
      <c r="Z62" s="115">
        <v>53</v>
      </c>
      <c r="AA62" s="115">
        <v>101</v>
      </c>
      <c r="AB62" s="115">
        <v>192</v>
      </c>
      <c r="AC62" s="116"/>
      <c r="AD62" s="120"/>
      <c r="AE62" s="304"/>
      <c r="AF62" s="788"/>
      <c r="AG62" s="476"/>
      <c r="AH62" s="472"/>
      <c r="AI62" s="472"/>
      <c r="AJ62" s="752"/>
      <c r="AK62" s="472"/>
      <c r="AL62" s="472"/>
      <c r="AM62" s="781"/>
      <c r="AN62" s="792"/>
      <c r="AO62" s="794"/>
      <c r="AP62" s="796"/>
      <c r="AQ62" s="472"/>
      <c r="AR62" s="472"/>
      <c r="AS62" s="472"/>
      <c r="AT62" s="472"/>
      <c r="AU62" s="472"/>
      <c r="AV62" s="472"/>
      <c r="AW62" s="792"/>
      <c r="AX62" s="472"/>
      <c r="AY62" s="781"/>
    </row>
    <row r="63" spans="1:51" ht="22.5" customHeight="1" x14ac:dyDescent="0.25">
      <c r="A63" s="522"/>
      <c r="B63" s="472"/>
      <c r="C63" s="485"/>
      <c r="D63" s="108" t="s">
        <v>88</v>
      </c>
      <c r="E63" s="115">
        <v>260307110</v>
      </c>
      <c r="F63" s="116"/>
      <c r="G63" s="116"/>
      <c r="H63" s="116"/>
      <c r="I63" s="116"/>
      <c r="J63" s="116"/>
      <c r="K63" s="116"/>
      <c r="L63" s="116"/>
      <c r="M63" s="115">
        <v>260307110</v>
      </c>
      <c r="N63" s="115">
        <v>260307110</v>
      </c>
      <c r="O63" s="115">
        <v>260307110</v>
      </c>
      <c r="P63" s="116"/>
      <c r="Q63" s="116"/>
      <c r="R63" s="116"/>
      <c r="S63" s="302"/>
      <c r="T63" s="303"/>
      <c r="U63" s="304"/>
      <c r="V63" s="304"/>
      <c r="W63" s="304"/>
      <c r="X63" s="304"/>
      <c r="Y63" s="304"/>
      <c r="Z63" s="115">
        <v>48865355</v>
      </c>
      <c r="AA63" s="115">
        <v>77673391</v>
      </c>
      <c r="AB63" s="115">
        <v>97515149</v>
      </c>
      <c r="AC63" s="116"/>
      <c r="AD63" s="120"/>
      <c r="AE63" s="304"/>
      <c r="AF63" s="789"/>
      <c r="AG63" s="477"/>
      <c r="AH63" s="473"/>
      <c r="AI63" s="473"/>
      <c r="AJ63" s="753"/>
      <c r="AK63" s="473"/>
      <c r="AL63" s="473"/>
      <c r="AM63" s="782"/>
      <c r="AN63" s="793"/>
      <c r="AO63" s="794"/>
      <c r="AP63" s="797"/>
      <c r="AQ63" s="473"/>
      <c r="AR63" s="473"/>
      <c r="AS63" s="473"/>
      <c r="AT63" s="473"/>
      <c r="AU63" s="473"/>
      <c r="AV63" s="473"/>
      <c r="AW63" s="793"/>
      <c r="AX63" s="473"/>
      <c r="AY63" s="782"/>
    </row>
    <row r="64" spans="1:51" ht="18" customHeight="1" x14ac:dyDescent="0.25">
      <c r="A64" s="522"/>
      <c r="B64" s="472"/>
      <c r="C64" s="485" t="s">
        <v>172</v>
      </c>
      <c r="D64" s="100" t="s">
        <v>83</v>
      </c>
      <c r="E64" s="101">
        <v>182</v>
      </c>
      <c r="F64" s="101"/>
      <c r="G64" s="101"/>
      <c r="H64" s="101"/>
      <c r="I64" s="101"/>
      <c r="J64" s="101"/>
      <c r="K64" s="101"/>
      <c r="L64" s="101"/>
      <c r="M64" s="101">
        <v>182</v>
      </c>
      <c r="N64" s="101">
        <v>182</v>
      </c>
      <c r="O64" s="101">
        <v>182</v>
      </c>
      <c r="P64" s="101"/>
      <c r="Q64" s="101"/>
      <c r="R64" s="102"/>
      <c r="S64" s="291"/>
      <c r="T64" s="292"/>
      <c r="U64" s="293"/>
      <c r="V64" s="293"/>
      <c r="W64" s="293"/>
      <c r="X64" s="293"/>
      <c r="Y64" s="293"/>
      <c r="Z64" s="294">
        <v>31</v>
      </c>
      <c r="AA64" s="294">
        <v>57</v>
      </c>
      <c r="AB64" s="294">
        <v>78</v>
      </c>
      <c r="AC64" s="106"/>
      <c r="AD64" s="295"/>
      <c r="AE64" s="293"/>
      <c r="AF64" s="787"/>
      <c r="AG64" s="475" t="s">
        <v>172</v>
      </c>
      <c r="AH64" s="471" t="s">
        <v>340</v>
      </c>
      <c r="AI64" s="471" t="s">
        <v>234</v>
      </c>
      <c r="AJ64" s="751" t="s">
        <v>320</v>
      </c>
      <c r="AK64" s="471" t="str">
        <f>+AG64</f>
        <v>10-ENGATIVA</v>
      </c>
      <c r="AL64" s="471" t="s">
        <v>234</v>
      </c>
      <c r="AM64" s="780" t="s">
        <v>261</v>
      </c>
      <c r="AN64" s="791">
        <v>831377.93357980822</v>
      </c>
      <c r="AO64" s="794">
        <v>392164.22683464718</v>
      </c>
      <c r="AP64" s="795">
        <v>439213.70674516103</v>
      </c>
      <c r="AQ64" s="471" t="s">
        <v>234</v>
      </c>
      <c r="AR64" s="471" t="s">
        <v>235</v>
      </c>
      <c r="AS64" s="790">
        <f>+AN64</f>
        <v>831377.93357980822</v>
      </c>
      <c r="AT64" s="471" t="s">
        <v>235</v>
      </c>
      <c r="AU64" s="790">
        <f>+AS64</f>
        <v>831377.93357980822</v>
      </c>
      <c r="AV64" s="471" t="s">
        <v>236</v>
      </c>
      <c r="AW64" s="791">
        <f>+AP64+AO64</f>
        <v>831377.93357980822</v>
      </c>
      <c r="AX64" s="790">
        <f>+AW64</f>
        <v>831377.93357980822</v>
      </c>
      <c r="AY64" s="780"/>
    </row>
    <row r="65" spans="1:51" ht="18" customHeight="1" x14ac:dyDescent="0.25">
      <c r="A65" s="522"/>
      <c r="B65" s="472"/>
      <c r="C65" s="485"/>
      <c r="D65" s="108" t="s">
        <v>6</v>
      </c>
      <c r="E65" s="101">
        <v>54585612</v>
      </c>
      <c r="F65" s="101"/>
      <c r="G65" s="101"/>
      <c r="H65" s="101"/>
      <c r="I65" s="101"/>
      <c r="J65" s="101"/>
      <c r="K65" s="101"/>
      <c r="L65" s="101"/>
      <c r="M65" s="101">
        <v>54585612</v>
      </c>
      <c r="N65" s="101">
        <v>54585612</v>
      </c>
      <c r="O65" s="101">
        <v>54585612</v>
      </c>
      <c r="P65" s="101"/>
      <c r="Q65" s="101"/>
      <c r="R65" s="101"/>
      <c r="S65" s="296"/>
      <c r="T65" s="297"/>
      <c r="U65" s="298"/>
      <c r="V65" s="298"/>
      <c r="W65" s="298"/>
      <c r="X65" s="298"/>
      <c r="Y65" s="298"/>
      <c r="Z65" s="294">
        <v>28581623</v>
      </c>
      <c r="AA65" s="294">
        <v>39418971</v>
      </c>
      <c r="AB65" s="294">
        <v>39615529</v>
      </c>
      <c r="AC65" s="101"/>
      <c r="AD65" s="101"/>
      <c r="AE65" s="298"/>
      <c r="AF65" s="788"/>
      <c r="AG65" s="476"/>
      <c r="AH65" s="472"/>
      <c r="AI65" s="472"/>
      <c r="AJ65" s="752"/>
      <c r="AK65" s="472"/>
      <c r="AL65" s="472"/>
      <c r="AM65" s="781"/>
      <c r="AN65" s="792"/>
      <c r="AO65" s="794"/>
      <c r="AP65" s="796"/>
      <c r="AQ65" s="472"/>
      <c r="AR65" s="472"/>
      <c r="AS65" s="472"/>
      <c r="AT65" s="472"/>
      <c r="AU65" s="472"/>
      <c r="AV65" s="472"/>
      <c r="AW65" s="792"/>
      <c r="AX65" s="472"/>
      <c r="AY65" s="781"/>
    </row>
    <row r="66" spans="1:51" ht="18" customHeight="1" x14ac:dyDescent="0.25">
      <c r="A66" s="522"/>
      <c r="B66" s="472"/>
      <c r="C66" s="485"/>
      <c r="D66" s="100" t="s">
        <v>84</v>
      </c>
      <c r="E66" s="101">
        <v>0</v>
      </c>
      <c r="F66" s="106"/>
      <c r="G66" s="106"/>
      <c r="H66" s="106"/>
      <c r="I66" s="106"/>
      <c r="J66" s="106"/>
      <c r="K66" s="106"/>
      <c r="L66" s="106"/>
      <c r="M66" s="101">
        <v>0</v>
      </c>
      <c r="N66" s="101">
        <v>0</v>
      </c>
      <c r="O66" s="101">
        <v>0</v>
      </c>
      <c r="P66" s="106"/>
      <c r="Q66" s="106"/>
      <c r="R66" s="106"/>
      <c r="S66" s="299"/>
      <c r="T66" s="300"/>
      <c r="U66" s="301"/>
      <c r="V66" s="301"/>
      <c r="W66" s="301"/>
      <c r="X66" s="301"/>
      <c r="Y66" s="301"/>
      <c r="Z66" s="301">
        <v>0</v>
      </c>
      <c r="AA66" s="301">
        <v>0</v>
      </c>
      <c r="AB66" s="301">
        <v>0</v>
      </c>
      <c r="AC66" s="106"/>
      <c r="AD66" s="101"/>
      <c r="AE66" s="301"/>
      <c r="AF66" s="788"/>
      <c r="AG66" s="476"/>
      <c r="AH66" s="472"/>
      <c r="AI66" s="472"/>
      <c r="AJ66" s="752"/>
      <c r="AK66" s="472"/>
      <c r="AL66" s="472"/>
      <c r="AM66" s="781"/>
      <c r="AN66" s="792"/>
      <c r="AO66" s="794"/>
      <c r="AP66" s="796"/>
      <c r="AQ66" s="472"/>
      <c r="AR66" s="472"/>
      <c r="AS66" s="472"/>
      <c r="AT66" s="472"/>
      <c r="AU66" s="472"/>
      <c r="AV66" s="472"/>
      <c r="AW66" s="792"/>
      <c r="AX66" s="472"/>
      <c r="AY66" s="781"/>
    </row>
    <row r="67" spans="1:51" ht="18" customHeight="1" x14ac:dyDescent="0.25">
      <c r="A67" s="522"/>
      <c r="B67" s="472"/>
      <c r="C67" s="485"/>
      <c r="D67" s="108" t="s">
        <v>7</v>
      </c>
      <c r="E67" s="101">
        <v>0</v>
      </c>
      <c r="F67" s="106"/>
      <c r="G67" s="106"/>
      <c r="H67" s="106"/>
      <c r="I67" s="106"/>
      <c r="J67" s="106"/>
      <c r="K67" s="106"/>
      <c r="L67" s="106"/>
      <c r="M67" s="101">
        <v>0</v>
      </c>
      <c r="N67" s="101">
        <v>0</v>
      </c>
      <c r="O67" s="101">
        <v>0</v>
      </c>
      <c r="P67" s="106"/>
      <c r="Q67" s="106"/>
      <c r="R67" s="106"/>
      <c r="S67" s="299"/>
      <c r="T67" s="300"/>
      <c r="U67" s="301"/>
      <c r="V67" s="301"/>
      <c r="W67" s="301"/>
      <c r="X67" s="301"/>
      <c r="Y67" s="301"/>
      <c r="Z67" s="301">
        <v>0</v>
      </c>
      <c r="AA67" s="301">
        <v>0</v>
      </c>
      <c r="AB67" s="301">
        <v>0</v>
      </c>
      <c r="AC67" s="106"/>
      <c r="AD67" s="101"/>
      <c r="AE67" s="301"/>
      <c r="AF67" s="788"/>
      <c r="AG67" s="476"/>
      <c r="AH67" s="472"/>
      <c r="AI67" s="472"/>
      <c r="AJ67" s="752"/>
      <c r="AK67" s="472"/>
      <c r="AL67" s="472"/>
      <c r="AM67" s="781"/>
      <c r="AN67" s="792"/>
      <c r="AO67" s="794"/>
      <c r="AP67" s="796"/>
      <c r="AQ67" s="472"/>
      <c r="AR67" s="472"/>
      <c r="AS67" s="472"/>
      <c r="AT67" s="472"/>
      <c r="AU67" s="472"/>
      <c r="AV67" s="472"/>
      <c r="AW67" s="792"/>
      <c r="AX67" s="472"/>
      <c r="AY67" s="781"/>
    </row>
    <row r="68" spans="1:51" ht="18" customHeight="1" x14ac:dyDescent="0.25">
      <c r="A68" s="522"/>
      <c r="B68" s="472"/>
      <c r="C68" s="485"/>
      <c r="D68" s="100" t="s">
        <v>85</v>
      </c>
      <c r="E68" s="115">
        <v>182</v>
      </c>
      <c r="F68" s="116"/>
      <c r="G68" s="116"/>
      <c r="H68" s="116"/>
      <c r="I68" s="116"/>
      <c r="J68" s="116"/>
      <c r="K68" s="116"/>
      <c r="L68" s="116"/>
      <c r="M68" s="115">
        <v>182</v>
      </c>
      <c r="N68" s="115">
        <v>182</v>
      </c>
      <c r="O68" s="115">
        <v>182</v>
      </c>
      <c r="P68" s="116"/>
      <c r="Q68" s="116"/>
      <c r="R68" s="116"/>
      <c r="S68" s="302"/>
      <c r="T68" s="303"/>
      <c r="U68" s="304"/>
      <c r="V68" s="304"/>
      <c r="W68" s="304"/>
      <c r="X68" s="304"/>
      <c r="Y68" s="304"/>
      <c r="Z68" s="115">
        <v>31</v>
      </c>
      <c r="AA68" s="115">
        <v>57</v>
      </c>
      <c r="AB68" s="115">
        <v>78</v>
      </c>
      <c r="AC68" s="116"/>
      <c r="AD68" s="120"/>
      <c r="AE68" s="304"/>
      <c r="AF68" s="788"/>
      <c r="AG68" s="476"/>
      <c r="AH68" s="472"/>
      <c r="AI68" s="472"/>
      <c r="AJ68" s="752"/>
      <c r="AK68" s="472"/>
      <c r="AL68" s="472"/>
      <c r="AM68" s="781"/>
      <c r="AN68" s="792"/>
      <c r="AO68" s="794"/>
      <c r="AP68" s="796"/>
      <c r="AQ68" s="472"/>
      <c r="AR68" s="472"/>
      <c r="AS68" s="472"/>
      <c r="AT68" s="472"/>
      <c r="AU68" s="472"/>
      <c r="AV68" s="472"/>
      <c r="AW68" s="792"/>
      <c r="AX68" s="472"/>
      <c r="AY68" s="781"/>
    </row>
    <row r="69" spans="1:51" ht="18" customHeight="1" x14ac:dyDescent="0.25">
      <c r="A69" s="522"/>
      <c r="B69" s="472"/>
      <c r="C69" s="485"/>
      <c r="D69" s="108" t="s">
        <v>88</v>
      </c>
      <c r="E69" s="115">
        <v>54585612</v>
      </c>
      <c r="F69" s="116"/>
      <c r="G69" s="116"/>
      <c r="H69" s="116"/>
      <c r="I69" s="116"/>
      <c r="J69" s="116"/>
      <c r="K69" s="116"/>
      <c r="L69" s="116"/>
      <c r="M69" s="115">
        <v>54585612</v>
      </c>
      <c r="N69" s="115">
        <v>54585612</v>
      </c>
      <c r="O69" s="115">
        <v>54585612</v>
      </c>
      <c r="P69" s="116"/>
      <c r="Q69" s="116"/>
      <c r="R69" s="116"/>
      <c r="S69" s="302"/>
      <c r="T69" s="303"/>
      <c r="U69" s="304"/>
      <c r="V69" s="304"/>
      <c r="W69" s="304"/>
      <c r="X69" s="304"/>
      <c r="Y69" s="304"/>
      <c r="Z69" s="115">
        <v>28581623</v>
      </c>
      <c r="AA69" s="115">
        <v>43835478</v>
      </c>
      <c r="AB69" s="115">
        <v>39615529</v>
      </c>
      <c r="AC69" s="116"/>
      <c r="AD69" s="120"/>
      <c r="AE69" s="304"/>
      <c r="AF69" s="789"/>
      <c r="AG69" s="477"/>
      <c r="AH69" s="473"/>
      <c r="AI69" s="473"/>
      <c r="AJ69" s="753"/>
      <c r="AK69" s="473"/>
      <c r="AL69" s="473"/>
      <c r="AM69" s="782"/>
      <c r="AN69" s="793"/>
      <c r="AO69" s="794"/>
      <c r="AP69" s="797"/>
      <c r="AQ69" s="473"/>
      <c r="AR69" s="473"/>
      <c r="AS69" s="473"/>
      <c r="AT69" s="473"/>
      <c r="AU69" s="473"/>
      <c r="AV69" s="473"/>
      <c r="AW69" s="793"/>
      <c r="AX69" s="473"/>
      <c r="AY69" s="782"/>
    </row>
    <row r="70" spans="1:51" ht="26.25" customHeight="1" x14ac:dyDescent="0.25">
      <c r="A70" s="522"/>
      <c r="B70" s="472"/>
      <c r="C70" s="485" t="s">
        <v>173</v>
      </c>
      <c r="D70" s="100" t="s">
        <v>83</v>
      </c>
      <c r="E70" s="101">
        <v>147</v>
      </c>
      <c r="F70" s="101"/>
      <c r="G70" s="101"/>
      <c r="H70" s="101"/>
      <c r="I70" s="101"/>
      <c r="J70" s="101"/>
      <c r="K70" s="101"/>
      <c r="L70" s="101"/>
      <c r="M70" s="101">
        <v>147</v>
      </c>
      <c r="N70" s="101">
        <v>147</v>
      </c>
      <c r="O70" s="101">
        <v>147</v>
      </c>
      <c r="P70" s="101"/>
      <c r="Q70" s="101"/>
      <c r="R70" s="102"/>
      <c r="S70" s="291"/>
      <c r="T70" s="292"/>
      <c r="U70" s="293"/>
      <c r="V70" s="293"/>
      <c r="W70" s="293"/>
      <c r="X70" s="293"/>
      <c r="Y70" s="293"/>
      <c r="Z70" s="294">
        <v>53</v>
      </c>
      <c r="AA70" s="294">
        <v>113</v>
      </c>
      <c r="AB70" s="294">
        <v>146</v>
      </c>
      <c r="AC70" s="106"/>
      <c r="AD70" s="295"/>
      <c r="AE70" s="293"/>
      <c r="AF70" s="787"/>
      <c r="AG70" s="475" t="s">
        <v>173</v>
      </c>
      <c r="AH70" s="471" t="s">
        <v>341</v>
      </c>
      <c r="AI70" s="471" t="s">
        <v>234</v>
      </c>
      <c r="AJ70" s="751" t="s">
        <v>320</v>
      </c>
      <c r="AK70" s="471" t="str">
        <f>+AG70</f>
        <v>11-SUBA</v>
      </c>
      <c r="AL70" s="471" t="s">
        <v>234</v>
      </c>
      <c r="AM70" s="780" t="s">
        <v>261</v>
      </c>
      <c r="AN70" s="791">
        <v>1215895.9408937634</v>
      </c>
      <c r="AO70" s="794">
        <v>572451.32818506297</v>
      </c>
      <c r="AP70" s="795">
        <v>643444.61270870047</v>
      </c>
      <c r="AQ70" s="471" t="s">
        <v>234</v>
      </c>
      <c r="AR70" s="471" t="s">
        <v>235</v>
      </c>
      <c r="AS70" s="790">
        <f>+AN70</f>
        <v>1215895.9408937634</v>
      </c>
      <c r="AT70" s="471" t="s">
        <v>235</v>
      </c>
      <c r="AU70" s="790">
        <f>+AS70</f>
        <v>1215895.9408937634</v>
      </c>
      <c r="AV70" s="471" t="s">
        <v>236</v>
      </c>
      <c r="AW70" s="791">
        <f>+AP70+AO70</f>
        <v>1215895.9408937634</v>
      </c>
      <c r="AX70" s="790">
        <f>+AW70</f>
        <v>1215895.9408937634</v>
      </c>
      <c r="AY70" s="780"/>
    </row>
    <row r="71" spans="1:51" ht="26.25" customHeight="1" x14ac:dyDescent="0.25">
      <c r="A71" s="522"/>
      <c r="B71" s="472"/>
      <c r="C71" s="485"/>
      <c r="D71" s="108" t="s">
        <v>6</v>
      </c>
      <c r="E71" s="101">
        <v>44138270</v>
      </c>
      <c r="F71" s="101"/>
      <c r="G71" s="101"/>
      <c r="H71" s="101"/>
      <c r="I71" s="101"/>
      <c r="J71" s="101"/>
      <c r="K71" s="101"/>
      <c r="L71" s="101"/>
      <c r="M71" s="101">
        <v>44138270</v>
      </c>
      <c r="N71" s="101">
        <v>44138270</v>
      </c>
      <c r="O71" s="101">
        <v>44138270</v>
      </c>
      <c r="P71" s="101"/>
      <c r="Q71" s="101"/>
      <c r="R71" s="101"/>
      <c r="S71" s="296"/>
      <c r="T71" s="297"/>
      <c r="U71" s="298"/>
      <c r="V71" s="298"/>
      <c r="W71" s="298"/>
      <c r="X71" s="298"/>
      <c r="Y71" s="298"/>
      <c r="Z71" s="294">
        <v>48865355</v>
      </c>
      <c r="AA71" s="294">
        <v>73784229</v>
      </c>
      <c r="AB71" s="294">
        <v>74152144</v>
      </c>
      <c r="AC71" s="101"/>
      <c r="AD71" s="101"/>
      <c r="AE71" s="298"/>
      <c r="AF71" s="788"/>
      <c r="AG71" s="476"/>
      <c r="AH71" s="472"/>
      <c r="AI71" s="472"/>
      <c r="AJ71" s="752"/>
      <c r="AK71" s="472"/>
      <c r="AL71" s="472"/>
      <c r="AM71" s="781"/>
      <c r="AN71" s="792"/>
      <c r="AO71" s="794"/>
      <c r="AP71" s="796"/>
      <c r="AQ71" s="472"/>
      <c r="AR71" s="472"/>
      <c r="AS71" s="472"/>
      <c r="AT71" s="472"/>
      <c r="AU71" s="472"/>
      <c r="AV71" s="472"/>
      <c r="AW71" s="792"/>
      <c r="AX71" s="472"/>
      <c r="AY71" s="781"/>
    </row>
    <row r="72" spans="1:51" ht="26.25" customHeight="1" x14ac:dyDescent="0.25">
      <c r="A72" s="522"/>
      <c r="B72" s="472"/>
      <c r="C72" s="485"/>
      <c r="D72" s="100" t="s">
        <v>84</v>
      </c>
      <c r="E72" s="101">
        <v>0</v>
      </c>
      <c r="F72" s="106"/>
      <c r="G72" s="106"/>
      <c r="H72" s="106"/>
      <c r="I72" s="106"/>
      <c r="J72" s="106"/>
      <c r="K72" s="106"/>
      <c r="L72" s="106"/>
      <c r="M72" s="101">
        <v>0</v>
      </c>
      <c r="N72" s="101">
        <v>0</v>
      </c>
      <c r="O72" s="101">
        <v>0</v>
      </c>
      <c r="P72" s="106"/>
      <c r="Q72" s="106"/>
      <c r="R72" s="106"/>
      <c r="S72" s="299"/>
      <c r="T72" s="300"/>
      <c r="U72" s="301"/>
      <c r="V72" s="301"/>
      <c r="W72" s="301"/>
      <c r="X72" s="301"/>
      <c r="Y72" s="301"/>
      <c r="Z72" s="301">
        <v>0</v>
      </c>
      <c r="AA72" s="301">
        <v>0</v>
      </c>
      <c r="AB72" s="301">
        <v>0</v>
      </c>
      <c r="AC72" s="106"/>
      <c r="AD72" s="101"/>
      <c r="AE72" s="301"/>
      <c r="AF72" s="788"/>
      <c r="AG72" s="476"/>
      <c r="AH72" s="472"/>
      <c r="AI72" s="472"/>
      <c r="AJ72" s="752"/>
      <c r="AK72" s="472"/>
      <c r="AL72" s="472"/>
      <c r="AM72" s="781"/>
      <c r="AN72" s="792"/>
      <c r="AO72" s="794"/>
      <c r="AP72" s="796"/>
      <c r="AQ72" s="472"/>
      <c r="AR72" s="472"/>
      <c r="AS72" s="472"/>
      <c r="AT72" s="472"/>
      <c r="AU72" s="472"/>
      <c r="AV72" s="472"/>
      <c r="AW72" s="792"/>
      <c r="AX72" s="472"/>
      <c r="AY72" s="781"/>
    </row>
    <row r="73" spans="1:51" ht="26.25" customHeight="1" x14ac:dyDescent="0.25">
      <c r="A73" s="522"/>
      <c r="B73" s="472"/>
      <c r="C73" s="485"/>
      <c r="D73" s="108" t="s">
        <v>7</v>
      </c>
      <c r="E73" s="101">
        <v>0</v>
      </c>
      <c r="F73" s="106"/>
      <c r="G73" s="106"/>
      <c r="H73" s="106"/>
      <c r="I73" s="106"/>
      <c r="J73" s="106"/>
      <c r="K73" s="106"/>
      <c r="L73" s="106"/>
      <c r="M73" s="101">
        <v>0</v>
      </c>
      <c r="N73" s="101">
        <v>0</v>
      </c>
      <c r="O73" s="101">
        <v>0</v>
      </c>
      <c r="P73" s="106"/>
      <c r="Q73" s="106"/>
      <c r="R73" s="106"/>
      <c r="S73" s="299"/>
      <c r="T73" s="300"/>
      <c r="U73" s="301"/>
      <c r="V73" s="301"/>
      <c r="W73" s="301"/>
      <c r="X73" s="301"/>
      <c r="Y73" s="301"/>
      <c r="Z73" s="301">
        <v>0</v>
      </c>
      <c r="AA73" s="301">
        <v>0</v>
      </c>
      <c r="AB73" s="301">
        <v>0</v>
      </c>
      <c r="AC73" s="106"/>
      <c r="AD73" s="101"/>
      <c r="AE73" s="301"/>
      <c r="AF73" s="788"/>
      <c r="AG73" s="476"/>
      <c r="AH73" s="472"/>
      <c r="AI73" s="472"/>
      <c r="AJ73" s="752"/>
      <c r="AK73" s="472"/>
      <c r="AL73" s="472"/>
      <c r="AM73" s="781"/>
      <c r="AN73" s="792"/>
      <c r="AO73" s="794"/>
      <c r="AP73" s="796"/>
      <c r="AQ73" s="472"/>
      <c r="AR73" s="472"/>
      <c r="AS73" s="472"/>
      <c r="AT73" s="472"/>
      <c r="AU73" s="472"/>
      <c r="AV73" s="472"/>
      <c r="AW73" s="792"/>
      <c r="AX73" s="472"/>
      <c r="AY73" s="781"/>
    </row>
    <row r="74" spans="1:51" ht="26.25" customHeight="1" x14ac:dyDescent="0.25">
      <c r="A74" s="522"/>
      <c r="B74" s="472"/>
      <c r="C74" s="485"/>
      <c r="D74" s="100" t="s">
        <v>85</v>
      </c>
      <c r="E74" s="115">
        <v>147</v>
      </c>
      <c r="F74" s="116"/>
      <c r="G74" s="116"/>
      <c r="H74" s="116"/>
      <c r="I74" s="116"/>
      <c r="J74" s="116"/>
      <c r="K74" s="116"/>
      <c r="L74" s="116"/>
      <c r="M74" s="115">
        <v>147</v>
      </c>
      <c r="N74" s="115">
        <v>147</v>
      </c>
      <c r="O74" s="115">
        <v>147</v>
      </c>
      <c r="P74" s="116"/>
      <c r="Q74" s="116"/>
      <c r="R74" s="116"/>
      <c r="S74" s="302"/>
      <c r="T74" s="303"/>
      <c r="U74" s="304"/>
      <c r="V74" s="304"/>
      <c r="W74" s="304"/>
      <c r="X74" s="304"/>
      <c r="Y74" s="304"/>
      <c r="Z74" s="115">
        <v>53</v>
      </c>
      <c r="AA74" s="115">
        <v>113</v>
      </c>
      <c r="AB74" s="115">
        <v>146</v>
      </c>
      <c r="AC74" s="116"/>
      <c r="AD74" s="120"/>
      <c r="AE74" s="304"/>
      <c r="AF74" s="788"/>
      <c r="AG74" s="476"/>
      <c r="AH74" s="472"/>
      <c r="AI74" s="472"/>
      <c r="AJ74" s="752"/>
      <c r="AK74" s="472"/>
      <c r="AL74" s="472"/>
      <c r="AM74" s="781"/>
      <c r="AN74" s="792"/>
      <c r="AO74" s="794"/>
      <c r="AP74" s="796"/>
      <c r="AQ74" s="472"/>
      <c r="AR74" s="472"/>
      <c r="AS74" s="472"/>
      <c r="AT74" s="472"/>
      <c r="AU74" s="472"/>
      <c r="AV74" s="472"/>
      <c r="AW74" s="792"/>
      <c r="AX74" s="472"/>
      <c r="AY74" s="781"/>
    </row>
    <row r="75" spans="1:51" ht="26.25" customHeight="1" x14ac:dyDescent="0.25">
      <c r="A75" s="522"/>
      <c r="B75" s="472"/>
      <c r="C75" s="485"/>
      <c r="D75" s="108" t="s">
        <v>88</v>
      </c>
      <c r="E75" s="115">
        <v>44138270</v>
      </c>
      <c r="F75" s="116"/>
      <c r="G75" s="116"/>
      <c r="H75" s="116"/>
      <c r="I75" s="116"/>
      <c r="J75" s="116"/>
      <c r="K75" s="116"/>
      <c r="L75" s="116"/>
      <c r="M75" s="115">
        <v>44138270</v>
      </c>
      <c r="N75" s="115">
        <v>44138270</v>
      </c>
      <c r="O75" s="115">
        <v>44138270</v>
      </c>
      <c r="P75" s="116"/>
      <c r="Q75" s="116"/>
      <c r="R75" s="116"/>
      <c r="S75" s="302"/>
      <c r="T75" s="303"/>
      <c r="U75" s="304"/>
      <c r="V75" s="304"/>
      <c r="W75" s="304"/>
      <c r="X75" s="304"/>
      <c r="Y75" s="304"/>
      <c r="Z75" s="115">
        <v>48865355</v>
      </c>
      <c r="AA75" s="115">
        <v>86901913</v>
      </c>
      <c r="AB75" s="115">
        <v>74152144</v>
      </c>
      <c r="AC75" s="116"/>
      <c r="AD75" s="120"/>
      <c r="AE75" s="304"/>
      <c r="AF75" s="789"/>
      <c r="AG75" s="477"/>
      <c r="AH75" s="473"/>
      <c r="AI75" s="473"/>
      <c r="AJ75" s="753"/>
      <c r="AK75" s="473"/>
      <c r="AL75" s="473"/>
      <c r="AM75" s="782"/>
      <c r="AN75" s="793"/>
      <c r="AO75" s="794"/>
      <c r="AP75" s="797"/>
      <c r="AQ75" s="473"/>
      <c r="AR75" s="473"/>
      <c r="AS75" s="473"/>
      <c r="AT75" s="473"/>
      <c r="AU75" s="473"/>
      <c r="AV75" s="473"/>
      <c r="AW75" s="793"/>
      <c r="AX75" s="473"/>
      <c r="AY75" s="782"/>
    </row>
    <row r="76" spans="1:51" ht="18" customHeight="1" x14ac:dyDescent="0.25">
      <c r="A76" s="522"/>
      <c r="B76" s="472"/>
      <c r="C76" s="485" t="s">
        <v>174</v>
      </c>
      <c r="D76" s="100" t="s">
        <v>83</v>
      </c>
      <c r="E76" s="101">
        <v>23</v>
      </c>
      <c r="F76" s="101"/>
      <c r="G76" s="101"/>
      <c r="H76" s="101"/>
      <c r="I76" s="101"/>
      <c r="J76" s="101"/>
      <c r="K76" s="101"/>
      <c r="L76" s="101"/>
      <c r="M76" s="101">
        <v>23</v>
      </c>
      <c r="N76" s="101">
        <v>23</v>
      </c>
      <c r="O76" s="101">
        <v>23</v>
      </c>
      <c r="P76" s="101"/>
      <c r="Q76" s="101"/>
      <c r="R76" s="102"/>
      <c r="S76" s="291"/>
      <c r="T76" s="292"/>
      <c r="U76" s="293"/>
      <c r="V76" s="293"/>
      <c r="W76" s="293"/>
      <c r="X76" s="293"/>
      <c r="Y76" s="293"/>
      <c r="Z76" s="294">
        <v>19</v>
      </c>
      <c r="AA76" s="294">
        <v>36</v>
      </c>
      <c r="AB76" s="294">
        <v>55</v>
      </c>
      <c r="AC76" s="106"/>
      <c r="AD76" s="295"/>
      <c r="AE76" s="293"/>
      <c r="AF76" s="787"/>
      <c r="AG76" s="475" t="s">
        <v>174</v>
      </c>
      <c r="AH76" s="471" t="s">
        <v>342</v>
      </c>
      <c r="AI76" s="471" t="s">
        <v>234</v>
      </c>
      <c r="AJ76" s="751" t="s">
        <v>320</v>
      </c>
      <c r="AK76" s="471" t="str">
        <f>+AG76</f>
        <v>12-BARRIOS UNIDOS</v>
      </c>
      <c r="AL76" s="471" t="s">
        <v>234</v>
      </c>
      <c r="AM76" s="780" t="s">
        <v>261</v>
      </c>
      <c r="AN76" s="791">
        <v>137026.15589788533</v>
      </c>
      <c r="AO76" s="794">
        <v>64519.360822468778</v>
      </c>
      <c r="AP76" s="795">
        <v>72506.79507541655</v>
      </c>
      <c r="AQ76" s="471" t="s">
        <v>234</v>
      </c>
      <c r="AR76" s="471" t="s">
        <v>235</v>
      </c>
      <c r="AS76" s="790">
        <f>+AN76</f>
        <v>137026.15589788533</v>
      </c>
      <c r="AT76" s="471" t="s">
        <v>235</v>
      </c>
      <c r="AU76" s="790">
        <f>+AS76</f>
        <v>137026.15589788533</v>
      </c>
      <c r="AV76" s="471" t="s">
        <v>236</v>
      </c>
      <c r="AW76" s="791">
        <f>+AP76+AO76</f>
        <v>137026.15589788533</v>
      </c>
      <c r="AX76" s="790">
        <f>+AW76</f>
        <v>137026.15589788533</v>
      </c>
      <c r="AY76" s="780"/>
    </row>
    <row r="77" spans="1:51" ht="18" customHeight="1" x14ac:dyDescent="0.25">
      <c r="A77" s="522"/>
      <c r="B77" s="472"/>
      <c r="C77" s="485"/>
      <c r="D77" s="108" t="s">
        <v>6</v>
      </c>
      <c r="E77" s="101">
        <v>6871407</v>
      </c>
      <c r="F77" s="101"/>
      <c r="G77" s="101"/>
      <c r="H77" s="101"/>
      <c r="I77" s="101"/>
      <c r="J77" s="101"/>
      <c r="K77" s="101"/>
      <c r="L77" s="101"/>
      <c r="M77" s="101">
        <v>6871407</v>
      </c>
      <c r="N77" s="101">
        <v>6871407</v>
      </c>
      <c r="O77" s="101">
        <v>6871407</v>
      </c>
      <c r="P77" s="101"/>
      <c r="Q77" s="101"/>
      <c r="R77" s="101"/>
      <c r="S77" s="296"/>
      <c r="T77" s="297"/>
      <c r="U77" s="298"/>
      <c r="V77" s="298"/>
      <c r="W77" s="298"/>
      <c r="X77" s="298"/>
      <c r="Y77" s="298"/>
      <c r="Z77" s="294">
        <v>17517769</v>
      </c>
      <c r="AA77" s="294">
        <v>27795429</v>
      </c>
      <c r="AB77" s="294">
        <v>27934027</v>
      </c>
      <c r="AC77" s="101"/>
      <c r="AD77" s="101"/>
      <c r="AE77" s="298"/>
      <c r="AF77" s="788"/>
      <c r="AG77" s="476"/>
      <c r="AH77" s="472"/>
      <c r="AI77" s="472"/>
      <c r="AJ77" s="752"/>
      <c r="AK77" s="472"/>
      <c r="AL77" s="472"/>
      <c r="AM77" s="781"/>
      <c r="AN77" s="792"/>
      <c r="AO77" s="794"/>
      <c r="AP77" s="796"/>
      <c r="AQ77" s="472"/>
      <c r="AR77" s="472"/>
      <c r="AS77" s="472"/>
      <c r="AT77" s="472"/>
      <c r="AU77" s="472"/>
      <c r="AV77" s="472"/>
      <c r="AW77" s="792"/>
      <c r="AX77" s="472"/>
      <c r="AY77" s="781"/>
    </row>
    <row r="78" spans="1:51" ht="18" customHeight="1" x14ac:dyDescent="0.25">
      <c r="A78" s="522"/>
      <c r="B78" s="472"/>
      <c r="C78" s="485"/>
      <c r="D78" s="100" t="s">
        <v>84</v>
      </c>
      <c r="E78" s="101">
        <v>0</v>
      </c>
      <c r="F78" s="106"/>
      <c r="G78" s="106"/>
      <c r="H78" s="106"/>
      <c r="I78" s="106"/>
      <c r="J78" s="106"/>
      <c r="K78" s="106"/>
      <c r="L78" s="106"/>
      <c r="M78" s="101">
        <v>0</v>
      </c>
      <c r="N78" s="101">
        <v>0</v>
      </c>
      <c r="O78" s="101">
        <v>0</v>
      </c>
      <c r="P78" s="106"/>
      <c r="Q78" s="106"/>
      <c r="R78" s="106"/>
      <c r="S78" s="299"/>
      <c r="T78" s="300"/>
      <c r="U78" s="301"/>
      <c r="V78" s="301"/>
      <c r="W78" s="301"/>
      <c r="X78" s="301"/>
      <c r="Y78" s="301"/>
      <c r="Z78" s="301">
        <v>0</v>
      </c>
      <c r="AA78" s="301">
        <v>0</v>
      </c>
      <c r="AB78" s="301">
        <v>0</v>
      </c>
      <c r="AC78" s="106"/>
      <c r="AD78" s="101"/>
      <c r="AE78" s="301"/>
      <c r="AF78" s="788"/>
      <c r="AG78" s="476"/>
      <c r="AH78" s="472"/>
      <c r="AI78" s="472"/>
      <c r="AJ78" s="752"/>
      <c r="AK78" s="472"/>
      <c r="AL78" s="472"/>
      <c r="AM78" s="781"/>
      <c r="AN78" s="792"/>
      <c r="AO78" s="794"/>
      <c r="AP78" s="796"/>
      <c r="AQ78" s="472"/>
      <c r="AR78" s="472"/>
      <c r="AS78" s="472"/>
      <c r="AT78" s="472"/>
      <c r="AU78" s="472"/>
      <c r="AV78" s="472"/>
      <c r="AW78" s="792"/>
      <c r="AX78" s="472"/>
      <c r="AY78" s="781"/>
    </row>
    <row r="79" spans="1:51" ht="18" customHeight="1" x14ac:dyDescent="0.25">
      <c r="A79" s="522"/>
      <c r="B79" s="472"/>
      <c r="C79" s="485"/>
      <c r="D79" s="108" t="s">
        <v>7</v>
      </c>
      <c r="E79" s="101">
        <v>0</v>
      </c>
      <c r="F79" s="106"/>
      <c r="G79" s="106"/>
      <c r="H79" s="106"/>
      <c r="I79" s="106"/>
      <c r="J79" s="106"/>
      <c r="K79" s="106"/>
      <c r="L79" s="106"/>
      <c r="M79" s="101">
        <v>0</v>
      </c>
      <c r="N79" s="101">
        <v>0</v>
      </c>
      <c r="O79" s="101">
        <v>0</v>
      </c>
      <c r="P79" s="106"/>
      <c r="Q79" s="106"/>
      <c r="R79" s="106"/>
      <c r="S79" s="299"/>
      <c r="T79" s="300"/>
      <c r="U79" s="301"/>
      <c r="V79" s="301"/>
      <c r="W79" s="301"/>
      <c r="X79" s="301"/>
      <c r="Y79" s="301"/>
      <c r="Z79" s="301">
        <v>0</v>
      </c>
      <c r="AA79" s="301">
        <v>0</v>
      </c>
      <c r="AB79" s="301">
        <v>0</v>
      </c>
      <c r="AC79" s="106"/>
      <c r="AD79" s="101"/>
      <c r="AE79" s="301"/>
      <c r="AF79" s="788"/>
      <c r="AG79" s="476"/>
      <c r="AH79" s="472"/>
      <c r="AI79" s="472"/>
      <c r="AJ79" s="752"/>
      <c r="AK79" s="472"/>
      <c r="AL79" s="472"/>
      <c r="AM79" s="781"/>
      <c r="AN79" s="792"/>
      <c r="AO79" s="794"/>
      <c r="AP79" s="796"/>
      <c r="AQ79" s="472"/>
      <c r="AR79" s="472"/>
      <c r="AS79" s="472"/>
      <c r="AT79" s="472"/>
      <c r="AU79" s="472"/>
      <c r="AV79" s="472"/>
      <c r="AW79" s="792"/>
      <c r="AX79" s="472"/>
      <c r="AY79" s="781"/>
    </row>
    <row r="80" spans="1:51" ht="18" customHeight="1" x14ac:dyDescent="0.25">
      <c r="A80" s="522"/>
      <c r="B80" s="472"/>
      <c r="C80" s="485"/>
      <c r="D80" s="100" t="s">
        <v>85</v>
      </c>
      <c r="E80" s="115">
        <v>23</v>
      </c>
      <c r="F80" s="116"/>
      <c r="G80" s="116"/>
      <c r="H80" s="116"/>
      <c r="I80" s="116"/>
      <c r="J80" s="116"/>
      <c r="K80" s="116"/>
      <c r="L80" s="116"/>
      <c r="M80" s="115">
        <v>23</v>
      </c>
      <c r="N80" s="115">
        <v>23</v>
      </c>
      <c r="O80" s="115">
        <v>23</v>
      </c>
      <c r="P80" s="116"/>
      <c r="Q80" s="116"/>
      <c r="R80" s="116"/>
      <c r="S80" s="302"/>
      <c r="T80" s="303"/>
      <c r="U80" s="304"/>
      <c r="V80" s="304"/>
      <c r="W80" s="304"/>
      <c r="X80" s="304"/>
      <c r="Y80" s="304"/>
      <c r="Z80" s="115">
        <v>19</v>
      </c>
      <c r="AA80" s="115">
        <v>36</v>
      </c>
      <c r="AB80" s="115">
        <v>55</v>
      </c>
      <c r="AC80" s="116"/>
      <c r="AD80" s="120"/>
      <c r="AE80" s="304"/>
      <c r="AF80" s="788"/>
      <c r="AG80" s="476"/>
      <c r="AH80" s="472"/>
      <c r="AI80" s="472"/>
      <c r="AJ80" s="752"/>
      <c r="AK80" s="472"/>
      <c r="AL80" s="472"/>
      <c r="AM80" s="781"/>
      <c r="AN80" s="792"/>
      <c r="AO80" s="794"/>
      <c r="AP80" s="796"/>
      <c r="AQ80" s="472"/>
      <c r="AR80" s="472"/>
      <c r="AS80" s="472"/>
      <c r="AT80" s="472"/>
      <c r="AU80" s="472"/>
      <c r="AV80" s="472"/>
      <c r="AW80" s="792"/>
      <c r="AX80" s="472"/>
      <c r="AY80" s="781"/>
    </row>
    <row r="81" spans="1:51" ht="18" customHeight="1" x14ac:dyDescent="0.25">
      <c r="A81" s="522"/>
      <c r="B81" s="472"/>
      <c r="C81" s="485"/>
      <c r="D81" s="108" t="s">
        <v>88</v>
      </c>
      <c r="E81" s="115">
        <v>6871407</v>
      </c>
      <c r="F81" s="116"/>
      <c r="G81" s="116"/>
      <c r="H81" s="116"/>
      <c r="I81" s="116"/>
      <c r="J81" s="116"/>
      <c r="K81" s="116"/>
      <c r="L81" s="116"/>
      <c r="M81" s="115">
        <v>6871407</v>
      </c>
      <c r="N81" s="115">
        <v>6871407</v>
      </c>
      <c r="O81" s="115">
        <v>6871407</v>
      </c>
      <c r="P81" s="116"/>
      <c r="Q81" s="116"/>
      <c r="R81" s="116"/>
      <c r="S81" s="302"/>
      <c r="T81" s="303"/>
      <c r="U81" s="304"/>
      <c r="V81" s="304"/>
      <c r="W81" s="304"/>
      <c r="X81" s="304"/>
      <c r="Y81" s="304"/>
      <c r="Z81" s="115">
        <v>17517769</v>
      </c>
      <c r="AA81" s="115">
        <v>27685565</v>
      </c>
      <c r="AB81" s="115">
        <v>27934027</v>
      </c>
      <c r="AC81" s="116"/>
      <c r="AD81" s="120"/>
      <c r="AE81" s="304"/>
      <c r="AF81" s="789"/>
      <c r="AG81" s="477"/>
      <c r="AH81" s="473"/>
      <c r="AI81" s="473"/>
      <c r="AJ81" s="753"/>
      <c r="AK81" s="473"/>
      <c r="AL81" s="473"/>
      <c r="AM81" s="782"/>
      <c r="AN81" s="793"/>
      <c r="AO81" s="794"/>
      <c r="AP81" s="797"/>
      <c r="AQ81" s="473"/>
      <c r="AR81" s="473"/>
      <c r="AS81" s="473"/>
      <c r="AT81" s="473"/>
      <c r="AU81" s="473"/>
      <c r="AV81" s="473"/>
      <c r="AW81" s="793"/>
      <c r="AX81" s="473"/>
      <c r="AY81" s="782"/>
    </row>
    <row r="82" spans="1:51" ht="18" customHeight="1" x14ac:dyDescent="0.25">
      <c r="A82" s="522"/>
      <c r="B82" s="472"/>
      <c r="C82" s="485" t="s">
        <v>175</v>
      </c>
      <c r="D82" s="100" t="s">
        <v>83</v>
      </c>
      <c r="E82" s="101">
        <v>29</v>
      </c>
      <c r="F82" s="101"/>
      <c r="G82" s="101"/>
      <c r="H82" s="101"/>
      <c r="I82" s="101"/>
      <c r="J82" s="101"/>
      <c r="K82" s="101"/>
      <c r="L82" s="101"/>
      <c r="M82" s="101">
        <v>29</v>
      </c>
      <c r="N82" s="101">
        <v>29</v>
      </c>
      <c r="O82" s="101">
        <v>29</v>
      </c>
      <c r="P82" s="101"/>
      <c r="Q82" s="101"/>
      <c r="R82" s="102"/>
      <c r="S82" s="291"/>
      <c r="T82" s="292"/>
      <c r="U82" s="293"/>
      <c r="V82" s="293"/>
      <c r="W82" s="293"/>
      <c r="X82" s="293"/>
      <c r="Y82" s="293"/>
      <c r="Z82" s="294">
        <v>16</v>
      </c>
      <c r="AA82" s="294">
        <v>41</v>
      </c>
      <c r="AB82" s="294">
        <v>68</v>
      </c>
      <c r="AC82" s="106"/>
      <c r="AD82" s="295"/>
      <c r="AE82" s="293"/>
      <c r="AF82" s="787"/>
      <c r="AG82" s="475" t="s">
        <v>175</v>
      </c>
      <c r="AH82" s="471" t="s">
        <v>343</v>
      </c>
      <c r="AI82" s="471" t="s">
        <v>234</v>
      </c>
      <c r="AJ82" s="751" t="s">
        <v>320</v>
      </c>
      <c r="AK82" s="471" t="str">
        <f>+AG82</f>
        <v>13-TEUSAQUILLO</v>
      </c>
      <c r="AL82" s="471" t="s">
        <v>234</v>
      </c>
      <c r="AM82" s="780" t="s">
        <v>261</v>
      </c>
      <c r="AN82" s="791">
        <v>151417.58460141922</v>
      </c>
      <c r="AO82" s="794">
        <v>70844.459389101481</v>
      </c>
      <c r="AP82" s="795">
        <v>80573.12521231774</v>
      </c>
      <c r="AQ82" s="471" t="s">
        <v>234</v>
      </c>
      <c r="AR82" s="471" t="s">
        <v>235</v>
      </c>
      <c r="AS82" s="790">
        <f>+AN82</f>
        <v>151417.58460141922</v>
      </c>
      <c r="AT82" s="471" t="s">
        <v>235</v>
      </c>
      <c r="AU82" s="790">
        <f>+AS82</f>
        <v>151417.58460141922</v>
      </c>
      <c r="AV82" s="471" t="s">
        <v>236</v>
      </c>
      <c r="AW82" s="791">
        <f>+AP82+AO82</f>
        <v>151417.58460141922</v>
      </c>
      <c r="AX82" s="790">
        <f>+AW82</f>
        <v>151417.58460141922</v>
      </c>
      <c r="AY82" s="780"/>
    </row>
    <row r="83" spans="1:51" ht="18" customHeight="1" x14ac:dyDescent="0.25">
      <c r="A83" s="522"/>
      <c r="B83" s="472"/>
      <c r="C83" s="485"/>
      <c r="D83" s="108" t="s">
        <v>6</v>
      </c>
      <c r="E83" s="101">
        <v>8659375</v>
      </c>
      <c r="F83" s="101"/>
      <c r="G83" s="101"/>
      <c r="H83" s="101"/>
      <c r="I83" s="101"/>
      <c r="J83" s="101"/>
      <c r="K83" s="101"/>
      <c r="L83" s="101"/>
      <c r="M83" s="101">
        <v>8659375</v>
      </c>
      <c r="N83" s="101">
        <v>8659375</v>
      </c>
      <c r="O83" s="101">
        <v>8659375</v>
      </c>
      <c r="P83" s="101"/>
      <c r="Q83" s="101"/>
      <c r="R83" s="101"/>
      <c r="S83" s="296"/>
      <c r="T83" s="297"/>
      <c r="U83" s="298"/>
      <c r="V83" s="298"/>
      <c r="W83" s="298"/>
      <c r="X83" s="298"/>
      <c r="Y83" s="298"/>
      <c r="Z83" s="294">
        <v>14751805</v>
      </c>
      <c r="AA83" s="294">
        <v>34365257</v>
      </c>
      <c r="AB83" s="294">
        <v>34536615</v>
      </c>
      <c r="AC83" s="101"/>
      <c r="AD83" s="101"/>
      <c r="AE83" s="298"/>
      <c r="AF83" s="788"/>
      <c r="AG83" s="476"/>
      <c r="AH83" s="472"/>
      <c r="AI83" s="472"/>
      <c r="AJ83" s="752"/>
      <c r="AK83" s="472"/>
      <c r="AL83" s="472"/>
      <c r="AM83" s="781"/>
      <c r="AN83" s="792"/>
      <c r="AO83" s="794"/>
      <c r="AP83" s="796"/>
      <c r="AQ83" s="472"/>
      <c r="AR83" s="472"/>
      <c r="AS83" s="472"/>
      <c r="AT83" s="472"/>
      <c r="AU83" s="472"/>
      <c r="AV83" s="472"/>
      <c r="AW83" s="792"/>
      <c r="AX83" s="472"/>
      <c r="AY83" s="781"/>
    </row>
    <row r="84" spans="1:51" ht="18" customHeight="1" x14ac:dyDescent="0.25">
      <c r="A84" s="522"/>
      <c r="B84" s="472"/>
      <c r="C84" s="485"/>
      <c r="D84" s="100" t="s">
        <v>84</v>
      </c>
      <c r="E84" s="101">
        <v>0</v>
      </c>
      <c r="F84" s="106"/>
      <c r="G84" s="106"/>
      <c r="H84" s="106"/>
      <c r="I84" s="106"/>
      <c r="J84" s="106"/>
      <c r="K84" s="106"/>
      <c r="L84" s="106"/>
      <c r="M84" s="101">
        <v>0</v>
      </c>
      <c r="N84" s="101">
        <v>0</v>
      </c>
      <c r="O84" s="101">
        <v>0</v>
      </c>
      <c r="P84" s="106"/>
      <c r="Q84" s="106"/>
      <c r="R84" s="106"/>
      <c r="S84" s="299"/>
      <c r="T84" s="300"/>
      <c r="U84" s="301"/>
      <c r="V84" s="301"/>
      <c r="W84" s="301"/>
      <c r="X84" s="301"/>
      <c r="Y84" s="301"/>
      <c r="Z84" s="301">
        <v>0</v>
      </c>
      <c r="AA84" s="301">
        <v>0</v>
      </c>
      <c r="AB84" s="301">
        <v>0</v>
      </c>
      <c r="AC84" s="106"/>
      <c r="AD84" s="101"/>
      <c r="AE84" s="301"/>
      <c r="AF84" s="788"/>
      <c r="AG84" s="476"/>
      <c r="AH84" s="472"/>
      <c r="AI84" s="472"/>
      <c r="AJ84" s="752"/>
      <c r="AK84" s="472"/>
      <c r="AL84" s="472"/>
      <c r="AM84" s="781"/>
      <c r="AN84" s="792"/>
      <c r="AO84" s="794"/>
      <c r="AP84" s="796"/>
      <c r="AQ84" s="472"/>
      <c r="AR84" s="472"/>
      <c r="AS84" s="472"/>
      <c r="AT84" s="472"/>
      <c r="AU84" s="472"/>
      <c r="AV84" s="472"/>
      <c r="AW84" s="792"/>
      <c r="AX84" s="472"/>
      <c r="AY84" s="781"/>
    </row>
    <row r="85" spans="1:51" ht="18" customHeight="1" x14ac:dyDescent="0.25">
      <c r="A85" s="522"/>
      <c r="B85" s="472"/>
      <c r="C85" s="485"/>
      <c r="D85" s="108" t="s">
        <v>7</v>
      </c>
      <c r="E85" s="101">
        <v>0</v>
      </c>
      <c r="F85" s="106"/>
      <c r="G85" s="106"/>
      <c r="H85" s="106"/>
      <c r="I85" s="106"/>
      <c r="J85" s="106"/>
      <c r="K85" s="106"/>
      <c r="L85" s="106"/>
      <c r="M85" s="101">
        <v>0</v>
      </c>
      <c r="N85" s="101">
        <v>0</v>
      </c>
      <c r="O85" s="101">
        <v>0</v>
      </c>
      <c r="P85" s="106"/>
      <c r="Q85" s="106"/>
      <c r="R85" s="106"/>
      <c r="S85" s="299"/>
      <c r="T85" s="300"/>
      <c r="U85" s="301"/>
      <c r="V85" s="301"/>
      <c r="W85" s="301"/>
      <c r="X85" s="301"/>
      <c r="Y85" s="301"/>
      <c r="Z85" s="301">
        <v>0</v>
      </c>
      <c r="AA85" s="301">
        <v>0</v>
      </c>
      <c r="AB85" s="301">
        <v>0</v>
      </c>
      <c r="AC85" s="106"/>
      <c r="AD85" s="101"/>
      <c r="AE85" s="301"/>
      <c r="AF85" s="788"/>
      <c r="AG85" s="476"/>
      <c r="AH85" s="472"/>
      <c r="AI85" s="472"/>
      <c r="AJ85" s="752"/>
      <c r="AK85" s="472"/>
      <c r="AL85" s="472"/>
      <c r="AM85" s="781"/>
      <c r="AN85" s="792"/>
      <c r="AO85" s="794"/>
      <c r="AP85" s="796"/>
      <c r="AQ85" s="472"/>
      <c r="AR85" s="472"/>
      <c r="AS85" s="472"/>
      <c r="AT85" s="472"/>
      <c r="AU85" s="472"/>
      <c r="AV85" s="472"/>
      <c r="AW85" s="792"/>
      <c r="AX85" s="472"/>
      <c r="AY85" s="781"/>
    </row>
    <row r="86" spans="1:51" ht="18" customHeight="1" x14ac:dyDescent="0.25">
      <c r="A86" s="522"/>
      <c r="B86" s="472"/>
      <c r="C86" s="485"/>
      <c r="D86" s="100" t="s">
        <v>85</v>
      </c>
      <c r="E86" s="115">
        <v>29</v>
      </c>
      <c r="F86" s="116"/>
      <c r="G86" s="116"/>
      <c r="H86" s="116"/>
      <c r="I86" s="116"/>
      <c r="J86" s="116"/>
      <c r="K86" s="116"/>
      <c r="L86" s="116"/>
      <c r="M86" s="115">
        <v>29</v>
      </c>
      <c r="N86" s="115">
        <v>29</v>
      </c>
      <c r="O86" s="115">
        <v>29</v>
      </c>
      <c r="P86" s="116"/>
      <c r="Q86" s="116"/>
      <c r="R86" s="116"/>
      <c r="S86" s="302"/>
      <c r="T86" s="303"/>
      <c r="U86" s="304"/>
      <c r="V86" s="304"/>
      <c r="W86" s="304"/>
      <c r="X86" s="304"/>
      <c r="Y86" s="304"/>
      <c r="Z86" s="115">
        <v>16</v>
      </c>
      <c r="AA86" s="115">
        <v>41</v>
      </c>
      <c r="AB86" s="115">
        <v>68</v>
      </c>
      <c r="AC86" s="116"/>
      <c r="AD86" s="120"/>
      <c r="AE86" s="304"/>
      <c r="AF86" s="788"/>
      <c r="AG86" s="476"/>
      <c r="AH86" s="472"/>
      <c r="AI86" s="472"/>
      <c r="AJ86" s="752"/>
      <c r="AK86" s="472"/>
      <c r="AL86" s="472"/>
      <c r="AM86" s="781"/>
      <c r="AN86" s="792"/>
      <c r="AO86" s="794"/>
      <c r="AP86" s="796"/>
      <c r="AQ86" s="472"/>
      <c r="AR86" s="472"/>
      <c r="AS86" s="472"/>
      <c r="AT86" s="472"/>
      <c r="AU86" s="472"/>
      <c r="AV86" s="472"/>
      <c r="AW86" s="792"/>
      <c r="AX86" s="472"/>
      <c r="AY86" s="781"/>
    </row>
    <row r="87" spans="1:51" ht="18" customHeight="1" x14ac:dyDescent="0.25">
      <c r="A87" s="522"/>
      <c r="B87" s="472"/>
      <c r="C87" s="485"/>
      <c r="D87" s="108" t="s">
        <v>88</v>
      </c>
      <c r="E87" s="115">
        <v>8659375</v>
      </c>
      <c r="F87" s="116"/>
      <c r="G87" s="116"/>
      <c r="H87" s="116"/>
      <c r="I87" s="116"/>
      <c r="J87" s="116"/>
      <c r="K87" s="116"/>
      <c r="L87" s="116"/>
      <c r="M87" s="115">
        <v>8659375</v>
      </c>
      <c r="N87" s="115">
        <v>8659375</v>
      </c>
      <c r="O87" s="115">
        <v>8659375</v>
      </c>
      <c r="P87" s="116"/>
      <c r="Q87" s="116"/>
      <c r="R87" s="116"/>
      <c r="S87" s="302"/>
      <c r="T87" s="303"/>
      <c r="U87" s="304"/>
      <c r="V87" s="304"/>
      <c r="W87" s="304"/>
      <c r="X87" s="304"/>
      <c r="Y87" s="304"/>
      <c r="Z87" s="115">
        <v>14751805</v>
      </c>
      <c r="AA87" s="115">
        <v>31530783</v>
      </c>
      <c r="AB87" s="115">
        <v>34536615</v>
      </c>
      <c r="AC87" s="116"/>
      <c r="AD87" s="120"/>
      <c r="AE87" s="304"/>
      <c r="AF87" s="789"/>
      <c r="AG87" s="477"/>
      <c r="AH87" s="473"/>
      <c r="AI87" s="473"/>
      <c r="AJ87" s="753"/>
      <c r="AK87" s="473"/>
      <c r="AL87" s="473"/>
      <c r="AM87" s="782"/>
      <c r="AN87" s="793"/>
      <c r="AO87" s="794"/>
      <c r="AP87" s="797"/>
      <c r="AQ87" s="473"/>
      <c r="AR87" s="473"/>
      <c r="AS87" s="473"/>
      <c r="AT87" s="473"/>
      <c r="AU87" s="473"/>
      <c r="AV87" s="473"/>
      <c r="AW87" s="793"/>
      <c r="AX87" s="473"/>
      <c r="AY87" s="782"/>
    </row>
    <row r="88" spans="1:51" ht="18" customHeight="1" x14ac:dyDescent="0.25">
      <c r="A88" s="522"/>
      <c r="B88" s="472"/>
      <c r="C88" s="485" t="s">
        <v>176</v>
      </c>
      <c r="D88" s="100" t="s">
        <v>83</v>
      </c>
      <c r="E88" s="101">
        <v>13</v>
      </c>
      <c r="F88" s="101"/>
      <c r="G88" s="101"/>
      <c r="H88" s="101"/>
      <c r="I88" s="101"/>
      <c r="J88" s="101"/>
      <c r="K88" s="101"/>
      <c r="L88" s="101"/>
      <c r="M88" s="101">
        <v>13</v>
      </c>
      <c r="N88" s="101">
        <v>13</v>
      </c>
      <c r="O88" s="101">
        <v>13</v>
      </c>
      <c r="P88" s="101"/>
      <c r="Q88" s="101"/>
      <c r="R88" s="102"/>
      <c r="S88" s="291"/>
      <c r="T88" s="292"/>
      <c r="U88" s="293"/>
      <c r="V88" s="293"/>
      <c r="W88" s="293"/>
      <c r="X88" s="293"/>
      <c r="Y88" s="293"/>
      <c r="Z88" s="294">
        <v>6</v>
      </c>
      <c r="AA88" s="294">
        <v>7</v>
      </c>
      <c r="AB88" s="294">
        <v>10</v>
      </c>
      <c r="AC88" s="106"/>
      <c r="AD88" s="295"/>
      <c r="AE88" s="293"/>
      <c r="AF88" s="787"/>
      <c r="AG88" s="475" t="s">
        <v>176</v>
      </c>
      <c r="AH88" s="471" t="s">
        <v>344</v>
      </c>
      <c r="AI88" s="471" t="s">
        <v>234</v>
      </c>
      <c r="AJ88" s="751" t="s">
        <v>320</v>
      </c>
      <c r="AK88" s="471" t="str">
        <f>+AG88</f>
        <v>14-LOS MARTIRES</v>
      </c>
      <c r="AL88" s="471" t="s">
        <v>234</v>
      </c>
      <c r="AM88" s="780" t="s">
        <v>261</v>
      </c>
      <c r="AN88" s="791">
        <v>75775.94074890489</v>
      </c>
      <c r="AO88" s="794">
        <v>37101.683697271779</v>
      </c>
      <c r="AP88" s="795">
        <v>38674.257051633111</v>
      </c>
      <c r="AQ88" s="471" t="s">
        <v>234</v>
      </c>
      <c r="AR88" s="471" t="s">
        <v>235</v>
      </c>
      <c r="AS88" s="790">
        <f>+AN88</f>
        <v>75775.94074890489</v>
      </c>
      <c r="AT88" s="471" t="s">
        <v>235</v>
      </c>
      <c r="AU88" s="790">
        <f>+AS88</f>
        <v>75775.94074890489</v>
      </c>
      <c r="AV88" s="471" t="s">
        <v>236</v>
      </c>
      <c r="AW88" s="791">
        <f>+AP88+AO88</f>
        <v>75775.94074890489</v>
      </c>
      <c r="AX88" s="790">
        <f>+AW88</f>
        <v>75775.94074890489</v>
      </c>
      <c r="AY88" s="780"/>
    </row>
    <row r="89" spans="1:51" ht="18" customHeight="1" x14ac:dyDescent="0.25">
      <c r="A89" s="522"/>
      <c r="B89" s="472"/>
      <c r="C89" s="485"/>
      <c r="D89" s="108" t="s">
        <v>6</v>
      </c>
      <c r="E89" s="101">
        <v>3786285</v>
      </c>
      <c r="F89" s="101"/>
      <c r="G89" s="101"/>
      <c r="H89" s="101"/>
      <c r="I89" s="101"/>
      <c r="J89" s="101"/>
      <c r="K89" s="101"/>
      <c r="L89" s="101"/>
      <c r="M89" s="101">
        <v>3786285</v>
      </c>
      <c r="N89" s="101">
        <v>3786285</v>
      </c>
      <c r="O89" s="101">
        <v>3786285</v>
      </c>
      <c r="P89" s="101"/>
      <c r="Q89" s="101"/>
      <c r="R89" s="101"/>
      <c r="S89" s="296"/>
      <c r="T89" s="297"/>
      <c r="U89" s="298"/>
      <c r="V89" s="298"/>
      <c r="W89" s="298"/>
      <c r="X89" s="298"/>
      <c r="Y89" s="298"/>
      <c r="Z89" s="294">
        <v>5531927</v>
      </c>
      <c r="AA89" s="294">
        <v>5053714</v>
      </c>
      <c r="AB89" s="294">
        <v>5078914</v>
      </c>
      <c r="AC89" s="101"/>
      <c r="AD89" s="101"/>
      <c r="AE89" s="298"/>
      <c r="AF89" s="788"/>
      <c r="AG89" s="476"/>
      <c r="AH89" s="472"/>
      <c r="AI89" s="472"/>
      <c r="AJ89" s="752"/>
      <c r="AK89" s="472"/>
      <c r="AL89" s="472"/>
      <c r="AM89" s="781"/>
      <c r="AN89" s="792"/>
      <c r="AO89" s="794"/>
      <c r="AP89" s="796"/>
      <c r="AQ89" s="472"/>
      <c r="AR89" s="472"/>
      <c r="AS89" s="472"/>
      <c r="AT89" s="472"/>
      <c r="AU89" s="472"/>
      <c r="AV89" s="472"/>
      <c r="AW89" s="792"/>
      <c r="AX89" s="472"/>
      <c r="AY89" s="781"/>
    </row>
    <row r="90" spans="1:51" ht="18" customHeight="1" x14ac:dyDescent="0.25">
      <c r="A90" s="522"/>
      <c r="B90" s="472"/>
      <c r="C90" s="485"/>
      <c r="D90" s="100" t="s">
        <v>84</v>
      </c>
      <c r="E90" s="101">
        <v>0</v>
      </c>
      <c r="F90" s="106"/>
      <c r="G90" s="106"/>
      <c r="H90" s="106"/>
      <c r="I90" s="106"/>
      <c r="J90" s="106"/>
      <c r="K90" s="106"/>
      <c r="L90" s="106"/>
      <c r="M90" s="101">
        <v>0</v>
      </c>
      <c r="N90" s="101">
        <v>0</v>
      </c>
      <c r="O90" s="101">
        <v>0</v>
      </c>
      <c r="P90" s="106"/>
      <c r="Q90" s="106"/>
      <c r="R90" s="106"/>
      <c r="S90" s="299"/>
      <c r="T90" s="300"/>
      <c r="U90" s="301"/>
      <c r="V90" s="301"/>
      <c r="W90" s="301"/>
      <c r="X90" s="301"/>
      <c r="Y90" s="301"/>
      <c r="Z90" s="301">
        <v>0</v>
      </c>
      <c r="AA90" s="301">
        <v>0</v>
      </c>
      <c r="AB90" s="301">
        <v>0</v>
      </c>
      <c r="AC90" s="106"/>
      <c r="AD90" s="101"/>
      <c r="AE90" s="301"/>
      <c r="AF90" s="788"/>
      <c r="AG90" s="476"/>
      <c r="AH90" s="472"/>
      <c r="AI90" s="472"/>
      <c r="AJ90" s="752"/>
      <c r="AK90" s="472"/>
      <c r="AL90" s="472"/>
      <c r="AM90" s="781"/>
      <c r="AN90" s="792"/>
      <c r="AO90" s="794"/>
      <c r="AP90" s="796"/>
      <c r="AQ90" s="472"/>
      <c r="AR90" s="472"/>
      <c r="AS90" s="472"/>
      <c r="AT90" s="472"/>
      <c r="AU90" s="472"/>
      <c r="AV90" s="472"/>
      <c r="AW90" s="792"/>
      <c r="AX90" s="472"/>
      <c r="AY90" s="781"/>
    </row>
    <row r="91" spans="1:51" ht="18" customHeight="1" x14ac:dyDescent="0.25">
      <c r="A91" s="522"/>
      <c r="B91" s="472"/>
      <c r="C91" s="485"/>
      <c r="D91" s="108" t="s">
        <v>7</v>
      </c>
      <c r="E91" s="101">
        <v>0</v>
      </c>
      <c r="F91" s="106"/>
      <c r="G91" s="106"/>
      <c r="H91" s="106"/>
      <c r="I91" s="106"/>
      <c r="J91" s="106"/>
      <c r="K91" s="106"/>
      <c r="L91" s="106"/>
      <c r="M91" s="101">
        <v>0</v>
      </c>
      <c r="N91" s="101">
        <v>0</v>
      </c>
      <c r="O91" s="101">
        <v>0</v>
      </c>
      <c r="P91" s="106"/>
      <c r="Q91" s="106"/>
      <c r="R91" s="106"/>
      <c r="S91" s="299"/>
      <c r="T91" s="300"/>
      <c r="U91" s="301"/>
      <c r="V91" s="301"/>
      <c r="W91" s="301"/>
      <c r="X91" s="301"/>
      <c r="Y91" s="301"/>
      <c r="Z91" s="301">
        <v>0</v>
      </c>
      <c r="AA91" s="301">
        <v>0</v>
      </c>
      <c r="AB91" s="301">
        <v>0</v>
      </c>
      <c r="AC91" s="106"/>
      <c r="AD91" s="101"/>
      <c r="AE91" s="301"/>
      <c r="AF91" s="788"/>
      <c r="AG91" s="476"/>
      <c r="AH91" s="472"/>
      <c r="AI91" s="472"/>
      <c r="AJ91" s="752"/>
      <c r="AK91" s="472"/>
      <c r="AL91" s="472"/>
      <c r="AM91" s="781"/>
      <c r="AN91" s="792"/>
      <c r="AO91" s="794"/>
      <c r="AP91" s="796"/>
      <c r="AQ91" s="472"/>
      <c r="AR91" s="472"/>
      <c r="AS91" s="472"/>
      <c r="AT91" s="472"/>
      <c r="AU91" s="472"/>
      <c r="AV91" s="472"/>
      <c r="AW91" s="792"/>
      <c r="AX91" s="472"/>
      <c r="AY91" s="781"/>
    </row>
    <row r="92" spans="1:51" ht="18" customHeight="1" x14ac:dyDescent="0.25">
      <c r="A92" s="522"/>
      <c r="B92" s="472"/>
      <c r="C92" s="485"/>
      <c r="D92" s="100" t="s">
        <v>85</v>
      </c>
      <c r="E92" s="115">
        <v>13</v>
      </c>
      <c r="F92" s="116"/>
      <c r="G92" s="116"/>
      <c r="H92" s="116"/>
      <c r="I92" s="116"/>
      <c r="J92" s="116"/>
      <c r="K92" s="116"/>
      <c r="L92" s="116"/>
      <c r="M92" s="115">
        <v>13</v>
      </c>
      <c r="N92" s="115">
        <v>13</v>
      </c>
      <c r="O92" s="115">
        <v>13</v>
      </c>
      <c r="P92" s="116"/>
      <c r="Q92" s="116"/>
      <c r="R92" s="116"/>
      <c r="S92" s="302"/>
      <c r="T92" s="303"/>
      <c r="U92" s="304"/>
      <c r="V92" s="304"/>
      <c r="W92" s="304"/>
      <c r="X92" s="304"/>
      <c r="Y92" s="304"/>
      <c r="Z92" s="115">
        <v>6</v>
      </c>
      <c r="AA92" s="115">
        <v>7</v>
      </c>
      <c r="AB92" s="115">
        <v>10</v>
      </c>
      <c r="AC92" s="116"/>
      <c r="AD92" s="120"/>
      <c r="AE92" s="304"/>
      <c r="AF92" s="788"/>
      <c r="AG92" s="476"/>
      <c r="AH92" s="472"/>
      <c r="AI92" s="472"/>
      <c r="AJ92" s="752"/>
      <c r="AK92" s="472"/>
      <c r="AL92" s="472"/>
      <c r="AM92" s="781"/>
      <c r="AN92" s="792"/>
      <c r="AO92" s="794"/>
      <c r="AP92" s="796"/>
      <c r="AQ92" s="472"/>
      <c r="AR92" s="472"/>
      <c r="AS92" s="472"/>
      <c r="AT92" s="472"/>
      <c r="AU92" s="472"/>
      <c r="AV92" s="472"/>
      <c r="AW92" s="792"/>
      <c r="AX92" s="472"/>
      <c r="AY92" s="781"/>
    </row>
    <row r="93" spans="1:51" ht="18" customHeight="1" x14ac:dyDescent="0.25">
      <c r="A93" s="522"/>
      <c r="B93" s="472"/>
      <c r="C93" s="485"/>
      <c r="D93" s="108" t="s">
        <v>88</v>
      </c>
      <c r="E93" s="115">
        <v>3786285</v>
      </c>
      <c r="F93" s="116"/>
      <c r="G93" s="116"/>
      <c r="H93" s="116"/>
      <c r="I93" s="116"/>
      <c r="J93" s="116"/>
      <c r="K93" s="116"/>
      <c r="L93" s="116"/>
      <c r="M93" s="115">
        <v>3786285</v>
      </c>
      <c r="N93" s="115">
        <v>3786285</v>
      </c>
      <c r="O93" s="115">
        <v>3786285</v>
      </c>
      <c r="P93" s="116"/>
      <c r="Q93" s="116"/>
      <c r="R93" s="116"/>
      <c r="S93" s="302"/>
      <c r="T93" s="303"/>
      <c r="U93" s="304"/>
      <c r="V93" s="304"/>
      <c r="W93" s="304"/>
      <c r="X93" s="304"/>
      <c r="Y93" s="304"/>
      <c r="Z93" s="115">
        <v>5531927</v>
      </c>
      <c r="AA93" s="115">
        <v>5883304</v>
      </c>
      <c r="AB93" s="115">
        <v>5078914</v>
      </c>
      <c r="AC93" s="116"/>
      <c r="AD93" s="120"/>
      <c r="AE93" s="304"/>
      <c r="AF93" s="789"/>
      <c r="AG93" s="477"/>
      <c r="AH93" s="473"/>
      <c r="AI93" s="473"/>
      <c r="AJ93" s="753"/>
      <c r="AK93" s="473"/>
      <c r="AL93" s="473"/>
      <c r="AM93" s="782"/>
      <c r="AN93" s="793"/>
      <c r="AO93" s="794"/>
      <c r="AP93" s="797"/>
      <c r="AQ93" s="473"/>
      <c r="AR93" s="473"/>
      <c r="AS93" s="473"/>
      <c r="AT93" s="473"/>
      <c r="AU93" s="473"/>
      <c r="AV93" s="473"/>
      <c r="AW93" s="793"/>
      <c r="AX93" s="473"/>
      <c r="AY93" s="782"/>
    </row>
    <row r="94" spans="1:51" ht="18" customHeight="1" x14ac:dyDescent="0.25">
      <c r="A94" s="522"/>
      <c r="B94" s="472"/>
      <c r="C94" s="485" t="s">
        <v>177</v>
      </c>
      <c r="D94" s="100" t="s">
        <v>83</v>
      </c>
      <c r="E94" s="101">
        <v>18</v>
      </c>
      <c r="F94" s="101"/>
      <c r="G94" s="101"/>
      <c r="H94" s="101"/>
      <c r="I94" s="101"/>
      <c r="J94" s="101"/>
      <c r="K94" s="101"/>
      <c r="L94" s="101"/>
      <c r="M94" s="101">
        <v>18</v>
      </c>
      <c r="N94" s="101">
        <v>18</v>
      </c>
      <c r="O94" s="101">
        <v>18</v>
      </c>
      <c r="P94" s="101"/>
      <c r="Q94" s="101"/>
      <c r="R94" s="102"/>
      <c r="S94" s="291"/>
      <c r="T94" s="292"/>
      <c r="U94" s="293"/>
      <c r="V94" s="293"/>
      <c r="W94" s="293"/>
      <c r="X94" s="293"/>
      <c r="Y94" s="293"/>
      <c r="Z94" s="294">
        <v>8</v>
      </c>
      <c r="AA94" s="294">
        <v>15</v>
      </c>
      <c r="AB94" s="294">
        <v>24</v>
      </c>
      <c r="AC94" s="106"/>
      <c r="AD94" s="295"/>
      <c r="AE94" s="293"/>
      <c r="AF94" s="787"/>
      <c r="AG94" s="475" t="s">
        <v>177</v>
      </c>
      <c r="AH94" s="471" t="s">
        <v>345</v>
      </c>
      <c r="AI94" s="471" t="s">
        <v>234</v>
      </c>
      <c r="AJ94" s="751" t="s">
        <v>320</v>
      </c>
      <c r="AK94" s="471" t="str">
        <f>+AG94</f>
        <v>15-ANTONIO NARIÑO</v>
      </c>
      <c r="AL94" s="471" t="s">
        <v>234</v>
      </c>
      <c r="AM94" s="780" t="s">
        <v>261</v>
      </c>
      <c r="AN94" s="791">
        <v>82820.029572488886</v>
      </c>
      <c r="AO94" s="794">
        <v>39611.475796290048</v>
      </c>
      <c r="AP94" s="795">
        <v>43208.553776198831</v>
      </c>
      <c r="AQ94" s="471" t="s">
        <v>234</v>
      </c>
      <c r="AR94" s="471" t="s">
        <v>235</v>
      </c>
      <c r="AS94" s="790">
        <f>+AN94</f>
        <v>82820.029572488886</v>
      </c>
      <c r="AT94" s="471" t="s">
        <v>235</v>
      </c>
      <c r="AU94" s="790">
        <f>+AS94</f>
        <v>82820.029572488886</v>
      </c>
      <c r="AV94" s="471" t="s">
        <v>236</v>
      </c>
      <c r="AW94" s="791">
        <f>+AP94+AO94</f>
        <v>82820.029572488886</v>
      </c>
      <c r="AX94" s="790">
        <f>+AW94</f>
        <v>82820.029572488886</v>
      </c>
      <c r="AY94" s="780"/>
    </row>
    <row r="95" spans="1:51" ht="18" customHeight="1" x14ac:dyDescent="0.25">
      <c r="A95" s="522"/>
      <c r="B95" s="472"/>
      <c r="C95" s="485"/>
      <c r="D95" s="108" t="s">
        <v>6</v>
      </c>
      <c r="E95" s="101">
        <v>5539195</v>
      </c>
      <c r="F95" s="101"/>
      <c r="G95" s="101"/>
      <c r="H95" s="101"/>
      <c r="I95" s="101"/>
      <c r="J95" s="101"/>
      <c r="K95" s="101"/>
      <c r="L95" s="101"/>
      <c r="M95" s="101">
        <v>5539195</v>
      </c>
      <c r="N95" s="101">
        <v>5539195</v>
      </c>
      <c r="O95" s="101">
        <v>5539195</v>
      </c>
      <c r="P95" s="101"/>
      <c r="Q95" s="101"/>
      <c r="R95" s="101"/>
      <c r="S95" s="296"/>
      <c r="T95" s="297"/>
      <c r="U95" s="298"/>
      <c r="V95" s="298"/>
      <c r="W95" s="298"/>
      <c r="X95" s="298"/>
      <c r="Y95" s="298"/>
      <c r="Z95" s="294">
        <v>7375903</v>
      </c>
      <c r="AA95" s="294">
        <v>12128914</v>
      </c>
      <c r="AB95" s="294">
        <v>12189394</v>
      </c>
      <c r="AC95" s="101"/>
      <c r="AD95" s="101"/>
      <c r="AE95" s="298"/>
      <c r="AF95" s="788"/>
      <c r="AG95" s="476"/>
      <c r="AH95" s="472"/>
      <c r="AI95" s="472"/>
      <c r="AJ95" s="752"/>
      <c r="AK95" s="472"/>
      <c r="AL95" s="472"/>
      <c r="AM95" s="781"/>
      <c r="AN95" s="792"/>
      <c r="AO95" s="794"/>
      <c r="AP95" s="796"/>
      <c r="AQ95" s="472"/>
      <c r="AR95" s="472"/>
      <c r="AS95" s="472"/>
      <c r="AT95" s="472"/>
      <c r="AU95" s="472"/>
      <c r="AV95" s="472"/>
      <c r="AW95" s="792"/>
      <c r="AX95" s="472"/>
      <c r="AY95" s="781"/>
    </row>
    <row r="96" spans="1:51" ht="18" customHeight="1" x14ac:dyDescent="0.25">
      <c r="A96" s="522"/>
      <c r="B96" s="472"/>
      <c r="C96" s="485"/>
      <c r="D96" s="100" t="s">
        <v>84</v>
      </c>
      <c r="E96" s="101">
        <v>0</v>
      </c>
      <c r="F96" s="106"/>
      <c r="G96" s="106"/>
      <c r="H96" s="106"/>
      <c r="I96" s="106"/>
      <c r="J96" s="106"/>
      <c r="K96" s="106"/>
      <c r="L96" s="106"/>
      <c r="M96" s="101">
        <v>0</v>
      </c>
      <c r="N96" s="101">
        <v>0</v>
      </c>
      <c r="O96" s="101">
        <v>0</v>
      </c>
      <c r="P96" s="106"/>
      <c r="Q96" s="106"/>
      <c r="R96" s="106"/>
      <c r="S96" s="299"/>
      <c r="T96" s="300"/>
      <c r="U96" s="301"/>
      <c r="V96" s="301"/>
      <c r="W96" s="301"/>
      <c r="X96" s="301"/>
      <c r="Y96" s="301"/>
      <c r="Z96" s="301">
        <v>0</v>
      </c>
      <c r="AA96" s="301">
        <v>0</v>
      </c>
      <c r="AB96" s="301">
        <v>0</v>
      </c>
      <c r="AC96" s="106"/>
      <c r="AD96" s="101"/>
      <c r="AE96" s="301"/>
      <c r="AF96" s="788"/>
      <c r="AG96" s="476"/>
      <c r="AH96" s="472"/>
      <c r="AI96" s="472"/>
      <c r="AJ96" s="752"/>
      <c r="AK96" s="472"/>
      <c r="AL96" s="472"/>
      <c r="AM96" s="781"/>
      <c r="AN96" s="792"/>
      <c r="AO96" s="794"/>
      <c r="AP96" s="796"/>
      <c r="AQ96" s="472"/>
      <c r="AR96" s="472"/>
      <c r="AS96" s="472"/>
      <c r="AT96" s="472"/>
      <c r="AU96" s="472"/>
      <c r="AV96" s="472"/>
      <c r="AW96" s="792"/>
      <c r="AX96" s="472"/>
      <c r="AY96" s="781"/>
    </row>
    <row r="97" spans="1:51" ht="18" customHeight="1" x14ac:dyDescent="0.25">
      <c r="A97" s="522"/>
      <c r="B97" s="472"/>
      <c r="C97" s="485"/>
      <c r="D97" s="108" t="s">
        <v>7</v>
      </c>
      <c r="E97" s="101">
        <v>0</v>
      </c>
      <c r="F97" s="106"/>
      <c r="G97" s="106"/>
      <c r="H97" s="106"/>
      <c r="I97" s="106"/>
      <c r="J97" s="106"/>
      <c r="K97" s="106"/>
      <c r="L97" s="106"/>
      <c r="M97" s="101">
        <v>0</v>
      </c>
      <c r="N97" s="101">
        <v>0</v>
      </c>
      <c r="O97" s="101">
        <v>0</v>
      </c>
      <c r="P97" s="106"/>
      <c r="Q97" s="106"/>
      <c r="R97" s="106"/>
      <c r="S97" s="299"/>
      <c r="T97" s="300"/>
      <c r="U97" s="301"/>
      <c r="V97" s="301"/>
      <c r="W97" s="301"/>
      <c r="X97" s="301"/>
      <c r="Y97" s="301"/>
      <c r="Z97" s="301">
        <v>0</v>
      </c>
      <c r="AA97" s="301">
        <v>0</v>
      </c>
      <c r="AB97" s="301">
        <v>0</v>
      </c>
      <c r="AC97" s="106"/>
      <c r="AD97" s="101"/>
      <c r="AE97" s="301"/>
      <c r="AF97" s="788"/>
      <c r="AG97" s="476"/>
      <c r="AH97" s="472"/>
      <c r="AI97" s="472"/>
      <c r="AJ97" s="752"/>
      <c r="AK97" s="472"/>
      <c r="AL97" s="472"/>
      <c r="AM97" s="781"/>
      <c r="AN97" s="792"/>
      <c r="AO97" s="794"/>
      <c r="AP97" s="796"/>
      <c r="AQ97" s="472"/>
      <c r="AR97" s="472"/>
      <c r="AS97" s="472"/>
      <c r="AT97" s="472"/>
      <c r="AU97" s="472"/>
      <c r="AV97" s="472"/>
      <c r="AW97" s="792"/>
      <c r="AX97" s="472"/>
      <c r="AY97" s="781"/>
    </row>
    <row r="98" spans="1:51" ht="18" customHeight="1" x14ac:dyDescent="0.25">
      <c r="A98" s="522"/>
      <c r="B98" s="472"/>
      <c r="C98" s="485"/>
      <c r="D98" s="100" t="s">
        <v>85</v>
      </c>
      <c r="E98" s="115">
        <v>18</v>
      </c>
      <c r="F98" s="116"/>
      <c r="G98" s="116"/>
      <c r="H98" s="116"/>
      <c r="I98" s="116"/>
      <c r="J98" s="116"/>
      <c r="K98" s="116"/>
      <c r="L98" s="116"/>
      <c r="M98" s="115">
        <v>18</v>
      </c>
      <c r="N98" s="115">
        <v>18</v>
      </c>
      <c r="O98" s="115">
        <v>18</v>
      </c>
      <c r="P98" s="116"/>
      <c r="Q98" s="116"/>
      <c r="R98" s="116"/>
      <c r="S98" s="302"/>
      <c r="T98" s="303"/>
      <c r="U98" s="304"/>
      <c r="V98" s="304"/>
      <c r="W98" s="304"/>
      <c r="X98" s="304"/>
      <c r="Y98" s="304"/>
      <c r="Z98" s="115">
        <v>8</v>
      </c>
      <c r="AA98" s="115">
        <v>15</v>
      </c>
      <c r="AB98" s="115">
        <v>24</v>
      </c>
      <c r="AC98" s="116"/>
      <c r="AD98" s="120"/>
      <c r="AE98" s="304"/>
      <c r="AF98" s="788"/>
      <c r="AG98" s="476"/>
      <c r="AH98" s="472"/>
      <c r="AI98" s="472"/>
      <c r="AJ98" s="752"/>
      <c r="AK98" s="472"/>
      <c r="AL98" s="472"/>
      <c r="AM98" s="781"/>
      <c r="AN98" s="792"/>
      <c r="AO98" s="794"/>
      <c r="AP98" s="796"/>
      <c r="AQ98" s="472"/>
      <c r="AR98" s="472"/>
      <c r="AS98" s="472"/>
      <c r="AT98" s="472"/>
      <c r="AU98" s="472"/>
      <c r="AV98" s="472"/>
      <c r="AW98" s="792"/>
      <c r="AX98" s="472"/>
      <c r="AY98" s="781"/>
    </row>
    <row r="99" spans="1:51" ht="18" customHeight="1" x14ac:dyDescent="0.25">
      <c r="A99" s="522"/>
      <c r="B99" s="472"/>
      <c r="C99" s="485"/>
      <c r="D99" s="108" t="s">
        <v>88</v>
      </c>
      <c r="E99" s="115">
        <v>5539195</v>
      </c>
      <c r="F99" s="116"/>
      <c r="G99" s="116"/>
      <c r="H99" s="116"/>
      <c r="I99" s="116"/>
      <c r="J99" s="116"/>
      <c r="K99" s="116"/>
      <c r="L99" s="116"/>
      <c r="M99" s="115">
        <v>5539195</v>
      </c>
      <c r="N99" s="115">
        <v>5539195</v>
      </c>
      <c r="O99" s="115">
        <v>5539195</v>
      </c>
      <c r="P99" s="116"/>
      <c r="Q99" s="116"/>
      <c r="R99" s="116"/>
      <c r="S99" s="302"/>
      <c r="T99" s="303"/>
      <c r="U99" s="304"/>
      <c r="V99" s="304"/>
      <c r="W99" s="304"/>
      <c r="X99" s="304"/>
      <c r="Y99" s="304"/>
      <c r="Z99" s="115">
        <v>7375903</v>
      </c>
      <c r="AA99" s="115">
        <v>11035652</v>
      </c>
      <c r="AB99" s="115">
        <v>12189394</v>
      </c>
      <c r="AC99" s="116"/>
      <c r="AD99" s="120"/>
      <c r="AE99" s="304"/>
      <c r="AF99" s="789"/>
      <c r="AG99" s="477"/>
      <c r="AH99" s="473"/>
      <c r="AI99" s="473"/>
      <c r="AJ99" s="753"/>
      <c r="AK99" s="473"/>
      <c r="AL99" s="473"/>
      <c r="AM99" s="782"/>
      <c r="AN99" s="793"/>
      <c r="AO99" s="794"/>
      <c r="AP99" s="797"/>
      <c r="AQ99" s="473"/>
      <c r="AR99" s="473"/>
      <c r="AS99" s="473"/>
      <c r="AT99" s="473"/>
      <c r="AU99" s="473"/>
      <c r="AV99" s="473"/>
      <c r="AW99" s="793"/>
      <c r="AX99" s="473"/>
      <c r="AY99" s="782"/>
    </row>
    <row r="100" spans="1:51" ht="18" customHeight="1" x14ac:dyDescent="0.25">
      <c r="A100" s="522"/>
      <c r="B100" s="472"/>
      <c r="C100" s="485" t="s">
        <v>178</v>
      </c>
      <c r="D100" s="100" t="s">
        <v>83</v>
      </c>
      <c r="E100" s="101">
        <v>59</v>
      </c>
      <c r="F100" s="101"/>
      <c r="G100" s="101"/>
      <c r="H100" s="101"/>
      <c r="I100" s="101"/>
      <c r="J100" s="101"/>
      <c r="K100" s="101"/>
      <c r="L100" s="101"/>
      <c r="M100" s="101">
        <v>59</v>
      </c>
      <c r="N100" s="101">
        <v>59</v>
      </c>
      <c r="O100" s="101">
        <v>59</v>
      </c>
      <c r="P100" s="101"/>
      <c r="Q100" s="101"/>
      <c r="R100" s="102"/>
      <c r="S100" s="291"/>
      <c r="T100" s="292"/>
      <c r="U100" s="293"/>
      <c r="V100" s="293"/>
      <c r="W100" s="293"/>
      <c r="X100" s="293"/>
      <c r="Y100" s="293"/>
      <c r="Z100" s="294">
        <v>13</v>
      </c>
      <c r="AA100" s="294">
        <v>27</v>
      </c>
      <c r="AB100" s="294">
        <v>37</v>
      </c>
      <c r="AC100" s="106"/>
      <c r="AD100" s="295"/>
      <c r="AE100" s="293"/>
      <c r="AF100" s="787"/>
      <c r="AG100" s="475" t="s">
        <v>178</v>
      </c>
      <c r="AH100" s="471" t="s">
        <v>346</v>
      </c>
      <c r="AI100" s="471" t="s">
        <v>234</v>
      </c>
      <c r="AJ100" s="751" t="s">
        <v>320</v>
      </c>
      <c r="AK100" s="471" t="str">
        <f>+AG100</f>
        <v>16-PUENTE ARANDA</v>
      </c>
      <c r="AL100" s="471" t="s">
        <v>234</v>
      </c>
      <c r="AM100" s="780" t="s">
        <v>261</v>
      </c>
      <c r="AN100" s="791">
        <v>251570.57812419074</v>
      </c>
      <c r="AO100" s="794">
        <v>118748.17312939369</v>
      </c>
      <c r="AP100" s="795">
        <v>132822.40499479705</v>
      </c>
      <c r="AQ100" s="471" t="s">
        <v>234</v>
      </c>
      <c r="AR100" s="471" t="s">
        <v>235</v>
      </c>
      <c r="AS100" s="790">
        <f>+AN100</f>
        <v>251570.57812419074</v>
      </c>
      <c r="AT100" s="471" t="s">
        <v>235</v>
      </c>
      <c r="AU100" s="790">
        <f>+AS100</f>
        <v>251570.57812419074</v>
      </c>
      <c r="AV100" s="471" t="s">
        <v>236</v>
      </c>
      <c r="AW100" s="791">
        <f>+AP100+AO100</f>
        <v>251570.57812419074</v>
      </c>
      <c r="AX100" s="790">
        <f>+AW100</f>
        <v>251570.57812419074</v>
      </c>
      <c r="AY100" s="780"/>
    </row>
    <row r="101" spans="1:51" ht="18" customHeight="1" x14ac:dyDescent="0.25">
      <c r="A101" s="522"/>
      <c r="B101" s="472"/>
      <c r="C101" s="485"/>
      <c r="D101" s="108" t="s">
        <v>6</v>
      </c>
      <c r="E101" s="101">
        <v>17599215</v>
      </c>
      <c r="F101" s="101"/>
      <c r="G101" s="101"/>
      <c r="H101" s="101"/>
      <c r="I101" s="101"/>
      <c r="J101" s="101"/>
      <c r="K101" s="101"/>
      <c r="L101" s="101"/>
      <c r="M101" s="101">
        <v>17599215</v>
      </c>
      <c r="N101" s="101">
        <v>17599215</v>
      </c>
      <c r="O101" s="101">
        <v>17599215</v>
      </c>
      <c r="P101" s="101"/>
      <c r="Q101" s="101"/>
      <c r="R101" s="101"/>
      <c r="S101" s="296"/>
      <c r="T101" s="297"/>
      <c r="U101" s="298"/>
      <c r="V101" s="298"/>
      <c r="W101" s="298"/>
      <c r="X101" s="298"/>
      <c r="Y101" s="298"/>
      <c r="Z101" s="294">
        <v>11985842</v>
      </c>
      <c r="AA101" s="294">
        <v>18698743</v>
      </c>
      <c r="AB101" s="294">
        <v>18791982</v>
      </c>
      <c r="AC101" s="101"/>
      <c r="AD101" s="101"/>
      <c r="AE101" s="298"/>
      <c r="AF101" s="788"/>
      <c r="AG101" s="476"/>
      <c r="AH101" s="472"/>
      <c r="AI101" s="472"/>
      <c r="AJ101" s="752"/>
      <c r="AK101" s="472"/>
      <c r="AL101" s="472"/>
      <c r="AM101" s="781"/>
      <c r="AN101" s="792"/>
      <c r="AO101" s="794"/>
      <c r="AP101" s="796"/>
      <c r="AQ101" s="472"/>
      <c r="AR101" s="472"/>
      <c r="AS101" s="472"/>
      <c r="AT101" s="472"/>
      <c r="AU101" s="472"/>
      <c r="AV101" s="472"/>
      <c r="AW101" s="792"/>
      <c r="AX101" s="472"/>
      <c r="AY101" s="781"/>
    </row>
    <row r="102" spans="1:51" ht="18" customHeight="1" x14ac:dyDescent="0.25">
      <c r="A102" s="522"/>
      <c r="B102" s="472"/>
      <c r="C102" s="485"/>
      <c r="D102" s="100" t="s">
        <v>84</v>
      </c>
      <c r="E102" s="101">
        <v>0</v>
      </c>
      <c r="F102" s="106"/>
      <c r="G102" s="106"/>
      <c r="H102" s="106"/>
      <c r="I102" s="106"/>
      <c r="J102" s="106"/>
      <c r="K102" s="106"/>
      <c r="L102" s="106"/>
      <c r="M102" s="101">
        <v>0</v>
      </c>
      <c r="N102" s="101">
        <v>0</v>
      </c>
      <c r="O102" s="101">
        <v>0</v>
      </c>
      <c r="P102" s="106"/>
      <c r="Q102" s="106"/>
      <c r="R102" s="106"/>
      <c r="S102" s="299"/>
      <c r="T102" s="300"/>
      <c r="U102" s="301"/>
      <c r="V102" s="301"/>
      <c r="W102" s="301"/>
      <c r="X102" s="301"/>
      <c r="Y102" s="301"/>
      <c r="Z102" s="301">
        <v>0</v>
      </c>
      <c r="AA102" s="301">
        <v>0</v>
      </c>
      <c r="AB102" s="301">
        <v>0</v>
      </c>
      <c r="AC102" s="106"/>
      <c r="AD102" s="101"/>
      <c r="AE102" s="301"/>
      <c r="AF102" s="788"/>
      <c r="AG102" s="476"/>
      <c r="AH102" s="472"/>
      <c r="AI102" s="472"/>
      <c r="AJ102" s="752"/>
      <c r="AK102" s="472"/>
      <c r="AL102" s="472"/>
      <c r="AM102" s="781"/>
      <c r="AN102" s="792"/>
      <c r="AO102" s="794"/>
      <c r="AP102" s="796"/>
      <c r="AQ102" s="472"/>
      <c r="AR102" s="472"/>
      <c r="AS102" s="472"/>
      <c r="AT102" s="472"/>
      <c r="AU102" s="472"/>
      <c r="AV102" s="472"/>
      <c r="AW102" s="792"/>
      <c r="AX102" s="472"/>
      <c r="AY102" s="781"/>
    </row>
    <row r="103" spans="1:51" ht="18" customHeight="1" x14ac:dyDescent="0.25">
      <c r="A103" s="522"/>
      <c r="B103" s="472"/>
      <c r="C103" s="485"/>
      <c r="D103" s="108" t="s">
        <v>7</v>
      </c>
      <c r="E103" s="101">
        <v>0</v>
      </c>
      <c r="F103" s="106"/>
      <c r="G103" s="106"/>
      <c r="H103" s="106"/>
      <c r="I103" s="106"/>
      <c r="J103" s="106"/>
      <c r="K103" s="106"/>
      <c r="L103" s="106"/>
      <c r="M103" s="101">
        <v>0</v>
      </c>
      <c r="N103" s="101">
        <v>0</v>
      </c>
      <c r="O103" s="101">
        <v>0</v>
      </c>
      <c r="P103" s="106"/>
      <c r="Q103" s="106"/>
      <c r="R103" s="106"/>
      <c r="S103" s="299"/>
      <c r="T103" s="300"/>
      <c r="U103" s="301"/>
      <c r="V103" s="301"/>
      <c r="W103" s="301"/>
      <c r="X103" s="301"/>
      <c r="Y103" s="301"/>
      <c r="Z103" s="301">
        <v>0</v>
      </c>
      <c r="AA103" s="301">
        <v>0</v>
      </c>
      <c r="AB103" s="301">
        <v>0</v>
      </c>
      <c r="AC103" s="106"/>
      <c r="AD103" s="101"/>
      <c r="AE103" s="301"/>
      <c r="AF103" s="788"/>
      <c r="AG103" s="476"/>
      <c r="AH103" s="472"/>
      <c r="AI103" s="472"/>
      <c r="AJ103" s="752"/>
      <c r="AK103" s="472"/>
      <c r="AL103" s="472"/>
      <c r="AM103" s="781"/>
      <c r="AN103" s="792"/>
      <c r="AO103" s="794"/>
      <c r="AP103" s="796"/>
      <c r="AQ103" s="472"/>
      <c r="AR103" s="472"/>
      <c r="AS103" s="472"/>
      <c r="AT103" s="472"/>
      <c r="AU103" s="472"/>
      <c r="AV103" s="472"/>
      <c r="AW103" s="792"/>
      <c r="AX103" s="472"/>
      <c r="AY103" s="781"/>
    </row>
    <row r="104" spans="1:51" ht="18" customHeight="1" x14ac:dyDescent="0.25">
      <c r="A104" s="522"/>
      <c r="B104" s="472"/>
      <c r="C104" s="485"/>
      <c r="D104" s="100" t="s">
        <v>85</v>
      </c>
      <c r="E104" s="115">
        <v>59</v>
      </c>
      <c r="F104" s="116"/>
      <c r="G104" s="116"/>
      <c r="H104" s="116"/>
      <c r="I104" s="116"/>
      <c r="J104" s="116"/>
      <c r="K104" s="116"/>
      <c r="L104" s="116"/>
      <c r="M104" s="115">
        <v>59</v>
      </c>
      <c r="N104" s="115">
        <v>59</v>
      </c>
      <c r="O104" s="115">
        <v>59</v>
      </c>
      <c r="P104" s="116"/>
      <c r="Q104" s="116"/>
      <c r="R104" s="116"/>
      <c r="S104" s="302"/>
      <c r="T104" s="303"/>
      <c r="U104" s="304"/>
      <c r="V104" s="304"/>
      <c r="W104" s="304"/>
      <c r="X104" s="304"/>
      <c r="Y104" s="304"/>
      <c r="Z104" s="115">
        <v>13</v>
      </c>
      <c r="AA104" s="115">
        <v>27</v>
      </c>
      <c r="AB104" s="115">
        <v>37</v>
      </c>
      <c r="AC104" s="116"/>
      <c r="AD104" s="120"/>
      <c r="AE104" s="304"/>
      <c r="AF104" s="788"/>
      <c r="AG104" s="476"/>
      <c r="AH104" s="472"/>
      <c r="AI104" s="472"/>
      <c r="AJ104" s="752"/>
      <c r="AK104" s="472"/>
      <c r="AL104" s="472"/>
      <c r="AM104" s="781"/>
      <c r="AN104" s="792"/>
      <c r="AO104" s="794"/>
      <c r="AP104" s="796"/>
      <c r="AQ104" s="472"/>
      <c r="AR104" s="472"/>
      <c r="AS104" s="472"/>
      <c r="AT104" s="472"/>
      <c r="AU104" s="472"/>
      <c r="AV104" s="472"/>
      <c r="AW104" s="792"/>
      <c r="AX104" s="472"/>
      <c r="AY104" s="781"/>
    </row>
    <row r="105" spans="1:51" ht="18" customHeight="1" x14ac:dyDescent="0.25">
      <c r="A105" s="522"/>
      <c r="B105" s="472"/>
      <c r="C105" s="485"/>
      <c r="D105" s="108" t="s">
        <v>88</v>
      </c>
      <c r="E105" s="115">
        <v>17599215</v>
      </c>
      <c r="F105" s="116"/>
      <c r="G105" s="116"/>
      <c r="H105" s="116"/>
      <c r="I105" s="116"/>
      <c r="J105" s="116"/>
      <c r="K105" s="116"/>
      <c r="L105" s="116"/>
      <c r="M105" s="115">
        <v>17599215</v>
      </c>
      <c r="N105" s="115">
        <v>17599215</v>
      </c>
      <c r="O105" s="115">
        <v>17599215</v>
      </c>
      <c r="P105" s="116"/>
      <c r="Q105" s="116"/>
      <c r="R105" s="116"/>
      <c r="S105" s="302"/>
      <c r="T105" s="303"/>
      <c r="U105" s="304"/>
      <c r="V105" s="304"/>
      <c r="W105" s="304"/>
      <c r="X105" s="304"/>
      <c r="Y105" s="304"/>
      <c r="Z105" s="115">
        <v>11985842</v>
      </c>
      <c r="AA105" s="115">
        <v>20764174</v>
      </c>
      <c r="AB105" s="115">
        <v>18791982</v>
      </c>
      <c r="AC105" s="116"/>
      <c r="AD105" s="120"/>
      <c r="AE105" s="304"/>
      <c r="AF105" s="789"/>
      <c r="AG105" s="477"/>
      <c r="AH105" s="473"/>
      <c r="AI105" s="473"/>
      <c r="AJ105" s="753"/>
      <c r="AK105" s="473"/>
      <c r="AL105" s="473"/>
      <c r="AM105" s="782"/>
      <c r="AN105" s="793"/>
      <c r="AO105" s="794"/>
      <c r="AP105" s="797"/>
      <c r="AQ105" s="473"/>
      <c r="AR105" s="473"/>
      <c r="AS105" s="473"/>
      <c r="AT105" s="473"/>
      <c r="AU105" s="473"/>
      <c r="AV105" s="473"/>
      <c r="AW105" s="793"/>
      <c r="AX105" s="473"/>
      <c r="AY105" s="782"/>
    </row>
    <row r="106" spans="1:51" ht="18" customHeight="1" x14ac:dyDescent="0.25">
      <c r="A106" s="522"/>
      <c r="B106" s="472"/>
      <c r="C106" s="485" t="s">
        <v>179</v>
      </c>
      <c r="D106" s="100" t="s">
        <v>83</v>
      </c>
      <c r="E106" s="101">
        <v>10</v>
      </c>
      <c r="F106" s="101"/>
      <c r="G106" s="101"/>
      <c r="H106" s="101"/>
      <c r="I106" s="101"/>
      <c r="J106" s="101"/>
      <c r="K106" s="101"/>
      <c r="L106" s="101"/>
      <c r="M106" s="101">
        <v>10</v>
      </c>
      <c r="N106" s="101">
        <v>10</v>
      </c>
      <c r="O106" s="101">
        <v>10</v>
      </c>
      <c r="P106" s="101"/>
      <c r="Q106" s="101"/>
      <c r="R106" s="102"/>
      <c r="S106" s="291"/>
      <c r="T106" s="292"/>
      <c r="U106" s="293"/>
      <c r="V106" s="293"/>
      <c r="W106" s="293"/>
      <c r="X106" s="293"/>
      <c r="Y106" s="293"/>
      <c r="Z106" s="294">
        <v>3</v>
      </c>
      <c r="AA106" s="294">
        <v>4</v>
      </c>
      <c r="AB106" s="294">
        <v>7</v>
      </c>
      <c r="AC106" s="106"/>
      <c r="AD106" s="295"/>
      <c r="AE106" s="293"/>
      <c r="AF106" s="787"/>
      <c r="AG106" s="475" t="s">
        <v>179</v>
      </c>
      <c r="AH106" s="471" t="s">
        <v>318</v>
      </c>
      <c r="AI106" s="471" t="s">
        <v>234</v>
      </c>
      <c r="AJ106" s="751" t="s">
        <v>320</v>
      </c>
      <c r="AK106" s="471" t="str">
        <f>+AG106</f>
        <v>17-CANDELARIA</v>
      </c>
      <c r="AL106" s="471" t="s">
        <v>234</v>
      </c>
      <c r="AM106" s="780" t="s">
        <v>261</v>
      </c>
      <c r="AN106" s="791">
        <v>18703.008901364068</v>
      </c>
      <c r="AO106" s="794">
        <v>9562.1212400278164</v>
      </c>
      <c r="AP106" s="795">
        <v>9140.8876613362536</v>
      </c>
      <c r="AQ106" s="471" t="s">
        <v>234</v>
      </c>
      <c r="AR106" s="471" t="s">
        <v>235</v>
      </c>
      <c r="AS106" s="790">
        <f>+AN106</f>
        <v>18703.008901364068</v>
      </c>
      <c r="AT106" s="471" t="s">
        <v>235</v>
      </c>
      <c r="AU106" s="790">
        <f>+AS106</f>
        <v>18703.008901364068</v>
      </c>
      <c r="AV106" s="471" t="s">
        <v>236</v>
      </c>
      <c r="AW106" s="791">
        <f>+AP106+AO106</f>
        <v>18703.008901364068</v>
      </c>
      <c r="AX106" s="790">
        <f>+AW106</f>
        <v>18703.008901364068</v>
      </c>
      <c r="AY106" s="780"/>
    </row>
    <row r="107" spans="1:51" ht="18" customHeight="1" x14ac:dyDescent="0.25">
      <c r="A107" s="522"/>
      <c r="B107" s="472"/>
      <c r="C107" s="485"/>
      <c r="D107" s="108" t="s">
        <v>6</v>
      </c>
      <c r="E107" s="101">
        <v>2944889</v>
      </c>
      <c r="F107" s="101"/>
      <c r="G107" s="101"/>
      <c r="H107" s="101"/>
      <c r="I107" s="101"/>
      <c r="J107" s="101"/>
      <c r="K107" s="101"/>
      <c r="L107" s="101"/>
      <c r="M107" s="101">
        <v>2944889</v>
      </c>
      <c r="N107" s="101">
        <v>2944889</v>
      </c>
      <c r="O107" s="101">
        <v>2944889</v>
      </c>
      <c r="P107" s="101"/>
      <c r="Q107" s="101"/>
      <c r="R107" s="101"/>
      <c r="S107" s="296"/>
      <c r="T107" s="297"/>
      <c r="U107" s="298"/>
      <c r="V107" s="298"/>
      <c r="W107" s="298"/>
      <c r="X107" s="298"/>
      <c r="Y107" s="298"/>
      <c r="Z107" s="294">
        <v>2765964</v>
      </c>
      <c r="AA107" s="294">
        <v>3537600</v>
      </c>
      <c r="AB107" s="294">
        <v>3555240</v>
      </c>
      <c r="AC107" s="101"/>
      <c r="AD107" s="101"/>
      <c r="AE107" s="298"/>
      <c r="AF107" s="788"/>
      <c r="AG107" s="476"/>
      <c r="AH107" s="472"/>
      <c r="AI107" s="472"/>
      <c r="AJ107" s="752"/>
      <c r="AK107" s="472"/>
      <c r="AL107" s="472"/>
      <c r="AM107" s="781"/>
      <c r="AN107" s="792"/>
      <c r="AO107" s="794"/>
      <c r="AP107" s="796"/>
      <c r="AQ107" s="472"/>
      <c r="AR107" s="472"/>
      <c r="AS107" s="472"/>
      <c r="AT107" s="472"/>
      <c r="AU107" s="472"/>
      <c r="AV107" s="472"/>
      <c r="AW107" s="792"/>
      <c r="AX107" s="472"/>
      <c r="AY107" s="781"/>
    </row>
    <row r="108" spans="1:51" ht="18" customHeight="1" x14ac:dyDescent="0.25">
      <c r="A108" s="522"/>
      <c r="B108" s="472"/>
      <c r="C108" s="485"/>
      <c r="D108" s="100" t="s">
        <v>84</v>
      </c>
      <c r="E108" s="101">
        <v>0</v>
      </c>
      <c r="F108" s="106"/>
      <c r="G108" s="106"/>
      <c r="H108" s="106"/>
      <c r="I108" s="106"/>
      <c r="J108" s="106"/>
      <c r="K108" s="106"/>
      <c r="L108" s="106"/>
      <c r="M108" s="101">
        <v>0</v>
      </c>
      <c r="N108" s="101">
        <v>0</v>
      </c>
      <c r="O108" s="101">
        <v>0</v>
      </c>
      <c r="P108" s="106"/>
      <c r="Q108" s="106"/>
      <c r="R108" s="106"/>
      <c r="S108" s="299"/>
      <c r="T108" s="300"/>
      <c r="U108" s="301"/>
      <c r="V108" s="301"/>
      <c r="W108" s="301"/>
      <c r="X108" s="301"/>
      <c r="Y108" s="301"/>
      <c r="Z108" s="301">
        <v>0</v>
      </c>
      <c r="AA108" s="301">
        <v>0</v>
      </c>
      <c r="AB108" s="301">
        <v>0</v>
      </c>
      <c r="AC108" s="106"/>
      <c r="AD108" s="101"/>
      <c r="AE108" s="301"/>
      <c r="AF108" s="788"/>
      <c r="AG108" s="476"/>
      <c r="AH108" s="472"/>
      <c r="AI108" s="472"/>
      <c r="AJ108" s="752"/>
      <c r="AK108" s="472"/>
      <c r="AL108" s="472"/>
      <c r="AM108" s="781"/>
      <c r="AN108" s="792"/>
      <c r="AO108" s="794"/>
      <c r="AP108" s="796"/>
      <c r="AQ108" s="472"/>
      <c r="AR108" s="472"/>
      <c r="AS108" s="472"/>
      <c r="AT108" s="472"/>
      <c r="AU108" s="472"/>
      <c r="AV108" s="472"/>
      <c r="AW108" s="792"/>
      <c r="AX108" s="472"/>
      <c r="AY108" s="781"/>
    </row>
    <row r="109" spans="1:51" ht="18" customHeight="1" x14ac:dyDescent="0.25">
      <c r="A109" s="522"/>
      <c r="B109" s="472"/>
      <c r="C109" s="485"/>
      <c r="D109" s="108" t="s">
        <v>7</v>
      </c>
      <c r="E109" s="101">
        <v>0</v>
      </c>
      <c r="F109" s="106"/>
      <c r="G109" s="106"/>
      <c r="H109" s="106"/>
      <c r="I109" s="106"/>
      <c r="J109" s="106"/>
      <c r="K109" s="106"/>
      <c r="L109" s="106"/>
      <c r="M109" s="101">
        <v>0</v>
      </c>
      <c r="N109" s="101">
        <v>0</v>
      </c>
      <c r="O109" s="101">
        <v>0</v>
      </c>
      <c r="P109" s="106"/>
      <c r="Q109" s="106"/>
      <c r="R109" s="106"/>
      <c r="S109" s="299"/>
      <c r="T109" s="300"/>
      <c r="U109" s="301"/>
      <c r="V109" s="301"/>
      <c r="W109" s="301"/>
      <c r="X109" s="301"/>
      <c r="Y109" s="301"/>
      <c r="Z109" s="301">
        <v>0</v>
      </c>
      <c r="AA109" s="301">
        <v>0</v>
      </c>
      <c r="AB109" s="301">
        <v>0</v>
      </c>
      <c r="AC109" s="106"/>
      <c r="AD109" s="101"/>
      <c r="AE109" s="301"/>
      <c r="AF109" s="788"/>
      <c r="AG109" s="476"/>
      <c r="AH109" s="472"/>
      <c r="AI109" s="472"/>
      <c r="AJ109" s="752"/>
      <c r="AK109" s="472"/>
      <c r="AL109" s="472"/>
      <c r="AM109" s="781"/>
      <c r="AN109" s="792"/>
      <c r="AO109" s="794"/>
      <c r="AP109" s="796"/>
      <c r="AQ109" s="472"/>
      <c r="AR109" s="472"/>
      <c r="AS109" s="472"/>
      <c r="AT109" s="472"/>
      <c r="AU109" s="472"/>
      <c r="AV109" s="472"/>
      <c r="AW109" s="792"/>
      <c r="AX109" s="472"/>
      <c r="AY109" s="781"/>
    </row>
    <row r="110" spans="1:51" ht="18" customHeight="1" x14ac:dyDescent="0.25">
      <c r="A110" s="522"/>
      <c r="B110" s="472"/>
      <c r="C110" s="485"/>
      <c r="D110" s="100" t="s">
        <v>85</v>
      </c>
      <c r="E110" s="115">
        <v>10</v>
      </c>
      <c r="F110" s="116"/>
      <c r="G110" s="116"/>
      <c r="H110" s="116"/>
      <c r="I110" s="116"/>
      <c r="J110" s="116"/>
      <c r="K110" s="116"/>
      <c r="L110" s="116"/>
      <c r="M110" s="115">
        <v>10</v>
      </c>
      <c r="N110" s="115">
        <v>10</v>
      </c>
      <c r="O110" s="115">
        <v>10</v>
      </c>
      <c r="P110" s="116"/>
      <c r="Q110" s="116"/>
      <c r="R110" s="116"/>
      <c r="S110" s="302"/>
      <c r="T110" s="303"/>
      <c r="U110" s="304"/>
      <c r="V110" s="304"/>
      <c r="W110" s="304"/>
      <c r="X110" s="304"/>
      <c r="Y110" s="304"/>
      <c r="Z110" s="115">
        <v>3</v>
      </c>
      <c r="AA110" s="115">
        <v>4</v>
      </c>
      <c r="AB110" s="115">
        <v>7</v>
      </c>
      <c r="AC110" s="116"/>
      <c r="AD110" s="120"/>
      <c r="AE110" s="304"/>
      <c r="AF110" s="788"/>
      <c r="AG110" s="476"/>
      <c r="AH110" s="472"/>
      <c r="AI110" s="472"/>
      <c r="AJ110" s="752"/>
      <c r="AK110" s="472"/>
      <c r="AL110" s="472"/>
      <c r="AM110" s="781"/>
      <c r="AN110" s="792"/>
      <c r="AO110" s="794"/>
      <c r="AP110" s="796"/>
      <c r="AQ110" s="472"/>
      <c r="AR110" s="472"/>
      <c r="AS110" s="472"/>
      <c r="AT110" s="472"/>
      <c r="AU110" s="472"/>
      <c r="AV110" s="472"/>
      <c r="AW110" s="792"/>
      <c r="AX110" s="472"/>
      <c r="AY110" s="781"/>
    </row>
    <row r="111" spans="1:51" ht="18" customHeight="1" x14ac:dyDescent="0.25">
      <c r="A111" s="522"/>
      <c r="B111" s="472"/>
      <c r="C111" s="485"/>
      <c r="D111" s="108" t="s">
        <v>88</v>
      </c>
      <c r="E111" s="115">
        <v>2944889</v>
      </c>
      <c r="F111" s="116"/>
      <c r="G111" s="116"/>
      <c r="H111" s="116"/>
      <c r="I111" s="116"/>
      <c r="J111" s="116"/>
      <c r="K111" s="116"/>
      <c r="L111" s="116"/>
      <c r="M111" s="115">
        <v>2944889</v>
      </c>
      <c r="N111" s="115">
        <v>2944889</v>
      </c>
      <c r="O111" s="115">
        <v>2944889</v>
      </c>
      <c r="P111" s="116"/>
      <c r="Q111" s="116"/>
      <c r="R111" s="116"/>
      <c r="S111" s="302"/>
      <c r="T111" s="303"/>
      <c r="U111" s="304"/>
      <c r="V111" s="304"/>
      <c r="W111" s="304"/>
      <c r="X111" s="304"/>
      <c r="Y111" s="304"/>
      <c r="Z111" s="115">
        <v>2765964</v>
      </c>
      <c r="AA111" s="115">
        <v>3076174</v>
      </c>
      <c r="AB111" s="115">
        <v>3555240</v>
      </c>
      <c r="AC111" s="116"/>
      <c r="AD111" s="120"/>
      <c r="AE111" s="304"/>
      <c r="AF111" s="789"/>
      <c r="AG111" s="477"/>
      <c r="AH111" s="473"/>
      <c r="AI111" s="473"/>
      <c r="AJ111" s="753"/>
      <c r="AK111" s="473"/>
      <c r="AL111" s="473"/>
      <c r="AM111" s="782"/>
      <c r="AN111" s="793"/>
      <c r="AO111" s="794"/>
      <c r="AP111" s="797"/>
      <c r="AQ111" s="473"/>
      <c r="AR111" s="473"/>
      <c r="AS111" s="473"/>
      <c r="AT111" s="473"/>
      <c r="AU111" s="473"/>
      <c r="AV111" s="473"/>
      <c r="AW111" s="793"/>
      <c r="AX111" s="473"/>
      <c r="AY111" s="782"/>
    </row>
    <row r="112" spans="1:51" ht="18" customHeight="1" x14ac:dyDescent="0.25">
      <c r="A112" s="522"/>
      <c r="B112" s="472"/>
      <c r="C112" s="485" t="s">
        <v>180</v>
      </c>
      <c r="D112" s="100" t="s">
        <v>83</v>
      </c>
      <c r="E112" s="101">
        <v>24</v>
      </c>
      <c r="F112" s="101"/>
      <c r="G112" s="101"/>
      <c r="H112" s="101"/>
      <c r="I112" s="101"/>
      <c r="J112" s="101"/>
      <c r="K112" s="101"/>
      <c r="L112" s="101"/>
      <c r="M112" s="101">
        <v>24</v>
      </c>
      <c r="N112" s="101">
        <v>24</v>
      </c>
      <c r="O112" s="101">
        <v>24</v>
      </c>
      <c r="P112" s="101"/>
      <c r="Q112" s="101"/>
      <c r="R112" s="102"/>
      <c r="S112" s="291"/>
      <c r="T112" s="292"/>
      <c r="U112" s="293"/>
      <c r="V112" s="293"/>
      <c r="W112" s="293"/>
      <c r="X112" s="293"/>
      <c r="Y112" s="293"/>
      <c r="Z112" s="294">
        <v>4</v>
      </c>
      <c r="AA112" s="294">
        <v>9</v>
      </c>
      <c r="AB112" s="294">
        <v>16</v>
      </c>
      <c r="AC112" s="106"/>
      <c r="AD112" s="295"/>
      <c r="AE112" s="293"/>
      <c r="AF112" s="787"/>
      <c r="AG112" s="475" t="s">
        <v>180</v>
      </c>
      <c r="AH112" s="471" t="s">
        <v>347</v>
      </c>
      <c r="AI112" s="471" t="s">
        <v>234</v>
      </c>
      <c r="AJ112" s="751" t="s">
        <v>320</v>
      </c>
      <c r="AK112" s="471" t="str">
        <f>+AG112</f>
        <v>18-RAFAEL URIBE URIBE</v>
      </c>
      <c r="AL112" s="471" t="s">
        <v>234</v>
      </c>
      <c r="AM112" s="780" t="s">
        <v>261</v>
      </c>
      <c r="AN112" s="791">
        <v>372617.56943056965</v>
      </c>
      <c r="AO112" s="794">
        <v>179866.46640330477</v>
      </c>
      <c r="AP112" s="795">
        <v>192751.10302726488</v>
      </c>
      <c r="AQ112" s="471" t="s">
        <v>234</v>
      </c>
      <c r="AR112" s="471" t="s">
        <v>235</v>
      </c>
      <c r="AS112" s="790">
        <f>+AN112</f>
        <v>372617.56943056965</v>
      </c>
      <c r="AT112" s="471" t="s">
        <v>235</v>
      </c>
      <c r="AU112" s="790">
        <f>+AS112</f>
        <v>372617.56943056965</v>
      </c>
      <c r="AV112" s="471" t="s">
        <v>236</v>
      </c>
      <c r="AW112" s="791">
        <f>+AP112+AO112</f>
        <v>372617.56943056965</v>
      </c>
      <c r="AX112" s="790">
        <f>+AW112</f>
        <v>372617.56943056965</v>
      </c>
      <c r="AY112" s="780"/>
    </row>
    <row r="113" spans="1:51" ht="18" customHeight="1" x14ac:dyDescent="0.25">
      <c r="A113" s="522"/>
      <c r="B113" s="472"/>
      <c r="C113" s="485"/>
      <c r="D113" s="108" t="s">
        <v>6</v>
      </c>
      <c r="E113" s="101">
        <v>7221989</v>
      </c>
      <c r="F113" s="101"/>
      <c r="G113" s="101"/>
      <c r="H113" s="101"/>
      <c r="I113" s="101"/>
      <c r="J113" s="101"/>
      <c r="K113" s="101"/>
      <c r="L113" s="101"/>
      <c r="M113" s="101">
        <v>7221989</v>
      </c>
      <c r="N113" s="101">
        <v>7221989</v>
      </c>
      <c r="O113" s="101">
        <v>7221989</v>
      </c>
      <c r="P113" s="101"/>
      <c r="Q113" s="101"/>
      <c r="R113" s="101"/>
      <c r="S113" s="296"/>
      <c r="T113" s="297"/>
      <c r="U113" s="298"/>
      <c r="V113" s="298"/>
      <c r="W113" s="298"/>
      <c r="X113" s="298"/>
      <c r="Y113" s="298"/>
      <c r="Z113" s="294">
        <v>3687951</v>
      </c>
      <c r="AA113" s="294">
        <v>8085943</v>
      </c>
      <c r="AB113" s="294">
        <v>8126262</v>
      </c>
      <c r="AC113" s="101"/>
      <c r="AD113" s="101"/>
      <c r="AE113" s="298"/>
      <c r="AF113" s="788"/>
      <c r="AG113" s="476"/>
      <c r="AH113" s="472"/>
      <c r="AI113" s="472"/>
      <c r="AJ113" s="752"/>
      <c r="AK113" s="472"/>
      <c r="AL113" s="472"/>
      <c r="AM113" s="781"/>
      <c r="AN113" s="792"/>
      <c r="AO113" s="794"/>
      <c r="AP113" s="796"/>
      <c r="AQ113" s="472"/>
      <c r="AR113" s="472"/>
      <c r="AS113" s="472"/>
      <c r="AT113" s="472"/>
      <c r="AU113" s="472"/>
      <c r="AV113" s="472"/>
      <c r="AW113" s="792"/>
      <c r="AX113" s="472"/>
      <c r="AY113" s="781"/>
    </row>
    <row r="114" spans="1:51" ht="18" customHeight="1" x14ac:dyDescent="0.25">
      <c r="A114" s="522"/>
      <c r="B114" s="472"/>
      <c r="C114" s="485"/>
      <c r="D114" s="100" t="s">
        <v>84</v>
      </c>
      <c r="E114" s="101">
        <v>0</v>
      </c>
      <c r="F114" s="106"/>
      <c r="G114" s="106"/>
      <c r="H114" s="106"/>
      <c r="I114" s="106"/>
      <c r="J114" s="106"/>
      <c r="K114" s="106"/>
      <c r="L114" s="106"/>
      <c r="M114" s="101">
        <v>0</v>
      </c>
      <c r="N114" s="101">
        <v>0</v>
      </c>
      <c r="O114" s="101">
        <v>0</v>
      </c>
      <c r="P114" s="106"/>
      <c r="Q114" s="106"/>
      <c r="R114" s="106"/>
      <c r="S114" s="299"/>
      <c r="T114" s="300"/>
      <c r="U114" s="301"/>
      <c r="V114" s="301"/>
      <c r="W114" s="301"/>
      <c r="X114" s="301"/>
      <c r="Y114" s="301"/>
      <c r="Z114" s="301">
        <v>0</v>
      </c>
      <c r="AA114" s="301">
        <v>0</v>
      </c>
      <c r="AB114" s="301">
        <v>0</v>
      </c>
      <c r="AC114" s="106"/>
      <c r="AD114" s="101"/>
      <c r="AE114" s="301"/>
      <c r="AF114" s="788"/>
      <c r="AG114" s="476"/>
      <c r="AH114" s="472"/>
      <c r="AI114" s="472"/>
      <c r="AJ114" s="752"/>
      <c r="AK114" s="472"/>
      <c r="AL114" s="472"/>
      <c r="AM114" s="781"/>
      <c r="AN114" s="792"/>
      <c r="AO114" s="794"/>
      <c r="AP114" s="796"/>
      <c r="AQ114" s="472"/>
      <c r="AR114" s="472"/>
      <c r="AS114" s="472"/>
      <c r="AT114" s="472"/>
      <c r="AU114" s="472"/>
      <c r="AV114" s="472"/>
      <c r="AW114" s="792"/>
      <c r="AX114" s="472"/>
      <c r="AY114" s="781"/>
    </row>
    <row r="115" spans="1:51" ht="18" customHeight="1" x14ac:dyDescent="0.25">
      <c r="A115" s="522"/>
      <c r="B115" s="472"/>
      <c r="C115" s="485"/>
      <c r="D115" s="108" t="s">
        <v>7</v>
      </c>
      <c r="E115" s="101">
        <v>0</v>
      </c>
      <c r="F115" s="106"/>
      <c r="G115" s="106"/>
      <c r="H115" s="106"/>
      <c r="I115" s="106"/>
      <c r="J115" s="106"/>
      <c r="K115" s="106"/>
      <c r="L115" s="106"/>
      <c r="M115" s="101">
        <v>0</v>
      </c>
      <c r="N115" s="101">
        <v>0</v>
      </c>
      <c r="O115" s="101">
        <v>0</v>
      </c>
      <c r="P115" s="106"/>
      <c r="Q115" s="106"/>
      <c r="R115" s="106"/>
      <c r="S115" s="299"/>
      <c r="T115" s="300"/>
      <c r="U115" s="301"/>
      <c r="V115" s="301"/>
      <c r="W115" s="301"/>
      <c r="X115" s="301"/>
      <c r="Y115" s="301"/>
      <c r="Z115" s="301">
        <v>0</v>
      </c>
      <c r="AA115" s="301">
        <v>0</v>
      </c>
      <c r="AB115" s="301">
        <v>0</v>
      </c>
      <c r="AC115" s="106"/>
      <c r="AD115" s="101"/>
      <c r="AE115" s="301"/>
      <c r="AF115" s="788"/>
      <c r="AG115" s="476"/>
      <c r="AH115" s="472"/>
      <c r="AI115" s="472"/>
      <c r="AJ115" s="752"/>
      <c r="AK115" s="472"/>
      <c r="AL115" s="472"/>
      <c r="AM115" s="781"/>
      <c r="AN115" s="792"/>
      <c r="AO115" s="794"/>
      <c r="AP115" s="796"/>
      <c r="AQ115" s="472"/>
      <c r="AR115" s="472"/>
      <c r="AS115" s="472"/>
      <c r="AT115" s="472"/>
      <c r="AU115" s="472"/>
      <c r="AV115" s="472"/>
      <c r="AW115" s="792"/>
      <c r="AX115" s="472"/>
      <c r="AY115" s="781"/>
    </row>
    <row r="116" spans="1:51" ht="18" customHeight="1" x14ac:dyDescent="0.25">
      <c r="A116" s="522"/>
      <c r="B116" s="472"/>
      <c r="C116" s="485"/>
      <c r="D116" s="100" t="s">
        <v>85</v>
      </c>
      <c r="E116" s="115">
        <v>24</v>
      </c>
      <c r="F116" s="116"/>
      <c r="G116" s="116"/>
      <c r="H116" s="116"/>
      <c r="I116" s="116"/>
      <c r="J116" s="116"/>
      <c r="K116" s="116"/>
      <c r="L116" s="116"/>
      <c r="M116" s="115">
        <v>24</v>
      </c>
      <c r="N116" s="115">
        <v>24</v>
      </c>
      <c r="O116" s="115">
        <v>24</v>
      </c>
      <c r="P116" s="116"/>
      <c r="Q116" s="116"/>
      <c r="R116" s="116"/>
      <c r="S116" s="302"/>
      <c r="T116" s="303"/>
      <c r="U116" s="304"/>
      <c r="V116" s="304"/>
      <c r="W116" s="304"/>
      <c r="X116" s="304"/>
      <c r="Y116" s="304"/>
      <c r="Z116" s="115">
        <v>4</v>
      </c>
      <c r="AA116" s="115">
        <v>9</v>
      </c>
      <c r="AB116" s="115">
        <v>16</v>
      </c>
      <c r="AC116" s="116"/>
      <c r="AD116" s="120"/>
      <c r="AE116" s="304"/>
      <c r="AF116" s="788"/>
      <c r="AG116" s="476"/>
      <c r="AH116" s="472"/>
      <c r="AI116" s="472"/>
      <c r="AJ116" s="752"/>
      <c r="AK116" s="472"/>
      <c r="AL116" s="472"/>
      <c r="AM116" s="781"/>
      <c r="AN116" s="792"/>
      <c r="AO116" s="794"/>
      <c r="AP116" s="796"/>
      <c r="AQ116" s="472"/>
      <c r="AR116" s="472"/>
      <c r="AS116" s="472"/>
      <c r="AT116" s="472"/>
      <c r="AU116" s="472"/>
      <c r="AV116" s="472"/>
      <c r="AW116" s="792"/>
      <c r="AX116" s="472"/>
      <c r="AY116" s="781"/>
    </row>
    <row r="117" spans="1:51" ht="18" customHeight="1" x14ac:dyDescent="0.25">
      <c r="A117" s="522"/>
      <c r="B117" s="472"/>
      <c r="C117" s="485"/>
      <c r="D117" s="108" t="s">
        <v>88</v>
      </c>
      <c r="E117" s="115">
        <v>7221989</v>
      </c>
      <c r="F117" s="116"/>
      <c r="G117" s="116"/>
      <c r="H117" s="116"/>
      <c r="I117" s="116"/>
      <c r="J117" s="116"/>
      <c r="K117" s="116"/>
      <c r="L117" s="116"/>
      <c r="M117" s="115">
        <v>7221989</v>
      </c>
      <c r="N117" s="115">
        <v>7221989</v>
      </c>
      <c r="O117" s="115">
        <v>7221989</v>
      </c>
      <c r="P117" s="116"/>
      <c r="Q117" s="116"/>
      <c r="R117" s="116"/>
      <c r="S117" s="302"/>
      <c r="T117" s="303"/>
      <c r="U117" s="304"/>
      <c r="V117" s="304"/>
      <c r="W117" s="304"/>
      <c r="X117" s="304"/>
      <c r="Y117" s="304"/>
      <c r="Z117" s="115">
        <v>3687951</v>
      </c>
      <c r="AA117" s="115">
        <v>6921391</v>
      </c>
      <c r="AB117" s="115">
        <v>8126262</v>
      </c>
      <c r="AC117" s="116"/>
      <c r="AD117" s="120"/>
      <c r="AE117" s="304"/>
      <c r="AF117" s="789"/>
      <c r="AG117" s="477"/>
      <c r="AH117" s="473"/>
      <c r="AI117" s="473"/>
      <c r="AJ117" s="753"/>
      <c r="AK117" s="473"/>
      <c r="AL117" s="473"/>
      <c r="AM117" s="782"/>
      <c r="AN117" s="793"/>
      <c r="AO117" s="794"/>
      <c r="AP117" s="797"/>
      <c r="AQ117" s="473"/>
      <c r="AR117" s="473"/>
      <c r="AS117" s="473"/>
      <c r="AT117" s="473"/>
      <c r="AU117" s="473"/>
      <c r="AV117" s="473"/>
      <c r="AW117" s="793"/>
      <c r="AX117" s="473"/>
      <c r="AY117" s="782"/>
    </row>
    <row r="118" spans="1:51" ht="18" customHeight="1" x14ac:dyDescent="0.25">
      <c r="A118" s="522"/>
      <c r="B118" s="472"/>
      <c r="C118" s="485" t="s">
        <v>181</v>
      </c>
      <c r="D118" s="100" t="s">
        <v>83</v>
      </c>
      <c r="E118" s="101">
        <v>40</v>
      </c>
      <c r="F118" s="101"/>
      <c r="G118" s="101"/>
      <c r="H118" s="101"/>
      <c r="I118" s="101"/>
      <c r="J118" s="101"/>
      <c r="K118" s="101"/>
      <c r="L118" s="101"/>
      <c r="M118" s="101">
        <v>40</v>
      </c>
      <c r="N118" s="101">
        <v>40</v>
      </c>
      <c r="O118" s="101">
        <v>40</v>
      </c>
      <c r="P118" s="101"/>
      <c r="Q118" s="101"/>
      <c r="R118" s="102"/>
      <c r="S118" s="291"/>
      <c r="T118" s="292"/>
      <c r="U118" s="293"/>
      <c r="V118" s="293"/>
      <c r="W118" s="293"/>
      <c r="X118" s="293"/>
      <c r="Y118" s="293"/>
      <c r="Z118" s="294">
        <v>13</v>
      </c>
      <c r="AA118" s="294">
        <v>34</v>
      </c>
      <c r="AB118" s="294">
        <v>51</v>
      </c>
      <c r="AC118" s="106"/>
      <c r="AD118" s="295"/>
      <c r="AE118" s="293"/>
      <c r="AF118" s="787"/>
      <c r="AG118" s="475" t="s">
        <v>181</v>
      </c>
      <c r="AH118" s="471" t="s">
        <v>348</v>
      </c>
      <c r="AI118" s="471" t="s">
        <v>234</v>
      </c>
      <c r="AJ118" s="751" t="s">
        <v>320</v>
      </c>
      <c r="AK118" s="471" t="str">
        <f>+AG118</f>
        <v>19-CIUDAD BOLIVAR</v>
      </c>
      <c r="AL118" s="471" t="s">
        <v>234</v>
      </c>
      <c r="AM118" s="780" t="s">
        <v>261</v>
      </c>
      <c r="AN118" s="791">
        <v>621367.91273055773</v>
      </c>
      <c r="AO118" s="794">
        <v>303281.84758636</v>
      </c>
      <c r="AP118" s="795">
        <v>318086.06514419726</v>
      </c>
      <c r="AQ118" s="471" t="s">
        <v>234</v>
      </c>
      <c r="AR118" s="471" t="s">
        <v>235</v>
      </c>
      <c r="AS118" s="790">
        <f>+AN118</f>
        <v>621367.91273055773</v>
      </c>
      <c r="AT118" s="471" t="s">
        <v>235</v>
      </c>
      <c r="AU118" s="790">
        <f>+AS118</f>
        <v>621367.91273055773</v>
      </c>
      <c r="AV118" s="471" t="s">
        <v>236</v>
      </c>
      <c r="AW118" s="791">
        <f>+AP118+AO118</f>
        <v>621367.91273055726</v>
      </c>
      <c r="AX118" s="790">
        <f>+AW118</f>
        <v>621367.91273055726</v>
      </c>
      <c r="AY118" s="780"/>
    </row>
    <row r="119" spans="1:51" ht="18" customHeight="1" x14ac:dyDescent="0.25">
      <c r="A119" s="522"/>
      <c r="B119" s="472"/>
      <c r="C119" s="485"/>
      <c r="D119" s="108" t="s">
        <v>6</v>
      </c>
      <c r="E119" s="101">
        <v>12024961</v>
      </c>
      <c r="F119" s="101"/>
      <c r="G119" s="101"/>
      <c r="H119" s="101"/>
      <c r="I119" s="101"/>
      <c r="J119" s="101"/>
      <c r="K119" s="101"/>
      <c r="L119" s="101"/>
      <c r="M119" s="101">
        <v>12024961</v>
      </c>
      <c r="N119" s="101">
        <v>12024961</v>
      </c>
      <c r="O119" s="101">
        <v>12024961</v>
      </c>
      <c r="P119" s="101"/>
      <c r="Q119" s="101"/>
      <c r="R119" s="101"/>
      <c r="S119" s="296"/>
      <c r="T119" s="297"/>
      <c r="U119" s="298"/>
      <c r="V119" s="298"/>
      <c r="W119" s="298"/>
      <c r="X119" s="298"/>
      <c r="Y119" s="298"/>
      <c r="Z119" s="294">
        <v>11985842</v>
      </c>
      <c r="AA119" s="294">
        <v>25773943</v>
      </c>
      <c r="AB119" s="294">
        <v>25902461</v>
      </c>
      <c r="AC119" s="101"/>
      <c r="AD119" s="101"/>
      <c r="AE119" s="298"/>
      <c r="AF119" s="788"/>
      <c r="AG119" s="476"/>
      <c r="AH119" s="472"/>
      <c r="AI119" s="472"/>
      <c r="AJ119" s="752"/>
      <c r="AK119" s="472"/>
      <c r="AL119" s="472"/>
      <c r="AM119" s="781"/>
      <c r="AN119" s="792"/>
      <c r="AO119" s="794"/>
      <c r="AP119" s="796"/>
      <c r="AQ119" s="472"/>
      <c r="AR119" s="472"/>
      <c r="AS119" s="472"/>
      <c r="AT119" s="472"/>
      <c r="AU119" s="472"/>
      <c r="AV119" s="472"/>
      <c r="AW119" s="792"/>
      <c r="AX119" s="472"/>
      <c r="AY119" s="781"/>
    </row>
    <row r="120" spans="1:51" ht="18" customHeight="1" x14ac:dyDescent="0.25">
      <c r="A120" s="522"/>
      <c r="B120" s="472"/>
      <c r="C120" s="485"/>
      <c r="D120" s="100" t="s">
        <v>84</v>
      </c>
      <c r="E120" s="101">
        <v>0</v>
      </c>
      <c r="F120" s="106"/>
      <c r="G120" s="106"/>
      <c r="H120" s="106"/>
      <c r="I120" s="106"/>
      <c r="J120" s="106"/>
      <c r="K120" s="106"/>
      <c r="L120" s="106"/>
      <c r="M120" s="101">
        <v>0</v>
      </c>
      <c r="N120" s="101">
        <v>0</v>
      </c>
      <c r="O120" s="101">
        <v>0</v>
      </c>
      <c r="P120" s="106"/>
      <c r="Q120" s="106"/>
      <c r="R120" s="106"/>
      <c r="S120" s="299"/>
      <c r="T120" s="300"/>
      <c r="U120" s="301"/>
      <c r="V120" s="301"/>
      <c r="W120" s="301"/>
      <c r="X120" s="301"/>
      <c r="Y120" s="301"/>
      <c r="Z120" s="301">
        <v>0</v>
      </c>
      <c r="AA120" s="301">
        <v>0</v>
      </c>
      <c r="AB120" s="301">
        <v>0</v>
      </c>
      <c r="AC120" s="106"/>
      <c r="AD120" s="101"/>
      <c r="AE120" s="301"/>
      <c r="AF120" s="788"/>
      <c r="AG120" s="476"/>
      <c r="AH120" s="472"/>
      <c r="AI120" s="472"/>
      <c r="AJ120" s="752"/>
      <c r="AK120" s="472"/>
      <c r="AL120" s="472"/>
      <c r="AM120" s="781"/>
      <c r="AN120" s="792"/>
      <c r="AO120" s="794"/>
      <c r="AP120" s="796"/>
      <c r="AQ120" s="472"/>
      <c r="AR120" s="472"/>
      <c r="AS120" s="472"/>
      <c r="AT120" s="472"/>
      <c r="AU120" s="472"/>
      <c r="AV120" s="472"/>
      <c r="AW120" s="792"/>
      <c r="AX120" s="472"/>
      <c r="AY120" s="781"/>
    </row>
    <row r="121" spans="1:51" ht="18" customHeight="1" x14ac:dyDescent="0.25">
      <c r="A121" s="522"/>
      <c r="B121" s="472"/>
      <c r="C121" s="485"/>
      <c r="D121" s="108" t="s">
        <v>7</v>
      </c>
      <c r="E121" s="101">
        <v>0</v>
      </c>
      <c r="F121" s="106"/>
      <c r="G121" s="106"/>
      <c r="H121" s="106"/>
      <c r="I121" s="106"/>
      <c r="J121" s="106"/>
      <c r="K121" s="106"/>
      <c r="L121" s="106"/>
      <c r="M121" s="101">
        <v>0</v>
      </c>
      <c r="N121" s="101">
        <v>0</v>
      </c>
      <c r="O121" s="101">
        <v>0</v>
      </c>
      <c r="P121" s="106"/>
      <c r="Q121" s="106"/>
      <c r="R121" s="106"/>
      <c r="S121" s="299"/>
      <c r="T121" s="300"/>
      <c r="U121" s="301"/>
      <c r="V121" s="301"/>
      <c r="W121" s="301"/>
      <c r="X121" s="301"/>
      <c r="Y121" s="301"/>
      <c r="Z121" s="301">
        <v>0</v>
      </c>
      <c r="AA121" s="301">
        <v>0</v>
      </c>
      <c r="AB121" s="301">
        <v>0</v>
      </c>
      <c r="AC121" s="106"/>
      <c r="AD121" s="101"/>
      <c r="AE121" s="301"/>
      <c r="AF121" s="788"/>
      <c r="AG121" s="476"/>
      <c r="AH121" s="472"/>
      <c r="AI121" s="472"/>
      <c r="AJ121" s="752"/>
      <c r="AK121" s="472"/>
      <c r="AL121" s="472"/>
      <c r="AM121" s="781"/>
      <c r="AN121" s="792"/>
      <c r="AO121" s="794"/>
      <c r="AP121" s="796"/>
      <c r="AQ121" s="472"/>
      <c r="AR121" s="472"/>
      <c r="AS121" s="472"/>
      <c r="AT121" s="472"/>
      <c r="AU121" s="472"/>
      <c r="AV121" s="472"/>
      <c r="AW121" s="792"/>
      <c r="AX121" s="472"/>
      <c r="AY121" s="781"/>
    </row>
    <row r="122" spans="1:51" ht="18" customHeight="1" x14ac:dyDescent="0.25">
      <c r="A122" s="522"/>
      <c r="B122" s="472"/>
      <c r="C122" s="485"/>
      <c r="D122" s="100" t="s">
        <v>85</v>
      </c>
      <c r="E122" s="115">
        <v>40</v>
      </c>
      <c r="F122" s="116"/>
      <c r="G122" s="116"/>
      <c r="H122" s="116"/>
      <c r="I122" s="116"/>
      <c r="J122" s="116"/>
      <c r="K122" s="116"/>
      <c r="L122" s="116"/>
      <c r="M122" s="115">
        <v>40</v>
      </c>
      <c r="N122" s="115">
        <v>40</v>
      </c>
      <c r="O122" s="115">
        <v>40</v>
      </c>
      <c r="P122" s="116"/>
      <c r="Q122" s="116"/>
      <c r="R122" s="116"/>
      <c r="S122" s="302"/>
      <c r="T122" s="303"/>
      <c r="U122" s="304"/>
      <c r="V122" s="304"/>
      <c r="W122" s="304"/>
      <c r="X122" s="304"/>
      <c r="Y122" s="304"/>
      <c r="Z122" s="115">
        <v>13</v>
      </c>
      <c r="AA122" s="115">
        <v>34</v>
      </c>
      <c r="AB122" s="115">
        <v>51</v>
      </c>
      <c r="AC122" s="116"/>
      <c r="AD122" s="120"/>
      <c r="AE122" s="304"/>
      <c r="AF122" s="788"/>
      <c r="AG122" s="476"/>
      <c r="AH122" s="472"/>
      <c r="AI122" s="472"/>
      <c r="AJ122" s="752"/>
      <c r="AK122" s="472"/>
      <c r="AL122" s="472"/>
      <c r="AM122" s="781"/>
      <c r="AN122" s="792"/>
      <c r="AO122" s="794"/>
      <c r="AP122" s="796"/>
      <c r="AQ122" s="472"/>
      <c r="AR122" s="472"/>
      <c r="AS122" s="472"/>
      <c r="AT122" s="472"/>
      <c r="AU122" s="472"/>
      <c r="AV122" s="472"/>
      <c r="AW122" s="792"/>
      <c r="AX122" s="472"/>
      <c r="AY122" s="781"/>
    </row>
    <row r="123" spans="1:51" ht="18" customHeight="1" x14ac:dyDescent="0.25">
      <c r="A123" s="522"/>
      <c r="B123" s="472"/>
      <c r="C123" s="485"/>
      <c r="D123" s="108" t="s">
        <v>88</v>
      </c>
      <c r="E123" s="115">
        <v>12024961</v>
      </c>
      <c r="F123" s="116"/>
      <c r="G123" s="116"/>
      <c r="H123" s="116"/>
      <c r="I123" s="116"/>
      <c r="J123" s="116"/>
      <c r="K123" s="116"/>
      <c r="L123" s="116"/>
      <c r="M123" s="115">
        <v>12024961</v>
      </c>
      <c r="N123" s="115">
        <v>12024961</v>
      </c>
      <c r="O123" s="115">
        <v>12024961</v>
      </c>
      <c r="P123" s="116"/>
      <c r="Q123" s="116"/>
      <c r="R123" s="116"/>
      <c r="S123" s="302"/>
      <c r="T123" s="303"/>
      <c r="U123" s="304"/>
      <c r="V123" s="304"/>
      <c r="W123" s="304"/>
      <c r="X123" s="304"/>
      <c r="Y123" s="304"/>
      <c r="Z123" s="115">
        <v>11985842</v>
      </c>
      <c r="AA123" s="115">
        <v>26147478</v>
      </c>
      <c r="AB123" s="115">
        <v>25902461</v>
      </c>
      <c r="AC123" s="116"/>
      <c r="AD123" s="120"/>
      <c r="AE123" s="304"/>
      <c r="AF123" s="789"/>
      <c r="AG123" s="477"/>
      <c r="AH123" s="473"/>
      <c r="AI123" s="473"/>
      <c r="AJ123" s="753"/>
      <c r="AK123" s="473"/>
      <c r="AL123" s="473"/>
      <c r="AM123" s="782"/>
      <c r="AN123" s="793"/>
      <c r="AO123" s="794"/>
      <c r="AP123" s="797"/>
      <c r="AQ123" s="473"/>
      <c r="AR123" s="473"/>
      <c r="AS123" s="473"/>
      <c r="AT123" s="473"/>
      <c r="AU123" s="473"/>
      <c r="AV123" s="473"/>
      <c r="AW123" s="793"/>
      <c r="AX123" s="473"/>
      <c r="AY123" s="782"/>
    </row>
    <row r="124" spans="1:51" ht="24" customHeight="1" x14ac:dyDescent="0.25">
      <c r="A124" s="522"/>
      <c r="B124" s="472"/>
      <c r="C124" s="485" t="s">
        <v>202</v>
      </c>
      <c r="D124" s="100" t="s">
        <v>83</v>
      </c>
      <c r="E124" s="101">
        <v>508</v>
      </c>
      <c r="F124" s="101"/>
      <c r="G124" s="101"/>
      <c r="H124" s="101"/>
      <c r="I124" s="101"/>
      <c r="J124" s="101"/>
      <c r="K124" s="101"/>
      <c r="L124" s="101"/>
      <c r="M124" s="101">
        <v>508</v>
      </c>
      <c r="N124" s="101">
        <v>508</v>
      </c>
      <c r="O124" s="101">
        <v>508</v>
      </c>
      <c r="P124" s="101"/>
      <c r="Q124" s="101"/>
      <c r="R124" s="102"/>
      <c r="S124" s="291"/>
      <c r="T124" s="292"/>
      <c r="U124" s="293"/>
      <c r="V124" s="293"/>
      <c r="W124" s="293"/>
      <c r="X124" s="293"/>
      <c r="Y124" s="293"/>
      <c r="Z124" s="294">
        <v>90</v>
      </c>
      <c r="AA124" s="294">
        <v>156</v>
      </c>
      <c r="AB124" s="294">
        <v>240</v>
      </c>
      <c r="AC124" s="106"/>
      <c r="AD124" s="295"/>
      <c r="AE124" s="293"/>
      <c r="AF124" s="787"/>
      <c r="AG124" s="475" t="s">
        <v>251</v>
      </c>
      <c r="AH124" s="471" t="s">
        <v>234</v>
      </c>
      <c r="AI124" s="471" t="s">
        <v>234</v>
      </c>
      <c r="AJ124" s="751" t="s">
        <v>320</v>
      </c>
      <c r="AK124" s="471" t="s">
        <v>267</v>
      </c>
      <c r="AL124" s="471" t="s">
        <v>234</v>
      </c>
      <c r="AM124" s="780" t="s">
        <v>261</v>
      </c>
      <c r="AN124" s="784" t="s">
        <v>234</v>
      </c>
      <c r="AO124" s="780" t="s">
        <v>234</v>
      </c>
      <c r="AP124" s="780" t="s">
        <v>234</v>
      </c>
      <c r="AQ124" s="780" t="s">
        <v>234</v>
      </c>
      <c r="AR124" s="780" t="s">
        <v>235</v>
      </c>
      <c r="AS124" s="780" t="s">
        <v>234</v>
      </c>
      <c r="AT124" s="780" t="s">
        <v>235</v>
      </c>
      <c r="AU124" s="780" t="s">
        <v>234</v>
      </c>
      <c r="AV124" s="471" t="s">
        <v>236</v>
      </c>
      <c r="AW124" s="780" t="s">
        <v>234</v>
      </c>
      <c r="AX124" s="783" t="str">
        <f>+AW124</f>
        <v>N/A</v>
      </c>
      <c r="AY124" s="780"/>
    </row>
    <row r="125" spans="1:51" ht="24" customHeight="1" x14ac:dyDescent="0.25">
      <c r="A125" s="522"/>
      <c r="B125" s="472"/>
      <c r="C125" s="485"/>
      <c r="D125" s="108" t="s">
        <v>6</v>
      </c>
      <c r="E125" s="101">
        <v>152362922</v>
      </c>
      <c r="F125" s="101"/>
      <c r="G125" s="101"/>
      <c r="H125" s="101"/>
      <c r="I125" s="101"/>
      <c r="J125" s="101"/>
      <c r="K125" s="101"/>
      <c r="L125" s="101"/>
      <c r="M125" s="101">
        <v>152362922</v>
      </c>
      <c r="N125" s="101">
        <v>152362922</v>
      </c>
      <c r="O125" s="101">
        <v>152362922</v>
      </c>
      <c r="P125" s="101"/>
      <c r="Q125" s="101"/>
      <c r="R125" s="101"/>
      <c r="S125" s="296"/>
      <c r="T125" s="297"/>
      <c r="U125" s="298"/>
      <c r="V125" s="298"/>
      <c r="W125" s="298"/>
      <c r="X125" s="298"/>
      <c r="Y125" s="298"/>
      <c r="Z125" s="294">
        <v>82978904</v>
      </c>
      <c r="AA125" s="294">
        <v>121289143</v>
      </c>
      <c r="AB125" s="294">
        <v>121893935</v>
      </c>
      <c r="AC125" s="101"/>
      <c r="AD125" s="101"/>
      <c r="AE125" s="298"/>
      <c r="AF125" s="788"/>
      <c r="AG125" s="476"/>
      <c r="AH125" s="472"/>
      <c r="AI125" s="472"/>
      <c r="AJ125" s="752"/>
      <c r="AK125" s="472"/>
      <c r="AL125" s="472"/>
      <c r="AM125" s="781"/>
      <c r="AN125" s="785"/>
      <c r="AO125" s="781"/>
      <c r="AP125" s="781"/>
      <c r="AQ125" s="781"/>
      <c r="AR125" s="781"/>
      <c r="AS125" s="781"/>
      <c r="AT125" s="781"/>
      <c r="AU125" s="781"/>
      <c r="AV125" s="472"/>
      <c r="AW125" s="781"/>
      <c r="AX125" s="743"/>
      <c r="AY125" s="781"/>
    </row>
    <row r="126" spans="1:51" ht="24" customHeight="1" x14ac:dyDescent="0.25">
      <c r="A126" s="522"/>
      <c r="B126" s="472"/>
      <c r="C126" s="485"/>
      <c r="D126" s="100" t="s">
        <v>84</v>
      </c>
      <c r="E126" s="101">
        <v>0</v>
      </c>
      <c r="F126" s="106"/>
      <c r="G126" s="106"/>
      <c r="H126" s="106"/>
      <c r="I126" s="106"/>
      <c r="J126" s="106"/>
      <c r="K126" s="106"/>
      <c r="L126" s="106"/>
      <c r="M126" s="101">
        <v>0</v>
      </c>
      <c r="N126" s="101">
        <v>0</v>
      </c>
      <c r="O126" s="101">
        <v>0</v>
      </c>
      <c r="P126" s="106"/>
      <c r="Q126" s="106"/>
      <c r="R126" s="106"/>
      <c r="S126" s="299"/>
      <c r="T126" s="300"/>
      <c r="U126" s="301"/>
      <c r="V126" s="301"/>
      <c r="W126" s="301"/>
      <c r="X126" s="301"/>
      <c r="Y126" s="301"/>
      <c r="Z126" s="301">
        <v>0</v>
      </c>
      <c r="AA126" s="301">
        <v>0</v>
      </c>
      <c r="AB126" s="301">
        <v>0</v>
      </c>
      <c r="AC126" s="106"/>
      <c r="AD126" s="101"/>
      <c r="AE126" s="301"/>
      <c r="AF126" s="788"/>
      <c r="AG126" s="476"/>
      <c r="AH126" s="472"/>
      <c r="AI126" s="472"/>
      <c r="AJ126" s="752"/>
      <c r="AK126" s="472"/>
      <c r="AL126" s="472"/>
      <c r="AM126" s="781"/>
      <c r="AN126" s="785"/>
      <c r="AO126" s="781"/>
      <c r="AP126" s="781"/>
      <c r="AQ126" s="781"/>
      <c r="AR126" s="781"/>
      <c r="AS126" s="781"/>
      <c r="AT126" s="781"/>
      <c r="AU126" s="781"/>
      <c r="AV126" s="472"/>
      <c r="AW126" s="781"/>
      <c r="AX126" s="743"/>
      <c r="AY126" s="781"/>
    </row>
    <row r="127" spans="1:51" ht="24" customHeight="1" x14ac:dyDescent="0.25">
      <c r="A127" s="522"/>
      <c r="B127" s="472"/>
      <c r="C127" s="485"/>
      <c r="D127" s="108" t="s">
        <v>7</v>
      </c>
      <c r="E127" s="101">
        <v>0</v>
      </c>
      <c r="F127" s="106"/>
      <c r="G127" s="106"/>
      <c r="H127" s="106"/>
      <c r="I127" s="106"/>
      <c r="J127" s="106"/>
      <c r="K127" s="106"/>
      <c r="L127" s="106"/>
      <c r="M127" s="101">
        <v>0</v>
      </c>
      <c r="N127" s="101">
        <v>0</v>
      </c>
      <c r="O127" s="101">
        <v>0</v>
      </c>
      <c r="P127" s="106"/>
      <c r="Q127" s="106"/>
      <c r="R127" s="106"/>
      <c r="S127" s="299"/>
      <c r="T127" s="300"/>
      <c r="U127" s="301"/>
      <c r="V127" s="301"/>
      <c r="W127" s="301"/>
      <c r="X127" s="301"/>
      <c r="Y127" s="301"/>
      <c r="Z127" s="301">
        <v>0</v>
      </c>
      <c r="AA127" s="301">
        <v>0</v>
      </c>
      <c r="AB127" s="301">
        <v>0</v>
      </c>
      <c r="AC127" s="106"/>
      <c r="AD127" s="101"/>
      <c r="AE127" s="301"/>
      <c r="AF127" s="788"/>
      <c r="AG127" s="476"/>
      <c r="AH127" s="472"/>
      <c r="AI127" s="472"/>
      <c r="AJ127" s="752"/>
      <c r="AK127" s="472"/>
      <c r="AL127" s="472"/>
      <c r="AM127" s="781"/>
      <c r="AN127" s="785"/>
      <c r="AO127" s="781"/>
      <c r="AP127" s="781"/>
      <c r="AQ127" s="781"/>
      <c r="AR127" s="781"/>
      <c r="AS127" s="781"/>
      <c r="AT127" s="781"/>
      <c r="AU127" s="781"/>
      <c r="AV127" s="472"/>
      <c r="AW127" s="781"/>
      <c r="AX127" s="743"/>
      <c r="AY127" s="781"/>
    </row>
    <row r="128" spans="1:51" ht="24" customHeight="1" x14ac:dyDescent="0.25">
      <c r="A128" s="522"/>
      <c r="B128" s="472"/>
      <c r="C128" s="485"/>
      <c r="D128" s="100" t="s">
        <v>85</v>
      </c>
      <c r="E128" s="115">
        <v>508</v>
      </c>
      <c r="F128" s="116"/>
      <c r="G128" s="116"/>
      <c r="H128" s="116"/>
      <c r="I128" s="116"/>
      <c r="J128" s="116"/>
      <c r="K128" s="116"/>
      <c r="L128" s="116"/>
      <c r="M128" s="115">
        <v>508</v>
      </c>
      <c r="N128" s="115">
        <v>508</v>
      </c>
      <c r="O128" s="115">
        <v>508</v>
      </c>
      <c r="P128" s="116"/>
      <c r="Q128" s="116"/>
      <c r="R128" s="116"/>
      <c r="S128" s="302"/>
      <c r="T128" s="303"/>
      <c r="U128" s="304"/>
      <c r="V128" s="304"/>
      <c r="W128" s="304"/>
      <c r="X128" s="304"/>
      <c r="Y128" s="304"/>
      <c r="Z128" s="115">
        <v>90</v>
      </c>
      <c r="AA128" s="115">
        <v>156</v>
      </c>
      <c r="AB128" s="115">
        <v>240</v>
      </c>
      <c r="AC128" s="116"/>
      <c r="AD128" s="120"/>
      <c r="AE128" s="304"/>
      <c r="AF128" s="788"/>
      <c r="AG128" s="476"/>
      <c r="AH128" s="472"/>
      <c r="AI128" s="472"/>
      <c r="AJ128" s="752"/>
      <c r="AK128" s="472"/>
      <c r="AL128" s="472"/>
      <c r="AM128" s="781"/>
      <c r="AN128" s="785"/>
      <c r="AO128" s="781"/>
      <c r="AP128" s="781"/>
      <c r="AQ128" s="781"/>
      <c r="AR128" s="781"/>
      <c r="AS128" s="781"/>
      <c r="AT128" s="781"/>
      <c r="AU128" s="781"/>
      <c r="AV128" s="472"/>
      <c r="AW128" s="781"/>
      <c r="AX128" s="743"/>
      <c r="AY128" s="781"/>
    </row>
    <row r="129" spans="1:51" ht="24" customHeight="1" x14ac:dyDescent="0.25">
      <c r="A129" s="522"/>
      <c r="B129" s="472"/>
      <c r="C129" s="485"/>
      <c r="D129" s="108" t="s">
        <v>88</v>
      </c>
      <c r="E129" s="115">
        <v>152362922</v>
      </c>
      <c r="F129" s="116"/>
      <c r="G129" s="116"/>
      <c r="H129" s="116"/>
      <c r="I129" s="116"/>
      <c r="J129" s="116"/>
      <c r="K129" s="116"/>
      <c r="L129" s="116"/>
      <c r="M129" s="115">
        <v>152362922</v>
      </c>
      <c r="N129" s="115">
        <v>152362922</v>
      </c>
      <c r="O129" s="115">
        <v>152362922</v>
      </c>
      <c r="P129" s="116"/>
      <c r="Q129" s="116"/>
      <c r="R129" s="116"/>
      <c r="S129" s="302"/>
      <c r="T129" s="303"/>
      <c r="U129" s="304"/>
      <c r="V129" s="304"/>
      <c r="W129" s="304"/>
      <c r="X129" s="304"/>
      <c r="Y129" s="304"/>
      <c r="Z129" s="115">
        <v>82978904</v>
      </c>
      <c r="AA129" s="115">
        <v>119970783</v>
      </c>
      <c r="AB129" s="115">
        <v>121893935</v>
      </c>
      <c r="AC129" s="116"/>
      <c r="AD129" s="120"/>
      <c r="AE129" s="304"/>
      <c r="AF129" s="789"/>
      <c r="AG129" s="477"/>
      <c r="AH129" s="473"/>
      <c r="AI129" s="473"/>
      <c r="AJ129" s="753"/>
      <c r="AK129" s="473"/>
      <c r="AL129" s="473"/>
      <c r="AM129" s="782"/>
      <c r="AN129" s="786"/>
      <c r="AO129" s="782"/>
      <c r="AP129" s="782"/>
      <c r="AQ129" s="782"/>
      <c r="AR129" s="782"/>
      <c r="AS129" s="782"/>
      <c r="AT129" s="782"/>
      <c r="AU129" s="782"/>
      <c r="AV129" s="473"/>
      <c r="AW129" s="782"/>
      <c r="AX129" s="744"/>
      <c r="AY129" s="782"/>
    </row>
    <row r="130" spans="1:51" ht="35.1" customHeight="1" x14ac:dyDescent="0.25">
      <c r="A130" s="522"/>
      <c r="B130" s="472"/>
      <c r="C130" s="773" t="s">
        <v>260</v>
      </c>
      <c r="D130" s="100" t="s">
        <v>237</v>
      </c>
      <c r="E130" s="121">
        <v>2500</v>
      </c>
      <c r="F130" s="122"/>
      <c r="G130" s="122"/>
      <c r="H130" s="122"/>
      <c r="I130" s="122"/>
      <c r="J130" s="122"/>
      <c r="K130" s="122"/>
      <c r="L130" s="122"/>
      <c r="M130" s="121">
        <v>2500</v>
      </c>
      <c r="N130" s="121">
        <v>2500</v>
      </c>
      <c r="O130" s="121">
        <v>2500</v>
      </c>
      <c r="P130" s="122"/>
      <c r="Q130" s="122"/>
      <c r="R130" s="123"/>
      <c r="S130" s="124"/>
      <c r="T130" s="125"/>
      <c r="U130" s="126"/>
      <c r="V130" s="126"/>
      <c r="W130" s="126"/>
      <c r="X130" s="126"/>
      <c r="Y130" s="126"/>
      <c r="Z130" s="121">
        <v>411</v>
      </c>
      <c r="AA130" s="121">
        <f t="shared" ref="AA130:AB133" si="0">+AA10+AA16+AA22+AA28+AA34+AA40+AA46+AA52+AA58+AA64+AA70+AA76+AA82+AA88+AA94+AA100+AA106+AA112+AA118+AA124</f>
        <v>828</v>
      </c>
      <c r="AB130" s="121">
        <f t="shared" si="0"/>
        <v>1260</v>
      </c>
      <c r="AC130" s="126"/>
      <c r="AD130" s="126"/>
      <c r="AE130" s="126"/>
      <c r="AF130" s="774"/>
      <c r="AG130" s="777" t="s">
        <v>238</v>
      </c>
      <c r="AH130" s="486" t="s">
        <v>234</v>
      </c>
      <c r="AI130" s="486" t="s">
        <v>234</v>
      </c>
      <c r="AJ130" s="486" t="s">
        <v>234</v>
      </c>
      <c r="AK130" s="486" t="s">
        <v>238</v>
      </c>
      <c r="AL130" s="486" t="s">
        <v>234</v>
      </c>
      <c r="AM130" s="767" t="s">
        <v>261</v>
      </c>
      <c r="AN130" s="770">
        <v>7715777.350199867</v>
      </c>
      <c r="AO130" s="492">
        <f>SUM(AO10:AO129)</f>
        <v>3679381.3397198976</v>
      </c>
      <c r="AP130" s="492">
        <f>SUM(AP10:AP129)</f>
        <v>4036396.0104799699</v>
      </c>
      <c r="AQ130" s="486" t="s">
        <v>234</v>
      </c>
      <c r="AR130" s="486" t="s">
        <v>235</v>
      </c>
      <c r="AS130" s="492">
        <f>+AN130</f>
        <v>7715777.350199867</v>
      </c>
      <c r="AT130" s="486" t="s">
        <v>235</v>
      </c>
      <c r="AU130" s="754">
        <f>+AS130</f>
        <v>7715777.350199867</v>
      </c>
      <c r="AV130" s="489" t="s">
        <v>236</v>
      </c>
      <c r="AW130" s="754">
        <f>+AO130+AP130</f>
        <v>7715777.350199867</v>
      </c>
      <c r="AX130" s="757">
        <f>+AW130</f>
        <v>7715777.350199867</v>
      </c>
      <c r="AY130" s="486"/>
    </row>
    <row r="131" spans="1:51" ht="35.1" customHeight="1" x14ac:dyDescent="0.25">
      <c r="A131" s="522"/>
      <c r="B131" s="472"/>
      <c r="C131" s="773"/>
      <c r="D131" s="108" t="s">
        <v>240</v>
      </c>
      <c r="E131" s="121">
        <v>750000000</v>
      </c>
      <c r="F131" s="122"/>
      <c r="G131" s="122"/>
      <c r="H131" s="122"/>
      <c r="I131" s="122"/>
      <c r="J131" s="122"/>
      <c r="K131" s="122"/>
      <c r="L131" s="122"/>
      <c r="M131" s="121">
        <v>750000000</v>
      </c>
      <c r="N131" s="121">
        <v>750000000</v>
      </c>
      <c r="O131" s="121">
        <v>750000000</v>
      </c>
      <c r="P131" s="122"/>
      <c r="Q131" s="122"/>
      <c r="R131" s="122"/>
      <c r="S131" s="124"/>
      <c r="T131" s="125"/>
      <c r="U131" s="126"/>
      <c r="V131" s="126"/>
      <c r="W131" s="126"/>
      <c r="X131" s="126"/>
      <c r="Y131" s="126"/>
      <c r="Z131" s="121">
        <v>378937000</v>
      </c>
      <c r="AA131" s="121">
        <f t="shared" si="0"/>
        <v>636768000</v>
      </c>
      <c r="AB131" s="121">
        <f t="shared" si="0"/>
        <v>639943164</v>
      </c>
      <c r="AC131" s="126"/>
      <c r="AD131" s="126"/>
      <c r="AE131" s="126"/>
      <c r="AF131" s="775"/>
      <c r="AG131" s="778"/>
      <c r="AH131" s="487"/>
      <c r="AI131" s="487"/>
      <c r="AJ131" s="487"/>
      <c r="AK131" s="487"/>
      <c r="AL131" s="487"/>
      <c r="AM131" s="768"/>
      <c r="AN131" s="771"/>
      <c r="AO131" s="487"/>
      <c r="AP131" s="487"/>
      <c r="AQ131" s="487"/>
      <c r="AR131" s="487"/>
      <c r="AS131" s="763"/>
      <c r="AT131" s="487"/>
      <c r="AU131" s="765"/>
      <c r="AV131" s="490"/>
      <c r="AW131" s="755"/>
      <c r="AX131" s="758"/>
      <c r="AY131" s="487"/>
    </row>
    <row r="132" spans="1:51" ht="35.1" customHeight="1" x14ac:dyDescent="0.25">
      <c r="A132" s="522"/>
      <c r="B132" s="472"/>
      <c r="C132" s="773"/>
      <c r="D132" s="100" t="s">
        <v>316</v>
      </c>
      <c r="E132" s="121">
        <v>0</v>
      </c>
      <c r="F132" s="122"/>
      <c r="G132" s="122"/>
      <c r="H132" s="122"/>
      <c r="I132" s="122"/>
      <c r="J132" s="122"/>
      <c r="K132" s="122"/>
      <c r="L132" s="122"/>
      <c r="M132" s="121">
        <v>0</v>
      </c>
      <c r="N132" s="121">
        <v>0</v>
      </c>
      <c r="O132" s="121">
        <v>0</v>
      </c>
      <c r="P132" s="122"/>
      <c r="Q132" s="122"/>
      <c r="R132" s="123"/>
      <c r="S132" s="124"/>
      <c r="T132" s="125"/>
      <c r="U132" s="126"/>
      <c r="V132" s="126"/>
      <c r="W132" s="126"/>
      <c r="X132" s="126"/>
      <c r="Y132" s="126"/>
      <c r="Z132" s="121">
        <v>0</v>
      </c>
      <c r="AA132" s="121">
        <f t="shared" si="0"/>
        <v>0</v>
      </c>
      <c r="AB132" s="121">
        <f t="shared" si="0"/>
        <v>0</v>
      </c>
      <c r="AC132" s="126"/>
      <c r="AD132" s="126"/>
      <c r="AE132" s="126"/>
      <c r="AF132" s="775"/>
      <c r="AG132" s="778"/>
      <c r="AH132" s="487"/>
      <c r="AI132" s="487"/>
      <c r="AJ132" s="487"/>
      <c r="AK132" s="487"/>
      <c r="AL132" s="487"/>
      <c r="AM132" s="768"/>
      <c r="AN132" s="771"/>
      <c r="AO132" s="487"/>
      <c r="AP132" s="487"/>
      <c r="AQ132" s="487"/>
      <c r="AR132" s="487"/>
      <c r="AS132" s="763"/>
      <c r="AT132" s="487"/>
      <c r="AU132" s="765"/>
      <c r="AV132" s="490"/>
      <c r="AW132" s="755"/>
      <c r="AX132" s="758"/>
      <c r="AY132" s="487"/>
    </row>
    <row r="133" spans="1:51" ht="35.1" customHeight="1" x14ac:dyDescent="0.25">
      <c r="A133" s="523"/>
      <c r="B133" s="473"/>
      <c r="C133" s="773"/>
      <c r="D133" s="108" t="s">
        <v>242</v>
      </c>
      <c r="E133" s="121">
        <v>0</v>
      </c>
      <c r="F133" s="128"/>
      <c r="G133" s="128"/>
      <c r="H133" s="128"/>
      <c r="I133" s="128"/>
      <c r="J133" s="128"/>
      <c r="K133" s="128"/>
      <c r="L133" s="128"/>
      <c r="M133" s="121">
        <v>0</v>
      </c>
      <c r="N133" s="121">
        <v>0</v>
      </c>
      <c r="O133" s="121">
        <v>0</v>
      </c>
      <c r="P133" s="128"/>
      <c r="Q133" s="128"/>
      <c r="R133" s="122"/>
      <c r="S133" s="124"/>
      <c r="T133" s="125"/>
      <c r="U133" s="126"/>
      <c r="V133" s="126"/>
      <c r="W133" s="126"/>
      <c r="X133" s="126"/>
      <c r="Y133" s="126"/>
      <c r="Z133" s="121">
        <v>0</v>
      </c>
      <c r="AA133" s="121">
        <f t="shared" si="0"/>
        <v>0</v>
      </c>
      <c r="AB133" s="121">
        <f t="shared" si="0"/>
        <v>0</v>
      </c>
      <c r="AC133" s="129"/>
      <c r="AD133" s="305"/>
      <c r="AE133" s="126"/>
      <c r="AF133" s="776"/>
      <c r="AG133" s="779"/>
      <c r="AH133" s="488"/>
      <c r="AI133" s="488"/>
      <c r="AJ133" s="488"/>
      <c r="AK133" s="488"/>
      <c r="AL133" s="488"/>
      <c r="AM133" s="769"/>
      <c r="AN133" s="772"/>
      <c r="AO133" s="488"/>
      <c r="AP133" s="488"/>
      <c r="AQ133" s="488"/>
      <c r="AR133" s="488"/>
      <c r="AS133" s="764"/>
      <c r="AT133" s="488"/>
      <c r="AU133" s="766"/>
      <c r="AV133" s="491"/>
      <c r="AW133" s="756"/>
      <c r="AX133" s="759"/>
      <c r="AY133" s="488"/>
    </row>
    <row r="134" spans="1:51" ht="30" customHeight="1" x14ac:dyDescent="0.25">
      <c r="A134" s="515">
        <v>2</v>
      </c>
      <c r="B134" s="471" t="s">
        <v>152</v>
      </c>
      <c r="C134" s="485" t="s">
        <v>349</v>
      </c>
      <c r="D134" s="100" t="s">
        <v>83</v>
      </c>
      <c r="E134" s="132">
        <v>0.125</v>
      </c>
      <c r="F134" s="101"/>
      <c r="G134" s="101"/>
      <c r="H134" s="101"/>
      <c r="I134" s="101"/>
      <c r="J134" s="101"/>
      <c r="K134" s="101"/>
      <c r="L134" s="101"/>
      <c r="M134" s="132">
        <v>0.125</v>
      </c>
      <c r="N134" s="132">
        <v>0.125</v>
      </c>
      <c r="O134" s="132">
        <v>0.125</v>
      </c>
      <c r="P134" s="101"/>
      <c r="Q134" s="101"/>
      <c r="R134" s="102"/>
      <c r="S134" s="291"/>
      <c r="T134" s="292"/>
      <c r="U134" s="293"/>
      <c r="V134" s="293"/>
      <c r="W134" s="293"/>
      <c r="X134" s="293"/>
      <c r="Y134" s="293"/>
      <c r="Z134" s="132">
        <v>0</v>
      </c>
      <c r="AA134" s="351">
        <v>2.5000000000000001E-2</v>
      </c>
      <c r="AB134" s="351">
        <v>0.05</v>
      </c>
      <c r="AC134" s="106"/>
      <c r="AD134" s="295"/>
      <c r="AE134" s="293"/>
      <c r="AF134" s="760"/>
      <c r="AG134" s="475" t="s">
        <v>238</v>
      </c>
      <c r="AH134" s="485" t="s">
        <v>234</v>
      </c>
      <c r="AI134" s="485" t="s">
        <v>234</v>
      </c>
      <c r="AJ134" s="751" t="s">
        <v>319</v>
      </c>
      <c r="AK134" s="751" t="s">
        <v>321</v>
      </c>
      <c r="AL134" s="471" t="s">
        <v>234</v>
      </c>
      <c r="AM134" s="471" t="s">
        <v>234</v>
      </c>
      <c r="AN134" s="740">
        <f>+AN130</f>
        <v>7715777.350199867</v>
      </c>
      <c r="AO134" s="748">
        <v>3679381</v>
      </c>
      <c r="AP134" s="748">
        <v>4036396</v>
      </c>
      <c r="AQ134" s="471" t="s">
        <v>234</v>
      </c>
      <c r="AR134" s="471" t="s">
        <v>234</v>
      </c>
      <c r="AS134" s="748">
        <f>+AS130</f>
        <v>7715777.350199867</v>
      </c>
      <c r="AT134" s="471" t="s">
        <v>235</v>
      </c>
      <c r="AU134" s="740">
        <f>+AU130</f>
        <v>7715777.350199867</v>
      </c>
      <c r="AV134" s="471" t="s">
        <v>236</v>
      </c>
      <c r="AW134" s="740">
        <f>+AO134+AP134</f>
        <v>7715777</v>
      </c>
      <c r="AX134" s="740">
        <f>+AW134</f>
        <v>7715777</v>
      </c>
      <c r="AY134" s="474"/>
    </row>
    <row r="135" spans="1:51" ht="30" customHeight="1" x14ac:dyDescent="0.25">
      <c r="A135" s="516"/>
      <c r="B135" s="472"/>
      <c r="C135" s="485"/>
      <c r="D135" s="108" t="s">
        <v>6</v>
      </c>
      <c r="E135" s="101">
        <v>300000000</v>
      </c>
      <c r="F135" s="101"/>
      <c r="G135" s="101"/>
      <c r="H135" s="101"/>
      <c r="I135" s="101"/>
      <c r="J135" s="101"/>
      <c r="K135" s="101"/>
      <c r="L135" s="101"/>
      <c r="M135" s="101">
        <v>300000000</v>
      </c>
      <c r="N135" s="101">
        <v>300000000</v>
      </c>
      <c r="O135" s="101">
        <v>300000000</v>
      </c>
      <c r="P135" s="101"/>
      <c r="Q135" s="101"/>
      <c r="R135" s="101"/>
      <c r="S135" s="296"/>
      <c r="T135" s="297"/>
      <c r="U135" s="298"/>
      <c r="V135" s="298"/>
      <c r="W135" s="298"/>
      <c r="X135" s="298"/>
      <c r="Y135" s="298"/>
      <c r="Z135" s="101">
        <v>0</v>
      </c>
      <c r="AA135" s="101">
        <v>184028000</v>
      </c>
      <c r="AB135" s="101">
        <v>225212000</v>
      </c>
      <c r="AC135" s="101"/>
      <c r="AD135" s="101"/>
      <c r="AE135" s="298"/>
      <c r="AF135" s="761"/>
      <c r="AG135" s="476"/>
      <c r="AH135" s="485"/>
      <c r="AI135" s="485"/>
      <c r="AJ135" s="752"/>
      <c r="AK135" s="752"/>
      <c r="AL135" s="472"/>
      <c r="AM135" s="472"/>
      <c r="AN135" s="743"/>
      <c r="AO135" s="749"/>
      <c r="AP135" s="749"/>
      <c r="AQ135" s="472"/>
      <c r="AR135" s="472"/>
      <c r="AS135" s="472"/>
      <c r="AT135" s="472"/>
      <c r="AU135" s="743"/>
      <c r="AV135" s="472"/>
      <c r="AW135" s="741"/>
      <c r="AX135" s="743"/>
      <c r="AY135" s="474"/>
    </row>
    <row r="136" spans="1:51" ht="30" customHeight="1" x14ac:dyDescent="0.25">
      <c r="A136" s="516"/>
      <c r="B136" s="472"/>
      <c r="C136" s="485"/>
      <c r="D136" s="100" t="s">
        <v>84</v>
      </c>
      <c r="E136" s="101">
        <v>0</v>
      </c>
      <c r="F136" s="106"/>
      <c r="G136" s="106"/>
      <c r="H136" s="106"/>
      <c r="I136" s="106"/>
      <c r="J136" s="106"/>
      <c r="K136" s="106"/>
      <c r="L136" s="106"/>
      <c r="M136" s="101">
        <v>0</v>
      </c>
      <c r="N136" s="101">
        <v>0</v>
      </c>
      <c r="O136" s="101">
        <v>0</v>
      </c>
      <c r="P136" s="106"/>
      <c r="Q136" s="106"/>
      <c r="R136" s="106"/>
      <c r="S136" s="299"/>
      <c r="T136" s="300"/>
      <c r="U136" s="301"/>
      <c r="V136" s="301"/>
      <c r="W136" s="301"/>
      <c r="X136" s="301"/>
      <c r="Y136" s="301"/>
      <c r="Z136" s="101">
        <v>0</v>
      </c>
      <c r="AA136" s="301">
        <v>0</v>
      </c>
      <c r="AB136" s="301">
        <v>0</v>
      </c>
      <c r="AC136" s="106"/>
      <c r="AD136" s="101"/>
      <c r="AE136" s="301"/>
      <c r="AF136" s="761"/>
      <c r="AG136" s="476"/>
      <c r="AH136" s="485"/>
      <c r="AI136" s="485"/>
      <c r="AJ136" s="752"/>
      <c r="AK136" s="752"/>
      <c r="AL136" s="472"/>
      <c r="AM136" s="472"/>
      <c r="AN136" s="743"/>
      <c r="AO136" s="749"/>
      <c r="AP136" s="749"/>
      <c r="AQ136" s="472"/>
      <c r="AR136" s="472"/>
      <c r="AS136" s="472"/>
      <c r="AT136" s="472"/>
      <c r="AU136" s="743"/>
      <c r="AV136" s="472"/>
      <c r="AW136" s="741"/>
      <c r="AX136" s="743"/>
      <c r="AY136" s="474"/>
    </row>
    <row r="137" spans="1:51" ht="30" customHeight="1" x14ac:dyDescent="0.25">
      <c r="A137" s="516"/>
      <c r="B137" s="472"/>
      <c r="C137" s="485"/>
      <c r="D137" s="108" t="s">
        <v>7</v>
      </c>
      <c r="E137" s="101">
        <v>0</v>
      </c>
      <c r="F137" s="106"/>
      <c r="G137" s="106"/>
      <c r="H137" s="106"/>
      <c r="I137" s="106"/>
      <c r="J137" s="106"/>
      <c r="K137" s="106"/>
      <c r="L137" s="106"/>
      <c r="M137" s="101">
        <v>0</v>
      </c>
      <c r="N137" s="101">
        <v>0</v>
      </c>
      <c r="O137" s="101">
        <v>0</v>
      </c>
      <c r="P137" s="106"/>
      <c r="Q137" s="106"/>
      <c r="R137" s="106"/>
      <c r="S137" s="299"/>
      <c r="T137" s="300"/>
      <c r="U137" s="301"/>
      <c r="V137" s="301"/>
      <c r="W137" s="301"/>
      <c r="X137" s="301"/>
      <c r="Y137" s="301"/>
      <c r="Z137" s="101">
        <v>0</v>
      </c>
      <c r="AA137" s="301">
        <v>0</v>
      </c>
      <c r="AB137" s="301">
        <v>0</v>
      </c>
      <c r="AC137" s="106"/>
      <c r="AD137" s="101"/>
      <c r="AE137" s="301"/>
      <c r="AF137" s="761"/>
      <c r="AG137" s="476"/>
      <c r="AH137" s="485"/>
      <c r="AI137" s="485"/>
      <c r="AJ137" s="752"/>
      <c r="AK137" s="752"/>
      <c r="AL137" s="472"/>
      <c r="AM137" s="472"/>
      <c r="AN137" s="743"/>
      <c r="AO137" s="749"/>
      <c r="AP137" s="749"/>
      <c r="AQ137" s="472"/>
      <c r="AR137" s="472"/>
      <c r="AS137" s="472"/>
      <c r="AT137" s="472"/>
      <c r="AU137" s="743"/>
      <c r="AV137" s="472"/>
      <c r="AW137" s="741"/>
      <c r="AX137" s="743"/>
      <c r="AY137" s="474"/>
    </row>
    <row r="138" spans="1:51" ht="30" customHeight="1" x14ac:dyDescent="0.25">
      <c r="A138" s="516"/>
      <c r="B138" s="472"/>
      <c r="C138" s="485"/>
      <c r="D138" s="100" t="s">
        <v>85</v>
      </c>
      <c r="E138" s="136">
        <v>0.125</v>
      </c>
      <c r="F138" s="106"/>
      <c r="G138" s="106"/>
      <c r="H138" s="106"/>
      <c r="I138" s="106"/>
      <c r="J138" s="106"/>
      <c r="K138" s="106"/>
      <c r="L138" s="106"/>
      <c r="M138" s="136">
        <v>0.125</v>
      </c>
      <c r="N138" s="136">
        <v>0.125</v>
      </c>
      <c r="O138" s="136">
        <v>0.125</v>
      </c>
      <c r="P138" s="106"/>
      <c r="Q138" s="106"/>
      <c r="R138" s="106"/>
      <c r="S138" s="299"/>
      <c r="T138" s="300"/>
      <c r="U138" s="301"/>
      <c r="V138" s="301"/>
      <c r="W138" s="301"/>
      <c r="X138" s="301"/>
      <c r="Y138" s="301"/>
      <c r="Z138" s="136">
        <v>0</v>
      </c>
      <c r="AA138" s="306">
        <v>2.5000000000000001E-2</v>
      </c>
      <c r="AB138" s="306">
        <v>0.05</v>
      </c>
      <c r="AC138" s="106"/>
      <c r="AD138" s="101"/>
      <c r="AE138" s="301"/>
      <c r="AF138" s="761"/>
      <c r="AG138" s="476"/>
      <c r="AH138" s="485"/>
      <c r="AI138" s="485"/>
      <c r="AJ138" s="752"/>
      <c r="AK138" s="752"/>
      <c r="AL138" s="472"/>
      <c r="AM138" s="472"/>
      <c r="AN138" s="743"/>
      <c r="AO138" s="749"/>
      <c r="AP138" s="749"/>
      <c r="AQ138" s="472"/>
      <c r="AR138" s="472"/>
      <c r="AS138" s="472"/>
      <c r="AT138" s="472"/>
      <c r="AU138" s="743"/>
      <c r="AV138" s="472"/>
      <c r="AW138" s="741"/>
      <c r="AX138" s="743"/>
      <c r="AY138" s="474"/>
    </row>
    <row r="139" spans="1:51" ht="30" customHeight="1" x14ac:dyDescent="0.25">
      <c r="A139" s="516"/>
      <c r="B139" s="472"/>
      <c r="C139" s="485"/>
      <c r="D139" s="108" t="s">
        <v>88</v>
      </c>
      <c r="E139" s="102">
        <v>300000000</v>
      </c>
      <c r="F139" s="106"/>
      <c r="G139" s="106"/>
      <c r="H139" s="106"/>
      <c r="I139" s="106"/>
      <c r="J139" s="106"/>
      <c r="K139" s="106"/>
      <c r="L139" s="106"/>
      <c r="M139" s="102">
        <v>300000000</v>
      </c>
      <c r="N139" s="102">
        <v>300000000</v>
      </c>
      <c r="O139" s="102">
        <v>300000000</v>
      </c>
      <c r="P139" s="106"/>
      <c r="Q139" s="106"/>
      <c r="R139" s="106"/>
      <c r="S139" s="299"/>
      <c r="T139" s="300"/>
      <c r="U139" s="301"/>
      <c r="V139" s="301"/>
      <c r="W139" s="301"/>
      <c r="X139" s="301"/>
      <c r="Y139" s="301"/>
      <c r="Z139" s="102">
        <v>0</v>
      </c>
      <c r="AA139" s="102">
        <v>184028000</v>
      </c>
      <c r="AB139" s="102">
        <v>225212000</v>
      </c>
      <c r="AC139" s="106"/>
      <c r="AD139" s="101"/>
      <c r="AE139" s="301"/>
      <c r="AF139" s="762"/>
      <c r="AG139" s="477"/>
      <c r="AH139" s="485"/>
      <c r="AI139" s="485"/>
      <c r="AJ139" s="753"/>
      <c r="AK139" s="753"/>
      <c r="AL139" s="473"/>
      <c r="AM139" s="473"/>
      <c r="AN139" s="744"/>
      <c r="AO139" s="750"/>
      <c r="AP139" s="750"/>
      <c r="AQ139" s="473"/>
      <c r="AR139" s="473"/>
      <c r="AS139" s="473"/>
      <c r="AT139" s="473"/>
      <c r="AU139" s="744"/>
      <c r="AV139" s="473"/>
      <c r="AW139" s="742"/>
      <c r="AX139" s="744"/>
      <c r="AY139" s="474"/>
    </row>
    <row r="140" spans="1:51" ht="33.950000000000003" customHeight="1" x14ac:dyDescent="0.25">
      <c r="A140" s="502" t="s">
        <v>244</v>
      </c>
      <c r="B140" s="503"/>
      <c r="C140" s="503"/>
      <c r="D140" s="138" t="s">
        <v>245</v>
      </c>
      <c r="E140" s="139">
        <v>1050000000</v>
      </c>
      <c r="F140" s="139"/>
      <c r="G140" s="139"/>
      <c r="H140" s="139"/>
      <c r="I140" s="139"/>
      <c r="J140" s="139"/>
      <c r="K140" s="139"/>
      <c r="L140" s="139"/>
      <c r="M140" s="139">
        <v>1050000000</v>
      </c>
      <c r="N140" s="139">
        <v>1050000000</v>
      </c>
      <c r="O140" s="139">
        <v>1050000000</v>
      </c>
      <c r="P140" s="139"/>
      <c r="Q140" s="139"/>
      <c r="R140" s="139"/>
      <c r="S140" s="140"/>
      <c r="T140" s="141"/>
      <c r="U140" s="139"/>
      <c r="V140" s="139"/>
      <c r="W140" s="139"/>
      <c r="X140" s="139"/>
      <c r="Y140" s="139"/>
      <c r="Z140" s="139">
        <v>378937000</v>
      </c>
      <c r="AA140" s="139">
        <f>+AA131+AA135</f>
        <v>820796000</v>
      </c>
      <c r="AB140" s="139">
        <f>+AB131+AB135</f>
        <v>865155164</v>
      </c>
      <c r="AC140" s="139"/>
      <c r="AD140" s="139"/>
      <c r="AE140" s="139"/>
      <c r="AF140" s="240"/>
      <c r="AG140" s="745" t="s">
        <v>238</v>
      </c>
      <c r="AH140" s="501" t="s">
        <v>234</v>
      </c>
      <c r="AI140" s="501" t="s">
        <v>234</v>
      </c>
      <c r="AJ140" s="501" t="s">
        <v>234</v>
      </c>
      <c r="AK140" s="501" t="s">
        <v>234</v>
      </c>
      <c r="AL140" s="735" t="s">
        <v>234</v>
      </c>
      <c r="AM140" s="735" t="s">
        <v>234</v>
      </c>
      <c r="AN140" s="732">
        <f>+AN134</f>
        <v>7715777.350199867</v>
      </c>
      <c r="AO140" s="729">
        <v>3679381.3397198981</v>
      </c>
      <c r="AP140" s="729">
        <v>4036396.0104799699</v>
      </c>
      <c r="AQ140" s="729" t="s">
        <v>234</v>
      </c>
      <c r="AR140" s="729" t="s">
        <v>234</v>
      </c>
      <c r="AS140" s="729">
        <f>+AS134</f>
        <v>7715777.350199867</v>
      </c>
      <c r="AT140" s="729" t="s">
        <v>235</v>
      </c>
      <c r="AU140" s="732">
        <f>+AU134</f>
        <v>7715777.350199867</v>
      </c>
      <c r="AV140" s="729" t="s">
        <v>236</v>
      </c>
      <c r="AW140" s="732">
        <v>7715777.350199868</v>
      </c>
      <c r="AX140" s="724">
        <f>+AW140</f>
        <v>7715777.350199868</v>
      </c>
      <c r="AY140" s="501"/>
    </row>
    <row r="141" spans="1:51" ht="33.950000000000003" customHeight="1" x14ac:dyDescent="0.25">
      <c r="A141" s="504"/>
      <c r="B141" s="505"/>
      <c r="C141" s="505"/>
      <c r="D141" s="352" t="s">
        <v>246</v>
      </c>
      <c r="E141" s="139">
        <v>0</v>
      </c>
      <c r="F141" s="139"/>
      <c r="G141" s="139"/>
      <c r="H141" s="139"/>
      <c r="I141" s="139"/>
      <c r="J141" s="139"/>
      <c r="K141" s="139"/>
      <c r="L141" s="139"/>
      <c r="M141" s="139">
        <v>0</v>
      </c>
      <c r="N141" s="139">
        <v>0</v>
      </c>
      <c r="O141" s="139">
        <v>0</v>
      </c>
      <c r="P141" s="139"/>
      <c r="Q141" s="139"/>
      <c r="R141" s="139"/>
      <c r="S141" s="140"/>
      <c r="T141" s="141"/>
      <c r="U141" s="139"/>
      <c r="V141" s="139"/>
      <c r="W141" s="139"/>
      <c r="X141" s="139"/>
      <c r="Y141" s="139"/>
      <c r="Z141" s="139">
        <v>0</v>
      </c>
      <c r="AA141" s="139">
        <v>0</v>
      </c>
      <c r="AB141" s="139">
        <v>0</v>
      </c>
      <c r="AC141" s="139"/>
      <c r="AD141" s="139"/>
      <c r="AE141" s="139"/>
      <c r="AF141" s="240"/>
      <c r="AG141" s="746"/>
      <c r="AH141" s="483"/>
      <c r="AI141" s="483"/>
      <c r="AJ141" s="483"/>
      <c r="AK141" s="483"/>
      <c r="AL141" s="736"/>
      <c r="AM141" s="736"/>
      <c r="AN141" s="738"/>
      <c r="AO141" s="730"/>
      <c r="AP141" s="730"/>
      <c r="AQ141" s="730"/>
      <c r="AR141" s="730"/>
      <c r="AS141" s="730"/>
      <c r="AT141" s="730"/>
      <c r="AU141" s="733"/>
      <c r="AV141" s="730"/>
      <c r="AW141" s="733"/>
      <c r="AX141" s="725"/>
      <c r="AY141" s="483"/>
    </row>
    <row r="142" spans="1:51" ht="33.950000000000003" customHeight="1" thickBot="1" x14ac:dyDescent="0.3">
      <c r="A142" s="506"/>
      <c r="B142" s="507"/>
      <c r="C142" s="507"/>
      <c r="D142" s="144" t="s">
        <v>247</v>
      </c>
      <c r="E142" s="139">
        <v>1050000000</v>
      </c>
      <c r="F142" s="139"/>
      <c r="G142" s="139"/>
      <c r="H142" s="139"/>
      <c r="I142" s="139"/>
      <c r="J142" s="139"/>
      <c r="K142" s="139"/>
      <c r="L142" s="139"/>
      <c r="M142" s="139">
        <v>1050000000</v>
      </c>
      <c r="N142" s="139">
        <v>1050000000</v>
      </c>
      <c r="O142" s="139">
        <v>1050000000</v>
      </c>
      <c r="P142" s="139"/>
      <c r="Q142" s="139"/>
      <c r="R142" s="139"/>
      <c r="S142" s="140"/>
      <c r="T142" s="141"/>
      <c r="U142" s="139"/>
      <c r="V142" s="139"/>
      <c r="W142" s="139"/>
      <c r="X142" s="139"/>
      <c r="Y142" s="139"/>
      <c r="Z142" s="139">
        <v>378937000</v>
      </c>
      <c r="AA142" s="139">
        <f>+AA140</f>
        <v>820796000</v>
      </c>
      <c r="AB142" s="139">
        <f>+AB140</f>
        <v>865155164</v>
      </c>
      <c r="AC142" s="139"/>
      <c r="AD142" s="139"/>
      <c r="AE142" s="139"/>
      <c r="AF142" s="240"/>
      <c r="AG142" s="747"/>
      <c r="AH142" s="484"/>
      <c r="AI142" s="484"/>
      <c r="AJ142" s="484"/>
      <c r="AK142" s="484"/>
      <c r="AL142" s="737"/>
      <c r="AM142" s="737"/>
      <c r="AN142" s="739"/>
      <c r="AO142" s="731"/>
      <c r="AP142" s="731"/>
      <c r="AQ142" s="731"/>
      <c r="AR142" s="731"/>
      <c r="AS142" s="731"/>
      <c r="AT142" s="731"/>
      <c r="AU142" s="734"/>
      <c r="AV142" s="731"/>
      <c r="AW142" s="734"/>
      <c r="AX142" s="726"/>
      <c r="AY142" s="484"/>
    </row>
    <row r="143" spans="1:51" x14ac:dyDescent="0.25">
      <c r="A143" s="271"/>
      <c r="B143" s="271"/>
      <c r="C143" s="271"/>
      <c r="D143" s="271"/>
      <c r="E143" s="307"/>
      <c r="F143" s="307"/>
      <c r="G143" s="307"/>
      <c r="H143" s="307"/>
      <c r="I143" s="307"/>
      <c r="J143" s="307"/>
      <c r="K143" s="307"/>
      <c r="L143" s="307"/>
      <c r="M143" s="307"/>
      <c r="N143" s="307"/>
      <c r="O143" s="307"/>
      <c r="P143" s="307"/>
      <c r="Q143" s="307"/>
      <c r="R143" s="307"/>
      <c r="S143" s="307"/>
      <c r="T143" s="307"/>
      <c r="U143" s="307"/>
      <c r="V143" s="307"/>
      <c r="W143" s="307"/>
      <c r="X143" s="307"/>
      <c r="Y143" s="307"/>
      <c r="Z143" s="308"/>
      <c r="AA143" s="307"/>
      <c r="AB143" s="307"/>
      <c r="AC143" s="307"/>
      <c r="AD143" s="308"/>
      <c r="AE143" s="308"/>
      <c r="AF143" s="271"/>
      <c r="AG143" s="271"/>
      <c r="AH143" s="271"/>
      <c r="AI143" s="271"/>
      <c r="AJ143" s="271"/>
      <c r="AK143" s="271"/>
      <c r="AL143" s="271"/>
      <c r="AM143" s="271"/>
      <c r="AN143" s="271"/>
      <c r="AO143" s="271"/>
      <c r="AP143" s="271"/>
      <c r="AQ143" s="271"/>
      <c r="AR143" s="271"/>
      <c r="AS143" s="271"/>
      <c r="AT143" s="271"/>
      <c r="AU143" s="271"/>
      <c r="AV143" s="271"/>
      <c r="AW143" s="271"/>
      <c r="AX143" s="271"/>
    </row>
    <row r="144" spans="1:51" ht="18" x14ac:dyDescent="0.25">
      <c r="A144" s="272" t="s">
        <v>56</v>
      </c>
      <c r="B144" s="271"/>
      <c r="C144" s="271"/>
      <c r="D144" s="271"/>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8"/>
      <c r="AE144" s="308"/>
      <c r="AF144" s="271"/>
      <c r="AG144" s="271"/>
      <c r="AH144" s="271"/>
      <c r="AI144" s="271"/>
      <c r="AJ144" s="273"/>
      <c r="AK144" s="273"/>
      <c r="AL144" s="273"/>
      <c r="AM144" s="273"/>
      <c r="AN144" s="273"/>
      <c r="AO144" s="273"/>
      <c r="AP144" s="276"/>
      <c r="AQ144" s="276"/>
      <c r="AR144" s="274"/>
      <c r="AS144" s="274"/>
      <c r="AT144" s="274"/>
      <c r="AU144" s="274"/>
      <c r="AV144" s="274"/>
      <c r="AW144" s="274"/>
      <c r="AX144" s="274"/>
    </row>
    <row r="145" spans="1:50" ht="18" x14ac:dyDescent="0.25">
      <c r="A145" s="277" t="s">
        <v>57</v>
      </c>
      <c r="B145" s="496" t="s">
        <v>58</v>
      </c>
      <c r="C145" s="497"/>
      <c r="D145" s="498"/>
      <c r="E145" s="727" t="s">
        <v>59</v>
      </c>
      <c r="F145" s="728"/>
      <c r="G145" s="728"/>
      <c r="H145" s="728"/>
      <c r="I145" s="728"/>
      <c r="J145" s="728"/>
      <c r="K145" s="728"/>
      <c r="L145" s="728"/>
      <c r="M145" s="728"/>
      <c r="N145" s="728"/>
      <c r="O145" s="728"/>
      <c r="P145" s="728"/>
      <c r="Q145" s="728"/>
      <c r="R145" s="728"/>
      <c r="S145" s="308"/>
      <c r="T145" s="308"/>
      <c r="U145" s="308"/>
      <c r="V145" s="308"/>
      <c r="W145" s="308"/>
      <c r="X145" s="308"/>
      <c r="Y145" s="308"/>
      <c r="Z145" s="308"/>
      <c r="AA145" s="308"/>
      <c r="AB145" s="308"/>
      <c r="AC145" s="308"/>
      <c r="AD145" s="308"/>
      <c r="AE145" s="308"/>
      <c r="AF145" s="271"/>
      <c r="AG145" s="271"/>
      <c r="AH145" s="271"/>
      <c r="AI145" s="271"/>
      <c r="AJ145" s="273"/>
      <c r="AK145" s="273"/>
      <c r="AL145" s="273"/>
      <c r="AM145" s="273"/>
      <c r="AN145" s="273"/>
      <c r="AO145" s="273"/>
      <c r="AP145" s="276"/>
      <c r="AQ145" s="276"/>
      <c r="AR145" s="273"/>
      <c r="AS145" s="273"/>
      <c r="AT145" s="273"/>
      <c r="AU145" s="273"/>
      <c r="AV145" s="273"/>
      <c r="AW145" s="273"/>
      <c r="AX145" s="276"/>
    </row>
    <row r="146" spans="1:50" x14ac:dyDescent="0.25">
      <c r="A146" s="278">
        <v>12</v>
      </c>
      <c r="B146" s="719" t="s">
        <v>248</v>
      </c>
      <c r="C146" s="720"/>
      <c r="D146" s="721"/>
      <c r="E146" s="722" t="s">
        <v>271</v>
      </c>
      <c r="F146" s="723"/>
      <c r="G146" s="723"/>
      <c r="H146" s="723"/>
      <c r="I146" s="723"/>
      <c r="J146" s="723"/>
      <c r="K146" s="723"/>
      <c r="L146" s="723"/>
      <c r="M146" s="723"/>
      <c r="N146" s="723"/>
      <c r="O146" s="723"/>
      <c r="P146" s="723"/>
      <c r="Q146" s="723"/>
      <c r="R146" s="723"/>
      <c r="S146" s="308"/>
      <c r="T146" s="308"/>
      <c r="U146" s="308"/>
      <c r="V146" s="308"/>
      <c r="W146" s="308"/>
      <c r="X146" s="308"/>
      <c r="Y146" s="308"/>
      <c r="Z146" s="308"/>
      <c r="AA146" s="308"/>
      <c r="AB146" s="308"/>
      <c r="AC146" s="308"/>
      <c r="AD146" s="308"/>
      <c r="AE146" s="308"/>
      <c r="AF146" s="271"/>
      <c r="AG146" s="271"/>
      <c r="AH146" s="271"/>
      <c r="AI146" s="271"/>
      <c r="AJ146" s="271"/>
      <c r="AK146" s="271"/>
      <c r="AL146" s="271"/>
      <c r="AM146" s="271"/>
      <c r="AN146" s="271"/>
      <c r="AO146" s="271"/>
      <c r="AP146" s="275"/>
      <c r="AQ146" s="275"/>
      <c r="AR146" s="271"/>
      <c r="AS146" s="271"/>
      <c r="AT146" s="271"/>
      <c r="AU146" s="271"/>
      <c r="AV146" s="271"/>
      <c r="AW146" s="271"/>
      <c r="AX146" s="275"/>
    </row>
    <row r="147" spans="1:50" x14ac:dyDescent="0.25">
      <c r="A147" s="269"/>
      <c r="B147" s="269"/>
      <c r="C147" s="269"/>
      <c r="D147" s="26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155"/>
      <c r="AE147" s="309"/>
      <c r="AF147" s="269"/>
      <c r="AG147" s="269"/>
      <c r="AH147" s="269"/>
      <c r="AI147" s="269"/>
      <c r="AJ147" s="269"/>
      <c r="AK147" s="269"/>
      <c r="AL147" s="269"/>
      <c r="AM147" s="269"/>
      <c r="AN147" s="269"/>
      <c r="AO147" s="269"/>
      <c r="AP147" s="269"/>
      <c r="AQ147" s="269"/>
      <c r="AR147" s="269"/>
      <c r="AS147" s="269"/>
      <c r="AT147" s="269"/>
      <c r="AU147" s="269"/>
      <c r="AV147" s="269"/>
      <c r="AW147" s="269"/>
      <c r="AX147" s="269"/>
    </row>
    <row r="148" spans="1:50" x14ac:dyDescent="0.25">
      <c r="A148" s="269"/>
      <c r="B148" s="269"/>
      <c r="C148" s="269"/>
      <c r="D148" s="269"/>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09"/>
      <c r="AE148" s="309"/>
      <c r="AF148" s="269"/>
      <c r="AG148" s="269"/>
      <c r="AH148" s="269"/>
      <c r="AI148" s="269"/>
      <c r="AJ148" s="269"/>
      <c r="AK148" s="269"/>
      <c r="AL148" s="269"/>
      <c r="AM148" s="269"/>
      <c r="AN148" s="269"/>
      <c r="AO148" s="269"/>
      <c r="AP148" s="269"/>
      <c r="AQ148" s="269"/>
      <c r="AR148" s="269"/>
      <c r="AS148" s="269"/>
      <c r="AT148" s="269"/>
      <c r="AU148" s="269"/>
      <c r="AV148" s="269"/>
      <c r="AW148" s="269"/>
      <c r="AX148" s="269"/>
    </row>
    <row r="149" spans="1:50" x14ac:dyDescent="0.25">
      <c r="A149" s="269"/>
      <c r="B149" s="269"/>
      <c r="C149" s="269"/>
      <c r="D149" s="269"/>
      <c r="E149" s="309"/>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269"/>
      <c r="AG149" s="269"/>
      <c r="AH149" s="269"/>
      <c r="AI149" s="269"/>
      <c r="AJ149" s="269"/>
      <c r="AK149" s="269"/>
      <c r="AL149" s="269"/>
      <c r="AM149" s="269"/>
      <c r="AN149" s="269"/>
      <c r="AO149" s="269"/>
      <c r="AP149" s="269"/>
      <c r="AQ149" s="269"/>
      <c r="AR149" s="269"/>
      <c r="AS149" s="269"/>
      <c r="AT149" s="269"/>
      <c r="AU149" s="269"/>
      <c r="AV149" s="269"/>
      <c r="AW149" s="269"/>
      <c r="AX149" s="269"/>
    </row>
    <row r="150" spans="1:50" x14ac:dyDescent="0.25">
      <c r="A150" s="269"/>
      <c r="B150" s="269"/>
      <c r="C150" s="269"/>
      <c r="D150" s="269"/>
      <c r="E150" s="309"/>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269"/>
      <c r="AG150" s="269"/>
      <c r="AH150" s="269"/>
      <c r="AI150" s="269"/>
      <c r="AJ150" s="269"/>
      <c r="AK150" s="269"/>
      <c r="AL150" s="269"/>
      <c r="AM150" s="269"/>
      <c r="AN150" s="269"/>
      <c r="AO150" s="269"/>
      <c r="AP150" s="269"/>
      <c r="AQ150" s="269"/>
      <c r="AR150" s="269"/>
      <c r="AS150" s="269"/>
      <c r="AT150" s="269"/>
      <c r="AU150" s="269"/>
      <c r="AV150" s="269"/>
      <c r="AW150" s="269"/>
      <c r="AX150" s="269"/>
    </row>
    <row r="151" spans="1:50" x14ac:dyDescent="0.25">
      <c r="A151" s="269"/>
      <c r="B151" s="269"/>
      <c r="C151" s="269"/>
      <c r="D151" s="26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269"/>
      <c r="AG151" s="269"/>
      <c r="AH151" s="269"/>
      <c r="AI151" s="269"/>
      <c r="AJ151" s="269"/>
      <c r="AK151" s="269"/>
      <c r="AL151" s="269"/>
      <c r="AM151" s="269"/>
      <c r="AN151" s="269"/>
      <c r="AO151" s="269"/>
      <c r="AP151" s="269"/>
      <c r="AQ151" s="269"/>
      <c r="AR151" s="269"/>
      <c r="AS151" s="269"/>
      <c r="AT151" s="269"/>
      <c r="AU151" s="269"/>
      <c r="AV151" s="269"/>
      <c r="AW151" s="269"/>
      <c r="AX151" s="269"/>
    </row>
    <row r="152" spans="1:50" x14ac:dyDescent="0.25">
      <c r="A152" s="269"/>
      <c r="B152" s="269"/>
      <c r="C152" s="269"/>
      <c r="D152" s="26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269"/>
      <c r="AG152" s="269"/>
      <c r="AH152" s="269"/>
      <c r="AI152" s="269"/>
      <c r="AJ152" s="269"/>
      <c r="AK152" s="269"/>
      <c r="AL152" s="269"/>
      <c r="AM152" s="269"/>
      <c r="AN152" s="269"/>
      <c r="AO152" s="269"/>
      <c r="AP152" s="269"/>
      <c r="AQ152" s="269"/>
      <c r="AR152" s="269"/>
      <c r="AS152" s="269"/>
      <c r="AT152" s="269"/>
      <c r="AU152" s="269"/>
      <c r="AV152" s="269"/>
      <c r="AW152" s="269"/>
      <c r="AX152" s="269"/>
    </row>
    <row r="153" spans="1:50" x14ac:dyDescent="0.25">
      <c r="A153" s="269"/>
      <c r="B153" s="269"/>
      <c r="C153" s="269"/>
      <c r="D153" s="26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269"/>
      <c r="AG153" s="269"/>
      <c r="AH153" s="269"/>
      <c r="AI153" s="269"/>
      <c r="AJ153" s="269"/>
      <c r="AK153" s="269"/>
      <c r="AL153" s="269"/>
      <c r="AM153" s="269"/>
      <c r="AN153" s="269"/>
      <c r="AO153" s="269"/>
      <c r="AP153" s="269"/>
      <c r="AQ153" s="269"/>
      <c r="AR153" s="269"/>
      <c r="AS153" s="269"/>
      <c r="AT153" s="269"/>
      <c r="AU153" s="269"/>
      <c r="AV153" s="269"/>
      <c r="AW153" s="269"/>
      <c r="AX153" s="269"/>
    </row>
    <row r="154" spans="1:50" x14ac:dyDescent="0.25">
      <c r="A154" s="269"/>
      <c r="B154" s="269"/>
      <c r="C154" s="269"/>
      <c r="D154" s="26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269"/>
      <c r="AG154" s="269"/>
      <c r="AH154" s="269"/>
      <c r="AI154" s="269"/>
      <c r="AJ154" s="269"/>
      <c r="AK154" s="269"/>
      <c r="AL154" s="269"/>
      <c r="AM154" s="269"/>
      <c r="AN154" s="269"/>
      <c r="AO154" s="269"/>
      <c r="AP154" s="269"/>
      <c r="AQ154" s="269"/>
      <c r="AR154" s="269"/>
      <c r="AS154" s="269"/>
      <c r="AT154" s="269"/>
      <c r="AU154" s="269"/>
      <c r="AV154" s="269"/>
      <c r="AW154" s="269"/>
      <c r="AX154" s="269"/>
    </row>
    <row r="155" spans="1:50" x14ac:dyDescent="0.25">
      <c r="A155" s="269"/>
      <c r="B155" s="269"/>
      <c r="C155" s="269"/>
      <c r="D155" s="26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269"/>
      <c r="AG155" s="269"/>
      <c r="AH155" s="269"/>
      <c r="AI155" s="269"/>
      <c r="AJ155" s="269"/>
      <c r="AK155" s="269"/>
      <c r="AL155" s="269"/>
      <c r="AM155" s="269"/>
      <c r="AN155" s="269"/>
      <c r="AO155" s="269"/>
      <c r="AP155" s="269"/>
      <c r="AQ155" s="269"/>
      <c r="AR155" s="269"/>
      <c r="AS155" s="269"/>
      <c r="AT155" s="269"/>
      <c r="AU155" s="269"/>
      <c r="AV155" s="269"/>
      <c r="AW155" s="269"/>
      <c r="AX155" s="269"/>
    </row>
    <row r="156" spans="1:50" x14ac:dyDescent="0.25">
      <c r="R156" s="309"/>
      <c r="S156" s="309"/>
      <c r="T156" s="309"/>
      <c r="U156" s="309"/>
      <c r="V156" s="309"/>
      <c r="W156" s="309"/>
      <c r="X156" s="309"/>
      <c r="Y156" s="309"/>
      <c r="Z156" s="309"/>
      <c r="AA156" s="309"/>
      <c r="AB156" s="309"/>
      <c r="AC156" s="309"/>
      <c r="AD156" s="309"/>
    </row>
    <row r="157" spans="1:50" x14ac:dyDescent="0.25">
      <c r="R157" s="309"/>
      <c r="S157" s="309"/>
      <c r="T157" s="309"/>
      <c r="U157" s="309"/>
      <c r="V157" s="309"/>
      <c r="W157" s="309"/>
      <c r="X157" s="309"/>
      <c r="Y157" s="309"/>
      <c r="Z157" s="309"/>
      <c r="AA157" s="309"/>
      <c r="AB157" s="309"/>
      <c r="AC157" s="309"/>
      <c r="AD157" s="309"/>
    </row>
    <row r="158" spans="1:50" x14ac:dyDescent="0.25">
      <c r="R158" s="309"/>
      <c r="S158" s="309"/>
      <c r="T158" s="309"/>
      <c r="U158" s="309"/>
      <c r="V158" s="309"/>
      <c r="W158" s="309"/>
      <c r="X158" s="309"/>
      <c r="Y158" s="309"/>
      <c r="Z158" s="309"/>
      <c r="AA158" s="309"/>
      <c r="AB158" s="309"/>
      <c r="AC158" s="309"/>
      <c r="AD158" s="309"/>
    </row>
    <row r="159" spans="1:50" x14ac:dyDescent="0.25">
      <c r="R159" s="309"/>
      <c r="S159" s="309"/>
      <c r="T159" s="309"/>
      <c r="U159" s="309"/>
      <c r="V159" s="309"/>
      <c r="W159" s="309"/>
      <c r="X159" s="309"/>
      <c r="Y159" s="309"/>
      <c r="Z159" s="309"/>
      <c r="AA159" s="309"/>
      <c r="AB159" s="309"/>
      <c r="AC159" s="309"/>
      <c r="AD159" s="309"/>
    </row>
    <row r="160" spans="1:50" s="311" customFormat="1" ht="12" x14ac:dyDescent="0.2">
      <c r="R160" s="309"/>
      <c r="S160" s="309"/>
      <c r="T160" s="309"/>
      <c r="U160" s="309"/>
      <c r="V160" s="309"/>
      <c r="W160" s="309"/>
      <c r="X160" s="309"/>
      <c r="Y160" s="309"/>
      <c r="Z160" s="309"/>
      <c r="AA160" s="309"/>
      <c r="AB160" s="309"/>
      <c r="AC160" s="309"/>
      <c r="AD160" s="309"/>
    </row>
    <row r="161" spans="18:30" s="311" customFormat="1" ht="12" x14ac:dyDescent="0.2">
      <c r="R161" s="309"/>
      <c r="S161" s="309"/>
      <c r="T161" s="309"/>
      <c r="U161" s="309"/>
      <c r="V161" s="309"/>
      <c r="W161" s="309"/>
      <c r="X161" s="309"/>
      <c r="Y161" s="309"/>
      <c r="Z161" s="309"/>
      <c r="AA161" s="309"/>
      <c r="AB161" s="309"/>
      <c r="AC161" s="309"/>
      <c r="AD161" s="309"/>
    </row>
    <row r="162" spans="18:30" s="311" customFormat="1" ht="12" x14ac:dyDescent="0.2">
      <c r="R162" s="309"/>
      <c r="S162" s="309"/>
      <c r="T162" s="309"/>
      <c r="U162" s="309"/>
      <c r="V162" s="309"/>
      <c r="W162" s="309"/>
      <c r="X162" s="309"/>
      <c r="Y162" s="309"/>
      <c r="Z162" s="309"/>
      <c r="AA162" s="309"/>
      <c r="AB162" s="309"/>
      <c r="AC162" s="309"/>
      <c r="AD162" s="309"/>
    </row>
    <row r="163" spans="18:30" s="311" customFormat="1" ht="12" x14ac:dyDescent="0.2">
      <c r="R163" s="309"/>
      <c r="S163" s="309"/>
      <c r="T163" s="309"/>
      <c r="U163" s="309"/>
      <c r="V163" s="309"/>
      <c r="W163" s="309"/>
      <c r="X163" s="309"/>
      <c r="Y163" s="309"/>
      <c r="Z163" s="309"/>
      <c r="AA163" s="309"/>
      <c r="AB163" s="309"/>
      <c r="AC163" s="309"/>
      <c r="AD163" s="309"/>
    </row>
    <row r="164" spans="18:30" s="311" customFormat="1" ht="12" x14ac:dyDescent="0.2">
      <c r="R164" s="309"/>
      <c r="S164" s="309"/>
      <c r="T164" s="309"/>
      <c r="U164" s="309"/>
      <c r="V164" s="309"/>
      <c r="W164" s="309"/>
      <c r="X164" s="309"/>
      <c r="Y164" s="309"/>
      <c r="Z164" s="309"/>
      <c r="AA164" s="309"/>
      <c r="AB164" s="309"/>
      <c r="AC164" s="309"/>
      <c r="AD164" s="309"/>
    </row>
    <row r="165" spans="18:30" s="311" customFormat="1" ht="12" x14ac:dyDescent="0.2">
      <c r="R165" s="309"/>
      <c r="S165" s="309"/>
      <c r="T165" s="309"/>
      <c r="U165" s="309"/>
      <c r="V165" s="309"/>
      <c r="W165" s="309"/>
      <c r="X165" s="309"/>
      <c r="Y165" s="309"/>
      <c r="Z165" s="309"/>
      <c r="AA165" s="309"/>
      <c r="AB165" s="309"/>
      <c r="AC165" s="309"/>
      <c r="AD165" s="309"/>
    </row>
    <row r="166" spans="18:30" s="311" customFormat="1" ht="12" x14ac:dyDescent="0.2">
      <c r="R166" s="309"/>
      <c r="S166" s="309"/>
      <c r="T166" s="309"/>
      <c r="U166" s="309"/>
      <c r="V166" s="309"/>
      <c r="W166" s="309"/>
      <c r="X166" s="309"/>
      <c r="Y166" s="309"/>
      <c r="Z166" s="309"/>
      <c r="AA166" s="309"/>
      <c r="AB166" s="309"/>
      <c r="AC166" s="309"/>
      <c r="AD166" s="309"/>
    </row>
    <row r="167" spans="18:30" s="311" customFormat="1" ht="12" x14ac:dyDescent="0.2">
      <c r="R167" s="309"/>
      <c r="S167" s="309"/>
      <c r="T167" s="309"/>
      <c r="U167" s="309"/>
      <c r="V167" s="309"/>
      <c r="W167" s="309"/>
      <c r="X167" s="309"/>
      <c r="Y167" s="309"/>
      <c r="Z167" s="309"/>
      <c r="AA167" s="309"/>
      <c r="AB167" s="309"/>
      <c r="AC167" s="309"/>
      <c r="AD167" s="309"/>
    </row>
    <row r="168" spans="18:30" s="311" customFormat="1" ht="12" x14ac:dyDescent="0.2">
      <c r="R168" s="309"/>
      <c r="S168" s="309"/>
      <c r="T168" s="309"/>
      <c r="U168" s="309"/>
      <c r="V168" s="309"/>
      <c r="W168" s="309"/>
      <c r="X168" s="309"/>
      <c r="Y168" s="309"/>
      <c r="Z168" s="309"/>
      <c r="AA168" s="309"/>
      <c r="AB168" s="309"/>
      <c r="AC168" s="309"/>
      <c r="AD168" s="309"/>
    </row>
    <row r="169" spans="18:30" s="311" customFormat="1" ht="12" x14ac:dyDescent="0.2">
      <c r="R169" s="309"/>
      <c r="S169" s="309"/>
      <c r="T169" s="309"/>
      <c r="U169" s="309"/>
      <c r="V169" s="309"/>
      <c r="W169" s="309"/>
      <c r="X169" s="309"/>
      <c r="Y169" s="309"/>
      <c r="Z169" s="309"/>
      <c r="AA169" s="309"/>
      <c r="AB169" s="309"/>
      <c r="AC169" s="309"/>
      <c r="AD169" s="309"/>
    </row>
    <row r="170" spans="18:30" s="311" customFormat="1" ht="12" x14ac:dyDescent="0.2">
      <c r="R170" s="309"/>
      <c r="S170" s="309"/>
      <c r="T170" s="309"/>
      <c r="U170" s="309"/>
      <c r="V170" s="309"/>
      <c r="W170" s="309"/>
      <c r="X170" s="309"/>
      <c r="Y170" s="309"/>
      <c r="Z170" s="309"/>
      <c r="AA170" s="309"/>
      <c r="AB170" s="309"/>
      <c r="AC170" s="309"/>
      <c r="AD170" s="309"/>
    </row>
    <row r="171" spans="18:30" s="311" customFormat="1" ht="12" x14ac:dyDescent="0.2">
      <c r="R171" s="309"/>
      <c r="S171" s="309"/>
      <c r="T171" s="309"/>
      <c r="U171" s="309"/>
      <c r="V171" s="309"/>
      <c r="W171" s="309"/>
      <c r="X171" s="309"/>
      <c r="Y171" s="309"/>
      <c r="Z171" s="309"/>
      <c r="AA171" s="309"/>
      <c r="AB171" s="309"/>
      <c r="AC171" s="309"/>
      <c r="AD171" s="309"/>
    </row>
    <row r="172" spans="18:30" s="311" customFormat="1" ht="12" x14ac:dyDescent="0.2">
      <c r="R172" s="309"/>
      <c r="S172" s="309"/>
      <c r="T172" s="309"/>
      <c r="U172" s="309"/>
      <c r="V172" s="309"/>
      <c r="W172" s="309"/>
      <c r="X172" s="309"/>
      <c r="Y172" s="309"/>
      <c r="Z172" s="309"/>
      <c r="AA172" s="309"/>
      <c r="AB172" s="309"/>
      <c r="AC172" s="309"/>
      <c r="AD172" s="309"/>
    </row>
    <row r="173" spans="18:30" s="311" customFormat="1" ht="12" x14ac:dyDescent="0.2">
      <c r="R173" s="309"/>
      <c r="S173" s="309"/>
      <c r="T173" s="309"/>
      <c r="U173" s="309"/>
      <c r="V173" s="309"/>
      <c r="W173" s="309"/>
      <c r="X173" s="309"/>
      <c r="Y173" s="309"/>
      <c r="Z173" s="309"/>
      <c r="AA173" s="309"/>
      <c r="AB173" s="309"/>
      <c r="AC173" s="309"/>
      <c r="AD173" s="309"/>
    </row>
    <row r="174" spans="18:30" s="311" customFormat="1" ht="12" x14ac:dyDescent="0.2">
      <c r="R174" s="309"/>
      <c r="S174" s="309"/>
      <c r="T174" s="309"/>
      <c r="U174" s="309"/>
      <c r="V174" s="309"/>
      <c r="W174" s="309"/>
      <c r="X174" s="309"/>
      <c r="Y174" s="309"/>
      <c r="Z174" s="309"/>
      <c r="AA174" s="309"/>
      <c r="AB174" s="309"/>
      <c r="AC174" s="309"/>
      <c r="AD174" s="309"/>
    </row>
    <row r="175" spans="18:30" s="311" customFormat="1" ht="12" x14ac:dyDescent="0.2">
      <c r="R175" s="309"/>
      <c r="S175" s="309"/>
      <c r="T175" s="309"/>
      <c r="U175" s="309"/>
      <c r="V175" s="309"/>
      <c r="W175" s="309"/>
      <c r="X175" s="309"/>
      <c r="Y175" s="309"/>
      <c r="Z175" s="309"/>
      <c r="AA175" s="309"/>
      <c r="AB175" s="309"/>
      <c r="AC175" s="309"/>
      <c r="AD175" s="309"/>
    </row>
    <row r="176" spans="18:30" s="311" customFormat="1" ht="12" x14ac:dyDescent="0.2">
      <c r="R176" s="309"/>
      <c r="S176" s="309"/>
      <c r="T176" s="309"/>
      <c r="U176" s="309"/>
      <c r="V176" s="309"/>
      <c r="W176" s="309"/>
      <c r="X176" s="309"/>
      <c r="Y176" s="309"/>
      <c r="Z176" s="309"/>
      <c r="AA176" s="309"/>
      <c r="AB176" s="309"/>
      <c r="AC176" s="309"/>
      <c r="AD176" s="309"/>
    </row>
    <row r="177" spans="18:30" s="311" customFormat="1" ht="12" x14ac:dyDescent="0.2">
      <c r="R177" s="309"/>
      <c r="S177" s="309"/>
      <c r="T177" s="309"/>
      <c r="U177" s="309"/>
      <c r="V177" s="309"/>
      <c r="W177" s="309"/>
      <c r="X177" s="309"/>
      <c r="Y177" s="309"/>
      <c r="Z177" s="309"/>
      <c r="AA177" s="309"/>
      <c r="AB177" s="309"/>
      <c r="AC177" s="309"/>
      <c r="AD177" s="309"/>
    </row>
    <row r="178" spans="18:30" s="311" customFormat="1" ht="12" x14ac:dyDescent="0.2">
      <c r="R178" s="309"/>
      <c r="S178" s="309"/>
      <c r="T178" s="309"/>
      <c r="U178" s="309"/>
      <c r="V178" s="309"/>
      <c r="W178" s="309"/>
      <c r="X178" s="309"/>
      <c r="Y178" s="309"/>
      <c r="Z178" s="309"/>
      <c r="AA178" s="309"/>
      <c r="AB178" s="309"/>
      <c r="AC178" s="309"/>
      <c r="AD178" s="309"/>
    </row>
    <row r="179" spans="18:30" s="311" customFormat="1" ht="12" x14ac:dyDescent="0.2">
      <c r="R179" s="309"/>
      <c r="S179" s="309"/>
      <c r="T179" s="309"/>
      <c r="U179" s="309"/>
      <c r="V179" s="309"/>
      <c r="W179" s="309"/>
      <c r="X179" s="309"/>
      <c r="Y179" s="309"/>
      <c r="Z179" s="309"/>
      <c r="AA179" s="309"/>
      <c r="AB179" s="309"/>
      <c r="AC179" s="309"/>
      <c r="AD179" s="309"/>
    </row>
    <row r="180" spans="18:30" s="311" customFormat="1" ht="12" x14ac:dyDescent="0.2">
      <c r="R180" s="309"/>
      <c r="S180" s="309"/>
      <c r="T180" s="309"/>
      <c r="U180" s="309"/>
      <c r="V180" s="309"/>
      <c r="W180" s="309"/>
      <c r="X180" s="309"/>
      <c r="Y180" s="309"/>
      <c r="Z180" s="309"/>
      <c r="AA180" s="309"/>
      <c r="AB180" s="309"/>
      <c r="AC180" s="309"/>
      <c r="AD180" s="309"/>
    </row>
    <row r="181" spans="18:30" s="311" customFormat="1" ht="12" x14ac:dyDescent="0.2">
      <c r="R181" s="309"/>
      <c r="S181" s="309"/>
      <c r="T181" s="309"/>
      <c r="U181" s="309"/>
      <c r="V181" s="309"/>
      <c r="W181" s="309"/>
      <c r="X181" s="309"/>
      <c r="Y181" s="309"/>
      <c r="Z181" s="309"/>
      <c r="AA181" s="309"/>
      <c r="AB181" s="309"/>
      <c r="AC181" s="309"/>
      <c r="AD181" s="309"/>
    </row>
    <row r="182" spans="18:30" s="311" customFormat="1" ht="12" x14ac:dyDescent="0.2">
      <c r="R182" s="309"/>
      <c r="S182" s="309"/>
      <c r="T182" s="309"/>
      <c r="U182" s="309"/>
      <c r="V182" s="309"/>
      <c r="W182" s="309"/>
      <c r="X182" s="309"/>
      <c r="Y182" s="309"/>
      <c r="Z182" s="309"/>
      <c r="AA182" s="309"/>
      <c r="AB182" s="309"/>
      <c r="AC182" s="309"/>
      <c r="AD182" s="309"/>
    </row>
    <row r="183" spans="18:30" s="311" customFormat="1" ht="12" x14ac:dyDescent="0.2">
      <c r="R183" s="309"/>
      <c r="S183" s="309"/>
      <c r="T183" s="309"/>
      <c r="U183" s="309"/>
      <c r="V183" s="309"/>
      <c r="W183" s="309"/>
      <c r="X183" s="309"/>
      <c r="Y183" s="309"/>
      <c r="Z183" s="309"/>
      <c r="AA183" s="309"/>
      <c r="AB183" s="309"/>
      <c r="AC183" s="309"/>
      <c r="AD183" s="309"/>
    </row>
    <row r="184" spans="18:30" s="311" customFormat="1" ht="12" x14ac:dyDescent="0.2">
      <c r="R184" s="309"/>
      <c r="S184" s="309"/>
      <c r="T184" s="309"/>
      <c r="U184" s="309"/>
      <c r="V184" s="309"/>
      <c r="W184" s="309"/>
      <c r="X184" s="309"/>
      <c r="Y184" s="309"/>
      <c r="Z184" s="309"/>
      <c r="AA184" s="309"/>
      <c r="AB184" s="309"/>
      <c r="AC184" s="309"/>
      <c r="AD184" s="309"/>
    </row>
    <row r="185" spans="18:30" s="311" customFormat="1" ht="12" x14ac:dyDescent="0.2">
      <c r="R185" s="309"/>
      <c r="S185" s="309"/>
      <c r="T185" s="309"/>
      <c r="U185" s="309"/>
      <c r="V185" s="309"/>
      <c r="W185" s="309"/>
      <c r="X185" s="309"/>
      <c r="Y185" s="309"/>
      <c r="Z185" s="309"/>
      <c r="AA185" s="309"/>
      <c r="AB185" s="309"/>
      <c r="AC185" s="309"/>
      <c r="AD185" s="309"/>
    </row>
    <row r="186" spans="18:30" s="311" customFormat="1" ht="12" x14ac:dyDescent="0.2">
      <c r="R186" s="309"/>
      <c r="S186" s="309"/>
      <c r="T186" s="309"/>
      <c r="U186" s="309"/>
      <c r="V186" s="309"/>
      <c r="W186" s="309"/>
      <c r="X186" s="309"/>
      <c r="Y186" s="309"/>
      <c r="Z186" s="309"/>
      <c r="AA186" s="309"/>
      <c r="AB186" s="309"/>
      <c r="AC186" s="309"/>
      <c r="AD186" s="309"/>
    </row>
    <row r="187" spans="18:30" s="311" customFormat="1" ht="12" x14ac:dyDescent="0.2">
      <c r="R187" s="309"/>
      <c r="S187" s="309"/>
      <c r="T187" s="309"/>
      <c r="U187" s="309"/>
      <c r="V187" s="309"/>
      <c r="W187" s="309"/>
      <c r="X187" s="309"/>
      <c r="Y187" s="309"/>
      <c r="Z187" s="309"/>
      <c r="AA187" s="309"/>
      <c r="AB187" s="309"/>
      <c r="AC187" s="309"/>
      <c r="AD187" s="309"/>
    </row>
    <row r="188" spans="18:30" s="311" customFormat="1" ht="12" x14ac:dyDescent="0.2">
      <c r="R188" s="309"/>
      <c r="S188" s="309"/>
      <c r="T188" s="309"/>
      <c r="U188" s="309"/>
      <c r="V188" s="309"/>
      <c r="W188" s="309"/>
      <c r="X188" s="309"/>
      <c r="Y188" s="309"/>
      <c r="Z188" s="309"/>
      <c r="AA188" s="309"/>
      <c r="AB188" s="309"/>
      <c r="AC188" s="309"/>
      <c r="AD188" s="309"/>
    </row>
    <row r="189" spans="18:30" s="311" customFormat="1" ht="12" x14ac:dyDescent="0.2">
      <c r="R189" s="309"/>
      <c r="S189" s="309"/>
      <c r="T189" s="309"/>
      <c r="U189" s="309"/>
      <c r="V189" s="309"/>
      <c r="W189" s="309"/>
      <c r="X189" s="309"/>
      <c r="Y189" s="309"/>
      <c r="Z189" s="309"/>
      <c r="AA189" s="309"/>
      <c r="AB189" s="309"/>
      <c r="AC189" s="309"/>
      <c r="AD189" s="309"/>
    </row>
    <row r="190" spans="18:30" s="311" customFormat="1" ht="12" x14ac:dyDescent="0.2">
      <c r="R190" s="309"/>
      <c r="S190" s="309"/>
      <c r="T190" s="309"/>
      <c r="U190" s="309"/>
      <c r="V190" s="309"/>
      <c r="W190" s="309"/>
      <c r="X190" s="309"/>
      <c r="Y190" s="309"/>
      <c r="Z190" s="309"/>
      <c r="AA190" s="309"/>
      <c r="AB190" s="309"/>
      <c r="AC190" s="309"/>
      <c r="AD190" s="309"/>
    </row>
    <row r="191" spans="18:30" s="311" customFormat="1" ht="12" x14ac:dyDescent="0.2">
      <c r="R191" s="309"/>
      <c r="S191" s="309"/>
      <c r="T191" s="309"/>
      <c r="U191" s="309"/>
      <c r="V191" s="309"/>
      <c r="W191" s="309"/>
      <c r="X191" s="309"/>
      <c r="Y191" s="309"/>
      <c r="Z191" s="309"/>
      <c r="AA191" s="309"/>
      <c r="AB191" s="309"/>
      <c r="AC191" s="309"/>
      <c r="AD191" s="309"/>
    </row>
    <row r="192" spans="18:30" s="311" customFormat="1" ht="12" x14ac:dyDescent="0.2">
      <c r="R192" s="309"/>
      <c r="S192" s="309"/>
      <c r="T192" s="309"/>
      <c r="U192" s="309"/>
      <c r="V192" s="309"/>
      <c r="W192" s="309"/>
      <c r="X192" s="309"/>
      <c r="Y192" s="309"/>
      <c r="Z192" s="309"/>
      <c r="AA192" s="309"/>
      <c r="AB192" s="309"/>
      <c r="AC192" s="309"/>
      <c r="AD192" s="309"/>
    </row>
    <row r="193" spans="18:30" s="311" customFormat="1" ht="12" x14ac:dyDescent="0.2">
      <c r="R193" s="309"/>
      <c r="S193" s="309"/>
      <c r="T193" s="309"/>
      <c r="U193" s="309"/>
      <c r="V193" s="309"/>
      <c r="W193" s="309"/>
      <c r="X193" s="309"/>
      <c r="Y193" s="309"/>
      <c r="Z193" s="309"/>
      <c r="AA193" s="309"/>
      <c r="AB193" s="309"/>
      <c r="AC193" s="309"/>
      <c r="AD193" s="309"/>
    </row>
    <row r="194" spans="18:30" s="311" customFormat="1" ht="12" x14ac:dyDescent="0.2">
      <c r="R194" s="309"/>
      <c r="S194" s="309"/>
      <c r="T194" s="309"/>
      <c r="U194" s="309"/>
      <c r="V194" s="309"/>
      <c r="W194" s="309"/>
      <c r="X194" s="309"/>
      <c r="Y194" s="309"/>
      <c r="Z194" s="309"/>
      <c r="AA194" s="309"/>
      <c r="AB194" s="309"/>
      <c r="AC194" s="309"/>
      <c r="AD194" s="309"/>
    </row>
    <row r="195" spans="18:30" s="311" customFormat="1" ht="12" x14ac:dyDescent="0.2">
      <c r="R195" s="309"/>
      <c r="S195" s="309"/>
      <c r="T195" s="309"/>
      <c r="U195" s="309"/>
      <c r="V195" s="309"/>
      <c r="W195" s="309"/>
      <c r="X195" s="309"/>
      <c r="Y195" s="309"/>
      <c r="Z195" s="309"/>
      <c r="AA195" s="309"/>
      <c r="AB195" s="309"/>
      <c r="AC195" s="309"/>
      <c r="AD195" s="309"/>
    </row>
    <row r="196" spans="18:30" s="311" customFormat="1" ht="12" x14ac:dyDescent="0.2">
      <c r="R196" s="309"/>
      <c r="S196" s="309"/>
      <c r="T196" s="309"/>
      <c r="U196" s="309"/>
      <c r="V196" s="309"/>
      <c r="W196" s="309"/>
      <c r="X196" s="309"/>
      <c r="Y196" s="309"/>
      <c r="Z196" s="309"/>
      <c r="AA196" s="309"/>
      <c r="AB196" s="309"/>
      <c r="AC196" s="309"/>
      <c r="AD196" s="309"/>
    </row>
    <row r="197" spans="18:30" s="311" customFormat="1" ht="12" x14ac:dyDescent="0.2">
      <c r="R197" s="309"/>
      <c r="S197" s="309"/>
      <c r="T197" s="309"/>
      <c r="U197" s="309"/>
      <c r="V197" s="309"/>
      <c r="W197" s="309"/>
      <c r="X197" s="309"/>
      <c r="Y197" s="309"/>
      <c r="Z197" s="309"/>
      <c r="AA197" s="309"/>
      <c r="AB197" s="309"/>
      <c r="AC197" s="309"/>
      <c r="AD197" s="309"/>
    </row>
    <row r="198" spans="18:30" s="311" customFormat="1" ht="12" x14ac:dyDescent="0.2">
      <c r="R198" s="309"/>
      <c r="S198" s="309"/>
      <c r="T198" s="309"/>
      <c r="U198" s="309"/>
      <c r="V198" s="309"/>
      <c r="W198" s="309"/>
      <c r="X198" s="309"/>
      <c r="Y198" s="309"/>
      <c r="Z198" s="309"/>
      <c r="AA198" s="309"/>
      <c r="AB198" s="309"/>
      <c r="AC198" s="309"/>
      <c r="AD198" s="309"/>
    </row>
    <row r="199" spans="18:30" s="311" customFormat="1" ht="12" x14ac:dyDescent="0.2">
      <c r="R199" s="309"/>
      <c r="S199" s="309"/>
      <c r="T199" s="309"/>
      <c r="U199" s="309"/>
      <c r="V199" s="309"/>
      <c r="W199" s="309"/>
      <c r="X199" s="309"/>
      <c r="Y199" s="309"/>
      <c r="Z199" s="309"/>
      <c r="AA199" s="309"/>
      <c r="AB199" s="309"/>
      <c r="AC199" s="309"/>
      <c r="AD199" s="309"/>
    </row>
    <row r="200" spans="18:30" s="311" customFormat="1" ht="12" x14ac:dyDescent="0.2">
      <c r="R200" s="309"/>
      <c r="S200" s="309"/>
      <c r="T200" s="309"/>
      <c r="U200" s="309"/>
      <c r="V200" s="309"/>
      <c r="W200" s="309"/>
      <c r="X200" s="309"/>
      <c r="Y200" s="309"/>
      <c r="Z200" s="309"/>
      <c r="AA200" s="309"/>
      <c r="AB200" s="309"/>
      <c r="AC200" s="309"/>
      <c r="AD200" s="309"/>
    </row>
    <row r="201" spans="18:30" s="311" customFormat="1" ht="12" x14ac:dyDescent="0.2">
      <c r="R201" s="309"/>
      <c r="S201" s="309"/>
      <c r="T201" s="309"/>
      <c r="U201" s="309"/>
      <c r="V201" s="309"/>
      <c r="W201" s="309"/>
      <c r="X201" s="309"/>
      <c r="Y201" s="309"/>
      <c r="Z201" s="309"/>
      <c r="AA201" s="309"/>
      <c r="AB201" s="309"/>
      <c r="AC201" s="309"/>
      <c r="AD201" s="309"/>
    </row>
    <row r="202" spans="18:30" s="311" customFormat="1" ht="12" x14ac:dyDescent="0.2">
      <c r="R202" s="309"/>
      <c r="S202" s="309"/>
      <c r="T202" s="309"/>
      <c r="U202" s="309"/>
      <c r="V202" s="309"/>
      <c r="W202" s="309"/>
      <c r="X202" s="309"/>
      <c r="Y202" s="309"/>
      <c r="Z202" s="309"/>
      <c r="AA202" s="309"/>
      <c r="AB202" s="309"/>
      <c r="AC202" s="309"/>
      <c r="AD202" s="309"/>
    </row>
    <row r="203" spans="18:30" s="311" customFormat="1" ht="12" x14ac:dyDescent="0.2">
      <c r="R203" s="309"/>
      <c r="S203" s="309"/>
      <c r="T203" s="309"/>
      <c r="U203" s="309"/>
      <c r="V203" s="309"/>
      <c r="W203" s="309"/>
      <c r="X203" s="309"/>
      <c r="Y203" s="309"/>
      <c r="Z203" s="309"/>
      <c r="AA203" s="309"/>
      <c r="AB203" s="309"/>
      <c r="AC203" s="309"/>
      <c r="AD203" s="309"/>
    </row>
    <row r="204" spans="18:30" s="311" customFormat="1" ht="12" x14ac:dyDescent="0.2">
      <c r="R204" s="309"/>
      <c r="S204" s="309"/>
      <c r="T204" s="309"/>
      <c r="U204" s="309"/>
      <c r="V204" s="309"/>
      <c r="W204" s="309"/>
      <c r="X204" s="309"/>
      <c r="Y204" s="309"/>
      <c r="Z204" s="309"/>
      <c r="AA204" s="309"/>
      <c r="AB204" s="309"/>
      <c r="AC204" s="309"/>
      <c r="AD204" s="309"/>
    </row>
    <row r="205" spans="18:30" s="311" customFormat="1" ht="12" x14ac:dyDescent="0.2">
      <c r="R205" s="309"/>
      <c r="S205" s="309"/>
      <c r="T205" s="309"/>
      <c r="U205" s="309"/>
      <c r="V205" s="309"/>
      <c r="W205" s="309"/>
      <c r="X205" s="309"/>
      <c r="Y205" s="309"/>
      <c r="Z205" s="309"/>
      <c r="AA205" s="309"/>
      <c r="AB205" s="309"/>
      <c r="AC205" s="309"/>
      <c r="AD205" s="309"/>
    </row>
    <row r="206" spans="18:30" s="311" customFormat="1" ht="12" x14ac:dyDescent="0.2">
      <c r="R206" s="309"/>
      <c r="S206" s="309"/>
      <c r="T206" s="309"/>
      <c r="U206" s="309"/>
      <c r="V206" s="309"/>
      <c r="W206" s="309"/>
      <c r="X206" s="309"/>
      <c r="Y206" s="309"/>
      <c r="Z206" s="309"/>
      <c r="AA206" s="309"/>
      <c r="AB206" s="309"/>
      <c r="AC206" s="309"/>
      <c r="AD206" s="309"/>
    </row>
    <row r="207" spans="18:30" s="311" customFormat="1" ht="12" x14ac:dyDescent="0.2">
      <c r="R207" s="309"/>
      <c r="S207" s="309"/>
      <c r="T207" s="309"/>
      <c r="U207" s="309"/>
      <c r="V207" s="309"/>
      <c r="W207" s="309"/>
      <c r="X207" s="309"/>
      <c r="Y207" s="309"/>
      <c r="Z207" s="309"/>
      <c r="AA207" s="309"/>
      <c r="AB207" s="309"/>
      <c r="AC207" s="309"/>
      <c r="AD207" s="309"/>
    </row>
    <row r="208" spans="18:30" s="311" customFormat="1" ht="12" x14ac:dyDescent="0.2">
      <c r="R208" s="309"/>
      <c r="S208" s="309"/>
      <c r="T208" s="309"/>
      <c r="U208" s="309"/>
      <c r="V208" s="309"/>
      <c r="W208" s="309"/>
      <c r="X208" s="309"/>
      <c r="Y208" s="309"/>
      <c r="Z208" s="309"/>
      <c r="AA208" s="309"/>
      <c r="AB208" s="309"/>
      <c r="AC208" s="309"/>
      <c r="AD208" s="309"/>
    </row>
    <row r="209" spans="18:30" s="311" customFormat="1" ht="12" x14ac:dyDescent="0.2">
      <c r="R209" s="309"/>
      <c r="S209" s="309"/>
      <c r="T209" s="309"/>
      <c r="U209" s="309"/>
      <c r="V209" s="309"/>
      <c r="W209" s="309"/>
      <c r="X209" s="309"/>
      <c r="Y209" s="309"/>
      <c r="Z209" s="309"/>
      <c r="AA209" s="309"/>
      <c r="AB209" s="309"/>
      <c r="AC209" s="309"/>
      <c r="AD209" s="309"/>
    </row>
    <row r="210" spans="18:30" s="311" customFormat="1" ht="12" x14ac:dyDescent="0.2">
      <c r="R210" s="309"/>
      <c r="S210" s="309"/>
      <c r="T210" s="309"/>
      <c r="U210" s="309"/>
      <c r="V210" s="309"/>
      <c r="W210" s="309"/>
      <c r="X210" s="309"/>
      <c r="Y210" s="309"/>
      <c r="Z210" s="309"/>
      <c r="AA210" s="309"/>
      <c r="AB210" s="309"/>
      <c r="AC210" s="309"/>
      <c r="AD210" s="309"/>
    </row>
    <row r="211" spans="18:30" s="311" customFormat="1" ht="12" x14ac:dyDescent="0.2">
      <c r="R211" s="309"/>
      <c r="S211" s="309"/>
      <c r="T211" s="309"/>
      <c r="U211" s="309"/>
      <c r="V211" s="309"/>
      <c r="W211" s="309"/>
      <c r="X211" s="309"/>
      <c r="Y211" s="309"/>
      <c r="Z211" s="309"/>
      <c r="AA211" s="309"/>
      <c r="AB211" s="309"/>
      <c r="AC211" s="309"/>
      <c r="AD211" s="309"/>
    </row>
    <row r="212" spans="18:30" s="311" customFormat="1" ht="12" x14ac:dyDescent="0.2">
      <c r="R212" s="309"/>
      <c r="S212" s="309"/>
      <c r="T212" s="309"/>
      <c r="U212" s="309"/>
      <c r="V212" s="309"/>
      <c r="W212" s="309"/>
      <c r="X212" s="309"/>
      <c r="Y212" s="309"/>
      <c r="Z212" s="309"/>
      <c r="AA212" s="309"/>
      <c r="AB212" s="309"/>
      <c r="AC212" s="309"/>
      <c r="AD212" s="309"/>
    </row>
    <row r="213" spans="18:30" s="311" customFormat="1" ht="12" x14ac:dyDescent="0.2">
      <c r="R213" s="309"/>
      <c r="S213" s="309"/>
      <c r="T213" s="309"/>
      <c r="U213" s="309"/>
      <c r="V213" s="309"/>
      <c r="W213" s="309"/>
      <c r="X213" s="309"/>
      <c r="Y213" s="309"/>
      <c r="Z213" s="309"/>
      <c r="AA213" s="309"/>
      <c r="AB213" s="309"/>
      <c r="AC213" s="309"/>
      <c r="AD213" s="309"/>
    </row>
    <row r="214" spans="18:30" s="311" customFormat="1" ht="12" x14ac:dyDescent="0.2">
      <c r="R214" s="309"/>
      <c r="S214" s="309"/>
      <c r="T214" s="309"/>
      <c r="U214" s="309"/>
      <c r="V214" s="309"/>
      <c r="W214" s="309"/>
      <c r="X214" s="309"/>
      <c r="Y214" s="309"/>
      <c r="Z214" s="309"/>
      <c r="AA214" s="309"/>
      <c r="AB214" s="309"/>
      <c r="AC214" s="309"/>
      <c r="AD214" s="309"/>
    </row>
    <row r="215" spans="18:30" s="311" customFormat="1" ht="12" x14ac:dyDescent="0.2">
      <c r="R215" s="309"/>
      <c r="S215" s="309"/>
      <c r="T215" s="309"/>
      <c r="U215" s="309"/>
      <c r="V215" s="309"/>
      <c r="W215" s="309"/>
      <c r="X215" s="309"/>
      <c r="Y215" s="309"/>
      <c r="Z215" s="309"/>
      <c r="AA215" s="309"/>
      <c r="AB215" s="309"/>
      <c r="AC215" s="309"/>
      <c r="AD215" s="309"/>
    </row>
    <row r="216" spans="18:30" s="311" customFormat="1" ht="12" x14ac:dyDescent="0.2">
      <c r="R216" s="309"/>
      <c r="S216" s="309"/>
      <c r="T216" s="309"/>
      <c r="U216" s="309"/>
      <c r="V216" s="309"/>
      <c r="W216" s="309"/>
      <c r="X216" s="309"/>
      <c r="Y216" s="309"/>
      <c r="Z216" s="309"/>
      <c r="AA216" s="309"/>
      <c r="AB216" s="309"/>
      <c r="AC216" s="309"/>
      <c r="AD216" s="309"/>
    </row>
    <row r="217" spans="18:30" s="311" customFormat="1" ht="12" x14ac:dyDescent="0.2">
      <c r="R217" s="309"/>
      <c r="S217" s="309"/>
      <c r="T217" s="309"/>
      <c r="U217" s="309"/>
      <c r="V217" s="309"/>
      <c r="W217" s="309"/>
      <c r="X217" s="309"/>
      <c r="Y217" s="309"/>
      <c r="Z217" s="309"/>
      <c r="AA217" s="309"/>
      <c r="AB217" s="309"/>
      <c r="AC217" s="309"/>
      <c r="AD217" s="309"/>
    </row>
    <row r="218" spans="18:30" s="311" customFormat="1" ht="12" x14ac:dyDescent="0.2">
      <c r="R218" s="309"/>
      <c r="S218" s="309"/>
      <c r="T218" s="309"/>
      <c r="U218" s="309"/>
      <c r="V218" s="309"/>
      <c r="W218" s="309"/>
      <c r="X218" s="309"/>
      <c r="Y218" s="309"/>
      <c r="Z218" s="309"/>
      <c r="AA218" s="309"/>
      <c r="AB218" s="309"/>
      <c r="AC218" s="309"/>
      <c r="AD218" s="309"/>
    </row>
    <row r="219" spans="18:30" s="311" customFormat="1" ht="12" x14ac:dyDescent="0.2">
      <c r="R219" s="309"/>
      <c r="S219" s="309"/>
      <c r="T219" s="309"/>
      <c r="U219" s="309"/>
      <c r="V219" s="309"/>
      <c r="W219" s="309"/>
      <c r="X219" s="309"/>
      <c r="Y219" s="309"/>
      <c r="Z219" s="309"/>
      <c r="AA219" s="309"/>
      <c r="AB219" s="309"/>
      <c r="AC219" s="309"/>
      <c r="AD219" s="309"/>
    </row>
    <row r="220" spans="18:30" s="311" customFormat="1" ht="12" x14ac:dyDescent="0.2">
      <c r="R220" s="309"/>
      <c r="S220" s="309"/>
      <c r="T220" s="309"/>
      <c r="U220" s="309"/>
      <c r="V220" s="309"/>
      <c r="W220" s="309"/>
      <c r="X220" s="309"/>
      <c r="Y220" s="309"/>
      <c r="Z220" s="309"/>
      <c r="AA220" s="309"/>
      <c r="AB220" s="309"/>
      <c r="AC220" s="309"/>
      <c r="AD220" s="309"/>
    </row>
    <row r="221" spans="18:30" s="311" customFormat="1" ht="12" x14ac:dyDescent="0.2">
      <c r="R221" s="309"/>
      <c r="S221" s="309"/>
      <c r="T221" s="309"/>
      <c r="U221" s="309"/>
      <c r="V221" s="309"/>
      <c r="W221" s="309"/>
      <c r="X221" s="309"/>
      <c r="Y221" s="309"/>
      <c r="Z221" s="309"/>
      <c r="AA221" s="309"/>
      <c r="AB221" s="309"/>
      <c r="AC221" s="309"/>
      <c r="AD221" s="309"/>
    </row>
    <row r="222" spans="18:30" s="311" customFormat="1" ht="12" x14ac:dyDescent="0.2">
      <c r="R222" s="309"/>
      <c r="S222" s="309"/>
      <c r="T222" s="309"/>
      <c r="U222" s="309"/>
      <c r="V222" s="309"/>
      <c r="W222" s="309"/>
      <c r="X222" s="309"/>
      <c r="Y222" s="309"/>
      <c r="Z222" s="309"/>
      <c r="AA222" s="309"/>
      <c r="AB222" s="309"/>
      <c r="AC222" s="309"/>
      <c r="AD222" s="309"/>
    </row>
    <row r="223" spans="18:30" s="311" customFormat="1" ht="12" x14ac:dyDescent="0.2">
      <c r="R223" s="309"/>
      <c r="S223" s="309"/>
      <c r="T223" s="309"/>
      <c r="U223" s="309"/>
      <c r="V223" s="309"/>
      <c r="W223" s="309"/>
      <c r="X223" s="309"/>
      <c r="Y223" s="309"/>
      <c r="Z223" s="309"/>
      <c r="AA223" s="309"/>
      <c r="AB223" s="309"/>
      <c r="AC223" s="309"/>
      <c r="AD223" s="309"/>
    </row>
    <row r="224" spans="18:30" s="311" customFormat="1" ht="12" x14ac:dyDescent="0.2">
      <c r="R224" s="309"/>
      <c r="S224" s="309"/>
      <c r="T224" s="309"/>
      <c r="U224" s="309"/>
      <c r="V224" s="309"/>
      <c r="W224" s="309"/>
      <c r="X224" s="309"/>
      <c r="Y224" s="309"/>
      <c r="Z224" s="309"/>
      <c r="AA224" s="309"/>
      <c r="AB224" s="309"/>
      <c r="AC224" s="309"/>
      <c r="AD224" s="309"/>
    </row>
    <row r="225" spans="18:30" s="311" customFormat="1" ht="12" x14ac:dyDescent="0.2">
      <c r="R225" s="309"/>
      <c r="S225" s="309"/>
      <c r="T225" s="309"/>
      <c r="U225" s="309"/>
      <c r="V225" s="309"/>
      <c r="W225" s="309"/>
      <c r="X225" s="309"/>
      <c r="Y225" s="309"/>
      <c r="Z225" s="309"/>
      <c r="AA225" s="309"/>
      <c r="AB225" s="309"/>
      <c r="AC225" s="309"/>
      <c r="AD225" s="309"/>
    </row>
    <row r="226" spans="18:30" s="311" customFormat="1" ht="12" x14ac:dyDescent="0.2">
      <c r="R226" s="309"/>
      <c r="S226" s="309"/>
      <c r="T226" s="309"/>
      <c r="U226" s="309"/>
      <c r="V226" s="309"/>
      <c r="W226" s="309"/>
      <c r="X226" s="309"/>
      <c r="Y226" s="309"/>
      <c r="Z226" s="309"/>
      <c r="AA226" s="309"/>
      <c r="AB226" s="309"/>
      <c r="AC226" s="309"/>
      <c r="AD226" s="309"/>
    </row>
    <row r="227" spans="18:30" s="311" customFormat="1" ht="12" x14ac:dyDescent="0.2">
      <c r="R227" s="309"/>
      <c r="S227" s="309"/>
      <c r="T227" s="309"/>
      <c r="U227" s="309"/>
      <c r="V227" s="309"/>
      <c r="W227" s="309"/>
      <c r="X227" s="309"/>
      <c r="Y227" s="309"/>
      <c r="Z227" s="309"/>
      <c r="AA227" s="309"/>
      <c r="AB227" s="309"/>
      <c r="AC227" s="309"/>
      <c r="AD227" s="309"/>
    </row>
    <row r="228" spans="18:30" s="311" customFormat="1" ht="12" x14ac:dyDescent="0.2">
      <c r="R228" s="309"/>
      <c r="S228" s="309"/>
      <c r="T228" s="309"/>
      <c r="U228" s="309"/>
      <c r="V228" s="309"/>
      <c r="W228" s="309"/>
      <c r="X228" s="309"/>
      <c r="Y228" s="309"/>
      <c r="Z228" s="309"/>
      <c r="AA228" s="309"/>
      <c r="AB228" s="309"/>
      <c r="AC228" s="309"/>
      <c r="AD228" s="309"/>
    </row>
    <row r="229" spans="18:30" s="311" customFormat="1" ht="12" x14ac:dyDescent="0.2">
      <c r="R229" s="309"/>
      <c r="S229" s="309"/>
      <c r="T229" s="309"/>
      <c r="U229" s="309"/>
      <c r="V229" s="309"/>
      <c r="W229" s="309"/>
      <c r="X229" s="309"/>
      <c r="Y229" s="309"/>
      <c r="Z229" s="309"/>
      <c r="AA229" s="309"/>
      <c r="AB229" s="309"/>
      <c r="AC229" s="309"/>
      <c r="AD229" s="309"/>
    </row>
    <row r="230" spans="18:30" s="311" customFormat="1" ht="12" x14ac:dyDescent="0.2">
      <c r="R230" s="309"/>
      <c r="S230" s="309"/>
      <c r="T230" s="309"/>
      <c r="U230" s="309"/>
      <c r="V230" s="309"/>
      <c r="W230" s="309"/>
      <c r="X230" s="309"/>
      <c r="Y230" s="309"/>
      <c r="Z230" s="309"/>
      <c r="AA230" s="309"/>
      <c r="AB230" s="309"/>
      <c r="AC230" s="309"/>
      <c r="AD230" s="309"/>
    </row>
    <row r="231" spans="18:30" s="311" customFormat="1" ht="12" x14ac:dyDescent="0.2">
      <c r="R231" s="309"/>
      <c r="S231" s="309"/>
      <c r="T231" s="309"/>
      <c r="U231" s="309"/>
      <c r="V231" s="309"/>
      <c r="W231" s="309"/>
      <c r="X231" s="309"/>
      <c r="Y231" s="309"/>
      <c r="Z231" s="309"/>
      <c r="AA231" s="309"/>
      <c r="AB231" s="309"/>
      <c r="AC231" s="309"/>
      <c r="AD231" s="309"/>
    </row>
    <row r="232" spans="18:30" s="311" customFormat="1" ht="12" x14ac:dyDescent="0.2">
      <c r="R232" s="309"/>
      <c r="S232" s="309"/>
      <c r="T232" s="309"/>
      <c r="U232" s="309"/>
      <c r="V232" s="309"/>
      <c r="W232" s="309"/>
      <c r="X232" s="309"/>
      <c r="Y232" s="309"/>
      <c r="Z232" s="309"/>
      <c r="AA232" s="309"/>
      <c r="AB232" s="309"/>
      <c r="AC232" s="309"/>
      <c r="AD232" s="309"/>
    </row>
    <row r="233" spans="18:30" s="311" customFormat="1" ht="12" x14ac:dyDescent="0.2">
      <c r="R233" s="309"/>
      <c r="S233" s="309"/>
      <c r="T233" s="309"/>
      <c r="U233" s="309"/>
      <c r="V233" s="309"/>
      <c r="W233" s="309"/>
      <c r="X233" s="309"/>
      <c r="Y233" s="309"/>
      <c r="Z233" s="309"/>
      <c r="AA233" s="309"/>
      <c r="AB233" s="309"/>
      <c r="AC233" s="309"/>
      <c r="AD233" s="309"/>
    </row>
    <row r="234" spans="18:30" s="311" customFormat="1" ht="12" x14ac:dyDescent="0.2">
      <c r="R234" s="309"/>
      <c r="S234" s="309"/>
      <c r="T234" s="309"/>
      <c r="U234" s="309"/>
      <c r="V234" s="309"/>
      <c r="W234" s="309"/>
      <c r="X234" s="309"/>
      <c r="Y234" s="309"/>
      <c r="Z234" s="309"/>
      <c r="AA234" s="309"/>
      <c r="AB234" s="309"/>
      <c r="AC234" s="309"/>
      <c r="AD234" s="309"/>
    </row>
    <row r="235" spans="18:30" s="311" customFormat="1" ht="12" x14ac:dyDescent="0.2">
      <c r="R235" s="309"/>
      <c r="S235" s="309"/>
      <c r="T235" s="309"/>
      <c r="U235" s="309"/>
      <c r="V235" s="309"/>
      <c r="W235" s="309"/>
      <c r="X235" s="309"/>
      <c r="Y235" s="309"/>
      <c r="Z235" s="309"/>
      <c r="AA235" s="309"/>
      <c r="AB235" s="309"/>
      <c r="AC235" s="309"/>
      <c r="AD235" s="309"/>
    </row>
    <row r="236" spans="18:30" s="311" customFormat="1" ht="12" x14ac:dyDescent="0.2">
      <c r="R236" s="309"/>
      <c r="S236" s="309"/>
      <c r="T236" s="309"/>
      <c r="U236" s="309"/>
      <c r="V236" s="309"/>
      <c r="W236" s="309"/>
      <c r="X236" s="309"/>
      <c r="Y236" s="309"/>
      <c r="Z236" s="309"/>
      <c r="AA236" s="309"/>
      <c r="AB236" s="309"/>
      <c r="AC236" s="309"/>
      <c r="AD236" s="309"/>
    </row>
    <row r="237" spans="18:30" s="311" customFormat="1" ht="12" x14ac:dyDescent="0.2">
      <c r="R237" s="309"/>
      <c r="S237" s="309"/>
      <c r="T237" s="309"/>
      <c r="U237" s="309"/>
      <c r="V237" s="309"/>
      <c r="W237" s="309"/>
      <c r="X237" s="309"/>
      <c r="Y237" s="309"/>
      <c r="Z237" s="309"/>
      <c r="AA237" s="309"/>
      <c r="AB237" s="309"/>
      <c r="AC237" s="309"/>
      <c r="AD237" s="309"/>
    </row>
    <row r="238" spans="18:30" s="311" customFormat="1" ht="12" x14ac:dyDescent="0.2">
      <c r="R238" s="309"/>
      <c r="S238" s="309"/>
      <c r="T238" s="309"/>
      <c r="U238" s="309"/>
      <c r="V238" s="309"/>
      <c r="W238" s="309"/>
      <c r="X238" s="309"/>
      <c r="Y238" s="309"/>
      <c r="Z238" s="309"/>
      <c r="AA238" s="309"/>
      <c r="AB238" s="309"/>
      <c r="AC238" s="309"/>
      <c r="AD238" s="309"/>
    </row>
    <row r="239" spans="18:30" s="311" customFormat="1" ht="12" x14ac:dyDescent="0.2">
      <c r="R239" s="309"/>
      <c r="S239" s="309"/>
      <c r="T239" s="309"/>
      <c r="U239" s="309"/>
      <c r="V239" s="309"/>
      <c r="W239" s="309"/>
      <c r="X239" s="309"/>
      <c r="Y239" s="309"/>
      <c r="Z239" s="309"/>
      <c r="AA239" s="309"/>
      <c r="AB239" s="309"/>
      <c r="AC239" s="309"/>
      <c r="AD239" s="309"/>
    </row>
    <row r="240" spans="18:30" s="311" customFormat="1" ht="12" x14ac:dyDescent="0.2">
      <c r="R240" s="309"/>
      <c r="S240" s="309"/>
      <c r="T240" s="309"/>
      <c r="U240" s="309"/>
      <c r="V240" s="309"/>
      <c r="W240" s="309"/>
      <c r="X240" s="309"/>
      <c r="Y240" s="309"/>
      <c r="Z240" s="309"/>
      <c r="AA240" s="309"/>
      <c r="AB240" s="309"/>
      <c r="AC240" s="309"/>
      <c r="AD240" s="309"/>
    </row>
    <row r="241" spans="18:30" s="311" customFormat="1" ht="12" x14ac:dyDescent="0.2">
      <c r="R241" s="309"/>
      <c r="S241" s="309"/>
      <c r="T241" s="309"/>
      <c r="U241" s="309"/>
      <c r="V241" s="309"/>
      <c r="W241" s="309"/>
      <c r="X241" s="309"/>
      <c r="Y241" s="309"/>
      <c r="Z241" s="309"/>
      <c r="AA241" s="309"/>
      <c r="AB241" s="309"/>
      <c r="AC241" s="309"/>
      <c r="AD241" s="309"/>
    </row>
    <row r="242" spans="18:30" s="311" customFormat="1" ht="12" x14ac:dyDescent="0.2">
      <c r="R242" s="309"/>
      <c r="S242" s="309"/>
      <c r="T242" s="309"/>
      <c r="U242" s="309"/>
      <c r="V242" s="309"/>
      <c r="W242" s="309"/>
      <c r="X242" s="309"/>
      <c r="Y242" s="309"/>
      <c r="Z242" s="309"/>
      <c r="AA242" s="309"/>
      <c r="AB242" s="309"/>
      <c r="AC242" s="309"/>
      <c r="AD242" s="309"/>
    </row>
    <row r="243" spans="18:30" s="311" customFormat="1" ht="12" x14ac:dyDescent="0.2">
      <c r="R243" s="309"/>
      <c r="S243" s="309"/>
      <c r="T243" s="309"/>
      <c r="U243" s="309"/>
      <c r="V243" s="309"/>
      <c r="W243" s="309"/>
      <c r="X243" s="309"/>
      <c r="Y243" s="309"/>
      <c r="Z243" s="309"/>
      <c r="AA243" s="309"/>
      <c r="AB243" s="309"/>
      <c r="AC243" s="309"/>
      <c r="AD243" s="309"/>
    </row>
    <row r="244" spans="18:30" s="311" customFormat="1" ht="12" x14ac:dyDescent="0.2">
      <c r="R244" s="309"/>
      <c r="S244" s="309"/>
      <c r="T244" s="309"/>
      <c r="U244" s="309"/>
      <c r="V244" s="309"/>
      <c r="W244" s="309"/>
      <c r="X244" s="309"/>
      <c r="Y244" s="309"/>
      <c r="Z244" s="309"/>
      <c r="AA244" s="309"/>
      <c r="AB244" s="309"/>
      <c r="AC244" s="309"/>
      <c r="AD244" s="309"/>
    </row>
    <row r="245" spans="18:30" s="311" customFormat="1" ht="12" x14ac:dyDescent="0.2">
      <c r="R245" s="309"/>
      <c r="S245" s="309"/>
      <c r="T245" s="309"/>
      <c r="U245" s="309"/>
      <c r="V245" s="309"/>
      <c r="W245" s="309"/>
      <c r="X245" s="309"/>
      <c r="Y245" s="309"/>
      <c r="Z245" s="309"/>
      <c r="AA245" s="309"/>
      <c r="AB245" s="309"/>
      <c r="AC245" s="309"/>
      <c r="AD245" s="309"/>
    </row>
    <row r="246" spans="18:30" s="311" customFormat="1" ht="12" x14ac:dyDescent="0.2">
      <c r="R246" s="309"/>
      <c r="S246" s="309"/>
      <c r="T246" s="309"/>
      <c r="U246" s="309"/>
      <c r="V246" s="309"/>
      <c r="W246" s="309"/>
      <c r="X246" s="309"/>
      <c r="Y246" s="309"/>
      <c r="Z246" s="309"/>
      <c r="AA246" s="309"/>
      <c r="AB246" s="309"/>
      <c r="AC246" s="309"/>
      <c r="AD246" s="309"/>
    </row>
    <row r="247" spans="18:30" s="311" customFormat="1" ht="12" x14ac:dyDescent="0.2">
      <c r="R247" s="309"/>
      <c r="S247" s="309"/>
      <c r="T247" s="309"/>
      <c r="U247" s="309"/>
      <c r="V247" s="309"/>
      <c r="W247" s="309"/>
      <c r="X247" s="309"/>
      <c r="Y247" s="309"/>
      <c r="Z247" s="309"/>
      <c r="AA247" s="309"/>
      <c r="AB247" s="309"/>
      <c r="AC247" s="309"/>
      <c r="AD247" s="309"/>
    </row>
    <row r="248" spans="18:30" s="311" customFormat="1" ht="12" x14ac:dyDescent="0.2">
      <c r="R248" s="309"/>
      <c r="S248" s="309"/>
      <c r="T248" s="309"/>
      <c r="U248" s="309"/>
      <c r="V248" s="309"/>
      <c r="W248" s="309"/>
      <c r="X248" s="309"/>
      <c r="Y248" s="309"/>
      <c r="Z248" s="309"/>
      <c r="AA248" s="309"/>
      <c r="AB248" s="309"/>
      <c r="AC248" s="309"/>
      <c r="AD248" s="309"/>
    </row>
    <row r="249" spans="18:30" s="311" customFormat="1" ht="12" x14ac:dyDescent="0.2">
      <c r="R249" s="309"/>
      <c r="S249" s="309"/>
      <c r="T249" s="309"/>
      <c r="U249" s="309"/>
      <c r="V249" s="309"/>
      <c r="W249" s="309"/>
      <c r="X249" s="309"/>
      <c r="Y249" s="309"/>
      <c r="Z249" s="309"/>
      <c r="AA249" s="309"/>
      <c r="AB249" s="309"/>
      <c r="AC249" s="309"/>
      <c r="AD249" s="309"/>
    </row>
    <row r="250" spans="18:30" s="311" customFormat="1" ht="12" x14ac:dyDescent="0.2">
      <c r="R250" s="309"/>
      <c r="S250" s="309"/>
      <c r="T250" s="309"/>
      <c r="U250" s="309"/>
      <c r="V250" s="309"/>
      <c r="W250" s="309"/>
      <c r="X250" s="309"/>
      <c r="Y250" s="309"/>
      <c r="Z250" s="309"/>
      <c r="AA250" s="309"/>
      <c r="AB250" s="309"/>
      <c r="AC250" s="309"/>
      <c r="AD250" s="309"/>
    </row>
    <row r="251" spans="18:30" s="311" customFormat="1" ht="12" x14ac:dyDescent="0.2">
      <c r="R251" s="309"/>
      <c r="S251" s="309"/>
      <c r="T251" s="309"/>
      <c r="U251" s="309"/>
      <c r="V251" s="309"/>
      <c r="W251" s="309"/>
      <c r="X251" s="309"/>
      <c r="Y251" s="309"/>
      <c r="Z251" s="309"/>
      <c r="AA251" s="309"/>
      <c r="AB251" s="309"/>
      <c r="AC251" s="309"/>
      <c r="AD251" s="309"/>
    </row>
    <row r="252" spans="18:30" s="311" customFormat="1" ht="12" x14ac:dyDescent="0.2">
      <c r="R252" s="309"/>
      <c r="S252" s="309"/>
      <c r="T252" s="309"/>
      <c r="U252" s="309"/>
      <c r="V252" s="309"/>
      <c r="W252" s="309"/>
      <c r="X252" s="309"/>
      <c r="Y252" s="309"/>
      <c r="Z252" s="309"/>
      <c r="AA252" s="309"/>
      <c r="AB252" s="309"/>
      <c r="AC252" s="309"/>
      <c r="AD252" s="309"/>
    </row>
    <row r="253" spans="18:30" s="311" customFormat="1" ht="12" x14ac:dyDescent="0.2">
      <c r="R253" s="309"/>
      <c r="S253" s="309"/>
      <c r="T253" s="309"/>
      <c r="U253" s="309"/>
      <c r="V253" s="309"/>
      <c r="W253" s="309"/>
      <c r="X253" s="309"/>
      <c r="Y253" s="309"/>
      <c r="Z253" s="309"/>
      <c r="AA253" s="309"/>
      <c r="AB253" s="309"/>
      <c r="AC253" s="309"/>
      <c r="AD253" s="309"/>
    </row>
    <row r="254" spans="18:30" s="311" customFormat="1" ht="12" x14ac:dyDescent="0.2">
      <c r="R254" s="309"/>
      <c r="S254" s="309"/>
      <c r="T254" s="309"/>
      <c r="U254" s="309"/>
      <c r="V254" s="309"/>
      <c r="W254" s="309"/>
      <c r="X254" s="309"/>
      <c r="Y254" s="309"/>
      <c r="Z254" s="309"/>
      <c r="AA254" s="309"/>
      <c r="AB254" s="309"/>
      <c r="AC254" s="309"/>
      <c r="AD254" s="309"/>
    </row>
    <row r="255" spans="18:30" s="311" customFormat="1" ht="12" x14ac:dyDescent="0.2">
      <c r="R255" s="309"/>
      <c r="S255" s="309"/>
      <c r="T255" s="309"/>
      <c r="U255" s="309"/>
      <c r="V255" s="309"/>
      <c r="W255" s="309"/>
      <c r="X255" s="309"/>
      <c r="Y255" s="309"/>
      <c r="Z255" s="309"/>
      <c r="AA255" s="309"/>
      <c r="AB255" s="309"/>
      <c r="AC255" s="309"/>
      <c r="AD255" s="309"/>
    </row>
    <row r="256" spans="18:30" s="311" customFormat="1" ht="12" x14ac:dyDescent="0.2">
      <c r="R256" s="309"/>
      <c r="S256" s="309"/>
      <c r="T256" s="309"/>
      <c r="U256" s="309"/>
      <c r="V256" s="309"/>
      <c r="W256" s="309"/>
      <c r="X256" s="309"/>
      <c r="Y256" s="309"/>
      <c r="Z256" s="309"/>
      <c r="AA256" s="309"/>
      <c r="AB256" s="309"/>
      <c r="AC256" s="309"/>
      <c r="AD256" s="309"/>
    </row>
    <row r="257" spans="18:30" s="311" customFormat="1" ht="12" x14ac:dyDescent="0.2">
      <c r="R257" s="309"/>
      <c r="S257" s="309"/>
      <c r="T257" s="309"/>
      <c r="U257" s="309"/>
      <c r="V257" s="309"/>
      <c r="W257" s="309"/>
      <c r="X257" s="309"/>
      <c r="Y257" s="309"/>
      <c r="Z257" s="309"/>
      <c r="AA257" s="309"/>
      <c r="AB257" s="309"/>
      <c r="AC257" s="309"/>
      <c r="AD257" s="309"/>
    </row>
    <row r="258" spans="18:30" s="311" customFormat="1" ht="12" x14ac:dyDescent="0.2">
      <c r="R258" s="309"/>
      <c r="S258" s="309"/>
      <c r="T258" s="309"/>
      <c r="U258" s="309"/>
      <c r="V258" s="309"/>
      <c r="W258" s="309"/>
      <c r="X258" s="309"/>
      <c r="Y258" s="309"/>
      <c r="Z258" s="309"/>
      <c r="AA258" s="309"/>
      <c r="AB258" s="309"/>
      <c r="AC258" s="309"/>
      <c r="AD258" s="309"/>
    </row>
    <row r="259" spans="18:30" s="311" customFormat="1" ht="12" x14ac:dyDescent="0.2">
      <c r="R259" s="309"/>
      <c r="S259" s="309"/>
      <c r="T259" s="309"/>
      <c r="U259" s="309"/>
      <c r="V259" s="309"/>
      <c r="W259" s="309"/>
      <c r="X259" s="309"/>
      <c r="Y259" s="309"/>
      <c r="Z259" s="309"/>
      <c r="AA259" s="309"/>
      <c r="AB259" s="309"/>
      <c r="AC259" s="309"/>
      <c r="AD259" s="309"/>
    </row>
    <row r="260" spans="18:30" s="311" customFormat="1" ht="12" x14ac:dyDescent="0.2">
      <c r="R260" s="309"/>
      <c r="S260" s="309"/>
      <c r="T260" s="309"/>
      <c r="U260" s="309"/>
      <c r="V260" s="309"/>
      <c r="W260" s="309"/>
      <c r="X260" s="309"/>
      <c r="Y260" s="309"/>
      <c r="Z260" s="309"/>
      <c r="AA260" s="309"/>
      <c r="AB260" s="309"/>
      <c r="AC260" s="309"/>
      <c r="AD260" s="309"/>
    </row>
    <row r="261" spans="18:30" s="311" customFormat="1" ht="12" x14ac:dyDescent="0.2">
      <c r="R261" s="309"/>
      <c r="S261" s="309"/>
      <c r="T261" s="309"/>
      <c r="U261" s="309"/>
      <c r="V261" s="309"/>
      <c r="W261" s="309"/>
      <c r="X261" s="309"/>
      <c r="Y261" s="309"/>
      <c r="Z261" s="309"/>
      <c r="AA261" s="309"/>
      <c r="AB261" s="309"/>
      <c r="AC261" s="309"/>
      <c r="AD261" s="309"/>
    </row>
    <row r="262" spans="18:30" s="311" customFormat="1" ht="12" x14ac:dyDescent="0.2">
      <c r="R262" s="309"/>
      <c r="S262" s="309"/>
      <c r="T262" s="309"/>
      <c r="U262" s="309"/>
      <c r="V262" s="309"/>
      <c r="W262" s="309"/>
      <c r="X262" s="309"/>
      <c r="Y262" s="309"/>
      <c r="Z262" s="309"/>
      <c r="AA262" s="309"/>
      <c r="AB262" s="309"/>
      <c r="AC262" s="309"/>
      <c r="AD262" s="309"/>
    </row>
    <row r="263" spans="18:30" s="311" customFormat="1" ht="12" x14ac:dyDescent="0.2">
      <c r="R263" s="309"/>
      <c r="S263" s="309"/>
      <c r="T263" s="309"/>
      <c r="U263" s="309"/>
      <c r="V263" s="309"/>
      <c r="W263" s="309"/>
      <c r="X263" s="309"/>
      <c r="Y263" s="309"/>
      <c r="Z263" s="309"/>
      <c r="AA263" s="309"/>
      <c r="AB263" s="309"/>
      <c r="AC263" s="309"/>
      <c r="AD263" s="309"/>
    </row>
    <row r="264" spans="18:30" s="311" customFormat="1" ht="12" x14ac:dyDescent="0.2">
      <c r="R264" s="309"/>
      <c r="S264" s="309"/>
      <c r="T264" s="309"/>
      <c r="U264" s="309"/>
      <c r="V264" s="309"/>
      <c r="W264" s="309"/>
      <c r="X264" s="309"/>
      <c r="Y264" s="309"/>
      <c r="Z264" s="309"/>
      <c r="AA264" s="309"/>
      <c r="AB264" s="309"/>
      <c r="AC264" s="309"/>
      <c r="AD264" s="309"/>
    </row>
    <row r="265" spans="18:30" s="311" customFormat="1" ht="12" x14ac:dyDescent="0.2">
      <c r="R265" s="309"/>
      <c r="S265" s="309"/>
      <c r="T265" s="309"/>
      <c r="U265" s="309"/>
      <c r="V265" s="309"/>
      <c r="W265" s="309"/>
      <c r="X265" s="309"/>
      <c r="Y265" s="309"/>
      <c r="Z265" s="309"/>
      <c r="AA265" s="309"/>
      <c r="AB265" s="309"/>
      <c r="AC265" s="309"/>
      <c r="AD265" s="309"/>
    </row>
    <row r="266" spans="18:30" s="311" customFormat="1" ht="12" x14ac:dyDescent="0.2">
      <c r="R266" s="309"/>
      <c r="S266" s="309"/>
      <c r="T266" s="309"/>
      <c r="U266" s="309"/>
      <c r="V266" s="309"/>
      <c r="W266" s="309"/>
      <c r="X266" s="309"/>
      <c r="Y266" s="309"/>
      <c r="Z266" s="309"/>
      <c r="AA266" s="309"/>
      <c r="AB266" s="309"/>
      <c r="AC266" s="309"/>
      <c r="AD266" s="309"/>
    </row>
    <row r="267" spans="18:30" s="311" customFormat="1" ht="12" x14ac:dyDescent="0.2">
      <c r="R267" s="309"/>
      <c r="S267" s="309"/>
      <c r="T267" s="309"/>
      <c r="U267" s="309"/>
      <c r="V267" s="309"/>
      <c r="W267" s="309"/>
      <c r="X267" s="309"/>
      <c r="Y267" s="309"/>
      <c r="Z267" s="309"/>
      <c r="AA267" s="309"/>
      <c r="AB267" s="309"/>
      <c r="AC267" s="309"/>
      <c r="AD267" s="309"/>
    </row>
    <row r="268" spans="18:30" s="311" customFormat="1" ht="12" x14ac:dyDescent="0.2">
      <c r="R268" s="309"/>
      <c r="S268" s="309"/>
      <c r="T268" s="309"/>
      <c r="U268" s="309"/>
      <c r="V268" s="309"/>
      <c r="W268" s="309"/>
      <c r="X268" s="309"/>
      <c r="Y268" s="309"/>
      <c r="Z268" s="309"/>
      <c r="AA268" s="309"/>
      <c r="AB268" s="309"/>
      <c r="AC268" s="309"/>
      <c r="AD268" s="309"/>
    </row>
    <row r="269" spans="18:30" s="311" customFormat="1" ht="12" x14ac:dyDescent="0.2">
      <c r="R269" s="309"/>
      <c r="S269" s="309"/>
      <c r="T269" s="309"/>
      <c r="U269" s="309"/>
      <c r="V269" s="309"/>
      <c r="W269" s="309"/>
      <c r="X269" s="309"/>
      <c r="Y269" s="309"/>
      <c r="Z269" s="309"/>
      <c r="AA269" s="309"/>
      <c r="AB269" s="309"/>
      <c r="AC269" s="309"/>
      <c r="AD269" s="309"/>
    </row>
    <row r="270" spans="18:30" s="311" customFormat="1" ht="12" x14ac:dyDescent="0.2">
      <c r="R270" s="309"/>
      <c r="S270" s="309"/>
      <c r="T270" s="309"/>
      <c r="U270" s="309"/>
      <c r="V270" s="309"/>
      <c r="W270" s="309"/>
      <c r="X270" s="309"/>
      <c r="Y270" s="309"/>
      <c r="Z270" s="309"/>
      <c r="AA270" s="309"/>
      <c r="AB270" s="309"/>
      <c r="AC270" s="309"/>
      <c r="AD270" s="309"/>
    </row>
    <row r="271" spans="18:30" s="311" customFormat="1" ht="12" x14ac:dyDescent="0.2">
      <c r="R271" s="309"/>
      <c r="S271" s="309"/>
      <c r="T271" s="309"/>
      <c r="U271" s="309"/>
      <c r="V271" s="309"/>
      <c r="W271" s="309"/>
      <c r="X271" s="309"/>
      <c r="Y271" s="309"/>
      <c r="Z271" s="309"/>
      <c r="AA271" s="309"/>
      <c r="AB271" s="309"/>
      <c r="AC271" s="309"/>
      <c r="AD271" s="309"/>
    </row>
    <row r="272" spans="18:30" s="311" customFormat="1" ht="12" x14ac:dyDescent="0.2">
      <c r="R272" s="309"/>
      <c r="S272" s="309"/>
      <c r="T272" s="309"/>
      <c r="U272" s="309"/>
      <c r="V272" s="309"/>
      <c r="W272" s="309"/>
      <c r="X272" s="309"/>
      <c r="Y272" s="309"/>
      <c r="Z272" s="309"/>
      <c r="AA272" s="309"/>
      <c r="AB272" s="309"/>
      <c r="AC272" s="309"/>
      <c r="AD272" s="309"/>
    </row>
    <row r="273" spans="18:30" s="311" customFormat="1" ht="12" x14ac:dyDescent="0.2">
      <c r="R273" s="309"/>
      <c r="S273" s="309"/>
      <c r="T273" s="309"/>
      <c r="U273" s="309"/>
      <c r="V273" s="309"/>
      <c r="W273" s="309"/>
      <c r="X273" s="309"/>
      <c r="Y273" s="309"/>
      <c r="Z273" s="309"/>
      <c r="AA273" s="309"/>
      <c r="AB273" s="309"/>
      <c r="AC273" s="309"/>
      <c r="AD273" s="309"/>
    </row>
    <row r="274" spans="18:30" s="311" customFormat="1" ht="12" x14ac:dyDescent="0.2">
      <c r="R274" s="309"/>
      <c r="S274" s="309"/>
      <c r="T274" s="309"/>
      <c r="U274" s="309"/>
      <c r="V274" s="309"/>
      <c r="W274" s="309"/>
      <c r="X274" s="309"/>
      <c r="Y274" s="309"/>
      <c r="Z274" s="309"/>
      <c r="AA274" s="309"/>
      <c r="AB274" s="309"/>
      <c r="AC274" s="309"/>
      <c r="AD274" s="309"/>
    </row>
    <row r="275" spans="18:30" s="311" customFormat="1" ht="12" x14ac:dyDescent="0.2">
      <c r="R275" s="309"/>
      <c r="S275" s="309"/>
      <c r="T275" s="309"/>
      <c r="U275" s="309"/>
      <c r="V275" s="309"/>
      <c r="W275" s="309"/>
      <c r="X275" s="309"/>
      <c r="Y275" s="309"/>
      <c r="Z275" s="309"/>
      <c r="AA275" s="309"/>
      <c r="AB275" s="309"/>
      <c r="AC275" s="309"/>
      <c r="AD275" s="309"/>
    </row>
    <row r="276" spans="18:30" s="311" customFormat="1" ht="12" x14ac:dyDescent="0.2">
      <c r="R276" s="309"/>
      <c r="S276" s="309"/>
      <c r="T276" s="309"/>
      <c r="U276" s="309"/>
      <c r="V276" s="309"/>
      <c r="W276" s="309"/>
      <c r="X276" s="309"/>
      <c r="Y276" s="309"/>
      <c r="Z276" s="309"/>
      <c r="AA276" s="309"/>
      <c r="AB276" s="309"/>
      <c r="AC276" s="309"/>
      <c r="AD276" s="309"/>
    </row>
    <row r="277" spans="18:30" s="311" customFormat="1" ht="12" x14ac:dyDescent="0.2">
      <c r="R277" s="309"/>
      <c r="S277" s="309"/>
      <c r="T277" s="309"/>
      <c r="U277" s="309"/>
      <c r="V277" s="309"/>
      <c r="W277" s="309"/>
      <c r="X277" s="309"/>
      <c r="Y277" s="309"/>
      <c r="Z277" s="309"/>
      <c r="AA277" s="309"/>
      <c r="AB277" s="309"/>
      <c r="AC277" s="309"/>
      <c r="AD277" s="309"/>
    </row>
    <row r="278" spans="18:30" s="311" customFormat="1" ht="12" x14ac:dyDescent="0.2">
      <c r="R278" s="309"/>
      <c r="S278" s="309"/>
      <c r="T278" s="309"/>
      <c r="U278" s="309"/>
      <c r="V278" s="309"/>
      <c r="W278" s="309"/>
      <c r="X278" s="309"/>
      <c r="Y278" s="309"/>
      <c r="Z278" s="309"/>
      <c r="AA278" s="309"/>
      <c r="AB278" s="309"/>
      <c r="AC278" s="309"/>
      <c r="AD278" s="309"/>
    </row>
    <row r="279" spans="18:30" s="311" customFormat="1" ht="12" x14ac:dyDescent="0.2">
      <c r="R279" s="309"/>
      <c r="S279" s="309"/>
      <c r="T279" s="309"/>
      <c r="U279" s="309"/>
      <c r="V279" s="309"/>
      <c r="W279" s="309"/>
      <c r="X279" s="309"/>
      <c r="Y279" s="309"/>
      <c r="Z279" s="309"/>
      <c r="AA279" s="309"/>
      <c r="AB279" s="309"/>
      <c r="AC279" s="309"/>
      <c r="AD279" s="309"/>
    </row>
    <row r="280" spans="18:30" s="311" customFormat="1" ht="12" x14ac:dyDescent="0.2">
      <c r="R280" s="309"/>
      <c r="S280" s="309"/>
      <c r="T280" s="309"/>
      <c r="U280" s="309"/>
      <c r="V280" s="309"/>
      <c r="W280" s="309"/>
      <c r="X280" s="309"/>
      <c r="Y280" s="309"/>
      <c r="Z280" s="309"/>
      <c r="AA280" s="309"/>
      <c r="AB280" s="309"/>
      <c r="AC280" s="309"/>
      <c r="AD280" s="309"/>
    </row>
    <row r="281" spans="18:30" s="311" customFormat="1" ht="12" x14ac:dyDescent="0.2">
      <c r="R281" s="309"/>
      <c r="S281" s="309"/>
      <c r="T281" s="309"/>
      <c r="U281" s="309"/>
      <c r="V281" s="309"/>
      <c r="W281" s="309"/>
      <c r="X281" s="309"/>
      <c r="Y281" s="309"/>
      <c r="Z281" s="309"/>
      <c r="AA281" s="309"/>
      <c r="AB281" s="309"/>
      <c r="AC281" s="309"/>
      <c r="AD281" s="309"/>
    </row>
    <row r="282" spans="18:30" s="311" customFormat="1" ht="12" x14ac:dyDescent="0.2">
      <c r="R282" s="309"/>
      <c r="S282" s="309"/>
      <c r="T282" s="309"/>
      <c r="U282" s="309"/>
      <c r="V282" s="309"/>
      <c r="W282" s="309"/>
      <c r="X282" s="309"/>
      <c r="Y282" s="309"/>
      <c r="Z282" s="309"/>
      <c r="AA282" s="309"/>
      <c r="AB282" s="309"/>
      <c r="AC282" s="309"/>
      <c r="AD282" s="309"/>
    </row>
    <row r="283" spans="18:30" s="311" customFormat="1" ht="12" x14ac:dyDescent="0.2">
      <c r="R283" s="309"/>
      <c r="S283" s="309"/>
      <c r="T283" s="309"/>
      <c r="U283" s="309"/>
      <c r="V283" s="309"/>
      <c r="W283" s="309"/>
      <c r="X283" s="309"/>
      <c r="Y283" s="309"/>
      <c r="Z283" s="309"/>
      <c r="AA283" s="309"/>
      <c r="AB283" s="309"/>
      <c r="AC283" s="309"/>
      <c r="AD283" s="309"/>
    </row>
    <row r="284" spans="18:30" s="311" customFormat="1" ht="12" x14ac:dyDescent="0.2">
      <c r="R284" s="309"/>
      <c r="S284" s="309"/>
      <c r="T284" s="309"/>
      <c r="U284" s="309"/>
      <c r="V284" s="309"/>
      <c r="W284" s="309"/>
      <c r="X284" s="309"/>
      <c r="Y284" s="309"/>
      <c r="Z284" s="309"/>
      <c r="AA284" s="309"/>
      <c r="AB284" s="309"/>
      <c r="AC284" s="309"/>
      <c r="AD284" s="309"/>
    </row>
    <row r="285" spans="18:30" s="311" customFormat="1" ht="12" x14ac:dyDescent="0.2">
      <c r="R285" s="309"/>
      <c r="S285" s="309"/>
      <c r="T285" s="309"/>
      <c r="U285" s="309"/>
      <c r="V285" s="309"/>
      <c r="W285" s="309"/>
      <c r="X285" s="309"/>
      <c r="Y285" s="309"/>
      <c r="Z285" s="309"/>
      <c r="AA285" s="309"/>
      <c r="AB285" s="309"/>
      <c r="AC285" s="309"/>
      <c r="AD285" s="309"/>
    </row>
    <row r="286" spans="18:30" s="311" customFormat="1" ht="12" x14ac:dyDescent="0.2">
      <c r="R286" s="309"/>
      <c r="S286" s="309"/>
      <c r="T286" s="309"/>
      <c r="U286" s="309"/>
      <c r="V286" s="309"/>
      <c r="W286" s="309"/>
      <c r="X286" s="309"/>
      <c r="Y286" s="309"/>
      <c r="Z286" s="309"/>
      <c r="AA286" s="309"/>
      <c r="AB286" s="309"/>
      <c r="AC286" s="309"/>
      <c r="AD286" s="309"/>
    </row>
    <row r="287" spans="18:30" s="311" customFormat="1" ht="12" x14ac:dyDescent="0.2">
      <c r="R287" s="309"/>
      <c r="S287" s="309"/>
      <c r="T287" s="309"/>
      <c r="U287" s="309"/>
      <c r="V287" s="309"/>
      <c r="W287" s="309"/>
      <c r="X287" s="309"/>
      <c r="Y287" s="309"/>
      <c r="Z287" s="309"/>
      <c r="AA287" s="309"/>
      <c r="AB287" s="309"/>
      <c r="AC287" s="309"/>
      <c r="AD287" s="309"/>
    </row>
    <row r="288" spans="18:30" s="311" customFormat="1" ht="12" x14ac:dyDescent="0.2">
      <c r="R288" s="309"/>
      <c r="S288" s="309"/>
      <c r="T288" s="309"/>
      <c r="U288" s="309"/>
      <c r="V288" s="309"/>
      <c r="W288" s="309"/>
      <c r="X288" s="309"/>
      <c r="Y288" s="309"/>
      <c r="Z288" s="309"/>
      <c r="AA288" s="309"/>
      <c r="AB288" s="309"/>
      <c r="AC288" s="309"/>
      <c r="AD288" s="309"/>
    </row>
    <row r="289" spans="18:30" s="311" customFormat="1" ht="12" x14ac:dyDescent="0.2">
      <c r="R289" s="309"/>
      <c r="S289" s="309"/>
      <c r="T289" s="309"/>
      <c r="U289" s="309"/>
      <c r="V289" s="309"/>
      <c r="W289" s="309"/>
      <c r="X289" s="309"/>
      <c r="Y289" s="309"/>
      <c r="Z289" s="309"/>
      <c r="AA289" s="309"/>
      <c r="AB289" s="309"/>
      <c r="AC289" s="309"/>
      <c r="AD289" s="309"/>
    </row>
    <row r="290" spans="18:30" s="311" customFormat="1" ht="12" x14ac:dyDescent="0.2">
      <c r="R290" s="309"/>
      <c r="S290" s="309"/>
      <c r="T290" s="309"/>
      <c r="U290" s="309"/>
      <c r="V290" s="309"/>
      <c r="W290" s="309"/>
      <c r="X290" s="309"/>
      <c r="Y290" s="309"/>
      <c r="Z290" s="309"/>
      <c r="AA290" s="309"/>
      <c r="AB290" s="309"/>
      <c r="AC290" s="309"/>
      <c r="AD290" s="309"/>
    </row>
    <row r="291" spans="18:30" s="311" customFormat="1" ht="12" x14ac:dyDescent="0.2">
      <c r="R291" s="309"/>
      <c r="S291" s="309"/>
      <c r="T291" s="309"/>
      <c r="U291" s="309"/>
      <c r="V291" s="309"/>
      <c r="W291" s="309"/>
      <c r="X291" s="309"/>
      <c r="Y291" s="309"/>
      <c r="Z291" s="309"/>
      <c r="AA291" s="309"/>
      <c r="AB291" s="309"/>
      <c r="AC291" s="309"/>
      <c r="AD291" s="309"/>
    </row>
    <row r="292" spans="18:30" s="311" customFormat="1" ht="12" x14ac:dyDescent="0.2">
      <c r="R292" s="309"/>
      <c r="S292" s="309"/>
      <c r="T292" s="309"/>
      <c r="U292" s="309"/>
      <c r="V292" s="309"/>
      <c r="W292" s="309"/>
      <c r="X292" s="309"/>
      <c r="Y292" s="309"/>
      <c r="Z292" s="309"/>
      <c r="AA292" s="309"/>
      <c r="AB292" s="309"/>
      <c r="AC292" s="309"/>
      <c r="AD292" s="309"/>
    </row>
    <row r="293" spans="18:30" s="311" customFormat="1" ht="12" x14ac:dyDescent="0.2">
      <c r="R293" s="309"/>
      <c r="S293" s="309"/>
      <c r="T293" s="309"/>
      <c r="U293" s="309"/>
      <c r="V293" s="309"/>
      <c r="W293" s="309"/>
      <c r="X293" s="309"/>
      <c r="Y293" s="309"/>
      <c r="Z293" s="309"/>
      <c r="AA293" s="309"/>
      <c r="AB293" s="309"/>
      <c r="AC293" s="309"/>
      <c r="AD293" s="309"/>
    </row>
    <row r="294" spans="18:30" s="311" customFormat="1" ht="12" x14ac:dyDescent="0.2">
      <c r="R294" s="309"/>
      <c r="S294" s="309"/>
      <c r="T294" s="309"/>
      <c r="U294" s="309"/>
      <c r="V294" s="309"/>
      <c r="W294" s="309"/>
      <c r="X294" s="309"/>
      <c r="Y294" s="309"/>
      <c r="Z294" s="309"/>
      <c r="AA294" s="309"/>
      <c r="AB294" s="309"/>
      <c r="AC294" s="309"/>
      <c r="AD294" s="309"/>
    </row>
    <row r="295" spans="18:30" s="311" customFormat="1" ht="12" x14ac:dyDescent="0.2">
      <c r="R295" s="309"/>
      <c r="S295" s="309"/>
      <c r="T295" s="309"/>
      <c r="U295" s="309"/>
      <c r="V295" s="309"/>
      <c r="W295" s="309"/>
      <c r="X295" s="309"/>
      <c r="Y295" s="309"/>
      <c r="Z295" s="309"/>
      <c r="AA295" s="309"/>
      <c r="AB295" s="309"/>
      <c r="AC295" s="309"/>
      <c r="AD295" s="309"/>
    </row>
    <row r="296" spans="18:30" s="311" customFormat="1" ht="12" x14ac:dyDescent="0.2">
      <c r="R296" s="309"/>
      <c r="S296" s="309"/>
      <c r="T296" s="309"/>
      <c r="U296" s="309"/>
      <c r="V296" s="309"/>
      <c r="W296" s="309"/>
      <c r="X296" s="309"/>
      <c r="Y296" s="309"/>
      <c r="Z296" s="309"/>
      <c r="AA296" s="309"/>
      <c r="AB296" s="309"/>
      <c r="AC296" s="309"/>
      <c r="AD296" s="309"/>
    </row>
    <row r="297" spans="18:30" s="311" customFormat="1" ht="12" x14ac:dyDescent="0.2">
      <c r="R297" s="309"/>
      <c r="S297" s="309"/>
      <c r="T297" s="309"/>
      <c r="U297" s="309"/>
      <c r="V297" s="309"/>
      <c r="W297" s="309"/>
      <c r="X297" s="309"/>
      <c r="Y297" s="309"/>
      <c r="Z297" s="309"/>
      <c r="AA297" s="309"/>
      <c r="AB297" s="309"/>
      <c r="AC297" s="309"/>
      <c r="AD297" s="309"/>
    </row>
    <row r="298" spans="18:30" s="311" customFormat="1" ht="12" x14ac:dyDescent="0.2">
      <c r="R298" s="309"/>
      <c r="S298" s="309"/>
      <c r="T298" s="309"/>
      <c r="U298" s="309"/>
      <c r="V298" s="309"/>
      <c r="W298" s="309"/>
      <c r="X298" s="309"/>
      <c r="Y298" s="309"/>
      <c r="Z298" s="309"/>
      <c r="AA298" s="309"/>
      <c r="AB298" s="309"/>
      <c r="AC298" s="309"/>
      <c r="AD298" s="309"/>
    </row>
    <row r="299" spans="18:30" s="311" customFormat="1" ht="12" x14ac:dyDescent="0.2">
      <c r="R299" s="309"/>
      <c r="S299" s="309"/>
      <c r="T299" s="309"/>
      <c r="U299" s="309"/>
      <c r="V299" s="309"/>
      <c r="W299" s="309"/>
      <c r="X299" s="309"/>
      <c r="Y299" s="309"/>
      <c r="Z299" s="309"/>
      <c r="AA299" s="309"/>
      <c r="AB299" s="309"/>
      <c r="AC299" s="309"/>
      <c r="AD299" s="309"/>
    </row>
    <row r="300" spans="18:30" s="311" customFormat="1" ht="12" x14ac:dyDescent="0.2">
      <c r="R300" s="309"/>
      <c r="S300" s="309"/>
      <c r="T300" s="309"/>
      <c r="U300" s="309"/>
      <c r="V300" s="309"/>
      <c r="W300" s="309"/>
      <c r="X300" s="309"/>
      <c r="Y300" s="309"/>
      <c r="Z300" s="309"/>
      <c r="AA300" s="309"/>
      <c r="AB300" s="309"/>
      <c r="AC300" s="309"/>
      <c r="AD300" s="309"/>
    </row>
    <row r="301" spans="18:30" s="311" customFormat="1" ht="12" x14ac:dyDescent="0.2">
      <c r="R301" s="309"/>
      <c r="S301" s="309"/>
      <c r="T301" s="309"/>
      <c r="U301" s="309"/>
      <c r="V301" s="309"/>
      <c r="W301" s="309"/>
      <c r="X301" s="309"/>
      <c r="Y301" s="309"/>
      <c r="Z301" s="309"/>
      <c r="AA301" s="309"/>
      <c r="AB301" s="309"/>
      <c r="AC301" s="309"/>
      <c r="AD301" s="309"/>
    </row>
    <row r="302" spans="18:30" s="311" customFormat="1" ht="12" x14ac:dyDescent="0.2">
      <c r="R302" s="309"/>
      <c r="S302" s="309"/>
      <c r="T302" s="309"/>
      <c r="U302" s="309"/>
      <c r="V302" s="309"/>
      <c r="W302" s="309"/>
      <c r="X302" s="309"/>
      <c r="Y302" s="309"/>
      <c r="Z302" s="309"/>
      <c r="AA302" s="309"/>
      <c r="AB302" s="309"/>
      <c r="AC302" s="309"/>
      <c r="AD302" s="309"/>
    </row>
    <row r="303" spans="18:30" s="311" customFormat="1" ht="12" x14ac:dyDescent="0.2">
      <c r="R303" s="309"/>
      <c r="S303" s="309"/>
      <c r="T303" s="309"/>
      <c r="U303" s="309"/>
      <c r="V303" s="309"/>
      <c r="W303" s="309"/>
      <c r="X303" s="309"/>
      <c r="Y303" s="309"/>
      <c r="Z303" s="309"/>
      <c r="AA303" s="309"/>
      <c r="AB303" s="309"/>
      <c r="AC303" s="309"/>
      <c r="AD303" s="309"/>
    </row>
    <row r="304" spans="18:30" s="311" customFormat="1" ht="12" x14ac:dyDescent="0.2">
      <c r="R304" s="309"/>
      <c r="S304" s="309"/>
      <c r="T304" s="309"/>
      <c r="U304" s="309"/>
      <c r="V304" s="309"/>
      <c r="W304" s="309"/>
      <c r="X304" s="309"/>
      <c r="Y304" s="309"/>
      <c r="Z304" s="309"/>
      <c r="AA304" s="309"/>
      <c r="AB304" s="309"/>
      <c r="AC304" s="309"/>
      <c r="AD304" s="309"/>
    </row>
    <row r="305" spans="18:30" s="311" customFormat="1" ht="12" x14ac:dyDescent="0.2">
      <c r="R305" s="309"/>
      <c r="S305" s="309"/>
      <c r="T305" s="309"/>
      <c r="U305" s="309"/>
      <c r="V305" s="309"/>
      <c r="W305" s="309"/>
      <c r="X305" s="309"/>
      <c r="Y305" s="309"/>
      <c r="Z305" s="309"/>
      <c r="AA305" s="309"/>
      <c r="AB305" s="309"/>
      <c r="AC305" s="309"/>
      <c r="AD305" s="309"/>
    </row>
    <row r="306" spans="18:30" s="311" customFormat="1" ht="12" x14ac:dyDescent="0.2">
      <c r="R306" s="309"/>
      <c r="S306" s="309"/>
      <c r="T306" s="309"/>
      <c r="U306" s="309"/>
      <c r="V306" s="309"/>
      <c r="W306" s="309"/>
      <c r="X306" s="309"/>
      <c r="Y306" s="309"/>
      <c r="Z306" s="309"/>
      <c r="AA306" s="309"/>
      <c r="AB306" s="309"/>
      <c r="AC306" s="309"/>
      <c r="AD306" s="309"/>
    </row>
    <row r="307" spans="18:30" s="311" customFormat="1" ht="12" x14ac:dyDescent="0.2">
      <c r="R307" s="309"/>
      <c r="S307" s="309"/>
      <c r="T307" s="309"/>
      <c r="U307" s="309"/>
      <c r="V307" s="309"/>
      <c r="W307" s="309"/>
      <c r="X307" s="309"/>
      <c r="Y307" s="309"/>
      <c r="Z307" s="309"/>
      <c r="AA307" s="309"/>
      <c r="AB307" s="309"/>
      <c r="AC307" s="309"/>
      <c r="AD307" s="309"/>
    </row>
    <row r="308" spans="18:30" s="311" customFormat="1" ht="12" x14ac:dyDescent="0.2">
      <c r="R308" s="309"/>
      <c r="S308" s="309"/>
      <c r="T308" s="309"/>
      <c r="U308" s="309"/>
      <c r="V308" s="309"/>
      <c r="W308" s="309"/>
      <c r="X308" s="309"/>
      <c r="Y308" s="309"/>
      <c r="Z308" s="309"/>
      <c r="AA308" s="309"/>
      <c r="AB308" s="309"/>
      <c r="AC308" s="309"/>
      <c r="AD308" s="309"/>
    </row>
    <row r="309" spans="18:30" s="311" customFormat="1" ht="12" x14ac:dyDescent="0.2">
      <c r="R309" s="309"/>
      <c r="S309" s="309"/>
      <c r="T309" s="309"/>
      <c r="U309" s="309"/>
      <c r="V309" s="309"/>
      <c r="W309" s="309"/>
      <c r="X309" s="309"/>
      <c r="Y309" s="309"/>
      <c r="Z309" s="309"/>
      <c r="AA309" s="309"/>
      <c r="AB309" s="309"/>
      <c r="AC309" s="309"/>
      <c r="AD309" s="309"/>
    </row>
    <row r="310" spans="18:30" s="311" customFormat="1" ht="12" x14ac:dyDescent="0.2">
      <c r="R310" s="309"/>
      <c r="S310" s="309"/>
      <c r="T310" s="309"/>
      <c r="U310" s="309"/>
      <c r="V310" s="309"/>
      <c r="W310" s="309"/>
      <c r="X310" s="309"/>
      <c r="Y310" s="309"/>
      <c r="Z310" s="309"/>
      <c r="AA310" s="309"/>
      <c r="AB310" s="309"/>
      <c r="AC310" s="309"/>
      <c r="AD310" s="309"/>
    </row>
    <row r="311" spans="18:30" s="311" customFormat="1" ht="12" x14ac:dyDescent="0.2">
      <c r="R311" s="309"/>
      <c r="S311" s="309"/>
      <c r="T311" s="309"/>
      <c r="U311" s="309"/>
      <c r="V311" s="309"/>
      <c r="W311" s="309"/>
      <c r="X311" s="309"/>
      <c r="Y311" s="309"/>
      <c r="Z311" s="309"/>
      <c r="AA311" s="309"/>
      <c r="AB311" s="309"/>
      <c r="AC311" s="309"/>
      <c r="AD311" s="309"/>
    </row>
    <row r="312" spans="18:30" s="311" customFormat="1" ht="12" x14ac:dyDescent="0.2">
      <c r="R312" s="309"/>
      <c r="S312" s="309"/>
      <c r="T312" s="309"/>
      <c r="U312" s="309"/>
      <c r="V312" s="309"/>
      <c r="W312" s="309"/>
      <c r="X312" s="309"/>
      <c r="Y312" s="309"/>
      <c r="Z312" s="309"/>
      <c r="AA312" s="309"/>
      <c r="AB312" s="309"/>
      <c r="AC312" s="309"/>
      <c r="AD312" s="309"/>
    </row>
    <row r="313" spans="18:30" s="311" customFormat="1" ht="12" x14ac:dyDescent="0.2">
      <c r="R313" s="309"/>
      <c r="S313" s="309"/>
      <c r="T313" s="309"/>
      <c r="U313" s="309"/>
      <c r="V313" s="309"/>
      <c r="W313" s="309"/>
      <c r="X313" s="309"/>
      <c r="Y313" s="309"/>
      <c r="Z313" s="309"/>
      <c r="AA313" s="309"/>
      <c r="AB313" s="309"/>
      <c r="AC313" s="309"/>
      <c r="AD313" s="309"/>
    </row>
    <row r="314" spans="18:30" s="311" customFormat="1" ht="12" x14ac:dyDescent="0.2">
      <c r="R314" s="309"/>
      <c r="S314" s="309"/>
      <c r="T314" s="309"/>
      <c r="U314" s="309"/>
      <c r="V314" s="309"/>
      <c r="W314" s="309"/>
      <c r="X314" s="309"/>
      <c r="Y314" s="309"/>
      <c r="Z314" s="309"/>
      <c r="AA314" s="309"/>
      <c r="AB314" s="309"/>
      <c r="AC314" s="309"/>
      <c r="AD314" s="309"/>
    </row>
    <row r="315" spans="18:30" s="311" customFormat="1" ht="12" x14ac:dyDescent="0.2">
      <c r="R315" s="309"/>
      <c r="S315" s="309"/>
      <c r="T315" s="309"/>
      <c r="U315" s="309"/>
      <c r="V315" s="309"/>
      <c r="W315" s="309"/>
      <c r="X315" s="309"/>
      <c r="Y315" s="309"/>
      <c r="Z315" s="309"/>
      <c r="AA315" s="309"/>
      <c r="AB315" s="309"/>
      <c r="AC315" s="309"/>
      <c r="AD315" s="309"/>
    </row>
    <row r="316" spans="18:30" s="311" customFormat="1" ht="12" x14ac:dyDescent="0.2">
      <c r="R316" s="309"/>
      <c r="S316" s="309"/>
      <c r="T316" s="309"/>
      <c r="U316" s="309"/>
      <c r="V316" s="309"/>
      <c r="W316" s="309"/>
      <c r="X316" s="309"/>
      <c r="Y316" s="309"/>
      <c r="Z316" s="309"/>
      <c r="AA316" s="309"/>
      <c r="AB316" s="309"/>
      <c r="AC316" s="309"/>
      <c r="AD316" s="309"/>
    </row>
    <row r="317" spans="18:30" s="311" customFormat="1" ht="12" x14ac:dyDescent="0.2">
      <c r="R317" s="309"/>
      <c r="S317" s="309"/>
      <c r="T317" s="309"/>
      <c r="U317" s="309"/>
      <c r="V317" s="309"/>
      <c r="W317" s="309"/>
      <c r="X317" s="309"/>
      <c r="Y317" s="309"/>
      <c r="Z317" s="309"/>
      <c r="AA317" s="309"/>
      <c r="AB317" s="309"/>
      <c r="AC317" s="309"/>
      <c r="AD317" s="309"/>
    </row>
    <row r="318" spans="18:30" s="311" customFormat="1" ht="12" x14ac:dyDescent="0.2">
      <c r="R318" s="309"/>
      <c r="S318" s="309"/>
      <c r="T318" s="309"/>
      <c r="U318" s="309"/>
      <c r="V318" s="309"/>
      <c r="W318" s="309"/>
      <c r="X318" s="309"/>
      <c r="Y318" s="309"/>
      <c r="Z318" s="309"/>
      <c r="AA318" s="309"/>
      <c r="AB318" s="309"/>
      <c r="AC318" s="309"/>
      <c r="AD318" s="309"/>
    </row>
    <row r="319" spans="18:30" s="311" customFormat="1" ht="12" x14ac:dyDescent="0.2">
      <c r="R319" s="309"/>
      <c r="S319" s="309"/>
      <c r="T319" s="309"/>
      <c r="U319" s="309"/>
      <c r="V319" s="309"/>
      <c r="W319" s="309"/>
      <c r="X319" s="309"/>
      <c r="Y319" s="309"/>
      <c r="Z319" s="309"/>
      <c r="AA319" s="309"/>
      <c r="AB319" s="309"/>
      <c r="AC319" s="309"/>
      <c r="AD319" s="309"/>
    </row>
    <row r="320" spans="18:30" s="311" customFormat="1" ht="12" x14ac:dyDescent="0.2">
      <c r="R320" s="309"/>
      <c r="S320" s="309"/>
      <c r="T320" s="309"/>
      <c r="U320" s="309"/>
      <c r="V320" s="309"/>
      <c r="W320" s="309"/>
      <c r="X320" s="309"/>
      <c r="Y320" s="309"/>
      <c r="Z320" s="309"/>
      <c r="AA320" s="309"/>
      <c r="AB320" s="309"/>
      <c r="AC320" s="309"/>
      <c r="AD320" s="309"/>
    </row>
    <row r="321" spans="18:30" s="311" customFormat="1" ht="12" x14ac:dyDescent="0.2">
      <c r="R321" s="309"/>
      <c r="S321" s="309"/>
      <c r="T321" s="309"/>
      <c r="U321" s="309"/>
      <c r="V321" s="309"/>
      <c r="W321" s="309"/>
      <c r="X321" s="309"/>
      <c r="Y321" s="309"/>
      <c r="Z321" s="309"/>
      <c r="AA321" s="309"/>
      <c r="AB321" s="309"/>
      <c r="AC321" s="309"/>
      <c r="AD321" s="309"/>
    </row>
    <row r="322" spans="18:30" s="311" customFormat="1" ht="12" x14ac:dyDescent="0.2">
      <c r="R322" s="309"/>
      <c r="S322" s="309"/>
      <c r="T322" s="309"/>
      <c r="U322" s="309"/>
      <c r="V322" s="309"/>
      <c r="W322" s="309"/>
      <c r="X322" s="309"/>
      <c r="Y322" s="309"/>
      <c r="Z322" s="309"/>
      <c r="AA322" s="309"/>
      <c r="AB322" s="309"/>
      <c r="AC322" s="309"/>
      <c r="AD322" s="309"/>
    </row>
    <row r="323" spans="18:30" s="311" customFormat="1" ht="12" x14ac:dyDescent="0.2">
      <c r="R323" s="309"/>
      <c r="S323" s="309"/>
      <c r="T323" s="309"/>
      <c r="U323" s="309"/>
      <c r="V323" s="309"/>
      <c r="W323" s="309"/>
      <c r="X323" s="309"/>
      <c r="Y323" s="309"/>
      <c r="Z323" s="309"/>
      <c r="AA323" s="309"/>
      <c r="AB323" s="309"/>
      <c r="AC323" s="309"/>
      <c r="AD323" s="309"/>
    </row>
    <row r="324" spans="18:30" s="311" customFormat="1" ht="12" x14ac:dyDescent="0.2">
      <c r="R324" s="309"/>
      <c r="S324" s="309"/>
      <c r="T324" s="309"/>
      <c r="U324" s="309"/>
      <c r="V324" s="309"/>
      <c r="W324" s="309"/>
      <c r="X324" s="309"/>
      <c r="Y324" s="309"/>
      <c r="Z324" s="309"/>
      <c r="AA324" s="309"/>
      <c r="AB324" s="309"/>
      <c r="AC324" s="309"/>
      <c r="AD324" s="309"/>
    </row>
    <row r="325" spans="18:30" s="311" customFormat="1" ht="12" x14ac:dyDescent="0.2">
      <c r="R325" s="309"/>
      <c r="S325" s="309"/>
      <c r="T325" s="309"/>
      <c r="U325" s="309"/>
      <c r="V325" s="309"/>
      <c r="W325" s="309"/>
      <c r="X325" s="309"/>
      <c r="Y325" s="309"/>
      <c r="Z325" s="309"/>
      <c r="AA325" s="309"/>
      <c r="AB325" s="309"/>
      <c r="AC325" s="309"/>
      <c r="AD325" s="309"/>
    </row>
    <row r="326" spans="18:30" s="311" customFormat="1" ht="12" x14ac:dyDescent="0.2">
      <c r="R326" s="309"/>
      <c r="S326" s="309"/>
      <c r="T326" s="309"/>
      <c r="U326" s="309"/>
      <c r="V326" s="309"/>
      <c r="W326" s="309"/>
      <c r="X326" s="309"/>
      <c r="Y326" s="309"/>
      <c r="Z326" s="309"/>
      <c r="AA326" s="309"/>
      <c r="AB326" s="309"/>
      <c r="AC326" s="309"/>
      <c r="AD326" s="309"/>
    </row>
    <row r="327" spans="18:30" s="311" customFormat="1" ht="12" x14ac:dyDescent="0.2">
      <c r="R327" s="309"/>
      <c r="S327" s="309"/>
      <c r="T327" s="309"/>
      <c r="U327" s="309"/>
      <c r="V327" s="309"/>
      <c r="W327" s="309"/>
      <c r="X327" s="309"/>
      <c r="Y327" s="309"/>
      <c r="Z327" s="309"/>
      <c r="AA327" s="309"/>
      <c r="AB327" s="309"/>
      <c r="AC327" s="309"/>
      <c r="AD327" s="309"/>
    </row>
    <row r="328" spans="18:30" s="311" customFormat="1" ht="12" x14ac:dyDescent="0.2">
      <c r="R328" s="309"/>
      <c r="S328" s="309"/>
      <c r="T328" s="309"/>
      <c r="U328" s="309"/>
      <c r="V328" s="309"/>
      <c r="W328" s="309"/>
      <c r="X328" s="309"/>
      <c r="Y328" s="309"/>
      <c r="Z328" s="309"/>
      <c r="AA328" s="309"/>
      <c r="AB328" s="309"/>
      <c r="AC328" s="309"/>
      <c r="AD328" s="309"/>
    </row>
    <row r="329" spans="18:30" s="311" customFormat="1" ht="12" x14ac:dyDescent="0.2">
      <c r="R329" s="309"/>
      <c r="S329" s="309"/>
      <c r="T329" s="309"/>
      <c r="U329" s="309"/>
      <c r="V329" s="309"/>
      <c r="W329" s="309"/>
      <c r="X329" s="309"/>
      <c r="Y329" s="309"/>
      <c r="Z329" s="309"/>
      <c r="AA329" s="309"/>
      <c r="AB329" s="309"/>
      <c r="AC329" s="309"/>
      <c r="AD329" s="309"/>
    </row>
    <row r="330" spans="18:30" s="311" customFormat="1" ht="12" x14ac:dyDescent="0.2">
      <c r="R330" s="309"/>
      <c r="S330" s="309"/>
      <c r="T330" s="309"/>
      <c r="U330" s="309"/>
      <c r="V330" s="309"/>
      <c r="W330" s="309"/>
      <c r="X330" s="309"/>
      <c r="Y330" s="309"/>
      <c r="Z330" s="309"/>
      <c r="AA330" s="309"/>
      <c r="AB330" s="309"/>
      <c r="AC330" s="309"/>
      <c r="AD330" s="309"/>
    </row>
    <row r="331" spans="18:30" s="311" customFormat="1" ht="12" x14ac:dyDescent="0.2">
      <c r="R331" s="309"/>
      <c r="S331" s="309"/>
      <c r="T331" s="309"/>
      <c r="U331" s="309"/>
      <c r="V331" s="309"/>
      <c r="W331" s="309"/>
      <c r="X331" s="309"/>
      <c r="Y331" s="309"/>
      <c r="Z331" s="309"/>
      <c r="AA331" s="309"/>
      <c r="AB331" s="309"/>
      <c r="AC331" s="309"/>
      <c r="AD331" s="309"/>
    </row>
    <row r="332" spans="18:30" s="311" customFormat="1" ht="12" x14ac:dyDescent="0.2">
      <c r="R332" s="309"/>
      <c r="S332" s="309"/>
      <c r="T332" s="309"/>
      <c r="U332" s="309"/>
      <c r="V332" s="309"/>
      <c r="W332" s="309"/>
      <c r="X332" s="309"/>
      <c r="Y332" s="309"/>
      <c r="Z332" s="309"/>
      <c r="AA332" s="309"/>
      <c r="AB332" s="309"/>
      <c r="AC332" s="309"/>
      <c r="AD332" s="309"/>
    </row>
    <row r="333" spans="18:30" s="311" customFormat="1" ht="12" x14ac:dyDescent="0.2">
      <c r="R333" s="309"/>
      <c r="S333" s="309"/>
      <c r="T333" s="309"/>
      <c r="U333" s="309"/>
      <c r="V333" s="309"/>
      <c r="W333" s="309"/>
      <c r="X333" s="309"/>
      <c r="Y333" s="309"/>
      <c r="Z333" s="309"/>
      <c r="AA333" s="309"/>
      <c r="AB333" s="309"/>
      <c r="AC333" s="309"/>
      <c r="AD333" s="309"/>
    </row>
    <row r="334" spans="18:30" s="311" customFormat="1" ht="12" x14ac:dyDescent="0.2">
      <c r="R334" s="309"/>
      <c r="S334" s="309"/>
      <c r="T334" s="309"/>
      <c r="U334" s="309"/>
      <c r="V334" s="309"/>
      <c r="W334" s="309"/>
      <c r="X334" s="309"/>
      <c r="Y334" s="309"/>
      <c r="Z334" s="309"/>
      <c r="AA334" s="309"/>
      <c r="AB334" s="309"/>
      <c r="AC334" s="309"/>
      <c r="AD334" s="309"/>
    </row>
    <row r="335" spans="18:30" s="311" customFormat="1" ht="12" x14ac:dyDescent="0.2">
      <c r="R335" s="309"/>
      <c r="S335" s="309"/>
      <c r="T335" s="309"/>
      <c r="U335" s="309"/>
      <c r="V335" s="309"/>
      <c r="W335" s="309"/>
      <c r="X335" s="309"/>
      <c r="Y335" s="309"/>
      <c r="Z335" s="309"/>
      <c r="AA335" s="309"/>
      <c r="AB335" s="309"/>
      <c r="AC335" s="309"/>
      <c r="AD335" s="309"/>
    </row>
    <row r="336" spans="18:30" s="311" customFormat="1" ht="12" x14ac:dyDescent="0.2">
      <c r="R336" s="309"/>
      <c r="S336" s="309"/>
      <c r="T336" s="309"/>
      <c r="U336" s="309"/>
      <c r="V336" s="309"/>
      <c r="W336" s="309"/>
      <c r="X336" s="309"/>
      <c r="Y336" s="309"/>
      <c r="Z336" s="309"/>
      <c r="AA336" s="309"/>
      <c r="AB336" s="309"/>
      <c r="AC336" s="309"/>
      <c r="AD336" s="309"/>
    </row>
    <row r="337" spans="18:30" s="311" customFormat="1" ht="12" x14ac:dyDescent="0.2">
      <c r="R337" s="309"/>
      <c r="S337" s="309"/>
      <c r="T337" s="309"/>
      <c r="U337" s="309"/>
      <c r="V337" s="309"/>
      <c r="W337" s="309"/>
      <c r="X337" s="309"/>
      <c r="Y337" s="309"/>
      <c r="Z337" s="309"/>
      <c r="AA337" s="309"/>
      <c r="AB337" s="309"/>
      <c r="AC337" s="309"/>
      <c r="AD337" s="309"/>
    </row>
    <row r="338" spans="18:30" s="311" customFormat="1" ht="12" x14ac:dyDescent="0.2">
      <c r="R338" s="309"/>
      <c r="S338" s="309"/>
      <c r="T338" s="309"/>
      <c r="U338" s="309"/>
      <c r="V338" s="309"/>
      <c r="W338" s="309"/>
      <c r="X338" s="309"/>
      <c r="Y338" s="309"/>
      <c r="Z338" s="309"/>
      <c r="AA338" s="309"/>
      <c r="AB338" s="309"/>
      <c r="AC338" s="309"/>
      <c r="AD338" s="309"/>
    </row>
    <row r="339" spans="18:30" s="311" customFormat="1" ht="12" x14ac:dyDescent="0.2">
      <c r="R339" s="309"/>
      <c r="S339" s="309"/>
      <c r="T339" s="309"/>
      <c r="U339" s="309"/>
      <c r="V339" s="309"/>
      <c r="W339" s="309"/>
      <c r="X339" s="309"/>
      <c r="Y339" s="309"/>
      <c r="Z339" s="309"/>
      <c r="AA339" s="309"/>
      <c r="AB339" s="309"/>
      <c r="AC339" s="309"/>
      <c r="AD339" s="309"/>
    </row>
    <row r="340" spans="18:30" s="311" customFormat="1" ht="12" x14ac:dyDescent="0.2">
      <c r="R340" s="309"/>
      <c r="S340" s="309"/>
      <c r="T340" s="309"/>
      <c r="U340" s="309"/>
      <c r="V340" s="309"/>
      <c r="W340" s="309"/>
      <c r="X340" s="309"/>
      <c r="Y340" s="309"/>
      <c r="Z340" s="309"/>
      <c r="AA340" s="309"/>
      <c r="AB340" s="309"/>
      <c r="AC340" s="309"/>
      <c r="AD340" s="309"/>
    </row>
    <row r="341" spans="18:30" s="311" customFormat="1" ht="12" x14ac:dyDescent="0.2">
      <c r="R341" s="309"/>
      <c r="S341" s="309"/>
      <c r="T341" s="309"/>
      <c r="U341" s="309"/>
      <c r="V341" s="309"/>
      <c r="W341" s="309"/>
      <c r="X341" s="309"/>
      <c r="Y341" s="309"/>
      <c r="Z341" s="309"/>
      <c r="AA341" s="309"/>
      <c r="AB341" s="309"/>
      <c r="AC341" s="309"/>
      <c r="AD341" s="309"/>
    </row>
    <row r="342" spans="18:30" s="311" customFormat="1" ht="12" x14ac:dyDescent="0.2">
      <c r="R342" s="309"/>
      <c r="S342" s="309"/>
      <c r="T342" s="309"/>
      <c r="U342" s="309"/>
      <c r="V342" s="309"/>
      <c r="W342" s="309"/>
      <c r="X342" s="309"/>
      <c r="Y342" s="309"/>
      <c r="Z342" s="309"/>
      <c r="AA342" s="309"/>
      <c r="AB342" s="309"/>
      <c r="AC342" s="309"/>
      <c r="AD342" s="309"/>
    </row>
    <row r="343" spans="18:30" s="311" customFormat="1" ht="12" x14ac:dyDescent="0.2">
      <c r="R343" s="309"/>
      <c r="S343" s="309"/>
      <c r="T343" s="309"/>
      <c r="U343" s="309"/>
      <c r="V343" s="309"/>
      <c r="W343" s="309"/>
      <c r="X343" s="309"/>
      <c r="Y343" s="309"/>
      <c r="Z343" s="309"/>
      <c r="AA343" s="309"/>
      <c r="AB343" s="309"/>
      <c r="AC343" s="309"/>
      <c r="AD343" s="309"/>
    </row>
    <row r="344" spans="18:30" s="311" customFormat="1" ht="12" x14ac:dyDescent="0.2">
      <c r="R344" s="309"/>
      <c r="S344" s="309"/>
      <c r="T344" s="309"/>
      <c r="U344" s="309"/>
      <c r="V344" s="309"/>
      <c r="W344" s="309"/>
      <c r="X344" s="309"/>
      <c r="Y344" s="309"/>
      <c r="Z344" s="309"/>
      <c r="AA344" s="309"/>
      <c r="AB344" s="309"/>
      <c r="AC344" s="309"/>
      <c r="AD344" s="309"/>
    </row>
    <row r="345" spans="18:30" s="311" customFormat="1" ht="12" x14ac:dyDescent="0.2">
      <c r="R345" s="309"/>
      <c r="S345" s="309"/>
      <c r="T345" s="309"/>
      <c r="U345" s="309"/>
      <c r="V345" s="309"/>
      <c r="W345" s="309"/>
      <c r="X345" s="309"/>
      <c r="Y345" s="309"/>
      <c r="Z345" s="309"/>
      <c r="AA345" s="309"/>
      <c r="AB345" s="309"/>
      <c r="AC345" s="309"/>
      <c r="AD345" s="309"/>
    </row>
    <row r="346" spans="18:30" s="311" customFormat="1" ht="12" x14ac:dyDescent="0.2">
      <c r="R346" s="309"/>
      <c r="S346" s="309"/>
      <c r="T346" s="309"/>
      <c r="U346" s="309"/>
      <c r="V346" s="309"/>
      <c r="W346" s="309"/>
      <c r="X346" s="309"/>
      <c r="Y346" s="309"/>
      <c r="Z346" s="309"/>
      <c r="AA346" s="309"/>
      <c r="AB346" s="309"/>
      <c r="AC346" s="309"/>
      <c r="AD346" s="309"/>
    </row>
    <row r="347" spans="18:30" s="311" customFormat="1" ht="12" x14ac:dyDescent="0.2">
      <c r="R347" s="309"/>
      <c r="S347" s="309"/>
      <c r="T347" s="309"/>
      <c r="U347" s="309"/>
      <c r="V347" s="309"/>
      <c r="W347" s="309"/>
      <c r="X347" s="309"/>
      <c r="Y347" s="309"/>
      <c r="Z347" s="309"/>
      <c r="AA347" s="309"/>
      <c r="AB347" s="309"/>
      <c r="AC347" s="309"/>
      <c r="AD347" s="309"/>
    </row>
    <row r="348" spans="18:30" s="311" customFormat="1" ht="12" x14ac:dyDescent="0.2">
      <c r="R348" s="309"/>
      <c r="S348" s="309"/>
      <c r="T348" s="309"/>
      <c r="U348" s="309"/>
      <c r="V348" s="309"/>
      <c r="W348" s="309"/>
      <c r="X348" s="309"/>
      <c r="Y348" s="309"/>
      <c r="Z348" s="309"/>
      <c r="AA348" s="309"/>
      <c r="AB348" s="309"/>
      <c r="AC348" s="309"/>
      <c r="AD348" s="309"/>
    </row>
    <row r="349" spans="18:30" s="311" customFormat="1" ht="12" x14ac:dyDescent="0.2">
      <c r="R349" s="309"/>
      <c r="S349" s="309"/>
      <c r="T349" s="309"/>
      <c r="U349" s="309"/>
      <c r="V349" s="309"/>
      <c r="W349" s="309"/>
      <c r="X349" s="309"/>
      <c r="Y349" s="309"/>
      <c r="Z349" s="309"/>
      <c r="AA349" s="309"/>
      <c r="AB349" s="309"/>
      <c r="AC349" s="309"/>
      <c r="AD349" s="309"/>
    </row>
    <row r="350" spans="18:30" s="311" customFormat="1" ht="12" x14ac:dyDescent="0.2">
      <c r="R350" s="309"/>
      <c r="S350" s="309"/>
      <c r="T350" s="309"/>
      <c r="U350" s="309"/>
      <c r="V350" s="309"/>
      <c r="W350" s="309"/>
      <c r="X350" s="309"/>
      <c r="Y350" s="309"/>
      <c r="Z350" s="309"/>
      <c r="AA350" s="309"/>
      <c r="AB350" s="309"/>
      <c r="AC350" s="309"/>
      <c r="AD350" s="309"/>
    </row>
    <row r="351" spans="18:30" s="311" customFormat="1" ht="12" x14ac:dyDescent="0.2">
      <c r="R351" s="309"/>
      <c r="S351" s="309"/>
      <c r="T351" s="309"/>
      <c r="U351" s="309"/>
      <c r="V351" s="309"/>
      <c r="W351" s="309"/>
      <c r="X351" s="309"/>
      <c r="Y351" s="309"/>
      <c r="Z351" s="309"/>
      <c r="AA351" s="309"/>
      <c r="AB351" s="309"/>
      <c r="AC351" s="309"/>
      <c r="AD351" s="309"/>
    </row>
    <row r="352" spans="18:30" s="311" customFormat="1" ht="12" x14ac:dyDescent="0.2">
      <c r="R352" s="309"/>
      <c r="S352" s="309"/>
      <c r="T352" s="309"/>
      <c r="U352" s="309"/>
      <c r="V352" s="309"/>
      <c r="W352" s="309"/>
      <c r="X352" s="309"/>
      <c r="Y352" s="309"/>
      <c r="Z352" s="309"/>
      <c r="AA352" s="309"/>
      <c r="AB352" s="309"/>
      <c r="AC352" s="309"/>
      <c r="AD352" s="309"/>
    </row>
    <row r="353" spans="18:30" s="311" customFormat="1" ht="12" x14ac:dyDescent="0.2">
      <c r="R353" s="309"/>
      <c r="S353" s="309"/>
      <c r="T353" s="309"/>
      <c r="U353" s="309"/>
      <c r="V353" s="309"/>
      <c r="W353" s="309"/>
      <c r="X353" s="309"/>
      <c r="Y353" s="309"/>
      <c r="Z353" s="309"/>
      <c r="AA353" s="309"/>
      <c r="AB353" s="309"/>
      <c r="AC353" s="309"/>
      <c r="AD353" s="309"/>
    </row>
    <row r="354" spans="18:30" s="311" customFormat="1" ht="12" x14ac:dyDescent="0.2">
      <c r="R354" s="309"/>
      <c r="S354" s="309"/>
      <c r="T354" s="309"/>
      <c r="U354" s="309"/>
      <c r="V354" s="309"/>
      <c r="W354" s="309"/>
      <c r="X354" s="309"/>
      <c r="Y354" s="309"/>
      <c r="Z354" s="309"/>
      <c r="AA354" s="309"/>
      <c r="AB354" s="309"/>
      <c r="AC354" s="309"/>
      <c r="AD354" s="309"/>
    </row>
    <row r="355" spans="18:30" s="311" customFormat="1" ht="12" x14ac:dyDescent="0.2">
      <c r="R355" s="309"/>
      <c r="S355" s="309"/>
      <c r="T355" s="309"/>
      <c r="U355" s="309"/>
      <c r="V355" s="309"/>
      <c r="W355" s="309"/>
      <c r="X355" s="309"/>
      <c r="Y355" s="309"/>
      <c r="Z355" s="309"/>
      <c r="AA355" s="309"/>
      <c r="AB355" s="309"/>
      <c r="AC355" s="309"/>
      <c r="AD355" s="309"/>
    </row>
    <row r="356" spans="18:30" s="311" customFormat="1" ht="12" x14ac:dyDescent="0.2">
      <c r="R356" s="309"/>
      <c r="S356" s="309"/>
      <c r="T356" s="309"/>
      <c r="U356" s="309"/>
      <c r="V356" s="309"/>
      <c r="W356" s="309"/>
      <c r="X356" s="309"/>
      <c r="Y356" s="309"/>
      <c r="Z356" s="309"/>
      <c r="AA356" s="309"/>
      <c r="AB356" s="309"/>
      <c r="AC356" s="309"/>
      <c r="AD356" s="309"/>
    </row>
    <row r="357" spans="18:30" s="311" customFormat="1" ht="12" x14ac:dyDescent="0.2">
      <c r="R357" s="309"/>
      <c r="S357" s="309"/>
      <c r="T357" s="309"/>
      <c r="U357" s="309"/>
      <c r="V357" s="309"/>
      <c r="W357" s="309"/>
      <c r="X357" s="309"/>
      <c r="Y357" s="309"/>
      <c r="Z357" s="309"/>
      <c r="AA357" s="309"/>
      <c r="AB357" s="309"/>
      <c r="AC357" s="309"/>
      <c r="AD357" s="309"/>
    </row>
    <row r="358" spans="18:30" s="311" customFormat="1" ht="12" x14ac:dyDescent="0.2">
      <c r="R358" s="309"/>
      <c r="S358" s="309"/>
      <c r="T358" s="309"/>
      <c r="U358" s="309"/>
      <c r="V358" s="309"/>
      <c r="W358" s="309"/>
      <c r="X358" s="309"/>
      <c r="Y358" s="309"/>
      <c r="Z358" s="309"/>
      <c r="AA358" s="309"/>
      <c r="AB358" s="309"/>
      <c r="AC358" s="309"/>
      <c r="AD358" s="309"/>
    </row>
    <row r="359" spans="18:30" s="311" customFormat="1" ht="12" x14ac:dyDescent="0.2">
      <c r="R359" s="309"/>
      <c r="S359" s="309"/>
      <c r="T359" s="309"/>
      <c r="U359" s="309"/>
      <c r="V359" s="309"/>
      <c r="W359" s="309"/>
      <c r="X359" s="309"/>
      <c r="Y359" s="309"/>
      <c r="Z359" s="309"/>
      <c r="AA359" s="309"/>
      <c r="AB359" s="309"/>
      <c r="AC359" s="309"/>
      <c r="AD359" s="309"/>
    </row>
    <row r="360" spans="18:30" s="311" customFormat="1" ht="12" x14ac:dyDescent="0.2">
      <c r="R360" s="309"/>
      <c r="S360" s="309"/>
      <c r="T360" s="309"/>
      <c r="U360" s="309"/>
      <c r="V360" s="309"/>
      <c r="W360" s="309"/>
      <c r="X360" s="309"/>
      <c r="Y360" s="309"/>
      <c r="Z360" s="309"/>
      <c r="AA360" s="309"/>
      <c r="AB360" s="309"/>
      <c r="AC360" s="309"/>
      <c r="AD360" s="309"/>
    </row>
    <row r="361" spans="18:30" s="311" customFormat="1" ht="12" x14ac:dyDescent="0.2">
      <c r="R361" s="309"/>
      <c r="S361" s="309"/>
      <c r="T361" s="309"/>
      <c r="U361" s="309"/>
      <c r="V361" s="309"/>
      <c r="W361" s="309"/>
      <c r="X361" s="309"/>
      <c r="Y361" s="309"/>
      <c r="Z361" s="309"/>
      <c r="AA361" s="309"/>
      <c r="AB361" s="309"/>
      <c r="AC361" s="309"/>
      <c r="AD361" s="309"/>
    </row>
    <row r="362" spans="18:30" s="311" customFormat="1" ht="12" x14ac:dyDescent="0.2">
      <c r="R362" s="309"/>
      <c r="S362" s="309"/>
      <c r="T362" s="309"/>
      <c r="U362" s="309"/>
      <c r="V362" s="309"/>
      <c r="W362" s="309"/>
      <c r="X362" s="309"/>
      <c r="Y362" s="309"/>
      <c r="Z362" s="309"/>
      <c r="AA362" s="309"/>
      <c r="AB362" s="309"/>
      <c r="AC362" s="309"/>
      <c r="AD362" s="309"/>
    </row>
    <row r="363" spans="18:30" s="311" customFormat="1" ht="12" x14ac:dyDescent="0.2">
      <c r="R363" s="309"/>
      <c r="S363" s="309"/>
      <c r="T363" s="309"/>
      <c r="U363" s="309"/>
      <c r="V363" s="309"/>
      <c r="W363" s="309"/>
      <c r="X363" s="309"/>
      <c r="Y363" s="309"/>
      <c r="Z363" s="309"/>
      <c r="AA363" s="309"/>
      <c r="AB363" s="309"/>
      <c r="AC363" s="309"/>
      <c r="AD363" s="309"/>
    </row>
    <row r="364" spans="18:30" s="311" customFormat="1" ht="12" x14ac:dyDescent="0.2">
      <c r="R364" s="309"/>
      <c r="S364" s="309"/>
      <c r="T364" s="309"/>
      <c r="U364" s="309"/>
      <c r="V364" s="309"/>
      <c r="W364" s="309"/>
      <c r="X364" s="309"/>
      <c r="Y364" s="309"/>
      <c r="Z364" s="309"/>
      <c r="AA364" s="309"/>
      <c r="AB364" s="309"/>
      <c r="AC364" s="309"/>
      <c r="AD364" s="309"/>
    </row>
    <row r="365" spans="18:30" s="311" customFormat="1" ht="12" x14ac:dyDescent="0.2">
      <c r="R365" s="309"/>
      <c r="S365" s="309"/>
      <c r="T365" s="309"/>
      <c r="U365" s="309"/>
      <c r="V365" s="309"/>
      <c r="W365" s="309"/>
      <c r="X365" s="309"/>
      <c r="Y365" s="309"/>
      <c r="Z365" s="309"/>
      <c r="AA365" s="309"/>
      <c r="AB365" s="309"/>
      <c r="AC365" s="309"/>
      <c r="AD365" s="309"/>
    </row>
    <row r="366" spans="18:30" s="311" customFormat="1" ht="12" x14ac:dyDescent="0.2">
      <c r="R366" s="309"/>
      <c r="S366" s="309"/>
      <c r="T366" s="309"/>
      <c r="U366" s="309"/>
      <c r="V366" s="309"/>
      <c r="W366" s="309"/>
      <c r="X366" s="309"/>
      <c r="Y366" s="309"/>
      <c r="Z366" s="309"/>
      <c r="AA366" s="309"/>
      <c r="AB366" s="309"/>
      <c r="AC366" s="309"/>
      <c r="AD366" s="309"/>
    </row>
    <row r="367" spans="18:30" s="311" customFormat="1" ht="12" x14ac:dyDescent="0.2">
      <c r="R367" s="309"/>
      <c r="S367" s="309"/>
      <c r="T367" s="309"/>
      <c r="U367" s="309"/>
      <c r="V367" s="309"/>
      <c r="W367" s="309"/>
      <c r="X367" s="309"/>
      <c r="Y367" s="309"/>
      <c r="Z367" s="309"/>
      <c r="AA367" s="309"/>
      <c r="AB367" s="309"/>
      <c r="AC367" s="309"/>
      <c r="AD367" s="309"/>
    </row>
    <row r="368" spans="18:30" s="311" customFormat="1" ht="12" x14ac:dyDescent="0.2">
      <c r="R368" s="309"/>
      <c r="S368" s="309"/>
      <c r="T368" s="309"/>
      <c r="U368" s="309"/>
      <c r="V368" s="309"/>
      <c r="W368" s="309"/>
      <c r="X368" s="309"/>
      <c r="Y368" s="309"/>
      <c r="Z368" s="309"/>
      <c r="AA368" s="309"/>
      <c r="AB368" s="309"/>
      <c r="AC368" s="309"/>
      <c r="AD368" s="309"/>
    </row>
    <row r="369" spans="18:30" s="311" customFormat="1" ht="12" x14ac:dyDescent="0.2">
      <c r="R369" s="309"/>
      <c r="S369" s="309"/>
      <c r="T369" s="309"/>
      <c r="U369" s="309"/>
      <c r="V369" s="309"/>
      <c r="W369" s="309"/>
      <c r="X369" s="309"/>
      <c r="Y369" s="309"/>
      <c r="Z369" s="309"/>
      <c r="AA369" s="309"/>
      <c r="AB369" s="309"/>
      <c r="AC369" s="309"/>
      <c r="AD369" s="309"/>
    </row>
    <row r="370" spans="18:30" s="311" customFormat="1" ht="12" x14ac:dyDescent="0.2">
      <c r="R370" s="309"/>
      <c r="S370" s="309"/>
      <c r="T370" s="309"/>
      <c r="U370" s="309"/>
      <c r="V370" s="309"/>
      <c r="W370" s="309"/>
      <c r="X370" s="309"/>
      <c r="Y370" s="309"/>
      <c r="Z370" s="309"/>
      <c r="AA370" s="309"/>
      <c r="AB370" s="309"/>
      <c r="AC370" s="309"/>
      <c r="AD370" s="309"/>
    </row>
    <row r="371" spans="18:30" s="311" customFormat="1" ht="12" x14ac:dyDescent="0.2">
      <c r="R371" s="309"/>
      <c r="S371" s="309"/>
      <c r="T371" s="309"/>
      <c r="U371" s="309"/>
      <c r="V371" s="309"/>
      <c r="W371" s="309"/>
      <c r="X371" s="309"/>
      <c r="Y371" s="309"/>
      <c r="Z371" s="309"/>
      <c r="AA371" s="309"/>
      <c r="AB371" s="309"/>
      <c r="AC371" s="309"/>
      <c r="AD371" s="309"/>
    </row>
    <row r="372" spans="18:30" s="311" customFormat="1" ht="12" x14ac:dyDescent="0.2">
      <c r="R372" s="309"/>
      <c r="S372" s="309"/>
      <c r="T372" s="309"/>
      <c r="U372" s="309"/>
      <c r="V372" s="309"/>
      <c r="W372" s="309"/>
      <c r="X372" s="309"/>
      <c r="Y372" s="309"/>
      <c r="Z372" s="309"/>
      <c r="AA372" s="309"/>
      <c r="AB372" s="309"/>
      <c r="AC372" s="309"/>
      <c r="AD372" s="309"/>
    </row>
    <row r="373" spans="18:30" s="311" customFormat="1" ht="12" x14ac:dyDescent="0.2">
      <c r="R373" s="309"/>
      <c r="S373" s="309"/>
      <c r="T373" s="309"/>
      <c r="U373" s="309"/>
      <c r="V373" s="309"/>
      <c r="W373" s="309"/>
      <c r="X373" s="309"/>
      <c r="Y373" s="309"/>
      <c r="Z373" s="309"/>
      <c r="AA373" s="309"/>
      <c r="AB373" s="309"/>
      <c r="AC373" s="309"/>
      <c r="AD373" s="309"/>
    </row>
    <row r="374" spans="18:30" s="311" customFormat="1" ht="12" x14ac:dyDescent="0.2">
      <c r="R374" s="309"/>
      <c r="S374" s="309"/>
      <c r="T374" s="309"/>
      <c r="U374" s="309"/>
      <c r="V374" s="309"/>
      <c r="W374" s="309"/>
      <c r="X374" s="309"/>
      <c r="Y374" s="309"/>
      <c r="Z374" s="309"/>
      <c r="AA374" s="309"/>
      <c r="AB374" s="309"/>
      <c r="AC374" s="309"/>
      <c r="AD374" s="309"/>
    </row>
    <row r="375" spans="18:30" s="311" customFormat="1" ht="12" x14ac:dyDescent="0.2">
      <c r="R375" s="309"/>
      <c r="S375" s="309"/>
      <c r="T375" s="309"/>
      <c r="U375" s="309"/>
      <c r="V375" s="309"/>
      <c r="W375" s="309"/>
      <c r="X375" s="309"/>
      <c r="Y375" s="309"/>
      <c r="Z375" s="309"/>
      <c r="AA375" s="309"/>
      <c r="AB375" s="309"/>
      <c r="AC375" s="309"/>
      <c r="AD375" s="309"/>
    </row>
    <row r="376" spans="18:30" s="311" customFormat="1" ht="12" x14ac:dyDescent="0.2">
      <c r="R376" s="309"/>
      <c r="S376" s="309"/>
      <c r="T376" s="309"/>
      <c r="U376" s="309"/>
      <c r="V376" s="309"/>
      <c r="W376" s="309"/>
      <c r="X376" s="309"/>
      <c r="Y376" s="309"/>
      <c r="Z376" s="309"/>
      <c r="AA376" s="309"/>
      <c r="AB376" s="309"/>
      <c r="AC376" s="309"/>
      <c r="AD376" s="309"/>
    </row>
    <row r="377" spans="18:30" s="311" customFormat="1" ht="12" x14ac:dyDescent="0.2">
      <c r="R377" s="309"/>
      <c r="S377" s="309"/>
      <c r="T377" s="309"/>
      <c r="U377" s="309"/>
      <c r="V377" s="309"/>
      <c r="W377" s="309"/>
      <c r="X377" s="309"/>
      <c r="Y377" s="309"/>
      <c r="Z377" s="309"/>
      <c r="AA377" s="309"/>
      <c r="AB377" s="309"/>
      <c r="AC377" s="309"/>
      <c r="AD377" s="309"/>
    </row>
    <row r="378" spans="18:30" s="311" customFormat="1" ht="12" x14ac:dyDescent="0.2">
      <c r="R378" s="309"/>
      <c r="S378" s="309"/>
      <c r="T378" s="309"/>
      <c r="U378" s="309"/>
      <c r="V378" s="309"/>
      <c r="W378" s="309"/>
      <c r="X378" s="309"/>
      <c r="Y378" s="309"/>
      <c r="Z378" s="309"/>
      <c r="AA378" s="309"/>
      <c r="AB378" s="309"/>
      <c r="AC378" s="309"/>
      <c r="AD378" s="309"/>
    </row>
    <row r="379" spans="18:30" s="311" customFormat="1" ht="12" x14ac:dyDescent="0.2">
      <c r="R379" s="309"/>
      <c r="S379" s="309"/>
      <c r="T379" s="309"/>
      <c r="U379" s="309"/>
      <c r="V379" s="309"/>
      <c r="W379" s="309"/>
      <c r="X379" s="309"/>
      <c r="Y379" s="309"/>
      <c r="Z379" s="309"/>
      <c r="AA379" s="309"/>
      <c r="AB379" s="309"/>
      <c r="AC379" s="309"/>
      <c r="AD379" s="309"/>
    </row>
    <row r="380" spans="18:30" s="311" customFormat="1" ht="12" x14ac:dyDescent="0.2">
      <c r="R380" s="309"/>
      <c r="S380" s="309"/>
      <c r="T380" s="309"/>
      <c r="U380" s="309"/>
      <c r="V380" s="309"/>
      <c r="W380" s="309"/>
      <c r="X380" s="309"/>
      <c r="Y380" s="309"/>
      <c r="Z380" s="309"/>
      <c r="AA380" s="309"/>
      <c r="AB380" s="309"/>
      <c r="AC380" s="309"/>
      <c r="AD380" s="309"/>
    </row>
    <row r="381" spans="18:30" s="311" customFormat="1" ht="12" x14ac:dyDescent="0.2">
      <c r="R381" s="309"/>
      <c r="S381" s="309"/>
      <c r="T381" s="309"/>
      <c r="U381" s="309"/>
      <c r="V381" s="309"/>
      <c r="W381" s="309"/>
      <c r="X381" s="309"/>
      <c r="Y381" s="309"/>
      <c r="Z381" s="309"/>
      <c r="AA381" s="309"/>
      <c r="AB381" s="309"/>
      <c r="AC381" s="309"/>
      <c r="AD381" s="309"/>
    </row>
    <row r="382" spans="18:30" s="311" customFormat="1" ht="12" x14ac:dyDescent="0.2">
      <c r="R382" s="309"/>
      <c r="S382" s="309"/>
      <c r="T382" s="309"/>
      <c r="U382" s="309"/>
      <c r="V382" s="309"/>
      <c r="W382" s="309"/>
      <c r="X382" s="309"/>
      <c r="Y382" s="309"/>
      <c r="Z382" s="309"/>
      <c r="AA382" s="309"/>
      <c r="AB382" s="309"/>
      <c r="AC382" s="309"/>
      <c r="AD382" s="309"/>
    </row>
    <row r="383" spans="18:30" s="311" customFormat="1" ht="12" x14ac:dyDescent="0.2">
      <c r="R383" s="309"/>
      <c r="S383" s="309"/>
      <c r="T383" s="309"/>
      <c r="U383" s="309"/>
      <c r="V383" s="309"/>
      <c r="W383" s="309"/>
      <c r="X383" s="309"/>
      <c r="Y383" s="309"/>
      <c r="Z383" s="309"/>
      <c r="AA383" s="309"/>
      <c r="AB383" s="309"/>
      <c r="AC383" s="309"/>
      <c r="AD383" s="309"/>
    </row>
    <row r="384" spans="18:30" s="311" customFormat="1" ht="12" x14ac:dyDescent="0.2">
      <c r="R384" s="309"/>
      <c r="S384" s="309"/>
      <c r="T384" s="309"/>
      <c r="U384" s="309"/>
      <c r="V384" s="309"/>
      <c r="W384" s="309"/>
      <c r="X384" s="309"/>
      <c r="Y384" s="309"/>
      <c r="Z384" s="309"/>
      <c r="AA384" s="309"/>
      <c r="AB384" s="309"/>
      <c r="AC384" s="309"/>
      <c r="AD384" s="309"/>
    </row>
    <row r="385" spans="18:30" s="311" customFormat="1" ht="12" x14ac:dyDescent="0.2">
      <c r="R385" s="309"/>
      <c r="S385" s="309"/>
      <c r="T385" s="309"/>
      <c r="U385" s="309"/>
      <c r="V385" s="309"/>
      <c r="W385" s="309"/>
      <c r="X385" s="309"/>
      <c r="Y385" s="309"/>
      <c r="Z385" s="309"/>
      <c r="AA385" s="309"/>
      <c r="AB385" s="309"/>
      <c r="AC385" s="309"/>
      <c r="AD385" s="309"/>
    </row>
    <row r="386" spans="18:30" s="311" customFormat="1" ht="12" x14ac:dyDescent="0.2">
      <c r="R386" s="309"/>
      <c r="S386" s="309"/>
      <c r="T386" s="309"/>
      <c r="U386" s="309"/>
      <c r="V386" s="309"/>
      <c r="W386" s="309"/>
      <c r="X386" s="309"/>
      <c r="Y386" s="309"/>
      <c r="Z386" s="309"/>
      <c r="AA386" s="309"/>
      <c r="AB386" s="309"/>
      <c r="AC386" s="309"/>
      <c r="AD386" s="309"/>
    </row>
    <row r="387" spans="18:30" s="311" customFormat="1" ht="12" x14ac:dyDescent="0.2">
      <c r="R387" s="309"/>
      <c r="S387" s="309"/>
      <c r="T387" s="309"/>
      <c r="U387" s="309"/>
      <c r="V387" s="309"/>
      <c r="W387" s="309"/>
      <c r="X387" s="309"/>
      <c r="Y387" s="309"/>
      <c r="Z387" s="309"/>
      <c r="AA387" s="309"/>
      <c r="AB387" s="309"/>
      <c r="AC387" s="309"/>
      <c r="AD387" s="309"/>
    </row>
    <row r="388" spans="18:30" s="311" customFormat="1" ht="12" x14ac:dyDescent="0.2">
      <c r="R388" s="309"/>
      <c r="S388" s="309"/>
      <c r="T388" s="309"/>
      <c r="U388" s="309"/>
      <c r="V388" s="309"/>
      <c r="W388" s="309"/>
      <c r="X388" s="309"/>
      <c r="Y388" s="309"/>
      <c r="Z388" s="309"/>
      <c r="AA388" s="309"/>
      <c r="AB388" s="309"/>
      <c r="AC388" s="309"/>
      <c r="AD388" s="309"/>
    </row>
    <row r="389" spans="18:30" s="311" customFormat="1" ht="12" x14ac:dyDescent="0.2">
      <c r="R389" s="309"/>
      <c r="S389" s="309"/>
      <c r="T389" s="309"/>
      <c r="U389" s="309"/>
      <c r="V389" s="309"/>
      <c r="W389" s="309"/>
      <c r="X389" s="309"/>
      <c r="Y389" s="309"/>
      <c r="Z389" s="309"/>
      <c r="AA389" s="309"/>
      <c r="AB389" s="309"/>
      <c r="AC389" s="309"/>
      <c r="AD389" s="309"/>
    </row>
    <row r="390" spans="18:30" s="311" customFormat="1" ht="12" x14ac:dyDescent="0.2">
      <c r="R390" s="309"/>
      <c r="S390" s="309"/>
      <c r="T390" s="309"/>
      <c r="U390" s="309"/>
      <c r="V390" s="309"/>
      <c r="W390" s="309"/>
      <c r="X390" s="309"/>
      <c r="Y390" s="309"/>
      <c r="Z390" s="309"/>
      <c r="AA390" s="309"/>
      <c r="AB390" s="309"/>
      <c r="AC390" s="309"/>
      <c r="AD390" s="309"/>
    </row>
    <row r="391" spans="18:30" s="311" customFormat="1" ht="12" x14ac:dyDescent="0.2">
      <c r="R391" s="309"/>
      <c r="S391" s="309"/>
      <c r="T391" s="309"/>
      <c r="U391" s="309"/>
      <c r="V391" s="309"/>
      <c r="W391" s="309"/>
      <c r="X391" s="309"/>
      <c r="Y391" s="309"/>
      <c r="Z391" s="309"/>
      <c r="AA391" s="309"/>
      <c r="AB391" s="309"/>
      <c r="AC391" s="309"/>
      <c r="AD391" s="309"/>
    </row>
    <row r="392" spans="18:30" s="311" customFormat="1" ht="12" x14ac:dyDescent="0.2">
      <c r="R392" s="309"/>
      <c r="S392" s="309"/>
      <c r="T392" s="309"/>
      <c r="U392" s="309"/>
      <c r="V392" s="309"/>
      <c r="W392" s="309"/>
      <c r="X392" s="309"/>
      <c r="Y392" s="309"/>
      <c r="Z392" s="309"/>
      <c r="AA392" s="309"/>
      <c r="AB392" s="309"/>
      <c r="AC392" s="309"/>
      <c r="AD392" s="309"/>
    </row>
    <row r="393" spans="18:30" s="311" customFormat="1" ht="12" x14ac:dyDescent="0.2">
      <c r="R393" s="309"/>
      <c r="S393" s="309"/>
      <c r="T393" s="309"/>
      <c r="U393" s="309"/>
      <c r="V393" s="309"/>
      <c r="W393" s="309"/>
      <c r="X393" s="309"/>
      <c r="Y393" s="309"/>
      <c r="Z393" s="309"/>
      <c r="AA393" s="309"/>
      <c r="AB393" s="309"/>
      <c r="AC393" s="309"/>
      <c r="AD393" s="309"/>
    </row>
    <row r="394" spans="18:30" s="311" customFormat="1" ht="12" x14ac:dyDescent="0.2">
      <c r="R394" s="309"/>
      <c r="S394" s="309"/>
      <c r="T394" s="309"/>
      <c r="U394" s="309"/>
      <c r="V394" s="309"/>
      <c r="W394" s="309"/>
      <c r="X394" s="309"/>
      <c r="Y394" s="309"/>
      <c r="Z394" s="309"/>
      <c r="AA394" s="309"/>
      <c r="AB394" s="309"/>
      <c r="AC394" s="309"/>
      <c r="AD394" s="309"/>
    </row>
    <row r="395" spans="18:30" s="311" customFormat="1" ht="12" x14ac:dyDescent="0.2">
      <c r="R395" s="309"/>
      <c r="S395" s="309"/>
      <c r="T395" s="309"/>
      <c r="U395" s="309"/>
      <c r="V395" s="309"/>
      <c r="W395" s="309"/>
      <c r="X395" s="309"/>
      <c r="Y395" s="309"/>
      <c r="Z395" s="309"/>
      <c r="AA395" s="309"/>
      <c r="AB395" s="309"/>
      <c r="AC395" s="309"/>
      <c r="AD395" s="309"/>
    </row>
    <row r="396" spans="18:30" s="311" customFormat="1" ht="12" x14ac:dyDescent="0.2">
      <c r="R396" s="309"/>
      <c r="S396" s="309"/>
      <c r="T396" s="309"/>
      <c r="U396" s="309"/>
      <c r="V396" s="309"/>
      <c r="W396" s="309"/>
      <c r="X396" s="309"/>
      <c r="Y396" s="309"/>
      <c r="Z396" s="309"/>
      <c r="AA396" s="309"/>
      <c r="AB396" s="309"/>
      <c r="AC396" s="309"/>
      <c r="AD396" s="309"/>
    </row>
    <row r="397" spans="18:30" s="311" customFormat="1" ht="12" x14ac:dyDescent="0.2">
      <c r="R397" s="309"/>
      <c r="S397" s="309"/>
      <c r="T397" s="309"/>
      <c r="U397" s="309"/>
      <c r="V397" s="309"/>
      <c r="W397" s="309"/>
      <c r="X397" s="309"/>
      <c r="Y397" s="309"/>
      <c r="Z397" s="309"/>
      <c r="AA397" s="309"/>
      <c r="AB397" s="309"/>
      <c r="AC397" s="309"/>
      <c r="AD397" s="309"/>
    </row>
    <row r="398" spans="18:30" s="311" customFormat="1" ht="12" x14ac:dyDescent="0.2">
      <c r="R398" s="309"/>
      <c r="S398" s="309"/>
      <c r="T398" s="309"/>
      <c r="U398" s="309"/>
      <c r="V398" s="309"/>
      <c r="W398" s="309"/>
      <c r="X398" s="309"/>
      <c r="Y398" s="309"/>
      <c r="Z398" s="309"/>
      <c r="AA398" s="309"/>
      <c r="AB398" s="309"/>
      <c r="AC398" s="309"/>
      <c r="AD398" s="309"/>
    </row>
    <row r="399" spans="18:30" s="311" customFormat="1" ht="12" x14ac:dyDescent="0.2">
      <c r="R399" s="309"/>
      <c r="S399" s="309"/>
      <c r="T399" s="309"/>
      <c r="U399" s="309"/>
      <c r="V399" s="309"/>
      <c r="W399" s="309"/>
      <c r="X399" s="309"/>
      <c r="Y399" s="309"/>
      <c r="Z399" s="309"/>
      <c r="AA399" s="309"/>
      <c r="AB399" s="309"/>
      <c r="AC399" s="309"/>
      <c r="AD399" s="309"/>
    </row>
    <row r="400" spans="18:30" s="311" customFormat="1" ht="12" x14ac:dyDescent="0.2">
      <c r="R400" s="309"/>
      <c r="S400" s="309"/>
      <c r="T400" s="309"/>
      <c r="U400" s="309"/>
      <c r="V400" s="309"/>
      <c r="W400" s="309"/>
      <c r="X400" s="309"/>
      <c r="Y400" s="309"/>
      <c r="Z400" s="309"/>
      <c r="AA400" s="309"/>
      <c r="AB400" s="309"/>
      <c r="AC400" s="309"/>
      <c r="AD400" s="309"/>
    </row>
    <row r="401" spans="18:30" s="311" customFormat="1" ht="12" x14ac:dyDescent="0.2">
      <c r="R401" s="309"/>
      <c r="S401" s="309"/>
      <c r="T401" s="309"/>
      <c r="U401" s="309"/>
      <c r="V401" s="309"/>
      <c r="W401" s="309"/>
      <c r="X401" s="309"/>
      <c r="Y401" s="309"/>
      <c r="Z401" s="309"/>
      <c r="AA401" s="309"/>
      <c r="AB401" s="309"/>
      <c r="AC401" s="309"/>
      <c r="AD401" s="309"/>
    </row>
    <row r="402" spans="18:30" s="311" customFormat="1" ht="12" x14ac:dyDescent="0.2">
      <c r="R402" s="309"/>
      <c r="S402" s="309"/>
      <c r="T402" s="309"/>
      <c r="U402" s="309"/>
      <c r="V402" s="309"/>
      <c r="W402" s="309"/>
      <c r="X402" s="309"/>
      <c r="Y402" s="309"/>
      <c r="Z402" s="309"/>
      <c r="AA402" s="309"/>
      <c r="AB402" s="309"/>
      <c r="AC402" s="309"/>
      <c r="AD402" s="309"/>
    </row>
    <row r="403" spans="18:30" s="311" customFormat="1" ht="12" x14ac:dyDescent="0.2">
      <c r="R403" s="309"/>
      <c r="S403" s="309"/>
      <c r="T403" s="309"/>
      <c r="U403" s="309"/>
      <c r="V403" s="309"/>
      <c r="W403" s="309"/>
      <c r="X403" s="309"/>
      <c r="Y403" s="309"/>
      <c r="Z403" s="309"/>
      <c r="AA403" s="309"/>
      <c r="AB403" s="309"/>
      <c r="AC403" s="309"/>
      <c r="AD403" s="309"/>
    </row>
    <row r="404" spans="18:30" s="311" customFormat="1" ht="12" x14ac:dyDescent="0.2">
      <c r="R404" s="309"/>
      <c r="S404" s="309"/>
      <c r="T404" s="309"/>
      <c r="U404" s="309"/>
      <c r="V404" s="309"/>
      <c r="W404" s="309"/>
      <c r="X404" s="309"/>
      <c r="Y404" s="309"/>
      <c r="Z404" s="309"/>
      <c r="AA404" s="309"/>
      <c r="AB404" s="309"/>
      <c r="AC404" s="309"/>
      <c r="AD404" s="309"/>
    </row>
    <row r="405" spans="18:30" s="311" customFormat="1" ht="12" x14ac:dyDescent="0.2">
      <c r="R405" s="309"/>
      <c r="S405" s="309"/>
      <c r="T405" s="309"/>
      <c r="U405" s="309"/>
      <c r="V405" s="309"/>
      <c r="W405" s="309"/>
      <c r="X405" s="309"/>
      <c r="Y405" s="309"/>
      <c r="Z405" s="309"/>
      <c r="AA405" s="309"/>
      <c r="AB405" s="309"/>
      <c r="AC405" s="309"/>
      <c r="AD405" s="309"/>
    </row>
    <row r="406" spans="18:30" s="311" customFormat="1" ht="12" x14ac:dyDescent="0.2">
      <c r="R406" s="309"/>
      <c r="S406" s="309"/>
      <c r="T406" s="309"/>
      <c r="U406" s="309"/>
      <c r="V406" s="309"/>
      <c r="W406" s="309"/>
      <c r="X406" s="309"/>
      <c r="Y406" s="309"/>
      <c r="Z406" s="309"/>
      <c r="AA406" s="309"/>
      <c r="AB406" s="309"/>
      <c r="AC406" s="309"/>
      <c r="AD406" s="309"/>
    </row>
    <row r="407" spans="18:30" s="311" customFormat="1" ht="12" x14ac:dyDescent="0.2">
      <c r="R407" s="309"/>
      <c r="S407" s="309"/>
      <c r="T407" s="309"/>
      <c r="U407" s="309"/>
      <c r="V407" s="309"/>
      <c r="W407" s="309"/>
      <c r="X407" s="309"/>
      <c r="Y407" s="309"/>
      <c r="Z407" s="309"/>
      <c r="AA407" s="309"/>
      <c r="AB407" s="309"/>
      <c r="AC407" s="309"/>
      <c r="AD407" s="309"/>
    </row>
    <row r="408" spans="18:30" s="311" customFormat="1" ht="12" x14ac:dyDescent="0.2">
      <c r="R408" s="309"/>
      <c r="S408" s="309"/>
      <c r="T408" s="309"/>
      <c r="U408" s="309"/>
      <c r="V408" s="309"/>
      <c r="W408" s="309"/>
      <c r="X408" s="309"/>
      <c r="Y408" s="309"/>
      <c r="Z408" s="309"/>
      <c r="AA408" s="309"/>
      <c r="AB408" s="309"/>
      <c r="AC408" s="309"/>
      <c r="AD408" s="309"/>
    </row>
    <row r="409" spans="18:30" s="311" customFormat="1" ht="12" x14ac:dyDescent="0.2">
      <c r="R409" s="309"/>
      <c r="S409" s="309"/>
      <c r="T409" s="309"/>
      <c r="U409" s="309"/>
      <c r="V409" s="309"/>
      <c r="W409" s="309"/>
      <c r="X409" s="309"/>
      <c r="Y409" s="309"/>
      <c r="Z409" s="309"/>
      <c r="AA409" s="309"/>
      <c r="AB409" s="309"/>
      <c r="AC409" s="309"/>
      <c r="AD409" s="309"/>
    </row>
    <row r="410" spans="18:30" s="311" customFormat="1" ht="12" x14ac:dyDescent="0.2">
      <c r="R410" s="309"/>
      <c r="S410" s="309"/>
      <c r="T410" s="309"/>
      <c r="U410" s="309"/>
      <c r="V410" s="309"/>
      <c r="W410" s="309"/>
      <c r="X410" s="309"/>
      <c r="Y410" s="309"/>
      <c r="Z410" s="309"/>
      <c r="AA410" s="309"/>
      <c r="AB410" s="309"/>
      <c r="AC410" s="309"/>
      <c r="AD410" s="309"/>
    </row>
    <row r="411" spans="18:30" s="311" customFormat="1" ht="12" x14ac:dyDescent="0.2">
      <c r="R411" s="309"/>
      <c r="S411" s="309"/>
      <c r="T411" s="309"/>
      <c r="U411" s="309"/>
      <c r="V411" s="309"/>
      <c r="W411" s="309"/>
      <c r="X411" s="309"/>
      <c r="Y411" s="309"/>
      <c r="Z411" s="309"/>
      <c r="AA411" s="309"/>
      <c r="AB411" s="309"/>
      <c r="AC411" s="309"/>
      <c r="AD411" s="309"/>
    </row>
    <row r="412" spans="18:30" s="311" customFormat="1" ht="12" x14ac:dyDescent="0.2">
      <c r="R412" s="309"/>
      <c r="S412" s="309"/>
      <c r="T412" s="309"/>
      <c r="U412" s="309"/>
      <c r="V412" s="309"/>
      <c r="W412" s="309"/>
      <c r="X412" s="309"/>
      <c r="Y412" s="309"/>
      <c r="Z412" s="309"/>
      <c r="AA412" s="309"/>
      <c r="AB412" s="309"/>
      <c r="AC412" s="309"/>
      <c r="AD412" s="309"/>
    </row>
    <row r="413" spans="18:30" s="311" customFormat="1" ht="12" x14ac:dyDescent="0.2">
      <c r="R413" s="309"/>
      <c r="S413" s="309"/>
      <c r="T413" s="309"/>
      <c r="U413" s="309"/>
      <c r="V413" s="309"/>
      <c r="W413" s="309"/>
      <c r="X413" s="309"/>
      <c r="Y413" s="309"/>
      <c r="Z413" s="309"/>
      <c r="AA413" s="309"/>
      <c r="AB413" s="309"/>
      <c r="AC413" s="309"/>
      <c r="AD413" s="309"/>
    </row>
    <row r="414" spans="18:30" s="311" customFormat="1" ht="12" x14ac:dyDescent="0.2">
      <c r="R414" s="309"/>
      <c r="S414" s="309"/>
      <c r="T414" s="309"/>
      <c r="U414" s="309"/>
      <c r="V414" s="309"/>
      <c r="W414" s="309"/>
      <c r="X414" s="309"/>
      <c r="Y414" s="309"/>
      <c r="Z414" s="309"/>
      <c r="AA414" s="309"/>
      <c r="AB414" s="309"/>
      <c r="AC414" s="309"/>
      <c r="AD414" s="309"/>
    </row>
    <row r="415" spans="18:30" s="311" customFormat="1" ht="12" x14ac:dyDescent="0.2">
      <c r="R415" s="309"/>
      <c r="S415" s="309"/>
      <c r="T415" s="309"/>
      <c r="U415" s="309"/>
      <c r="V415" s="309"/>
      <c r="W415" s="309"/>
      <c r="X415" s="309"/>
      <c r="Y415" s="309"/>
      <c r="Z415" s="309"/>
      <c r="AA415" s="309"/>
      <c r="AB415" s="309"/>
      <c r="AC415" s="309"/>
      <c r="AD415" s="309"/>
    </row>
    <row r="416" spans="18:30" s="311" customFormat="1" ht="12" x14ac:dyDescent="0.2">
      <c r="R416" s="309"/>
      <c r="S416" s="309"/>
      <c r="T416" s="309"/>
      <c r="U416" s="309"/>
      <c r="V416" s="309"/>
      <c r="W416" s="309"/>
      <c r="X416" s="309"/>
      <c r="Y416" s="309"/>
      <c r="Z416" s="309"/>
      <c r="AA416" s="309"/>
      <c r="AB416" s="309"/>
      <c r="AC416" s="309"/>
      <c r="AD416" s="309"/>
    </row>
    <row r="417" spans="18:30" s="311" customFormat="1" ht="12" x14ac:dyDescent="0.2">
      <c r="R417" s="309"/>
      <c r="S417" s="309"/>
      <c r="T417" s="309"/>
      <c r="U417" s="309"/>
      <c r="V417" s="309"/>
      <c r="W417" s="309"/>
      <c r="X417" s="309"/>
      <c r="Y417" s="309"/>
      <c r="Z417" s="309"/>
      <c r="AA417" s="309"/>
      <c r="AB417" s="309"/>
      <c r="AC417" s="309"/>
      <c r="AD417" s="309"/>
    </row>
    <row r="418" spans="18:30" s="311" customFormat="1" ht="12" x14ac:dyDescent="0.2">
      <c r="R418" s="309"/>
      <c r="S418" s="309"/>
      <c r="T418" s="309"/>
      <c r="U418" s="309"/>
      <c r="V418" s="309"/>
      <c r="W418" s="309"/>
      <c r="X418" s="309"/>
      <c r="Y418" s="309"/>
      <c r="Z418" s="309"/>
      <c r="AA418" s="309"/>
      <c r="AB418" s="309"/>
      <c r="AC418" s="309"/>
      <c r="AD418" s="309"/>
    </row>
    <row r="419" spans="18:30" s="311" customFormat="1" ht="12" x14ac:dyDescent="0.2">
      <c r="R419" s="309"/>
      <c r="S419" s="309"/>
      <c r="T419" s="309"/>
      <c r="U419" s="309"/>
      <c r="V419" s="309"/>
      <c r="W419" s="309"/>
      <c r="X419" s="309"/>
      <c r="Y419" s="309"/>
      <c r="Z419" s="309"/>
      <c r="AA419" s="309"/>
      <c r="AB419" s="309"/>
      <c r="AC419" s="309"/>
      <c r="AD419" s="309"/>
    </row>
    <row r="420" spans="18:30" s="311" customFormat="1" ht="12" x14ac:dyDescent="0.2">
      <c r="R420" s="309"/>
      <c r="S420" s="309"/>
      <c r="T420" s="309"/>
      <c r="U420" s="309"/>
      <c r="V420" s="309"/>
      <c r="W420" s="309"/>
      <c r="X420" s="309"/>
      <c r="Y420" s="309"/>
      <c r="Z420" s="309"/>
      <c r="AA420" s="309"/>
      <c r="AB420" s="309"/>
      <c r="AC420" s="309"/>
      <c r="AD420" s="309"/>
    </row>
    <row r="421" spans="18:30" s="311" customFormat="1" ht="12" x14ac:dyDescent="0.2">
      <c r="R421" s="309"/>
      <c r="S421" s="309"/>
      <c r="T421" s="309"/>
      <c r="U421" s="309"/>
      <c r="V421" s="309"/>
      <c r="W421" s="309"/>
      <c r="X421" s="309"/>
      <c r="Y421" s="309"/>
      <c r="Z421" s="309"/>
      <c r="AA421" s="309"/>
      <c r="AB421" s="309"/>
      <c r="AC421" s="309"/>
      <c r="AD421" s="309"/>
    </row>
    <row r="422" spans="18:30" s="311" customFormat="1" ht="12" x14ac:dyDescent="0.2">
      <c r="R422" s="309"/>
      <c r="S422" s="309"/>
      <c r="T422" s="309"/>
      <c r="U422" s="309"/>
      <c r="V422" s="309"/>
      <c r="W422" s="309"/>
      <c r="X422" s="309"/>
      <c r="Y422" s="309"/>
      <c r="Z422" s="309"/>
      <c r="AA422" s="309"/>
      <c r="AB422" s="309"/>
      <c r="AC422" s="309"/>
      <c r="AD422" s="309"/>
    </row>
    <row r="423" spans="18:30" s="311" customFormat="1" ht="12" x14ac:dyDescent="0.2">
      <c r="R423" s="309"/>
      <c r="S423" s="309"/>
      <c r="T423" s="309"/>
      <c r="U423" s="309"/>
      <c r="V423" s="309"/>
      <c r="W423" s="309"/>
      <c r="X423" s="309"/>
      <c r="Y423" s="309"/>
      <c r="Z423" s="309"/>
      <c r="AA423" s="309"/>
      <c r="AB423" s="309"/>
      <c r="AC423" s="309"/>
      <c r="AD423" s="309"/>
    </row>
    <row r="424" spans="18:30" s="311" customFormat="1" ht="12" x14ac:dyDescent="0.2">
      <c r="R424" s="309"/>
      <c r="S424" s="309"/>
      <c r="T424" s="309"/>
      <c r="U424" s="309"/>
      <c r="V424" s="309"/>
      <c r="W424" s="309"/>
      <c r="X424" s="309"/>
      <c r="Y424" s="309"/>
      <c r="Z424" s="309"/>
      <c r="AA424" s="309"/>
      <c r="AB424" s="309"/>
      <c r="AC424" s="309"/>
      <c r="AD424" s="309"/>
    </row>
    <row r="425" spans="18:30" s="311" customFormat="1" ht="12" x14ac:dyDescent="0.2">
      <c r="R425" s="309"/>
      <c r="S425" s="309"/>
      <c r="T425" s="309"/>
      <c r="U425" s="309"/>
      <c r="V425" s="309"/>
      <c r="W425" s="309"/>
      <c r="X425" s="309"/>
      <c r="Y425" s="309"/>
      <c r="Z425" s="309"/>
      <c r="AA425" s="309"/>
      <c r="AB425" s="309"/>
      <c r="AC425" s="309"/>
      <c r="AD425" s="309"/>
    </row>
    <row r="426" spans="18:30" s="311" customFormat="1" ht="12" x14ac:dyDescent="0.2">
      <c r="R426" s="309"/>
      <c r="S426" s="309"/>
      <c r="T426" s="309"/>
      <c r="U426" s="309"/>
      <c r="V426" s="309"/>
      <c r="W426" s="309"/>
      <c r="X426" s="309"/>
      <c r="Y426" s="309"/>
      <c r="Z426" s="309"/>
      <c r="AA426" s="309"/>
      <c r="AB426" s="309"/>
      <c r="AC426" s="309"/>
      <c r="AD426" s="309"/>
    </row>
    <row r="427" spans="18:30" s="311" customFormat="1" ht="12" x14ac:dyDescent="0.2">
      <c r="R427" s="309"/>
      <c r="S427" s="309"/>
      <c r="T427" s="309"/>
      <c r="U427" s="309"/>
      <c r="V427" s="309"/>
      <c r="W427" s="309"/>
      <c r="X427" s="309"/>
      <c r="Y427" s="309"/>
      <c r="Z427" s="309"/>
      <c r="AA427" s="309"/>
      <c r="AB427" s="309"/>
      <c r="AC427" s="309"/>
      <c r="AD427" s="309"/>
    </row>
    <row r="428" spans="18:30" s="311" customFormat="1" ht="12" x14ac:dyDescent="0.2">
      <c r="R428" s="309"/>
      <c r="S428" s="309"/>
      <c r="T428" s="309"/>
      <c r="U428" s="309"/>
      <c r="V428" s="309"/>
      <c r="W428" s="309"/>
      <c r="X428" s="309"/>
      <c r="Y428" s="309"/>
      <c r="Z428" s="309"/>
      <c r="AA428" s="309"/>
      <c r="AB428" s="309"/>
      <c r="AC428" s="309"/>
      <c r="AD428" s="309"/>
    </row>
    <row r="429" spans="18:30" s="311" customFormat="1" ht="12" x14ac:dyDescent="0.2">
      <c r="R429" s="309"/>
      <c r="S429" s="309"/>
      <c r="T429" s="309"/>
      <c r="U429" s="309"/>
      <c r="V429" s="309"/>
      <c r="W429" s="309"/>
      <c r="X429" s="309"/>
      <c r="Y429" s="309"/>
      <c r="Z429" s="309"/>
      <c r="AA429" s="309"/>
      <c r="AB429" s="309"/>
      <c r="AC429" s="309"/>
      <c r="AD429" s="309"/>
    </row>
    <row r="430" spans="18:30" s="311" customFormat="1" ht="12" x14ac:dyDescent="0.2">
      <c r="R430" s="309"/>
      <c r="S430" s="309"/>
      <c r="T430" s="309"/>
      <c r="U430" s="309"/>
      <c r="V430" s="309"/>
      <c r="W430" s="309"/>
      <c r="X430" s="309"/>
      <c r="Y430" s="309"/>
      <c r="Z430" s="309"/>
      <c r="AA430" s="309"/>
      <c r="AB430" s="309"/>
      <c r="AC430" s="309"/>
      <c r="AD430" s="309"/>
    </row>
    <row r="431" spans="18:30" s="311" customFormat="1" ht="12" x14ac:dyDescent="0.2">
      <c r="R431" s="309"/>
      <c r="S431" s="309"/>
      <c r="T431" s="309"/>
      <c r="U431" s="309"/>
      <c r="V431" s="309"/>
      <c r="W431" s="309"/>
      <c r="X431" s="309"/>
      <c r="Y431" s="309"/>
      <c r="Z431" s="309"/>
      <c r="AA431" s="309"/>
      <c r="AB431" s="309"/>
      <c r="AC431" s="309"/>
      <c r="AD431" s="309"/>
    </row>
    <row r="432" spans="18:30" s="311" customFormat="1" ht="12" x14ac:dyDescent="0.2">
      <c r="R432" s="309"/>
      <c r="S432" s="309"/>
      <c r="T432" s="309"/>
      <c r="U432" s="309"/>
      <c r="V432" s="309"/>
      <c r="W432" s="309"/>
      <c r="X432" s="309"/>
      <c r="Y432" s="309"/>
      <c r="Z432" s="309"/>
      <c r="AA432" s="309"/>
      <c r="AB432" s="309"/>
      <c r="AC432" s="309"/>
      <c r="AD432" s="309"/>
    </row>
    <row r="433" spans="18:30" s="311" customFormat="1" ht="12" x14ac:dyDescent="0.2">
      <c r="R433" s="309"/>
      <c r="S433" s="309"/>
      <c r="T433" s="309"/>
      <c r="U433" s="309"/>
      <c r="V433" s="309"/>
      <c r="W433" s="309"/>
      <c r="X433" s="309"/>
      <c r="Y433" s="309"/>
      <c r="Z433" s="309"/>
      <c r="AA433" s="309"/>
      <c r="AB433" s="309"/>
      <c r="AC433" s="309"/>
      <c r="AD433" s="309"/>
    </row>
    <row r="434" spans="18:30" s="311" customFormat="1" ht="12" x14ac:dyDescent="0.2">
      <c r="R434" s="309"/>
      <c r="S434" s="309"/>
      <c r="T434" s="309"/>
      <c r="U434" s="309"/>
      <c r="V434" s="309"/>
      <c r="W434" s="309"/>
      <c r="X434" s="309"/>
      <c r="Y434" s="309"/>
      <c r="Z434" s="309"/>
      <c r="AA434" s="309"/>
      <c r="AB434" s="309"/>
      <c r="AC434" s="309"/>
      <c r="AD434" s="309"/>
    </row>
    <row r="435" spans="18:30" s="311" customFormat="1" ht="12" x14ac:dyDescent="0.2">
      <c r="R435" s="309"/>
      <c r="S435" s="309"/>
      <c r="T435" s="309"/>
      <c r="U435" s="309"/>
      <c r="V435" s="309"/>
      <c r="W435" s="309"/>
      <c r="X435" s="309"/>
      <c r="Y435" s="309"/>
      <c r="Z435" s="309"/>
      <c r="AA435" s="309"/>
      <c r="AB435" s="309"/>
      <c r="AC435" s="309"/>
      <c r="AD435" s="309"/>
    </row>
    <row r="436" spans="18:30" s="311" customFormat="1" ht="12" x14ac:dyDescent="0.2">
      <c r="R436" s="309"/>
      <c r="S436" s="309"/>
      <c r="T436" s="309"/>
      <c r="U436" s="309"/>
      <c r="V436" s="309"/>
      <c r="W436" s="309"/>
      <c r="X436" s="309"/>
      <c r="Y436" s="309"/>
      <c r="Z436" s="309"/>
      <c r="AA436" s="309"/>
      <c r="AB436" s="309"/>
      <c r="AC436" s="309"/>
      <c r="AD436" s="309"/>
    </row>
    <row r="437" spans="18:30" s="311" customFormat="1" ht="12" x14ac:dyDescent="0.2">
      <c r="R437" s="309"/>
      <c r="S437" s="309"/>
      <c r="T437" s="309"/>
      <c r="U437" s="309"/>
      <c r="V437" s="309"/>
      <c r="W437" s="309"/>
      <c r="X437" s="309"/>
      <c r="Y437" s="309"/>
      <c r="Z437" s="309"/>
      <c r="AA437" s="309"/>
      <c r="AB437" s="309"/>
      <c r="AC437" s="309"/>
      <c r="AD437" s="309"/>
    </row>
    <row r="438" spans="18:30" s="311" customFormat="1" ht="12" x14ac:dyDescent="0.2">
      <c r="R438" s="309"/>
      <c r="S438" s="309"/>
      <c r="T438" s="309"/>
      <c r="U438" s="309"/>
      <c r="V438" s="309"/>
      <c r="W438" s="309"/>
      <c r="X438" s="309"/>
      <c r="Y438" s="309"/>
      <c r="Z438" s="309"/>
      <c r="AA438" s="309"/>
      <c r="AB438" s="309"/>
      <c r="AC438" s="309"/>
      <c r="AD438" s="309"/>
    </row>
    <row r="439" spans="18:30" s="311" customFormat="1" ht="12" x14ac:dyDescent="0.2">
      <c r="R439" s="309"/>
      <c r="S439" s="309"/>
      <c r="T439" s="309"/>
      <c r="U439" s="309"/>
      <c r="V439" s="309"/>
      <c r="W439" s="309"/>
      <c r="X439" s="309"/>
      <c r="Y439" s="309"/>
      <c r="Z439" s="309"/>
      <c r="AA439" s="309"/>
      <c r="AB439" s="309"/>
      <c r="AC439" s="309"/>
      <c r="AD439" s="309"/>
    </row>
    <row r="440" spans="18:30" s="311" customFormat="1" ht="12" x14ac:dyDescent="0.2">
      <c r="R440" s="309"/>
      <c r="S440" s="309"/>
      <c r="T440" s="309"/>
      <c r="U440" s="309"/>
      <c r="V440" s="309"/>
      <c r="W440" s="309"/>
      <c r="X440" s="309"/>
      <c r="Y440" s="309"/>
      <c r="Z440" s="309"/>
      <c r="AA440" s="309"/>
      <c r="AB440" s="309"/>
      <c r="AC440" s="309"/>
      <c r="AD440" s="309"/>
    </row>
    <row r="441" spans="18:30" s="311" customFormat="1" ht="12" x14ac:dyDescent="0.2">
      <c r="R441" s="309"/>
      <c r="S441" s="309"/>
      <c r="T441" s="309"/>
      <c r="U441" s="309"/>
      <c r="V441" s="309"/>
      <c r="W441" s="309"/>
      <c r="X441" s="309"/>
      <c r="Y441" s="309"/>
      <c r="Z441" s="309"/>
      <c r="AA441" s="309"/>
      <c r="AB441" s="309"/>
      <c r="AC441" s="309"/>
      <c r="AD441" s="309"/>
    </row>
    <row r="442" spans="18:30" s="311" customFormat="1" ht="12" x14ac:dyDescent="0.2">
      <c r="R442" s="309"/>
      <c r="S442" s="309"/>
      <c r="T442" s="309"/>
      <c r="U442" s="309"/>
      <c r="V442" s="309"/>
      <c r="W442" s="309"/>
      <c r="X442" s="309"/>
      <c r="Y442" s="309"/>
      <c r="Z442" s="309"/>
      <c r="AA442" s="309"/>
      <c r="AB442" s="309"/>
      <c r="AC442" s="309"/>
      <c r="AD442" s="309"/>
    </row>
    <row r="443" spans="18:30" s="311" customFormat="1" ht="12" x14ac:dyDescent="0.2">
      <c r="R443" s="309"/>
      <c r="S443" s="309"/>
      <c r="T443" s="309"/>
      <c r="U443" s="309"/>
      <c r="V443" s="309"/>
      <c r="W443" s="309"/>
      <c r="X443" s="309"/>
      <c r="Y443" s="309"/>
      <c r="Z443" s="309"/>
      <c r="AA443" s="309"/>
      <c r="AB443" s="309"/>
      <c r="AC443" s="309"/>
      <c r="AD443" s="309"/>
    </row>
    <row r="444" spans="18:30" s="311" customFormat="1" ht="12" x14ac:dyDescent="0.2">
      <c r="R444" s="309"/>
      <c r="S444" s="309"/>
      <c r="T444" s="309"/>
      <c r="U444" s="309"/>
      <c r="V444" s="309"/>
      <c r="W444" s="309"/>
      <c r="X444" s="309"/>
      <c r="Y444" s="309"/>
      <c r="Z444" s="309"/>
      <c r="AA444" s="309"/>
      <c r="AB444" s="309"/>
      <c r="AC444" s="309"/>
      <c r="AD444" s="309"/>
    </row>
    <row r="445" spans="18:30" s="311" customFormat="1" ht="12" x14ac:dyDescent="0.2">
      <c r="R445" s="309"/>
      <c r="S445" s="309"/>
      <c r="T445" s="309"/>
      <c r="U445" s="309"/>
      <c r="V445" s="309"/>
      <c r="W445" s="309"/>
      <c r="X445" s="309"/>
      <c r="Y445" s="309"/>
      <c r="Z445" s="309"/>
      <c r="AA445" s="309"/>
      <c r="AB445" s="309"/>
      <c r="AC445" s="309"/>
      <c r="AD445" s="309"/>
    </row>
    <row r="446" spans="18:30" s="311" customFormat="1" ht="12" x14ac:dyDescent="0.2">
      <c r="R446" s="309"/>
      <c r="S446" s="309"/>
      <c r="T446" s="309"/>
      <c r="U446" s="309"/>
      <c r="V446" s="309"/>
      <c r="W446" s="309"/>
      <c r="X446" s="309"/>
      <c r="Y446" s="309"/>
      <c r="Z446" s="309"/>
      <c r="AA446" s="309"/>
      <c r="AB446" s="309"/>
      <c r="AC446" s="309"/>
      <c r="AD446" s="309"/>
    </row>
    <row r="447" spans="18:30" s="311" customFormat="1" ht="12" x14ac:dyDescent="0.2">
      <c r="R447" s="309"/>
      <c r="S447" s="309"/>
      <c r="T447" s="309"/>
      <c r="U447" s="309"/>
      <c r="V447" s="309"/>
      <c r="W447" s="309"/>
      <c r="X447" s="309"/>
      <c r="Y447" s="309"/>
      <c r="Z447" s="309"/>
      <c r="AA447" s="309"/>
      <c r="AB447" s="309"/>
      <c r="AC447" s="309"/>
      <c r="AD447" s="309"/>
    </row>
    <row r="448" spans="18:30" s="311" customFormat="1" ht="12" x14ac:dyDescent="0.2">
      <c r="R448" s="309"/>
      <c r="S448" s="309"/>
      <c r="T448" s="309"/>
      <c r="U448" s="309"/>
      <c r="V448" s="309"/>
      <c r="W448" s="309"/>
      <c r="X448" s="309"/>
      <c r="Y448" s="309"/>
      <c r="Z448" s="309"/>
      <c r="AA448" s="309"/>
      <c r="AB448" s="309"/>
      <c r="AC448" s="309"/>
      <c r="AD448" s="309"/>
    </row>
    <row r="449" spans="18:30" s="311" customFormat="1" ht="12" x14ac:dyDescent="0.2">
      <c r="R449" s="309"/>
      <c r="S449" s="309"/>
      <c r="T449" s="309"/>
      <c r="U449" s="309"/>
      <c r="V449" s="309"/>
      <c r="W449" s="309"/>
      <c r="X449" s="309"/>
      <c r="Y449" s="309"/>
      <c r="Z449" s="309"/>
      <c r="AA449" s="309"/>
      <c r="AB449" s="309"/>
      <c r="AC449" s="309"/>
      <c r="AD449" s="309"/>
    </row>
    <row r="450" spans="18:30" s="311" customFormat="1" ht="12" x14ac:dyDescent="0.2">
      <c r="R450" s="309"/>
      <c r="S450" s="309"/>
      <c r="T450" s="309"/>
      <c r="U450" s="309"/>
      <c r="V450" s="309"/>
      <c r="W450" s="309"/>
      <c r="X450" s="309"/>
      <c r="Y450" s="309"/>
      <c r="Z450" s="309"/>
      <c r="AA450" s="309"/>
      <c r="AB450" s="309"/>
      <c r="AC450" s="309"/>
      <c r="AD450" s="309"/>
    </row>
    <row r="451" spans="18:30" s="311" customFormat="1" ht="12" x14ac:dyDescent="0.2">
      <c r="R451" s="309"/>
      <c r="S451" s="309"/>
      <c r="T451" s="309"/>
      <c r="U451" s="309"/>
      <c r="V451" s="309"/>
      <c r="W451" s="309"/>
      <c r="X451" s="309"/>
      <c r="Y451" s="309"/>
      <c r="Z451" s="309"/>
      <c r="AA451" s="309"/>
      <c r="AB451" s="309"/>
      <c r="AC451" s="309"/>
      <c r="AD451" s="309"/>
    </row>
    <row r="452" spans="18:30" s="311" customFormat="1" ht="12" x14ac:dyDescent="0.2">
      <c r="R452" s="309"/>
      <c r="S452" s="309"/>
      <c r="T452" s="309"/>
      <c r="U452" s="309"/>
      <c r="V452" s="309"/>
      <c r="W452" s="309"/>
      <c r="X452" s="309"/>
      <c r="Y452" s="309"/>
      <c r="Z452" s="309"/>
      <c r="AA452" s="309"/>
      <c r="AB452" s="309"/>
      <c r="AC452" s="309"/>
      <c r="AD452" s="309"/>
    </row>
    <row r="453" spans="18:30" s="311" customFormat="1" ht="12" x14ac:dyDescent="0.2">
      <c r="R453" s="309"/>
      <c r="S453" s="309"/>
      <c r="T453" s="309"/>
      <c r="U453" s="309"/>
      <c r="V453" s="309"/>
      <c r="W453" s="309"/>
      <c r="X453" s="309"/>
      <c r="Y453" s="309"/>
      <c r="Z453" s="309"/>
      <c r="AA453" s="309"/>
      <c r="AB453" s="309"/>
      <c r="AC453" s="309"/>
      <c r="AD453" s="309"/>
    </row>
    <row r="454" spans="18:30" s="311" customFormat="1" ht="12" x14ac:dyDescent="0.2">
      <c r="R454" s="309"/>
      <c r="S454" s="309"/>
      <c r="T454" s="309"/>
      <c r="U454" s="309"/>
      <c r="V454" s="309"/>
      <c r="W454" s="309"/>
      <c r="X454" s="309"/>
      <c r="Y454" s="309"/>
      <c r="Z454" s="309"/>
      <c r="AA454" s="309"/>
      <c r="AB454" s="309"/>
      <c r="AC454" s="309"/>
      <c r="AD454" s="309"/>
    </row>
    <row r="455" spans="18:30" s="311" customFormat="1" ht="12" x14ac:dyDescent="0.2">
      <c r="R455" s="309"/>
      <c r="S455" s="309"/>
      <c r="T455" s="309"/>
      <c r="U455" s="309"/>
      <c r="V455" s="309"/>
      <c r="W455" s="309"/>
      <c r="X455" s="309"/>
      <c r="Y455" s="309"/>
      <c r="Z455" s="309"/>
      <c r="AA455" s="309"/>
      <c r="AB455" s="309"/>
      <c r="AC455" s="309"/>
      <c r="AD455" s="309"/>
    </row>
    <row r="456" spans="18:30" s="311" customFormat="1" ht="12" x14ac:dyDescent="0.2">
      <c r="R456" s="309"/>
      <c r="S456" s="309"/>
      <c r="T456" s="309"/>
      <c r="U456" s="309"/>
      <c r="V456" s="309"/>
      <c r="W456" s="309"/>
      <c r="X456" s="309"/>
      <c r="Y456" s="309"/>
      <c r="Z456" s="309"/>
      <c r="AA456" s="309"/>
      <c r="AB456" s="309"/>
      <c r="AC456" s="309"/>
      <c r="AD456" s="309"/>
    </row>
    <row r="457" spans="18:30" s="311" customFormat="1" ht="12" x14ac:dyDescent="0.2">
      <c r="R457" s="309"/>
      <c r="S457" s="309"/>
      <c r="T457" s="309"/>
      <c r="U457" s="309"/>
      <c r="V457" s="309"/>
      <c r="W457" s="309"/>
      <c r="X457" s="309"/>
      <c r="Y457" s="309"/>
      <c r="Z457" s="309"/>
      <c r="AA457" s="309"/>
      <c r="AB457" s="309"/>
      <c r="AC457" s="309"/>
      <c r="AD457" s="309"/>
    </row>
    <row r="458" spans="18:30" s="311" customFormat="1" ht="12" x14ac:dyDescent="0.2">
      <c r="R458" s="309"/>
      <c r="S458" s="309"/>
      <c r="T458" s="309"/>
      <c r="U458" s="309"/>
      <c r="V458" s="309"/>
      <c r="W458" s="309"/>
      <c r="X458" s="309"/>
      <c r="Y458" s="309"/>
      <c r="Z458" s="309"/>
      <c r="AA458" s="309"/>
      <c r="AB458" s="309"/>
      <c r="AC458" s="309"/>
      <c r="AD458" s="309"/>
    </row>
    <row r="459" spans="18:30" s="311" customFormat="1" ht="12" x14ac:dyDescent="0.2">
      <c r="R459" s="309"/>
      <c r="S459" s="309"/>
      <c r="T459" s="309"/>
      <c r="U459" s="309"/>
      <c r="V459" s="309"/>
      <c r="W459" s="309"/>
      <c r="X459" s="309"/>
      <c r="Y459" s="309"/>
      <c r="Z459" s="309"/>
      <c r="AA459" s="309"/>
      <c r="AB459" s="309"/>
      <c r="AC459" s="309"/>
      <c r="AD459" s="309"/>
    </row>
    <row r="460" spans="18:30" s="311" customFormat="1" ht="12" x14ac:dyDescent="0.2">
      <c r="R460" s="309"/>
      <c r="S460" s="309"/>
      <c r="T460" s="309"/>
      <c r="U460" s="309"/>
      <c r="V460" s="309"/>
      <c r="W460" s="309"/>
      <c r="X460" s="309"/>
      <c r="Y460" s="309"/>
      <c r="Z460" s="309"/>
      <c r="AA460" s="309"/>
      <c r="AB460" s="309"/>
      <c r="AC460" s="309"/>
      <c r="AD460" s="309"/>
    </row>
    <row r="461" spans="18:30" s="311" customFormat="1" ht="12" x14ac:dyDescent="0.2">
      <c r="R461" s="309"/>
      <c r="S461" s="309"/>
      <c r="T461" s="309"/>
      <c r="U461" s="309"/>
      <c r="V461" s="309"/>
      <c r="W461" s="309"/>
      <c r="X461" s="309"/>
      <c r="Y461" s="309"/>
      <c r="Z461" s="309"/>
      <c r="AA461" s="309"/>
      <c r="AB461" s="309"/>
      <c r="AC461" s="309"/>
      <c r="AD461" s="309"/>
    </row>
    <row r="462" spans="18:30" s="311" customFormat="1" ht="12" x14ac:dyDescent="0.2">
      <c r="R462" s="309"/>
      <c r="S462" s="309"/>
      <c r="T462" s="309"/>
      <c r="U462" s="309"/>
      <c r="V462" s="309"/>
      <c r="W462" s="309"/>
      <c r="X462" s="309"/>
      <c r="Y462" s="309"/>
      <c r="Z462" s="309"/>
      <c r="AA462" s="309"/>
      <c r="AB462" s="309"/>
      <c r="AC462" s="309"/>
      <c r="AD462" s="309"/>
    </row>
    <row r="463" spans="18:30" s="311" customFormat="1" ht="12" x14ac:dyDescent="0.2">
      <c r="R463" s="309"/>
      <c r="S463" s="309"/>
      <c r="T463" s="309"/>
      <c r="U463" s="309"/>
      <c r="V463" s="309"/>
      <c r="W463" s="309"/>
      <c r="X463" s="309"/>
      <c r="Y463" s="309"/>
      <c r="Z463" s="309"/>
      <c r="AA463" s="309"/>
      <c r="AB463" s="309"/>
      <c r="AC463" s="309"/>
      <c r="AD463" s="309"/>
    </row>
    <row r="464" spans="18:30" s="311" customFormat="1" ht="12" x14ac:dyDescent="0.2">
      <c r="R464" s="309"/>
      <c r="S464" s="309"/>
      <c r="T464" s="309"/>
      <c r="U464" s="309"/>
      <c r="V464" s="309"/>
      <c r="W464" s="309"/>
      <c r="X464" s="309"/>
      <c r="Y464" s="309"/>
      <c r="Z464" s="309"/>
      <c r="AA464" s="309"/>
      <c r="AB464" s="309"/>
      <c r="AC464" s="309"/>
      <c r="AD464" s="309"/>
    </row>
    <row r="465" spans="18:30" s="311" customFormat="1" ht="12" x14ac:dyDescent="0.2">
      <c r="R465" s="309"/>
      <c r="S465" s="309"/>
      <c r="T465" s="309"/>
      <c r="U465" s="309"/>
      <c r="V465" s="309"/>
      <c r="W465" s="309"/>
      <c r="X465" s="309"/>
      <c r="Y465" s="309"/>
      <c r="Z465" s="309"/>
      <c r="AA465" s="309"/>
      <c r="AB465" s="309"/>
      <c r="AC465" s="309"/>
      <c r="AD465" s="309"/>
    </row>
    <row r="466" spans="18:30" s="311" customFormat="1" ht="12" x14ac:dyDescent="0.2">
      <c r="R466" s="309"/>
      <c r="S466" s="309"/>
      <c r="T466" s="309"/>
      <c r="U466" s="309"/>
      <c r="V466" s="309"/>
      <c r="W466" s="309"/>
      <c r="X466" s="309"/>
      <c r="Y466" s="309"/>
      <c r="Z466" s="309"/>
      <c r="AA466" s="309"/>
      <c r="AB466" s="309"/>
      <c r="AC466" s="309"/>
      <c r="AD466" s="309"/>
    </row>
    <row r="467" spans="18:30" s="311" customFormat="1" ht="12" x14ac:dyDescent="0.2">
      <c r="R467" s="309"/>
      <c r="S467" s="309"/>
      <c r="T467" s="309"/>
      <c r="U467" s="309"/>
      <c r="V467" s="309"/>
      <c r="W467" s="309"/>
      <c r="X467" s="309"/>
      <c r="Y467" s="309"/>
      <c r="Z467" s="309"/>
      <c r="AA467" s="309"/>
      <c r="AB467" s="309"/>
      <c r="AC467" s="309"/>
      <c r="AD467" s="309"/>
    </row>
    <row r="468" spans="18:30" s="311" customFormat="1" ht="12" x14ac:dyDescent="0.2">
      <c r="R468" s="309"/>
      <c r="S468" s="309"/>
      <c r="T468" s="309"/>
      <c r="U468" s="309"/>
      <c r="V468" s="309"/>
      <c r="W468" s="309"/>
      <c r="X468" s="309"/>
      <c r="Y468" s="309"/>
      <c r="Z468" s="309"/>
      <c r="AA468" s="309"/>
      <c r="AB468" s="309"/>
      <c r="AC468" s="309"/>
      <c r="AD468" s="309"/>
    </row>
    <row r="469" spans="18:30" s="311" customFormat="1" ht="12" x14ac:dyDescent="0.2">
      <c r="R469" s="309"/>
      <c r="S469" s="309"/>
      <c r="T469" s="309"/>
      <c r="U469" s="309"/>
      <c r="V469" s="309"/>
      <c r="W469" s="309"/>
      <c r="X469" s="309"/>
      <c r="Y469" s="309"/>
      <c r="Z469" s="309"/>
      <c r="AA469" s="309"/>
      <c r="AB469" s="309"/>
      <c r="AC469" s="309"/>
      <c r="AD469" s="309"/>
    </row>
    <row r="470" spans="18:30" s="311" customFormat="1" ht="12" x14ac:dyDescent="0.2">
      <c r="R470" s="309"/>
      <c r="S470" s="309"/>
      <c r="T470" s="309"/>
      <c r="U470" s="309"/>
      <c r="V470" s="309"/>
      <c r="W470" s="309"/>
      <c r="X470" s="309"/>
      <c r="Y470" s="309"/>
      <c r="Z470" s="309"/>
      <c r="AA470" s="309"/>
      <c r="AB470" s="309"/>
      <c r="AC470" s="309"/>
      <c r="AD470" s="309"/>
    </row>
    <row r="471" spans="18:30" s="311" customFormat="1" ht="12" x14ac:dyDescent="0.2">
      <c r="R471" s="309"/>
      <c r="S471" s="309"/>
      <c r="T471" s="309"/>
      <c r="U471" s="309"/>
      <c r="V471" s="309"/>
      <c r="W471" s="309"/>
      <c r="X471" s="309"/>
      <c r="Y471" s="309"/>
      <c r="Z471" s="309"/>
      <c r="AA471" s="309"/>
      <c r="AB471" s="309"/>
      <c r="AC471" s="309"/>
      <c r="AD471" s="309"/>
    </row>
    <row r="472" spans="18:30" s="311" customFormat="1" ht="12" x14ac:dyDescent="0.2">
      <c r="R472" s="309"/>
      <c r="S472" s="309"/>
      <c r="T472" s="309"/>
      <c r="U472" s="309"/>
      <c r="V472" s="309"/>
      <c r="W472" s="309"/>
      <c r="X472" s="309"/>
      <c r="Y472" s="309"/>
      <c r="Z472" s="309"/>
      <c r="AA472" s="309"/>
      <c r="AB472" s="309"/>
      <c r="AC472" s="309"/>
      <c r="AD472" s="309"/>
    </row>
    <row r="473" spans="18:30" s="311" customFormat="1" ht="12" x14ac:dyDescent="0.2">
      <c r="R473" s="309"/>
      <c r="S473" s="309"/>
      <c r="T473" s="309"/>
      <c r="U473" s="309"/>
      <c r="V473" s="309"/>
      <c r="W473" s="309"/>
      <c r="X473" s="309"/>
      <c r="Y473" s="309"/>
      <c r="Z473" s="309"/>
      <c r="AA473" s="309"/>
      <c r="AB473" s="309"/>
      <c r="AC473" s="309"/>
      <c r="AD473" s="309"/>
    </row>
    <row r="474" spans="18:30" s="311" customFormat="1" ht="12" x14ac:dyDescent="0.2">
      <c r="R474" s="309"/>
      <c r="S474" s="309"/>
      <c r="T474" s="309"/>
      <c r="U474" s="309"/>
      <c r="V474" s="309"/>
      <c r="W474" s="309"/>
      <c r="X474" s="309"/>
      <c r="Y474" s="309"/>
      <c r="Z474" s="309"/>
      <c r="AA474" s="309"/>
      <c r="AB474" s="309"/>
      <c r="AC474" s="309"/>
      <c r="AD474" s="309"/>
    </row>
    <row r="475" spans="18:30" s="311" customFormat="1" ht="12" x14ac:dyDescent="0.2">
      <c r="R475" s="309"/>
      <c r="S475" s="309"/>
      <c r="T475" s="309"/>
      <c r="U475" s="309"/>
      <c r="V475" s="309"/>
      <c r="W475" s="309"/>
      <c r="X475" s="309"/>
      <c r="Y475" s="309"/>
      <c r="Z475" s="309"/>
      <c r="AA475" s="309"/>
      <c r="AB475" s="309"/>
      <c r="AC475" s="309"/>
      <c r="AD475" s="309"/>
    </row>
    <row r="476" spans="18:30" s="311" customFormat="1" ht="12" x14ac:dyDescent="0.2">
      <c r="R476" s="309"/>
      <c r="S476" s="309"/>
      <c r="T476" s="309"/>
      <c r="U476" s="309"/>
      <c r="V476" s="309"/>
      <c r="W476" s="309"/>
      <c r="X476" s="309"/>
      <c r="Y476" s="309"/>
      <c r="Z476" s="309"/>
      <c r="AA476" s="309"/>
      <c r="AB476" s="309"/>
      <c r="AC476" s="309"/>
      <c r="AD476" s="309"/>
    </row>
    <row r="477" spans="18:30" s="311" customFormat="1" ht="12" x14ac:dyDescent="0.2">
      <c r="R477" s="309"/>
      <c r="S477" s="309"/>
      <c r="T477" s="309"/>
      <c r="U477" s="309"/>
      <c r="V477" s="309"/>
      <c r="W477" s="309"/>
      <c r="X477" s="309"/>
      <c r="Y477" s="309"/>
      <c r="Z477" s="309"/>
      <c r="AA477" s="309"/>
      <c r="AB477" s="309"/>
      <c r="AC477" s="309"/>
      <c r="AD477" s="309"/>
    </row>
    <row r="478" spans="18:30" s="311" customFormat="1" ht="12" x14ac:dyDescent="0.2">
      <c r="R478" s="309"/>
      <c r="S478" s="309"/>
      <c r="T478" s="309"/>
      <c r="U478" s="309"/>
      <c r="V478" s="309"/>
      <c r="W478" s="309"/>
      <c r="X478" s="309"/>
      <c r="Y478" s="309"/>
      <c r="Z478" s="309"/>
      <c r="AA478" s="309"/>
      <c r="AB478" s="309"/>
      <c r="AC478" s="309"/>
      <c r="AD478" s="309"/>
    </row>
    <row r="479" spans="18:30" s="311" customFormat="1" ht="12" x14ac:dyDescent="0.2">
      <c r="R479" s="309"/>
      <c r="S479" s="309"/>
      <c r="T479" s="309"/>
      <c r="U479" s="309"/>
      <c r="V479" s="309"/>
      <c r="W479" s="309"/>
      <c r="X479" s="309"/>
      <c r="Y479" s="309"/>
      <c r="Z479" s="309"/>
      <c r="AA479" s="309"/>
      <c r="AB479" s="309"/>
      <c r="AC479" s="309"/>
      <c r="AD479" s="309"/>
    </row>
    <row r="480" spans="18:30" s="311" customFormat="1" ht="12" x14ac:dyDescent="0.2">
      <c r="R480" s="309"/>
      <c r="S480" s="309"/>
      <c r="T480" s="309"/>
      <c r="U480" s="309"/>
      <c r="V480" s="309"/>
      <c r="W480" s="309"/>
      <c r="X480" s="309"/>
      <c r="Y480" s="309"/>
      <c r="Z480" s="309"/>
      <c r="AA480" s="309"/>
      <c r="AB480" s="309"/>
      <c r="AC480" s="309"/>
      <c r="AD480" s="309"/>
    </row>
    <row r="481" spans="18:30" s="311" customFormat="1" ht="12" x14ac:dyDescent="0.2">
      <c r="R481" s="309"/>
      <c r="S481" s="309"/>
      <c r="T481" s="309"/>
      <c r="U481" s="309"/>
      <c r="V481" s="309"/>
      <c r="W481" s="309"/>
      <c r="X481" s="309"/>
      <c r="Y481" s="309"/>
      <c r="Z481" s="309"/>
      <c r="AA481" s="309"/>
      <c r="AB481" s="309"/>
      <c r="AC481" s="309"/>
      <c r="AD481" s="309"/>
    </row>
    <row r="482" spans="18:30" s="311" customFormat="1" ht="12" x14ac:dyDescent="0.2">
      <c r="R482" s="309"/>
      <c r="S482" s="309"/>
      <c r="T482" s="309"/>
      <c r="U482" s="309"/>
      <c r="V482" s="309"/>
      <c r="W482" s="309"/>
      <c r="X482" s="309"/>
      <c r="Y482" s="309"/>
      <c r="Z482" s="309"/>
      <c r="AA482" s="309"/>
      <c r="AB482" s="309"/>
      <c r="AC482" s="309"/>
      <c r="AD482" s="309"/>
    </row>
    <row r="483" spans="18:30" s="311" customFormat="1" ht="12" x14ac:dyDescent="0.2">
      <c r="R483" s="309"/>
      <c r="S483" s="309"/>
      <c r="T483" s="309"/>
      <c r="U483" s="309"/>
      <c r="V483" s="309"/>
      <c r="W483" s="309"/>
      <c r="X483" s="309"/>
      <c r="Y483" s="309"/>
      <c r="Z483" s="309"/>
      <c r="AA483" s="309"/>
      <c r="AB483" s="309"/>
      <c r="AC483" s="309"/>
      <c r="AD483" s="309"/>
    </row>
    <row r="484" spans="18:30" s="311" customFormat="1" ht="12" x14ac:dyDescent="0.2">
      <c r="R484" s="309"/>
      <c r="S484" s="309"/>
      <c r="T484" s="309"/>
      <c r="U484" s="309"/>
      <c r="V484" s="309"/>
      <c r="W484" s="309"/>
      <c r="X484" s="309"/>
      <c r="Y484" s="309"/>
      <c r="Z484" s="309"/>
      <c r="AA484" s="309"/>
      <c r="AB484" s="309"/>
      <c r="AC484" s="309"/>
      <c r="AD484" s="309"/>
    </row>
    <row r="485" spans="18:30" s="311" customFormat="1" ht="12" x14ac:dyDescent="0.2">
      <c r="R485" s="309"/>
      <c r="S485" s="309"/>
      <c r="T485" s="309"/>
      <c r="U485" s="309"/>
      <c r="V485" s="309"/>
      <c r="W485" s="309"/>
      <c r="X485" s="309"/>
      <c r="Y485" s="309"/>
      <c r="Z485" s="309"/>
      <c r="AA485" s="309"/>
      <c r="AB485" s="309"/>
      <c r="AC485" s="309"/>
      <c r="AD485" s="309"/>
    </row>
    <row r="486" spans="18:30" s="311" customFormat="1" ht="12" x14ac:dyDescent="0.2">
      <c r="R486" s="309"/>
      <c r="S486" s="309"/>
      <c r="T486" s="309"/>
      <c r="U486" s="309"/>
      <c r="V486" s="309"/>
      <c r="W486" s="309"/>
      <c r="X486" s="309"/>
      <c r="Y486" s="309"/>
      <c r="Z486" s="309"/>
      <c r="AA486" s="309"/>
      <c r="AB486" s="309"/>
      <c r="AC486" s="309"/>
      <c r="AD486" s="309"/>
    </row>
    <row r="487" spans="18:30" s="311" customFormat="1" ht="12" x14ac:dyDescent="0.2">
      <c r="R487" s="309"/>
      <c r="S487" s="309"/>
      <c r="T487" s="309"/>
      <c r="U487" s="309"/>
      <c r="V487" s="309"/>
      <c r="W487" s="309"/>
      <c r="X487" s="309"/>
      <c r="Y487" s="309"/>
      <c r="Z487" s="309"/>
      <c r="AA487" s="309"/>
      <c r="AB487" s="309"/>
      <c r="AC487" s="309"/>
      <c r="AD487" s="309"/>
    </row>
    <row r="488" spans="18:30" s="311" customFormat="1" ht="12" x14ac:dyDescent="0.2">
      <c r="R488" s="309"/>
      <c r="S488" s="309"/>
      <c r="T488" s="309"/>
      <c r="U488" s="309"/>
      <c r="V488" s="309"/>
      <c r="W488" s="309"/>
      <c r="X488" s="309"/>
      <c r="Y488" s="309"/>
      <c r="Z488" s="309"/>
      <c r="AA488" s="309"/>
      <c r="AB488" s="309"/>
      <c r="AC488" s="309"/>
      <c r="AD488" s="309"/>
    </row>
    <row r="489" spans="18:30" s="311" customFormat="1" ht="12" x14ac:dyDescent="0.2">
      <c r="R489" s="309"/>
      <c r="S489" s="309"/>
      <c r="T489" s="309"/>
      <c r="U489" s="309"/>
      <c r="V489" s="309"/>
      <c r="W489" s="309"/>
      <c r="X489" s="309"/>
      <c r="Y489" s="309"/>
      <c r="Z489" s="309"/>
      <c r="AA489" s="309"/>
      <c r="AB489" s="309"/>
      <c r="AC489" s="309"/>
      <c r="AD489" s="309"/>
    </row>
    <row r="490" spans="18:30" s="311" customFormat="1" ht="12" x14ac:dyDescent="0.2">
      <c r="R490" s="309"/>
      <c r="S490" s="309"/>
      <c r="T490" s="309"/>
      <c r="U490" s="309"/>
      <c r="V490" s="309"/>
      <c r="W490" s="309"/>
      <c r="X490" s="309"/>
      <c r="Y490" s="309"/>
      <c r="Z490" s="309"/>
      <c r="AA490" s="309"/>
      <c r="AB490" s="309"/>
      <c r="AC490" s="309"/>
      <c r="AD490" s="309"/>
    </row>
    <row r="491" spans="18:30" s="311" customFormat="1" ht="12" x14ac:dyDescent="0.2">
      <c r="R491" s="309"/>
      <c r="S491" s="309"/>
      <c r="T491" s="309"/>
      <c r="U491" s="309"/>
      <c r="V491" s="309"/>
      <c r="W491" s="309"/>
      <c r="X491" s="309"/>
      <c r="Y491" s="309"/>
      <c r="Z491" s="309"/>
      <c r="AA491" s="309"/>
      <c r="AB491" s="309"/>
      <c r="AC491" s="309"/>
      <c r="AD491" s="309"/>
    </row>
    <row r="492" spans="18:30" s="311" customFormat="1" ht="12" x14ac:dyDescent="0.2">
      <c r="R492" s="309"/>
      <c r="S492" s="309"/>
      <c r="T492" s="309"/>
      <c r="U492" s="309"/>
      <c r="V492" s="309"/>
      <c r="W492" s="309"/>
      <c r="X492" s="309"/>
      <c r="Y492" s="309"/>
      <c r="Z492" s="309"/>
      <c r="AA492" s="309"/>
      <c r="AB492" s="309"/>
      <c r="AC492" s="309"/>
      <c r="AD492" s="309"/>
    </row>
    <row r="493" spans="18:30" s="311" customFormat="1" ht="12" x14ac:dyDescent="0.2">
      <c r="R493" s="309"/>
      <c r="S493" s="309"/>
      <c r="T493" s="309"/>
      <c r="U493" s="309"/>
      <c r="V493" s="309"/>
      <c r="W493" s="309"/>
      <c r="X493" s="309"/>
      <c r="Y493" s="309"/>
      <c r="Z493" s="309"/>
      <c r="AA493" s="309"/>
      <c r="AB493" s="309"/>
      <c r="AC493" s="309"/>
      <c r="AD493" s="309"/>
    </row>
    <row r="494" spans="18:30" s="311" customFormat="1" ht="12" x14ac:dyDescent="0.2">
      <c r="R494" s="309"/>
      <c r="S494" s="309"/>
      <c r="T494" s="309"/>
      <c r="U494" s="309"/>
      <c r="V494" s="309"/>
      <c r="W494" s="309"/>
      <c r="X494" s="309"/>
      <c r="Y494" s="309"/>
      <c r="Z494" s="309"/>
      <c r="AA494" s="309"/>
      <c r="AB494" s="309"/>
      <c r="AC494" s="309"/>
      <c r="AD494" s="309"/>
    </row>
    <row r="495" spans="18:30" s="311" customFormat="1" ht="12" x14ac:dyDescent="0.2">
      <c r="R495" s="309"/>
      <c r="S495" s="309"/>
      <c r="T495" s="309"/>
      <c r="U495" s="309"/>
      <c r="V495" s="309"/>
      <c r="W495" s="309"/>
      <c r="X495" s="309"/>
      <c r="Y495" s="309"/>
      <c r="Z495" s="309"/>
      <c r="AA495" s="309"/>
      <c r="AB495" s="309"/>
      <c r="AC495" s="309"/>
      <c r="AD495" s="309"/>
    </row>
    <row r="496" spans="18:30" s="311" customFormat="1" ht="12" x14ac:dyDescent="0.2">
      <c r="R496" s="309"/>
      <c r="S496" s="309"/>
      <c r="T496" s="309"/>
      <c r="U496" s="309"/>
      <c r="V496" s="309"/>
      <c r="W496" s="309"/>
      <c r="X496" s="309"/>
      <c r="Y496" s="309"/>
      <c r="Z496" s="309"/>
      <c r="AA496" s="309"/>
      <c r="AB496" s="309"/>
      <c r="AC496" s="309"/>
      <c r="AD496" s="309"/>
    </row>
    <row r="497" spans="18:30" s="311" customFormat="1" ht="12" x14ac:dyDescent="0.2">
      <c r="R497" s="309"/>
      <c r="S497" s="309"/>
      <c r="T497" s="309"/>
      <c r="U497" s="309"/>
      <c r="V497" s="309"/>
      <c r="W497" s="309"/>
      <c r="X497" s="309"/>
      <c r="Y497" s="309"/>
      <c r="Z497" s="309"/>
      <c r="AA497" s="309"/>
      <c r="AB497" s="309"/>
      <c r="AC497" s="309"/>
      <c r="AD497" s="309"/>
    </row>
    <row r="498" spans="18:30" s="311" customFormat="1" ht="12" x14ac:dyDescent="0.2">
      <c r="R498" s="309"/>
      <c r="S498" s="309"/>
      <c r="T498" s="309"/>
      <c r="U498" s="309"/>
      <c r="V498" s="309"/>
      <c r="W498" s="309"/>
      <c r="X498" s="309"/>
      <c r="Y498" s="309"/>
      <c r="Z498" s="309"/>
      <c r="AA498" s="309"/>
      <c r="AB498" s="309"/>
      <c r="AC498" s="309"/>
      <c r="AD498" s="309"/>
    </row>
    <row r="499" spans="18:30" s="311" customFormat="1" ht="12" x14ac:dyDescent="0.2">
      <c r="R499" s="309"/>
      <c r="S499" s="309"/>
      <c r="T499" s="309"/>
      <c r="U499" s="309"/>
      <c r="V499" s="309"/>
      <c r="W499" s="309"/>
      <c r="X499" s="309"/>
      <c r="Y499" s="309"/>
      <c r="Z499" s="309"/>
      <c r="AA499" s="309"/>
      <c r="AB499" s="309"/>
      <c r="AC499" s="309"/>
      <c r="AD499" s="309"/>
    </row>
    <row r="500" spans="18:30" s="311" customFormat="1" ht="12" x14ac:dyDescent="0.2">
      <c r="R500" s="309"/>
      <c r="S500" s="309"/>
      <c r="T500" s="309"/>
      <c r="U500" s="309"/>
      <c r="V500" s="309"/>
      <c r="W500" s="309"/>
      <c r="X500" s="309"/>
      <c r="Y500" s="309"/>
      <c r="Z500" s="309"/>
      <c r="AA500" s="309"/>
      <c r="AB500" s="309"/>
      <c r="AC500" s="309"/>
      <c r="AD500" s="309"/>
    </row>
    <row r="501" spans="18:30" s="311" customFormat="1" ht="12" x14ac:dyDescent="0.2">
      <c r="R501" s="309"/>
      <c r="S501" s="309"/>
      <c r="T501" s="309"/>
      <c r="U501" s="309"/>
      <c r="V501" s="309"/>
      <c r="W501" s="309"/>
      <c r="X501" s="309"/>
      <c r="Y501" s="309"/>
      <c r="Z501" s="309"/>
      <c r="AA501" s="309"/>
      <c r="AB501" s="309"/>
      <c r="AC501" s="309"/>
      <c r="AD501" s="309"/>
    </row>
    <row r="502" spans="18:30" s="311" customFormat="1" ht="12" x14ac:dyDescent="0.2">
      <c r="R502" s="309"/>
      <c r="S502" s="309"/>
      <c r="T502" s="309"/>
      <c r="U502" s="309"/>
      <c r="V502" s="309"/>
      <c r="W502" s="309"/>
      <c r="X502" s="309"/>
      <c r="Y502" s="309"/>
      <c r="Z502" s="309"/>
      <c r="AA502" s="309"/>
      <c r="AB502" s="309"/>
      <c r="AC502" s="309"/>
      <c r="AD502" s="309"/>
    </row>
    <row r="503" spans="18:30" s="311" customFormat="1" ht="12" x14ac:dyDescent="0.2">
      <c r="R503" s="309"/>
      <c r="S503" s="309"/>
      <c r="T503" s="309"/>
      <c r="U503" s="309"/>
      <c r="V503" s="309"/>
      <c r="W503" s="309"/>
      <c r="X503" s="309"/>
      <c r="Y503" s="309"/>
      <c r="Z503" s="309"/>
      <c r="AA503" s="309"/>
      <c r="AB503" s="309"/>
      <c r="AC503" s="309"/>
      <c r="AD503" s="309"/>
    </row>
    <row r="504" spans="18:30" s="311" customFormat="1" ht="12" x14ac:dyDescent="0.2">
      <c r="R504" s="309"/>
      <c r="S504" s="309"/>
      <c r="T504" s="309"/>
      <c r="U504" s="309"/>
      <c r="V504" s="309"/>
      <c r="W504" s="309"/>
      <c r="X504" s="309"/>
      <c r="Y504" s="309"/>
      <c r="Z504" s="309"/>
      <c r="AA504" s="309"/>
      <c r="AB504" s="309"/>
      <c r="AC504" s="309"/>
      <c r="AD504" s="309"/>
    </row>
    <row r="505" spans="18:30" s="311" customFormat="1" ht="12" x14ac:dyDescent="0.2">
      <c r="R505" s="309"/>
      <c r="S505" s="309"/>
      <c r="T505" s="309"/>
      <c r="U505" s="309"/>
      <c r="V505" s="309"/>
      <c r="W505" s="309"/>
      <c r="X505" s="309"/>
      <c r="Y505" s="309"/>
      <c r="Z505" s="309"/>
      <c r="AA505" s="309"/>
      <c r="AB505" s="309"/>
      <c r="AC505" s="309"/>
      <c r="AD505" s="309"/>
    </row>
    <row r="506" spans="18:30" s="311" customFormat="1" ht="12" x14ac:dyDescent="0.2">
      <c r="R506" s="309"/>
      <c r="S506" s="309"/>
      <c r="T506" s="309"/>
      <c r="U506" s="309"/>
      <c r="V506" s="309"/>
      <c r="W506" s="309"/>
      <c r="X506" s="309"/>
      <c r="Y506" s="309"/>
      <c r="Z506" s="309"/>
      <c r="AA506" s="309"/>
      <c r="AB506" s="309"/>
      <c r="AC506" s="309"/>
      <c r="AD506" s="309"/>
    </row>
    <row r="507" spans="18:30" s="311" customFormat="1" ht="12" x14ac:dyDescent="0.2">
      <c r="R507" s="309"/>
      <c r="S507" s="309"/>
      <c r="T507" s="309"/>
      <c r="U507" s="309"/>
      <c r="V507" s="309"/>
      <c r="W507" s="309"/>
      <c r="X507" s="309"/>
      <c r="Y507" s="309"/>
      <c r="Z507" s="309"/>
      <c r="AA507" s="309"/>
      <c r="AB507" s="309"/>
      <c r="AC507" s="309"/>
      <c r="AD507" s="309"/>
    </row>
    <row r="508" spans="18:30" s="311" customFormat="1" ht="12" x14ac:dyDescent="0.2">
      <c r="R508" s="309"/>
      <c r="S508" s="309"/>
      <c r="T508" s="309"/>
      <c r="U508" s="309"/>
      <c r="V508" s="309"/>
      <c r="W508" s="309"/>
      <c r="X508" s="309"/>
      <c r="Y508" s="309"/>
      <c r="Z508" s="309"/>
      <c r="AA508" s="309"/>
      <c r="AB508" s="309"/>
      <c r="AC508" s="309"/>
      <c r="AD508" s="309"/>
    </row>
    <row r="509" spans="18:30" s="311" customFormat="1" ht="12" x14ac:dyDescent="0.2">
      <c r="R509" s="309"/>
      <c r="S509" s="309"/>
      <c r="T509" s="309"/>
      <c r="U509" s="309"/>
      <c r="V509" s="309"/>
      <c r="W509" s="309"/>
      <c r="X509" s="309"/>
      <c r="Y509" s="309"/>
      <c r="Z509" s="309"/>
      <c r="AA509" s="309"/>
      <c r="AB509" s="309"/>
      <c r="AC509" s="309"/>
      <c r="AD509" s="309"/>
    </row>
    <row r="510" spans="18:30" s="311" customFormat="1" ht="12" x14ac:dyDescent="0.2">
      <c r="R510" s="309"/>
      <c r="S510" s="309"/>
      <c r="T510" s="309"/>
      <c r="U510" s="309"/>
      <c r="V510" s="309"/>
      <c r="W510" s="309"/>
      <c r="X510" s="309"/>
      <c r="Y510" s="309"/>
      <c r="Z510" s="309"/>
      <c r="AA510" s="309"/>
      <c r="AB510" s="309"/>
      <c r="AC510" s="309"/>
      <c r="AD510" s="309"/>
    </row>
    <row r="511" spans="18:30" s="311" customFormat="1" ht="12" x14ac:dyDescent="0.2">
      <c r="R511" s="309"/>
      <c r="S511" s="309"/>
      <c r="T511" s="309"/>
      <c r="U511" s="309"/>
      <c r="V511" s="309"/>
      <c r="W511" s="309"/>
      <c r="X511" s="309"/>
      <c r="Y511" s="309"/>
      <c r="Z511" s="309"/>
      <c r="AA511" s="309"/>
      <c r="AB511" s="309"/>
      <c r="AC511" s="309"/>
      <c r="AD511" s="309"/>
    </row>
    <row r="512" spans="18:30" s="311" customFormat="1" ht="12" x14ac:dyDescent="0.2">
      <c r="R512" s="309"/>
      <c r="S512" s="309"/>
      <c r="T512" s="309"/>
      <c r="U512" s="309"/>
      <c r="V512" s="309"/>
      <c r="W512" s="309"/>
      <c r="X512" s="309"/>
      <c r="Y512" s="309"/>
      <c r="Z512" s="309"/>
      <c r="AA512" s="309"/>
      <c r="AB512" s="309"/>
      <c r="AC512" s="309"/>
      <c r="AD512" s="309"/>
    </row>
    <row r="513" spans="18:30" s="311" customFormat="1" ht="12" x14ac:dyDescent="0.2">
      <c r="R513" s="309"/>
      <c r="S513" s="309"/>
      <c r="T513" s="309"/>
      <c r="U513" s="309"/>
      <c r="V513" s="309"/>
      <c r="W513" s="309"/>
      <c r="X513" s="309"/>
      <c r="Y513" s="309"/>
      <c r="Z513" s="309"/>
      <c r="AA513" s="309"/>
      <c r="AB513" s="309"/>
      <c r="AC513" s="309"/>
      <c r="AD513" s="309"/>
    </row>
    <row r="514" spans="18:30" s="311" customFormat="1" ht="12" x14ac:dyDescent="0.2">
      <c r="R514" s="309"/>
      <c r="S514" s="309"/>
      <c r="T514" s="309"/>
      <c r="U514" s="309"/>
      <c r="V514" s="309"/>
      <c r="W514" s="309"/>
      <c r="X514" s="309"/>
      <c r="Y514" s="309"/>
      <c r="Z514" s="309"/>
      <c r="AA514" s="309"/>
      <c r="AB514" s="309"/>
      <c r="AC514" s="309"/>
      <c r="AD514" s="309"/>
    </row>
    <row r="515" spans="18:30" s="311" customFormat="1" ht="12" x14ac:dyDescent="0.2">
      <c r="R515" s="309"/>
      <c r="S515" s="309"/>
      <c r="T515" s="309"/>
      <c r="U515" s="309"/>
      <c r="V515" s="309"/>
      <c r="W515" s="309"/>
      <c r="X515" s="309"/>
      <c r="Y515" s="309"/>
      <c r="Z515" s="309"/>
      <c r="AA515" s="309"/>
      <c r="AB515" s="309"/>
      <c r="AC515" s="309"/>
      <c r="AD515" s="309"/>
    </row>
    <row r="516" spans="18:30" s="311" customFormat="1" ht="12" x14ac:dyDescent="0.2">
      <c r="R516" s="309"/>
      <c r="S516" s="309"/>
      <c r="T516" s="309"/>
      <c r="U516" s="309"/>
      <c r="V516" s="309"/>
      <c r="W516" s="309"/>
      <c r="X516" s="309"/>
      <c r="Y516" s="309"/>
      <c r="Z516" s="309"/>
      <c r="AA516" s="309"/>
      <c r="AB516" s="309"/>
      <c r="AC516" s="309"/>
      <c r="AD516" s="309"/>
    </row>
    <row r="517" spans="18:30" s="311" customFormat="1" ht="12" x14ac:dyDescent="0.2">
      <c r="R517" s="309"/>
      <c r="S517" s="309"/>
      <c r="T517" s="309"/>
      <c r="U517" s="309"/>
      <c r="V517" s="309"/>
      <c r="W517" s="309"/>
      <c r="X517" s="309"/>
      <c r="Y517" s="309"/>
      <c r="Z517" s="309"/>
      <c r="AA517" s="309"/>
      <c r="AB517" s="309"/>
      <c r="AC517" s="309"/>
      <c r="AD517" s="309"/>
    </row>
    <row r="518" spans="18:30" s="311" customFormat="1" ht="12" x14ac:dyDescent="0.2">
      <c r="R518" s="309"/>
      <c r="S518" s="309"/>
      <c r="T518" s="309"/>
      <c r="U518" s="309"/>
      <c r="V518" s="309"/>
      <c r="W518" s="309"/>
      <c r="X518" s="309"/>
      <c r="Y518" s="309"/>
      <c r="Z518" s="309"/>
      <c r="AA518" s="309"/>
      <c r="AB518" s="309"/>
      <c r="AC518" s="309"/>
      <c r="AD518" s="309"/>
    </row>
    <row r="519" spans="18:30" s="311" customFormat="1" ht="12" x14ac:dyDescent="0.2">
      <c r="R519" s="309"/>
      <c r="S519" s="309"/>
      <c r="T519" s="309"/>
      <c r="U519" s="309"/>
      <c r="V519" s="309"/>
      <c r="W519" s="309"/>
      <c r="X519" s="309"/>
      <c r="Y519" s="309"/>
      <c r="Z519" s="309"/>
      <c r="AA519" s="309"/>
      <c r="AB519" s="309"/>
      <c r="AC519" s="309"/>
      <c r="AD519" s="309"/>
    </row>
    <row r="520" spans="18:30" s="311" customFormat="1" ht="12" x14ac:dyDescent="0.2">
      <c r="R520" s="309"/>
      <c r="S520" s="309"/>
      <c r="T520" s="309"/>
      <c r="U520" s="309"/>
      <c r="V520" s="309"/>
      <c r="W520" s="309"/>
      <c r="X520" s="309"/>
      <c r="Y520" s="309"/>
      <c r="Z520" s="309"/>
      <c r="AA520" s="309"/>
      <c r="AB520" s="309"/>
      <c r="AC520" s="309"/>
      <c r="AD520" s="309"/>
    </row>
    <row r="521" spans="18:30" s="311" customFormat="1" ht="12" x14ac:dyDescent="0.2">
      <c r="R521" s="309"/>
      <c r="S521" s="309"/>
      <c r="T521" s="309"/>
      <c r="U521" s="309"/>
      <c r="V521" s="309"/>
      <c r="W521" s="309"/>
      <c r="X521" s="309"/>
      <c r="Y521" s="309"/>
      <c r="Z521" s="309"/>
      <c r="AA521" s="309"/>
      <c r="AB521" s="309"/>
      <c r="AC521" s="309"/>
      <c r="AD521" s="309"/>
    </row>
    <row r="522" spans="18:30" s="311" customFormat="1" ht="12" x14ac:dyDescent="0.2">
      <c r="R522" s="309"/>
      <c r="S522" s="309"/>
      <c r="T522" s="309"/>
      <c r="U522" s="309"/>
      <c r="V522" s="309"/>
      <c r="W522" s="309"/>
      <c r="X522" s="309"/>
      <c r="Y522" s="309"/>
      <c r="Z522" s="309"/>
      <c r="AA522" s="309"/>
      <c r="AB522" s="309"/>
      <c r="AC522" s="309"/>
      <c r="AD522" s="309"/>
    </row>
    <row r="523" spans="18:30" s="311" customFormat="1" ht="12" x14ac:dyDescent="0.2">
      <c r="R523" s="309"/>
      <c r="S523" s="309"/>
      <c r="T523" s="309"/>
      <c r="U523" s="309"/>
      <c r="V523" s="309"/>
      <c r="W523" s="309"/>
      <c r="X523" s="309"/>
      <c r="Y523" s="309"/>
      <c r="Z523" s="309"/>
      <c r="AA523" s="309"/>
      <c r="AB523" s="309"/>
      <c r="AC523" s="309"/>
      <c r="AD523" s="309"/>
    </row>
    <row r="524" spans="18:30" s="311" customFormat="1" ht="12" x14ac:dyDescent="0.2">
      <c r="R524" s="309"/>
      <c r="S524" s="309"/>
      <c r="T524" s="309"/>
      <c r="U524" s="309"/>
      <c r="V524" s="309"/>
      <c r="W524" s="309"/>
      <c r="X524" s="309"/>
      <c r="Y524" s="309"/>
      <c r="Z524" s="309"/>
      <c r="AA524" s="309"/>
      <c r="AB524" s="309"/>
      <c r="AC524" s="309"/>
      <c r="AD524" s="309"/>
    </row>
    <row r="525" spans="18:30" s="311" customFormat="1" ht="12" x14ac:dyDescent="0.2">
      <c r="R525" s="309"/>
      <c r="S525" s="309"/>
      <c r="T525" s="309"/>
      <c r="U525" s="309"/>
      <c r="V525" s="309"/>
      <c r="W525" s="309"/>
      <c r="X525" s="309"/>
      <c r="Y525" s="309"/>
      <c r="Z525" s="309"/>
      <c r="AA525" s="309"/>
      <c r="AB525" s="309"/>
      <c r="AC525" s="309"/>
      <c r="AD525" s="309"/>
    </row>
    <row r="526" spans="18:30" s="311" customFormat="1" ht="12" x14ac:dyDescent="0.2">
      <c r="R526" s="309"/>
      <c r="S526" s="309"/>
      <c r="T526" s="309"/>
      <c r="U526" s="309"/>
      <c r="V526" s="309"/>
      <c r="W526" s="309"/>
      <c r="X526" s="309"/>
      <c r="Y526" s="309"/>
      <c r="Z526" s="309"/>
      <c r="AA526" s="309"/>
      <c r="AB526" s="309"/>
      <c r="AC526" s="309"/>
      <c r="AD526" s="309"/>
    </row>
    <row r="527" spans="18:30" s="311" customFormat="1" ht="12" x14ac:dyDescent="0.2">
      <c r="R527" s="309"/>
      <c r="S527" s="309"/>
      <c r="T527" s="309"/>
      <c r="U527" s="309"/>
      <c r="V527" s="309"/>
      <c r="W527" s="309"/>
      <c r="X527" s="309"/>
      <c r="Y527" s="309"/>
      <c r="Z527" s="309"/>
      <c r="AA527" s="309"/>
      <c r="AB527" s="309"/>
      <c r="AC527" s="309"/>
      <c r="AD527" s="309"/>
    </row>
    <row r="528" spans="18:30" s="311" customFormat="1" ht="12" x14ac:dyDescent="0.2">
      <c r="R528" s="309"/>
      <c r="S528" s="309"/>
      <c r="T528" s="309"/>
      <c r="U528" s="309"/>
      <c r="V528" s="309"/>
      <c r="W528" s="309"/>
      <c r="X528" s="309"/>
      <c r="Y528" s="309"/>
      <c r="Z528" s="309"/>
      <c r="AA528" s="309"/>
      <c r="AB528" s="309"/>
      <c r="AC528" s="309"/>
      <c r="AD528" s="309"/>
    </row>
    <row r="529" spans="18:30" s="311" customFormat="1" ht="12" x14ac:dyDescent="0.2">
      <c r="R529" s="309"/>
      <c r="S529" s="309"/>
      <c r="T529" s="309"/>
      <c r="U529" s="309"/>
      <c r="V529" s="309"/>
      <c r="W529" s="309"/>
      <c r="X529" s="309"/>
      <c r="Y529" s="309"/>
      <c r="Z529" s="309"/>
      <c r="AA529" s="309"/>
      <c r="AB529" s="309"/>
      <c r="AC529" s="309"/>
      <c r="AD529" s="309"/>
    </row>
    <row r="530" spans="18:30" s="311" customFormat="1" ht="12" x14ac:dyDescent="0.2">
      <c r="R530" s="309"/>
      <c r="S530" s="309"/>
      <c r="T530" s="309"/>
      <c r="U530" s="309"/>
      <c r="V530" s="309"/>
      <c r="W530" s="309"/>
      <c r="X530" s="309"/>
      <c r="Y530" s="309"/>
      <c r="Z530" s="309"/>
      <c r="AA530" s="309"/>
      <c r="AB530" s="309"/>
      <c r="AC530" s="309"/>
      <c r="AD530" s="309"/>
    </row>
    <row r="531" spans="18:30" s="311" customFormat="1" ht="12" x14ac:dyDescent="0.2">
      <c r="R531" s="309"/>
      <c r="S531" s="309"/>
      <c r="T531" s="309"/>
      <c r="U531" s="309"/>
      <c r="V531" s="309"/>
      <c r="W531" s="309"/>
      <c r="X531" s="309"/>
      <c r="Y531" s="309"/>
      <c r="Z531" s="309"/>
      <c r="AA531" s="309"/>
      <c r="AB531" s="309"/>
      <c r="AC531" s="309"/>
      <c r="AD531" s="309"/>
    </row>
    <row r="532" spans="18:30" s="311" customFormat="1" ht="12" x14ac:dyDescent="0.2">
      <c r="R532" s="309"/>
      <c r="S532" s="309"/>
      <c r="T532" s="309"/>
      <c r="U532" s="309"/>
      <c r="V532" s="309"/>
      <c r="W532" s="309"/>
      <c r="X532" s="309"/>
      <c r="Y532" s="309"/>
      <c r="Z532" s="309"/>
      <c r="AA532" s="309"/>
      <c r="AB532" s="309"/>
      <c r="AC532" s="309"/>
      <c r="AD532" s="309"/>
    </row>
    <row r="533" spans="18:30" s="311" customFormat="1" ht="12" x14ac:dyDescent="0.2">
      <c r="R533" s="309"/>
      <c r="S533" s="309"/>
      <c r="T533" s="309"/>
      <c r="U533" s="309"/>
      <c r="V533" s="309"/>
      <c r="W533" s="309"/>
      <c r="X533" s="309"/>
      <c r="Y533" s="309"/>
      <c r="Z533" s="309"/>
      <c r="AA533" s="309"/>
      <c r="AB533" s="309"/>
      <c r="AC533" s="309"/>
      <c r="AD533" s="309"/>
    </row>
    <row r="534" spans="18:30" s="311" customFormat="1" ht="12" x14ac:dyDescent="0.2">
      <c r="R534" s="309"/>
      <c r="S534" s="309"/>
      <c r="T534" s="309"/>
      <c r="U534" s="309"/>
      <c r="V534" s="309"/>
      <c r="W534" s="309"/>
      <c r="X534" s="309"/>
      <c r="Y534" s="309"/>
      <c r="Z534" s="309"/>
      <c r="AA534" s="309"/>
      <c r="AB534" s="309"/>
      <c r="AC534" s="309"/>
      <c r="AD534" s="309"/>
    </row>
    <row r="535" spans="18:30" s="311" customFormat="1" ht="12" x14ac:dyDescent="0.2">
      <c r="R535" s="309"/>
      <c r="S535" s="309"/>
      <c r="T535" s="309"/>
      <c r="U535" s="309"/>
      <c r="V535" s="309"/>
      <c r="W535" s="309"/>
      <c r="X535" s="309"/>
      <c r="Y535" s="309"/>
      <c r="Z535" s="309"/>
      <c r="AA535" s="309"/>
      <c r="AB535" s="309"/>
      <c r="AC535" s="309"/>
      <c r="AD535" s="309"/>
    </row>
    <row r="536" spans="18:30" s="311" customFormat="1" ht="12" x14ac:dyDescent="0.2">
      <c r="R536" s="309"/>
      <c r="S536" s="309"/>
      <c r="T536" s="309"/>
      <c r="U536" s="309"/>
      <c r="V536" s="309"/>
      <c r="W536" s="309"/>
      <c r="X536" s="309"/>
      <c r="Y536" s="309"/>
      <c r="Z536" s="309"/>
      <c r="AA536" s="309"/>
      <c r="AB536" s="309"/>
      <c r="AC536" s="309"/>
      <c r="AD536" s="309"/>
    </row>
    <row r="537" spans="18:30" s="311" customFormat="1" ht="12" x14ac:dyDescent="0.2">
      <c r="R537" s="309"/>
      <c r="S537" s="309"/>
      <c r="T537" s="309"/>
      <c r="U537" s="309"/>
      <c r="V537" s="309"/>
      <c r="W537" s="309"/>
      <c r="X537" s="309"/>
      <c r="Y537" s="309"/>
      <c r="Z537" s="309"/>
      <c r="AA537" s="309"/>
      <c r="AB537" s="309"/>
      <c r="AC537" s="309"/>
      <c r="AD537" s="309"/>
    </row>
    <row r="538" spans="18:30" s="311" customFormat="1" ht="12" x14ac:dyDescent="0.2">
      <c r="R538" s="309"/>
      <c r="S538" s="309"/>
      <c r="T538" s="309"/>
      <c r="U538" s="309"/>
      <c r="V538" s="309"/>
      <c r="W538" s="309"/>
      <c r="X538" s="309"/>
      <c r="Y538" s="309"/>
      <c r="Z538" s="309"/>
      <c r="AA538" s="309"/>
      <c r="AB538" s="309"/>
      <c r="AC538" s="309"/>
      <c r="AD538" s="309"/>
    </row>
    <row r="539" spans="18:30" s="311" customFormat="1" ht="12" x14ac:dyDescent="0.2">
      <c r="R539" s="309"/>
      <c r="S539" s="309"/>
      <c r="T539" s="309"/>
      <c r="U539" s="309"/>
      <c r="V539" s="309"/>
      <c r="W539" s="309"/>
      <c r="X539" s="309"/>
      <c r="Y539" s="309"/>
      <c r="Z539" s="309"/>
      <c r="AA539" s="309"/>
      <c r="AB539" s="309"/>
      <c r="AC539" s="309"/>
      <c r="AD539" s="309"/>
    </row>
    <row r="540" spans="18:30" s="311" customFormat="1" ht="12" x14ac:dyDescent="0.2">
      <c r="R540" s="309"/>
      <c r="S540" s="309"/>
      <c r="T540" s="309"/>
      <c r="U540" s="309"/>
      <c r="V540" s="309"/>
      <c r="W540" s="309"/>
      <c r="X540" s="309"/>
      <c r="Y540" s="309"/>
      <c r="Z540" s="309"/>
      <c r="AA540" s="309"/>
      <c r="AB540" s="309"/>
      <c r="AC540" s="309"/>
      <c r="AD540" s="309"/>
    </row>
    <row r="541" spans="18:30" s="311" customFormat="1" ht="12" x14ac:dyDescent="0.2">
      <c r="R541" s="309"/>
      <c r="S541" s="309"/>
      <c r="T541" s="309"/>
      <c r="U541" s="309"/>
      <c r="V541" s="309"/>
      <c r="W541" s="309"/>
      <c r="X541" s="309"/>
      <c r="Y541" s="309"/>
      <c r="Z541" s="309"/>
      <c r="AA541" s="309"/>
      <c r="AB541" s="309"/>
      <c r="AC541" s="309"/>
      <c r="AD541" s="309"/>
    </row>
    <row r="542" spans="18:30" s="311" customFormat="1" ht="12" x14ac:dyDescent="0.2">
      <c r="R542" s="309"/>
      <c r="S542" s="309"/>
      <c r="T542" s="309"/>
      <c r="U542" s="309"/>
      <c r="V542" s="309"/>
      <c r="W542" s="309"/>
      <c r="X542" s="309"/>
      <c r="Y542" s="309"/>
      <c r="Z542" s="309"/>
      <c r="AA542" s="309"/>
      <c r="AB542" s="309"/>
      <c r="AC542" s="309"/>
      <c r="AD542" s="309"/>
    </row>
    <row r="543" spans="18:30" s="311" customFormat="1" ht="12" x14ac:dyDescent="0.2">
      <c r="R543" s="309"/>
      <c r="S543" s="309"/>
      <c r="T543" s="309"/>
      <c r="U543" s="309"/>
      <c r="V543" s="309"/>
      <c r="W543" s="309"/>
      <c r="X543" s="309"/>
      <c r="Y543" s="309"/>
      <c r="Z543" s="309"/>
      <c r="AA543" s="309"/>
      <c r="AB543" s="309"/>
      <c r="AC543" s="309"/>
      <c r="AD543" s="309"/>
    </row>
    <row r="544" spans="18:30" s="311" customFormat="1" ht="12" x14ac:dyDescent="0.2">
      <c r="R544" s="309"/>
      <c r="S544" s="309"/>
      <c r="T544" s="309"/>
      <c r="U544" s="309"/>
      <c r="V544" s="309"/>
      <c r="W544" s="309"/>
      <c r="X544" s="309"/>
      <c r="Y544" s="309"/>
      <c r="Z544" s="309"/>
      <c r="AA544" s="309"/>
      <c r="AB544" s="309"/>
      <c r="AC544" s="309"/>
      <c r="AD544" s="309"/>
    </row>
    <row r="545" spans="18:30" s="311" customFormat="1" ht="12" x14ac:dyDescent="0.2">
      <c r="R545" s="309"/>
      <c r="S545" s="309"/>
      <c r="T545" s="309"/>
      <c r="U545" s="309"/>
      <c r="V545" s="309"/>
      <c r="W545" s="309"/>
      <c r="X545" s="309"/>
      <c r="Y545" s="309"/>
      <c r="Z545" s="309"/>
      <c r="AA545" s="309"/>
      <c r="AB545" s="309"/>
      <c r="AC545" s="309"/>
      <c r="AD545" s="309"/>
    </row>
    <row r="546" spans="18:30" s="311" customFormat="1" ht="12" x14ac:dyDescent="0.2">
      <c r="R546" s="309"/>
      <c r="S546" s="309"/>
      <c r="T546" s="309"/>
      <c r="U546" s="309"/>
      <c r="V546" s="309"/>
      <c r="W546" s="309"/>
      <c r="X546" s="309"/>
      <c r="Y546" s="309"/>
      <c r="Z546" s="309"/>
      <c r="AA546" s="309"/>
      <c r="AB546" s="309"/>
      <c r="AC546" s="309"/>
      <c r="AD546" s="309"/>
    </row>
    <row r="547" spans="18:30" s="311" customFormat="1" ht="12" x14ac:dyDescent="0.2">
      <c r="R547" s="309"/>
      <c r="S547" s="309"/>
      <c r="T547" s="309"/>
      <c r="U547" s="309"/>
      <c r="V547" s="309"/>
      <c r="W547" s="309"/>
      <c r="X547" s="309"/>
      <c r="Y547" s="309"/>
      <c r="Z547" s="309"/>
      <c r="AA547" s="309"/>
      <c r="AB547" s="309"/>
      <c r="AC547" s="309"/>
      <c r="AD547" s="309"/>
    </row>
    <row r="548" spans="18:30" s="311" customFormat="1" ht="12" x14ac:dyDescent="0.2">
      <c r="R548" s="309"/>
      <c r="S548" s="309"/>
      <c r="T548" s="309"/>
      <c r="U548" s="309"/>
      <c r="V548" s="309"/>
      <c r="W548" s="309"/>
      <c r="X548" s="309"/>
      <c r="Y548" s="309"/>
      <c r="Z548" s="309"/>
      <c r="AA548" s="309"/>
      <c r="AB548" s="309"/>
      <c r="AC548" s="309"/>
      <c r="AD548" s="309"/>
    </row>
    <row r="549" spans="18:30" s="311" customFormat="1" ht="12" x14ac:dyDescent="0.2">
      <c r="R549" s="309"/>
      <c r="S549" s="309"/>
      <c r="T549" s="309"/>
      <c r="U549" s="309"/>
      <c r="V549" s="309"/>
      <c r="W549" s="309"/>
      <c r="X549" s="309"/>
      <c r="Y549" s="309"/>
      <c r="Z549" s="309"/>
      <c r="AA549" s="309"/>
      <c r="AB549" s="309"/>
      <c r="AC549" s="309"/>
      <c r="AD549" s="309"/>
    </row>
    <row r="550" spans="18:30" s="311" customFormat="1" ht="12" x14ac:dyDescent="0.2">
      <c r="R550" s="309"/>
      <c r="S550" s="309"/>
      <c r="T550" s="309"/>
      <c r="U550" s="309"/>
      <c r="V550" s="309"/>
      <c r="W550" s="309"/>
      <c r="X550" s="309"/>
      <c r="Y550" s="309"/>
      <c r="Z550" s="309"/>
      <c r="AA550" s="309"/>
      <c r="AB550" s="309"/>
      <c r="AC550" s="309"/>
      <c r="AD550" s="309"/>
    </row>
    <row r="551" spans="18:30" s="311" customFormat="1" ht="12" x14ac:dyDescent="0.2">
      <c r="R551" s="309"/>
      <c r="S551" s="309"/>
      <c r="T551" s="309"/>
      <c r="U551" s="309"/>
      <c r="V551" s="309"/>
      <c r="W551" s="309"/>
      <c r="X551" s="309"/>
      <c r="Y551" s="309"/>
      <c r="Z551" s="309"/>
      <c r="AA551" s="309"/>
      <c r="AB551" s="309"/>
      <c r="AC551" s="309"/>
      <c r="AD551" s="309"/>
    </row>
    <row r="552" spans="18:30" s="311" customFormat="1" ht="12" x14ac:dyDescent="0.2">
      <c r="R552" s="309"/>
      <c r="S552" s="309"/>
      <c r="T552" s="309"/>
      <c r="U552" s="309"/>
      <c r="V552" s="309"/>
      <c r="W552" s="309"/>
      <c r="X552" s="309"/>
      <c r="Y552" s="309"/>
      <c r="Z552" s="309"/>
      <c r="AA552" s="309"/>
      <c r="AB552" s="309"/>
      <c r="AC552" s="309"/>
      <c r="AD552" s="309"/>
    </row>
    <row r="553" spans="18:30" s="311" customFormat="1" ht="12" x14ac:dyDescent="0.2">
      <c r="R553" s="309"/>
      <c r="S553" s="309"/>
      <c r="T553" s="309"/>
      <c r="U553" s="309"/>
      <c r="V553" s="309"/>
      <c r="W553" s="309"/>
      <c r="X553" s="309"/>
      <c r="Y553" s="309"/>
      <c r="Z553" s="309"/>
      <c r="AA553" s="309"/>
      <c r="AB553" s="309"/>
      <c r="AC553" s="309"/>
      <c r="AD553" s="309"/>
    </row>
    <row r="554" spans="18:30" s="311" customFormat="1" ht="12" x14ac:dyDescent="0.2">
      <c r="R554" s="309"/>
      <c r="S554" s="309"/>
      <c r="T554" s="309"/>
      <c r="U554" s="309"/>
      <c r="V554" s="309"/>
      <c r="W554" s="309"/>
      <c r="X554" s="309"/>
      <c r="Y554" s="309"/>
      <c r="Z554" s="309"/>
      <c r="AA554" s="309"/>
      <c r="AB554" s="309"/>
      <c r="AC554" s="309"/>
      <c r="AD554" s="309"/>
    </row>
    <row r="555" spans="18:30" s="311" customFormat="1" ht="12" x14ac:dyDescent="0.2">
      <c r="R555" s="309"/>
      <c r="S555" s="309"/>
      <c r="T555" s="309"/>
      <c r="U555" s="309"/>
      <c r="V555" s="309"/>
      <c r="W555" s="309"/>
      <c r="X555" s="309"/>
      <c r="Y555" s="309"/>
      <c r="Z555" s="309"/>
      <c r="AA555" s="309"/>
      <c r="AB555" s="309"/>
      <c r="AC555" s="309"/>
      <c r="AD555" s="309"/>
    </row>
    <row r="556" spans="18:30" s="311" customFormat="1" ht="12" x14ac:dyDescent="0.2">
      <c r="R556" s="309"/>
      <c r="S556" s="309"/>
      <c r="T556" s="309"/>
      <c r="U556" s="309"/>
      <c r="V556" s="309"/>
      <c r="W556" s="309"/>
      <c r="X556" s="309"/>
      <c r="Y556" s="309"/>
      <c r="Z556" s="309"/>
      <c r="AA556" s="309"/>
      <c r="AB556" s="309"/>
      <c r="AC556" s="309"/>
      <c r="AD556" s="309"/>
    </row>
    <row r="557" spans="18:30" s="311" customFormat="1" ht="12" x14ac:dyDescent="0.2">
      <c r="R557" s="309"/>
      <c r="S557" s="309"/>
      <c r="T557" s="309"/>
      <c r="U557" s="309"/>
      <c r="V557" s="309"/>
      <c r="W557" s="309"/>
      <c r="X557" s="309"/>
      <c r="Y557" s="309"/>
      <c r="Z557" s="309"/>
      <c r="AA557" s="309"/>
      <c r="AB557" s="309"/>
      <c r="AC557" s="309"/>
      <c r="AD557" s="309"/>
    </row>
    <row r="558" spans="18:30" s="311" customFormat="1" ht="12" x14ac:dyDescent="0.2">
      <c r="R558" s="309"/>
      <c r="S558" s="309"/>
      <c r="T558" s="309"/>
      <c r="U558" s="309"/>
      <c r="V558" s="309"/>
      <c r="W558" s="309"/>
      <c r="X558" s="309"/>
      <c r="Y558" s="309"/>
      <c r="Z558" s="309"/>
      <c r="AA558" s="309"/>
      <c r="AB558" s="309"/>
      <c r="AC558" s="309"/>
      <c r="AD558" s="309"/>
    </row>
    <row r="559" spans="18:30" s="311" customFormat="1" ht="12" x14ac:dyDescent="0.2">
      <c r="R559" s="309"/>
      <c r="S559" s="309"/>
      <c r="T559" s="309"/>
      <c r="U559" s="309"/>
      <c r="V559" s="309"/>
      <c r="W559" s="309"/>
      <c r="X559" s="309"/>
      <c r="Y559" s="309"/>
      <c r="Z559" s="309"/>
      <c r="AA559" s="309"/>
      <c r="AB559" s="309"/>
      <c r="AC559" s="309"/>
      <c r="AD559" s="309"/>
    </row>
    <row r="560" spans="18:30" s="311" customFormat="1" ht="12" x14ac:dyDescent="0.2">
      <c r="R560" s="309"/>
      <c r="S560" s="309"/>
      <c r="T560" s="309"/>
      <c r="U560" s="309"/>
      <c r="V560" s="309"/>
      <c r="W560" s="309"/>
      <c r="X560" s="309"/>
      <c r="Y560" s="309"/>
      <c r="Z560" s="309"/>
      <c r="AA560" s="309"/>
      <c r="AB560" s="309"/>
      <c r="AC560" s="309"/>
      <c r="AD560" s="309"/>
    </row>
    <row r="561" spans="18:30" s="311" customFormat="1" ht="12" x14ac:dyDescent="0.2">
      <c r="R561" s="309"/>
      <c r="S561" s="309"/>
      <c r="T561" s="309"/>
      <c r="U561" s="309"/>
      <c r="V561" s="309"/>
      <c r="W561" s="309"/>
      <c r="X561" s="309"/>
      <c r="Y561" s="309"/>
      <c r="Z561" s="309"/>
      <c r="AA561" s="309"/>
      <c r="AB561" s="309"/>
      <c r="AC561" s="309"/>
      <c r="AD561" s="309"/>
    </row>
    <row r="562" spans="18:30" s="311" customFormat="1" ht="12" x14ac:dyDescent="0.2">
      <c r="R562" s="309"/>
      <c r="S562" s="309"/>
      <c r="T562" s="309"/>
      <c r="U562" s="309"/>
      <c r="V562" s="309"/>
      <c r="W562" s="309"/>
      <c r="X562" s="309"/>
      <c r="Y562" s="309"/>
      <c r="Z562" s="309"/>
      <c r="AA562" s="309"/>
      <c r="AB562" s="309"/>
      <c r="AC562" s="309"/>
      <c r="AD562" s="309"/>
    </row>
    <row r="563" spans="18:30" s="311" customFormat="1" ht="12" x14ac:dyDescent="0.2">
      <c r="R563" s="309"/>
      <c r="S563" s="309"/>
      <c r="T563" s="309"/>
      <c r="U563" s="309"/>
      <c r="V563" s="309"/>
      <c r="W563" s="309"/>
      <c r="X563" s="309"/>
      <c r="Y563" s="309"/>
      <c r="Z563" s="309"/>
      <c r="AA563" s="309"/>
      <c r="AB563" s="309"/>
      <c r="AC563" s="309"/>
      <c r="AD563" s="309"/>
    </row>
    <row r="564" spans="18:30" s="311" customFormat="1" ht="12" x14ac:dyDescent="0.2">
      <c r="R564" s="309"/>
      <c r="S564" s="309"/>
      <c r="T564" s="309"/>
      <c r="U564" s="309"/>
      <c r="V564" s="309"/>
      <c r="W564" s="309"/>
      <c r="X564" s="309"/>
      <c r="Y564" s="309"/>
      <c r="Z564" s="309"/>
      <c r="AA564" s="309"/>
      <c r="AB564" s="309"/>
      <c r="AC564" s="309"/>
      <c r="AD564" s="309"/>
    </row>
    <row r="565" spans="18:30" s="311" customFormat="1" ht="12" x14ac:dyDescent="0.2">
      <c r="R565" s="309"/>
      <c r="S565" s="309"/>
      <c r="T565" s="309"/>
      <c r="U565" s="309"/>
      <c r="V565" s="309"/>
      <c r="W565" s="309"/>
      <c r="X565" s="309"/>
      <c r="Y565" s="309"/>
      <c r="Z565" s="309"/>
      <c r="AA565" s="309"/>
      <c r="AB565" s="309"/>
      <c r="AC565" s="309"/>
      <c r="AD565" s="309"/>
    </row>
    <row r="566" spans="18:30" s="311" customFormat="1" ht="12" x14ac:dyDescent="0.2">
      <c r="R566" s="309"/>
      <c r="S566" s="309"/>
      <c r="T566" s="309"/>
      <c r="U566" s="309"/>
      <c r="V566" s="309"/>
      <c r="W566" s="309"/>
      <c r="X566" s="309"/>
      <c r="Y566" s="309"/>
      <c r="Z566" s="309"/>
      <c r="AA566" s="309"/>
      <c r="AB566" s="309"/>
      <c r="AC566" s="309"/>
      <c r="AD566" s="309"/>
    </row>
    <row r="567" spans="18:30" s="311" customFormat="1" ht="12" x14ac:dyDescent="0.2">
      <c r="R567" s="309"/>
      <c r="S567" s="309"/>
      <c r="T567" s="309"/>
      <c r="U567" s="309"/>
      <c r="V567" s="309"/>
      <c r="W567" s="309"/>
      <c r="X567" s="309"/>
      <c r="Y567" s="309"/>
      <c r="Z567" s="309"/>
      <c r="AA567" s="309"/>
      <c r="AB567" s="309"/>
      <c r="AC567" s="309"/>
      <c r="AD567" s="309"/>
    </row>
    <row r="568" spans="18:30" s="311" customFormat="1" ht="12" x14ac:dyDescent="0.2">
      <c r="R568" s="309"/>
      <c r="S568" s="309"/>
      <c r="T568" s="309"/>
      <c r="U568" s="309"/>
      <c r="V568" s="309"/>
      <c r="W568" s="309"/>
      <c r="X568" s="309"/>
      <c r="Y568" s="309"/>
      <c r="Z568" s="309"/>
      <c r="AA568" s="309"/>
      <c r="AB568" s="309"/>
      <c r="AC568" s="309"/>
      <c r="AD568" s="309"/>
    </row>
    <row r="569" spans="18:30" s="311" customFormat="1" ht="12" x14ac:dyDescent="0.2">
      <c r="R569" s="309"/>
      <c r="S569" s="309"/>
      <c r="T569" s="309"/>
      <c r="U569" s="309"/>
      <c r="V569" s="309"/>
      <c r="W569" s="309"/>
      <c r="X569" s="309"/>
      <c r="Y569" s="309"/>
      <c r="Z569" s="309"/>
      <c r="AA569" s="309"/>
      <c r="AB569" s="309"/>
      <c r="AC569" s="309"/>
      <c r="AD569" s="309"/>
    </row>
    <row r="570" spans="18:30" s="311" customFormat="1" ht="12" x14ac:dyDescent="0.2">
      <c r="R570" s="309"/>
      <c r="S570" s="309"/>
      <c r="T570" s="309"/>
      <c r="U570" s="309"/>
      <c r="V570" s="309"/>
      <c r="W570" s="309"/>
      <c r="X570" s="309"/>
      <c r="Y570" s="309"/>
      <c r="Z570" s="309"/>
      <c r="AA570" s="309"/>
      <c r="AB570" s="309"/>
      <c r="AC570" s="309"/>
      <c r="AD570" s="309"/>
    </row>
    <row r="571" spans="18:30" s="311" customFormat="1" ht="12" x14ac:dyDescent="0.2">
      <c r="R571" s="309"/>
      <c r="S571" s="309"/>
      <c r="T571" s="309"/>
      <c r="U571" s="309"/>
      <c r="V571" s="309"/>
      <c r="W571" s="309"/>
      <c r="X571" s="309"/>
      <c r="Y571" s="309"/>
      <c r="Z571" s="309"/>
      <c r="AA571" s="309"/>
      <c r="AB571" s="309"/>
      <c r="AC571" s="309"/>
      <c r="AD571" s="309"/>
    </row>
    <row r="572" spans="18:30" s="311" customFormat="1" ht="12" x14ac:dyDescent="0.2">
      <c r="R572" s="309"/>
      <c r="S572" s="309"/>
      <c r="T572" s="309"/>
      <c r="U572" s="309"/>
      <c r="V572" s="309"/>
      <c r="W572" s="309"/>
      <c r="X572" s="309"/>
      <c r="Y572" s="309"/>
      <c r="Z572" s="309"/>
      <c r="AA572" s="309"/>
      <c r="AB572" s="309"/>
      <c r="AC572" s="309"/>
      <c r="AD572" s="309"/>
    </row>
    <row r="573" spans="18:30" s="311" customFormat="1" ht="12" x14ac:dyDescent="0.2">
      <c r="R573" s="309"/>
      <c r="S573" s="309"/>
      <c r="T573" s="309"/>
      <c r="U573" s="309"/>
      <c r="V573" s="309"/>
      <c r="W573" s="309"/>
      <c r="X573" s="309"/>
      <c r="Y573" s="309"/>
      <c r="Z573" s="309"/>
      <c r="AA573" s="309"/>
      <c r="AB573" s="309"/>
      <c r="AC573" s="309"/>
      <c r="AD573" s="309"/>
    </row>
    <row r="574" spans="18:30" s="311" customFormat="1" ht="12" x14ac:dyDescent="0.2">
      <c r="R574" s="309"/>
      <c r="S574" s="309"/>
      <c r="T574" s="309"/>
      <c r="U574" s="309"/>
      <c r="V574" s="309"/>
      <c r="W574" s="309"/>
      <c r="X574" s="309"/>
      <c r="Y574" s="309"/>
      <c r="Z574" s="309"/>
      <c r="AA574" s="309"/>
      <c r="AB574" s="309"/>
      <c r="AC574" s="309"/>
      <c r="AD574" s="309"/>
    </row>
    <row r="575" spans="18:30" s="311" customFormat="1" ht="12" x14ac:dyDescent="0.2">
      <c r="R575" s="309"/>
      <c r="S575" s="309"/>
      <c r="T575" s="309"/>
      <c r="U575" s="309"/>
      <c r="V575" s="309"/>
      <c r="W575" s="309"/>
      <c r="X575" s="309"/>
      <c r="Y575" s="309"/>
      <c r="Z575" s="309"/>
      <c r="AA575" s="309"/>
      <c r="AB575" s="309"/>
      <c r="AC575" s="309"/>
      <c r="AD575" s="309"/>
    </row>
    <row r="576" spans="18:30" s="311" customFormat="1" ht="12" x14ac:dyDescent="0.2">
      <c r="R576" s="309"/>
      <c r="S576" s="309"/>
      <c r="T576" s="309"/>
      <c r="U576" s="309"/>
      <c r="V576" s="309"/>
      <c r="W576" s="309"/>
      <c r="X576" s="309"/>
      <c r="Y576" s="309"/>
      <c r="Z576" s="309"/>
      <c r="AA576" s="309"/>
      <c r="AB576" s="309"/>
      <c r="AC576" s="309"/>
      <c r="AD576" s="309"/>
    </row>
    <row r="577" spans="18:30" s="311" customFormat="1" ht="12" x14ac:dyDescent="0.2">
      <c r="R577" s="309"/>
      <c r="S577" s="309"/>
      <c r="T577" s="309"/>
      <c r="U577" s="309"/>
      <c r="V577" s="309"/>
      <c r="W577" s="309"/>
      <c r="X577" s="309"/>
      <c r="Y577" s="309"/>
      <c r="Z577" s="309"/>
      <c r="AA577" s="309"/>
      <c r="AB577" s="309"/>
      <c r="AC577" s="309"/>
      <c r="AD577" s="309"/>
    </row>
    <row r="578" spans="18:30" s="311" customFormat="1" ht="12" x14ac:dyDescent="0.2">
      <c r="R578" s="309"/>
      <c r="S578" s="309"/>
      <c r="T578" s="309"/>
      <c r="U578" s="309"/>
      <c r="V578" s="309"/>
      <c r="W578" s="309"/>
      <c r="X578" s="309"/>
      <c r="Y578" s="309"/>
      <c r="Z578" s="309"/>
      <c r="AA578" s="309"/>
      <c r="AB578" s="309"/>
      <c r="AC578" s="309"/>
      <c r="AD578" s="309"/>
    </row>
    <row r="579" spans="18:30" s="311" customFormat="1" ht="12" x14ac:dyDescent="0.2">
      <c r="R579" s="309"/>
      <c r="S579" s="309"/>
      <c r="T579" s="309"/>
      <c r="U579" s="309"/>
      <c r="V579" s="309"/>
      <c r="W579" s="309"/>
      <c r="X579" s="309"/>
      <c r="Y579" s="309"/>
      <c r="Z579" s="309"/>
      <c r="AA579" s="309"/>
      <c r="AB579" s="309"/>
      <c r="AC579" s="309"/>
      <c r="AD579" s="309"/>
    </row>
    <row r="580" spans="18:30" s="311" customFormat="1" ht="12" x14ac:dyDescent="0.2">
      <c r="R580" s="309"/>
      <c r="S580" s="309"/>
      <c r="T580" s="309"/>
      <c r="U580" s="309"/>
      <c r="V580" s="309"/>
      <c r="W580" s="309"/>
      <c r="X580" s="309"/>
      <c r="Y580" s="309"/>
      <c r="Z580" s="309"/>
      <c r="AA580" s="309"/>
      <c r="AB580" s="309"/>
      <c r="AC580" s="309"/>
      <c r="AD580" s="309"/>
    </row>
    <row r="581" spans="18:30" s="311" customFormat="1" ht="12" x14ac:dyDescent="0.2">
      <c r="R581" s="309"/>
      <c r="S581" s="309"/>
      <c r="T581" s="309"/>
      <c r="U581" s="309"/>
      <c r="V581" s="309"/>
      <c r="W581" s="309"/>
      <c r="X581" s="309"/>
      <c r="Y581" s="309"/>
      <c r="Z581" s="309"/>
      <c r="AA581" s="309"/>
      <c r="AB581" s="309"/>
      <c r="AC581" s="309"/>
      <c r="AD581" s="309"/>
    </row>
    <row r="582" spans="18:30" s="311" customFormat="1" ht="12" x14ac:dyDescent="0.2">
      <c r="R582" s="309"/>
      <c r="S582" s="309"/>
      <c r="T582" s="309"/>
      <c r="U582" s="309"/>
      <c r="V582" s="309"/>
      <c r="W582" s="309"/>
      <c r="X582" s="309"/>
      <c r="Y582" s="309"/>
      <c r="Z582" s="309"/>
      <c r="AA582" s="309"/>
      <c r="AB582" s="309"/>
      <c r="AC582" s="309"/>
      <c r="AD582" s="309"/>
    </row>
    <row r="583" spans="18:30" s="311" customFormat="1" ht="12" x14ac:dyDescent="0.2">
      <c r="R583" s="309"/>
      <c r="S583" s="309"/>
      <c r="T583" s="309"/>
      <c r="U583" s="309"/>
      <c r="V583" s="309"/>
      <c r="W583" s="309"/>
      <c r="X583" s="309"/>
      <c r="Y583" s="309"/>
      <c r="Z583" s="309"/>
      <c r="AA583" s="309"/>
      <c r="AB583" s="309"/>
      <c r="AC583" s="309"/>
      <c r="AD583" s="309"/>
    </row>
    <row r="584" spans="18:30" s="311" customFormat="1" ht="12" x14ac:dyDescent="0.2">
      <c r="R584" s="309"/>
      <c r="S584" s="309"/>
      <c r="T584" s="309"/>
      <c r="U584" s="309"/>
      <c r="V584" s="309"/>
      <c r="W584" s="309"/>
      <c r="X584" s="309"/>
      <c r="Y584" s="309"/>
      <c r="Z584" s="309"/>
      <c r="AA584" s="309"/>
      <c r="AB584" s="309"/>
      <c r="AC584" s="309"/>
      <c r="AD584" s="309"/>
    </row>
    <row r="585" spans="18:30" s="311" customFormat="1" ht="12" x14ac:dyDescent="0.2">
      <c r="R585" s="309"/>
      <c r="S585" s="309"/>
      <c r="T585" s="309"/>
      <c r="U585" s="309"/>
      <c r="V585" s="309"/>
      <c r="W585" s="309"/>
      <c r="X585" s="309"/>
      <c r="Y585" s="309"/>
      <c r="Z585" s="309"/>
      <c r="AA585" s="309"/>
      <c r="AB585" s="309"/>
      <c r="AC585" s="309"/>
      <c r="AD585" s="309"/>
    </row>
    <row r="586" spans="18:30" s="311" customFormat="1" ht="12" x14ac:dyDescent="0.2">
      <c r="R586" s="309"/>
      <c r="S586" s="309"/>
      <c r="T586" s="309"/>
      <c r="U586" s="309"/>
      <c r="V586" s="309"/>
      <c r="W586" s="309"/>
      <c r="X586" s="309"/>
      <c r="Y586" s="309"/>
      <c r="Z586" s="309"/>
      <c r="AA586" s="309"/>
      <c r="AB586" s="309"/>
      <c r="AC586" s="309"/>
      <c r="AD586" s="309"/>
    </row>
    <row r="587" spans="18:30" s="311" customFormat="1" ht="12" x14ac:dyDescent="0.2">
      <c r="R587" s="309"/>
      <c r="S587" s="309"/>
      <c r="T587" s="309"/>
      <c r="U587" s="309"/>
      <c r="V587" s="309"/>
      <c r="W587" s="309"/>
      <c r="X587" s="309"/>
      <c r="Y587" s="309"/>
      <c r="Z587" s="309"/>
      <c r="AA587" s="309"/>
      <c r="AB587" s="309"/>
      <c r="AC587" s="309"/>
      <c r="AD587" s="309"/>
    </row>
    <row r="588" spans="18:30" s="311" customFormat="1" ht="12" x14ac:dyDescent="0.2">
      <c r="R588" s="309"/>
      <c r="S588" s="309"/>
      <c r="T588" s="309"/>
      <c r="U588" s="309"/>
      <c r="V588" s="309"/>
      <c r="W588" s="309"/>
      <c r="X588" s="309"/>
      <c r="Y588" s="309"/>
      <c r="Z588" s="309"/>
      <c r="AA588" s="309"/>
      <c r="AB588" s="309"/>
      <c r="AC588" s="309"/>
      <c r="AD588" s="309"/>
    </row>
    <row r="589" spans="18:30" s="311" customFormat="1" ht="12" x14ac:dyDescent="0.2">
      <c r="R589" s="309"/>
      <c r="S589" s="309"/>
      <c r="T589" s="309"/>
      <c r="U589" s="309"/>
      <c r="V589" s="309"/>
      <c r="W589" s="309"/>
      <c r="X589" s="309"/>
      <c r="Y589" s="309"/>
      <c r="Z589" s="309"/>
      <c r="AA589" s="309"/>
      <c r="AB589" s="309"/>
      <c r="AC589" s="309"/>
      <c r="AD589" s="309"/>
    </row>
    <row r="590" spans="18:30" s="311" customFormat="1" ht="12" x14ac:dyDescent="0.2">
      <c r="R590" s="309"/>
      <c r="S590" s="309"/>
      <c r="T590" s="309"/>
      <c r="U590" s="309"/>
      <c r="V590" s="309"/>
      <c r="W590" s="309"/>
      <c r="X590" s="309"/>
      <c r="Y590" s="309"/>
      <c r="Z590" s="309"/>
      <c r="AA590" s="309"/>
      <c r="AB590" s="309"/>
      <c r="AC590" s="309"/>
      <c r="AD590" s="309"/>
    </row>
    <row r="591" spans="18:30" s="311" customFormat="1" ht="12" x14ac:dyDescent="0.2">
      <c r="R591" s="309"/>
      <c r="S591" s="309"/>
      <c r="T591" s="309"/>
      <c r="U591" s="309"/>
      <c r="V591" s="309"/>
      <c r="W591" s="309"/>
      <c r="X591" s="309"/>
      <c r="Y591" s="309"/>
      <c r="Z591" s="309"/>
      <c r="AA591" s="309"/>
      <c r="AB591" s="309"/>
      <c r="AC591" s="309"/>
      <c r="AD591" s="309"/>
    </row>
    <row r="592" spans="18:30" s="311" customFormat="1" ht="12" x14ac:dyDescent="0.2">
      <c r="R592" s="309"/>
      <c r="S592" s="309"/>
      <c r="T592" s="309"/>
      <c r="U592" s="309"/>
      <c r="V592" s="309"/>
      <c r="W592" s="309"/>
      <c r="X592" s="309"/>
      <c r="Y592" s="309"/>
      <c r="Z592" s="309"/>
      <c r="AA592" s="309"/>
      <c r="AB592" s="309"/>
      <c r="AC592" s="309"/>
      <c r="AD592" s="309"/>
    </row>
    <row r="593" spans="18:30" s="311" customFormat="1" ht="12" x14ac:dyDescent="0.2">
      <c r="R593" s="309"/>
      <c r="S593" s="309"/>
      <c r="T593" s="309"/>
      <c r="U593" s="309"/>
      <c r="V593" s="309"/>
      <c r="W593" s="309"/>
      <c r="X593" s="309"/>
      <c r="Y593" s="309"/>
      <c r="Z593" s="309"/>
      <c r="AA593" s="309"/>
      <c r="AB593" s="309"/>
      <c r="AC593" s="309"/>
      <c r="AD593" s="309"/>
    </row>
    <row r="594" spans="18:30" s="311" customFormat="1" ht="12" x14ac:dyDescent="0.2">
      <c r="R594" s="309"/>
      <c r="S594" s="309"/>
      <c r="T594" s="309"/>
      <c r="U594" s="309"/>
      <c r="V594" s="309"/>
      <c r="W594" s="309"/>
      <c r="X594" s="309"/>
      <c r="Y594" s="309"/>
      <c r="Z594" s="309"/>
      <c r="AA594" s="309"/>
      <c r="AB594" s="309"/>
      <c r="AC594" s="309"/>
      <c r="AD594" s="309"/>
    </row>
    <row r="595" spans="18:30" s="311" customFormat="1" ht="12" x14ac:dyDescent="0.2">
      <c r="R595" s="309"/>
      <c r="S595" s="309"/>
      <c r="T595" s="309"/>
      <c r="U595" s="309"/>
      <c r="V595" s="309"/>
      <c r="W595" s="309"/>
      <c r="X595" s="309"/>
      <c r="Y595" s="309"/>
      <c r="Z595" s="309"/>
      <c r="AA595" s="309"/>
      <c r="AB595" s="309"/>
      <c r="AC595" s="309"/>
      <c r="AD595" s="309"/>
    </row>
    <row r="596" spans="18:30" s="311" customFormat="1" ht="12" x14ac:dyDescent="0.2">
      <c r="R596" s="309"/>
      <c r="S596" s="309"/>
      <c r="T596" s="309"/>
      <c r="U596" s="309"/>
      <c r="V596" s="309"/>
      <c r="W596" s="309"/>
      <c r="X596" s="309"/>
      <c r="Y596" s="309"/>
      <c r="Z596" s="309"/>
      <c r="AA596" s="309"/>
      <c r="AB596" s="309"/>
      <c r="AC596" s="309"/>
      <c r="AD596" s="309"/>
    </row>
    <row r="597" spans="18:30" s="311" customFormat="1" ht="12" x14ac:dyDescent="0.2">
      <c r="R597" s="309"/>
      <c r="S597" s="309"/>
      <c r="T597" s="309"/>
      <c r="U597" s="309"/>
      <c r="V597" s="309"/>
      <c r="W597" s="309"/>
      <c r="X597" s="309"/>
      <c r="Y597" s="309"/>
      <c r="Z597" s="309"/>
      <c r="AA597" s="309"/>
      <c r="AB597" s="309"/>
      <c r="AC597" s="309"/>
      <c r="AD597" s="309"/>
    </row>
    <row r="598" spans="18:30" s="311" customFormat="1" ht="12" x14ac:dyDescent="0.2">
      <c r="R598" s="309"/>
      <c r="S598" s="309"/>
      <c r="T598" s="309"/>
      <c r="U598" s="309"/>
      <c r="V598" s="309"/>
      <c r="W598" s="309"/>
      <c r="X598" s="309"/>
      <c r="Y598" s="309"/>
      <c r="Z598" s="309"/>
      <c r="AA598" s="309"/>
      <c r="AB598" s="309"/>
      <c r="AC598" s="309"/>
      <c r="AD598" s="309"/>
    </row>
    <row r="599" spans="18:30" s="311" customFormat="1" ht="12" x14ac:dyDescent="0.2">
      <c r="R599" s="309"/>
      <c r="S599" s="309"/>
      <c r="T599" s="309"/>
      <c r="U599" s="309"/>
      <c r="V599" s="309"/>
      <c r="W599" s="309"/>
      <c r="X599" s="309"/>
      <c r="Y599" s="309"/>
      <c r="Z599" s="309"/>
      <c r="AA599" s="309"/>
      <c r="AB599" s="309"/>
      <c r="AC599" s="309"/>
      <c r="AD599" s="309"/>
    </row>
    <row r="600" spans="18:30" s="311" customFormat="1" ht="12" x14ac:dyDescent="0.2">
      <c r="R600" s="309"/>
      <c r="S600" s="309"/>
      <c r="T600" s="309"/>
      <c r="U600" s="309"/>
      <c r="V600" s="309"/>
      <c r="W600" s="309"/>
      <c r="X600" s="309"/>
      <c r="Y600" s="309"/>
      <c r="Z600" s="309"/>
      <c r="AA600" s="309"/>
      <c r="AB600" s="309"/>
      <c r="AC600" s="309"/>
      <c r="AD600" s="309"/>
    </row>
    <row r="601" spans="18:30" s="311" customFormat="1" ht="12" x14ac:dyDescent="0.2">
      <c r="R601" s="309"/>
      <c r="S601" s="309"/>
      <c r="T601" s="309"/>
      <c r="U601" s="309"/>
      <c r="V601" s="309"/>
      <c r="W601" s="309"/>
      <c r="X601" s="309"/>
      <c r="Y601" s="309"/>
      <c r="Z601" s="309"/>
      <c r="AA601" s="309"/>
      <c r="AB601" s="309"/>
      <c r="AC601" s="309"/>
      <c r="AD601" s="309"/>
    </row>
    <row r="602" spans="18:30" s="311" customFormat="1" ht="12" x14ac:dyDescent="0.2">
      <c r="R602" s="309"/>
      <c r="S602" s="309"/>
      <c r="T602" s="309"/>
      <c r="U602" s="309"/>
      <c r="V602" s="309"/>
      <c r="W602" s="309"/>
      <c r="X602" s="309"/>
      <c r="Y602" s="309"/>
      <c r="Z602" s="309"/>
      <c r="AA602" s="309"/>
      <c r="AB602" s="309"/>
      <c r="AC602" s="309"/>
      <c r="AD602" s="309"/>
    </row>
    <row r="603" spans="18:30" s="311" customFormat="1" ht="12" x14ac:dyDescent="0.2">
      <c r="R603" s="309"/>
      <c r="S603" s="309"/>
      <c r="T603" s="309"/>
      <c r="U603" s="309"/>
      <c r="V603" s="309"/>
      <c r="W603" s="309"/>
      <c r="X603" s="309"/>
      <c r="Y603" s="309"/>
      <c r="Z603" s="309"/>
      <c r="AA603" s="309"/>
      <c r="AB603" s="309"/>
      <c r="AC603" s="309"/>
      <c r="AD603" s="309"/>
    </row>
    <row r="604" spans="18:30" s="311" customFormat="1" ht="12" x14ac:dyDescent="0.2">
      <c r="R604" s="309"/>
      <c r="S604" s="309"/>
      <c r="T604" s="309"/>
      <c r="U604" s="309"/>
      <c r="V604" s="309"/>
      <c r="W604" s="309"/>
      <c r="X604" s="309"/>
      <c r="Y604" s="309"/>
      <c r="Z604" s="309"/>
      <c r="AA604" s="309"/>
      <c r="AB604" s="309"/>
      <c r="AC604" s="309"/>
      <c r="AD604" s="309"/>
    </row>
    <row r="605" spans="18:30" s="311" customFormat="1" ht="12" x14ac:dyDescent="0.2">
      <c r="R605" s="309"/>
      <c r="S605" s="309"/>
      <c r="T605" s="309"/>
      <c r="U605" s="309"/>
      <c r="V605" s="309"/>
      <c r="W605" s="309"/>
      <c r="X605" s="309"/>
      <c r="Y605" s="309"/>
      <c r="Z605" s="309"/>
      <c r="AA605" s="309"/>
      <c r="AB605" s="309"/>
      <c r="AC605" s="309"/>
      <c r="AD605" s="309"/>
    </row>
    <row r="606" spans="18:30" s="311" customFormat="1" ht="12" x14ac:dyDescent="0.2">
      <c r="R606" s="309"/>
      <c r="S606" s="309"/>
      <c r="T606" s="309"/>
      <c r="U606" s="309"/>
      <c r="V606" s="309"/>
      <c r="W606" s="309"/>
      <c r="X606" s="309"/>
      <c r="Y606" s="309"/>
      <c r="Z606" s="309"/>
      <c r="AA606" s="309"/>
      <c r="AB606" s="309"/>
      <c r="AC606" s="309"/>
      <c r="AD606" s="309"/>
    </row>
    <row r="607" spans="18:30" s="311" customFormat="1" ht="12" x14ac:dyDescent="0.2">
      <c r="R607" s="309"/>
      <c r="S607" s="309"/>
      <c r="T607" s="309"/>
      <c r="U607" s="309"/>
      <c r="V607" s="309"/>
      <c r="W607" s="309"/>
      <c r="X607" s="309"/>
      <c r="Y607" s="309"/>
      <c r="Z607" s="309"/>
      <c r="AA607" s="309"/>
      <c r="AB607" s="309"/>
      <c r="AC607" s="309"/>
      <c r="AD607" s="309"/>
    </row>
    <row r="608" spans="18:30" s="311" customFormat="1" ht="12" x14ac:dyDescent="0.2">
      <c r="R608" s="309"/>
      <c r="S608" s="309"/>
      <c r="T608" s="309"/>
      <c r="U608" s="309"/>
      <c r="V608" s="309"/>
      <c r="W608" s="309"/>
      <c r="X608" s="309"/>
      <c r="Y608" s="309"/>
      <c r="Z608" s="309"/>
      <c r="AA608" s="309"/>
      <c r="AB608" s="309"/>
      <c r="AC608" s="309"/>
      <c r="AD608" s="309"/>
    </row>
    <row r="609" spans="18:30" s="311" customFormat="1" ht="12" x14ac:dyDescent="0.2">
      <c r="R609" s="309"/>
      <c r="S609" s="309"/>
      <c r="T609" s="309"/>
      <c r="U609" s="309"/>
      <c r="V609" s="309"/>
      <c r="W609" s="309"/>
      <c r="X609" s="309"/>
      <c r="Y609" s="309"/>
      <c r="Z609" s="309"/>
      <c r="AA609" s="309"/>
      <c r="AB609" s="309"/>
      <c r="AC609" s="309"/>
      <c r="AD609" s="309"/>
    </row>
    <row r="610" spans="18:30" s="311" customFormat="1" ht="12" x14ac:dyDescent="0.2">
      <c r="R610" s="309"/>
      <c r="S610" s="309"/>
      <c r="T610" s="309"/>
      <c r="U610" s="309"/>
      <c r="V610" s="309"/>
      <c r="W610" s="309"/>
      <c r="X610" s="309"/>
      <c r="Y610" s="309"/>
      <c r="Z610" s="309"/>
      <c r="AA610" s="309"/>
      <c r="AB610" s="309"/>
      <c r="AC610" s="309"/>
      <c r="AD610" s="309"/>
    </row>
    <row r="611" spans="18:30" s="311" customFormat="1" ht="12" x14ac:dyDescent="0.2">
      <c r="R611" s="309"/>
      <c r="S611" s="309"/>
      <c r="T611" s="309"/>
      <c r="U611" s="309"/>
      <c r="V611" s="309"/>
      <c r="W611" s="309"/>
      <c r="X611" s="309"/>
      <c r="Y611" s="309"/>
      <c r="Z611" s="309"/>
      <c r="AA611" s="309"/>
      <c r="AB611" s="309"/>
      <c r="AC611" s="309"/>
      <c r="AD611" s="309"/>
    </row>
    <row r="612" spans="18:30" s="311" customFormat="1" ht="12" x14ac:dyDescent="0.2">
      <c r="R612" s="309"/>
      <c r="S612" s="309"/>
      <c r="T612" s="309"/>
      <c r="U612" s="309"/>
      <c r="V612" s="309"/>
      <c r="W612" s="309"/>
      <c r="X612" s="309"/>
      <c r="Y612" s="309"/>
      <c r="Z612" s="309"/>
      <c r="AA612" s="309"/>
      <c r="AB612" s="309"/>
      <c r="AC612" s="309"/>
      <c r="AD612" s="309"/>
    </row>
    <row r="613" spans="18:30" s="311" customFormat="1" ht="12" x14ac:dyDescent="0.2">
      <c r="R613" s="309"/>
      <c r="S613" s="309"/>
      <c r="T613" s="309"/>
      <c r="U613" s="309"/>
      <c r="V613" s="309"/>
      <c r="W613" s="309"/>
      <c r="X613" s="309"/>
      <c r="Y613" s="309"/>
      <c r="Z613" s="309"/>
      <c r="AA613" s="309"/>
      <c r="AB613" s="309"/>
      <c r="AC613" s="309"/>
      <c r="AD613" s="309"/>
    </row>
    <row r="614" spans="18:30" s="311" customFormat="1" ht="12" x14ac:dyDescent="0.2">
      <c r="R614" s="309"/>
      <c r="S614" s="309"/>
      <c r="T614" s="309"/>
      <c r="U614" s="309"/>
      <c r="V614" s="309"/>
      <c r="W614" s="309"/>
      <c r="X614" s="309"/>
      <c r="Y614" s="309"/>
      <c r="Z614" s="309"/>
      <c r="AA614" s="309"/>
      <c r="AB614" s="309"/>
      <c r="AC614" s="309"/>
      <c r="AD614" s="309"/>
    </row>
    <row r="615" spans="18:30" s="311" customFormat="1" ht="12" x14ac:dyDescent="0.2">
      <c r="R615" s="309"/>
      <c r="S615" s="309"/>
      <c r="T615" s="309"/>
      <c r="U615" s="309"/>
      <c r="V615" s="309"/>
      <c r="W615" s="309"/>
      <c r="X615" s="309"/>
      <c r="Y615" s="309"/>
      <c r="Z615" s="309"/>
      <c r="AA615" s="309"/>
      <c r="AB615" s="309"/>
      <c r="AC615" s="309"/>
      <c r="AD615" s="309"/>
    </row>
    <row r="616" spans="18:30" s="311" customFormat="1" ht="12" x14ac:dyDescent="0.2">
      <c r="R616" s="309"/>
      <c r="S616" s="309"/>
      <c r="T616" s="309"/>
      <c r="U616" s="309"/>
      <c r="V616" s="309"/>
      <c r="W616" s="309"/>
      <c r="X616" s="309"/>
      <c r="Y616" s="309"/>
      <c r="Z616" s="309"/>
      <c r="AA616" s="309"/>
      <c r="AB616" s="309"/>
      <c r="AC616" s="309"/>
      <c r="AD616" s="309"/>
    </row>
    <row r="617" spans="18:30" s="311" customFormat="1" ht="12" x14ac:dyDescent="0.2">
      <c r="R617" s="309"/>
      <c r="S617" s="309"/>
      <c r="T617" s="309"/>
      <c r="U617" s="309"/>
      <c r="V617" s="309"/>
      <c r="W617" s="309"/>
      <c r="X617" s="309"/>
      <c r="Y617" s="309"/>
      <c r="Z617" s="309"/>
      <c r="AA617" s="309"/>
      <c r="AB617" s="309"/>
      <c r="AC617" s="309"/>
      <c r="AD617" s="309"/>
    </row>
    <row r="618" spans="18:30" s="311" customFormat="1" ht="12" x14ac:dyDescent="0.2">
      <c r="R618" s="309"/>
      <c r="S618" s="309"/>
      <c r="T618" s="309"/>
      <c r="U618" s="309"/>
      <c r="V618" s="309"/>
      <c r="W618" s="309"/>
      <c r="X618" s="309"/>
      <c r="Y618" s="309"/>
      <c r="Z618" s="309"/>
      <c r="AA618" s="309"/>
      <c r="AB618" s="309"/>
      <c r="AC618" s="309"/>
      <c r="AD618" s="309"/>
    </row>
    <row r="619" spans="18:30" s="311" customFormat="1" ht="12" x14ac:dyDescent="0.2">
      <c r="R619" s="309"/>
      <c r="S619" s="309"/>
      <c r="T619" s="309"/>
      <c r="U619" s="309"/>
      <c r="V619" s="309"/>
      <c r="W619" s="309"/>
      <c r="X619" s="309"/>
      <c r="Y619" s="309"/>
      <c r="Z619" s="309"/>
      <c r="AA619" s="309"/>
      <c r="AB619" s="309"/>
      <c r="AC619" s="309"/>
      <c r="AD619" s="309"/>
    </row>
    <row r="620" spans="18:30" s="311" customFormat="1" ht="12" x14ac:dyDescent="0.2">
      <c r="R620" s="309"/>
      <c r="S620" s="309"/>
      <c r="T620" s="309"/>
      <c r="U620" s="309"/>
      <c r="V620" s="309"/>
      <c r="W620" s="309"/>
      <c r="X620" s="309"/>
      <c r="Y620" s="309"/>
      <c r="Z620" s="309"/>
      <c r="AA620" s="309"/>
      <c r="AB620" s="309"/>
      <c r="AC620" s="309"/>
      <c r="AD620" s="309"/>
    </row>
    <row r="621" spans="18:30" s="311" customFormat="1" ht="12" x14ac:dyDescent="0.2">
      <c r="R621" s="309"/>
      <c r="S621" s="309"/>
      <c r="T621" s="309"/>
      <c r="U621" s="309"/>
      <c r="V621" s="309"/>
      <c r="W621" s="309"/>
      <c r="X621" s="309"/>
      <c r="Y621" s="309"/>
      <c r="Z621" s="309"/>
      <c r="AA621" s="309"/>
      <c r="AB621" s="309"/>
      <c r="AC621" s="309"/>
      <c r="AD621" s="309"/>
    </row>
    <row r="622" spans="18:30" s="311" customFormat="1" ht="12" x14ac:dyDescent="0.2">
      <c r="R622" s="309"/>
      <c r="S622" s="309"/>
      <c r="T622" s="309"/>
      <c r="U622" s="309"/>
      <c r="V622" s="309"/>
      <c r="W622" s="309"/>
      <c r="X622" s="309"/>
      <c r="Y622" s="309"/>
      <c r="Z622" s="309"/>
      <c r="AA622" s="309"/>
      <c r="AB622" s="309"/>
      <c r="AC622" s="309"/>
      <c r="AD622" s="309"/>
    </row>
    <row r="623" spans="18:30" s="311" customFormat="1" ht="12" x14ac:dyDescent="0.2">
      <c r="R623" s="309"/>
      <c r="S623" s="309"/>
      <c r="T623" s="309"/>
      <c r="U623" s="309"/>
      <c r="V623" s="309"/>
      <c r="W623" s="309"/>
      <c r="X623" s="309"/>
      <c r="Y623" s="309"/>
      <c r="Z623" s="309"/>
      <c r="AA623" s="309"/>
      <c r="AB623" s="309"/>
      <c r="AC623" s="309"/>
      <c r="AD623" s="309"/>
    </row>
    <row r="624" spans="18:30" s="311" customFormat="1" ht="12" x14ac:dyDescent="0.2">
      <c r="R624" s="309"/>
      <c r="S624" s="309"/>
      <c r="T624" s="309"/>
      <c r="U624" s="309"/>
      <c r="V624" s="309"/>
      <c r="W624" s="309"/>
      <c r="X624" s="309"/>
      <c r="Y624" s="309"/>
      <c r="Z624" s="309"/>
      <c r="AA624" s="309"/>
      <c r="AB624" s="309"/>
      <c r="AC624" s="309"/>
      <c r="AD624" s="309"/>
    </row>
    <row r="625" spans="18:30" s="311" customFormat="1" ht="12" x14ac:dyDescent="0.2">
      <c r="R625" s="309"/>
      <c r="S625" s="309"/>
      <c r="T625" s="309"/>
      <c r="U625" s="309"/>
      <c r="V625" s="309"/>
      <c r="W625" s="309"/>
      <c r="X625" s="309"/>
      <c r="Y625" s="309"/>
      <c r="Z625" s="309"/>
      <c r="AA625" s="309"/>
      <c r="AB625" s="309"/>
      <c r="AC625" s="309"/>
      <c r="AD625" s="309"/>
    </row>
    <row r="626" spans="18:30" s="311" customFormat="1" ht="12" x14ac:dyDescent="0.2">
      <c r="R626" s="309"/>
      <c r="S626" s="309"/>
      <c r="T626" s="309"/>
      <c r="U626" s="309"/>
      <c r="V626" s="309"/>
      <c r="W626" s="309"/>
      <c r="X626" s="309"/>
      <c r="Y626" s="309"/>
      <c r="Z626" s="309"/>
      <c r="AA626" s="309"/>
      <c r="AB626" s="309"/>
      <c r="AC626" s="309"/>
      <c r="AD626" s="309"/>
    </row>
    <row r="627" spans="18:30" s="311" customFormat="1" ht="12" x14ac:dyDescent="0.2">
      <c r="R627" s="309"/>
      <c r="S627" s="309"/>
      <c r="T627" s="309"/>
      <c r="U627" s="309"/>
      <c r="V627" s="309"/>
      <c r="W627" s="309"/>
      <c r="X627" s="309"/>
      <c r="Y627" s="309"/>
      <c r="Z627" s="309"/>
      <c r="AA627" s="309"/>
      <c r="AB627" s="309"/>
      <c r="AC627" s="309"/>
      <c r="AD627" s="309"/>
    </row>
    <row r="628" spans="18:30" s="311" customFormat="1" ht="12" x14ac:dyDescent="0.2">
      <c r="R628" s="309"/>
      <c r="S628" s="309"/>
      <c r="T628" s="309"/>
      <c r="U628" s="309"/>
      <c r="V628" s="309"/>
      <c r="W628" s="309"/>
      <c r="X628" s="309"/>
      <c r="Y628" s="309"/>
      <c r="Z628" s="309"/>
      <c r="AA628" s="309"/>
      <c r="AB628" s="309"/>
      <c r="AC628" s="309"/>
      <c r="AD628" s="309"/>
    </row>
    <row r="629" spans="18:30" s="311" customFormat="1" ht="12" x14ac:dyDescent="0.2">
      <c r="R629" s="309"/>
      <c r="S629" s="309"/>
      <c r="T629" s="309"/>
      <c r="U629" s="309"/>
      <c r="V629" s="309"/>
      <c r="W629" s="309"/>
      <c r="X629" s="309"/>
      <c r="Y629" s="309"/>
      <c r="Z629" s="309"/>
      <c r="AA629" s="309"/>
      <c r="AB629" s="309"/>
      <c r="AC629" s="309"/>
      <c r="AD629" s="309"/>
    </row>
    <row r="630" spans="18:30" s="311" customFormat="1" ht="12" x14ac:dyDescent="0.2">
      <c r="R630" s="309"/>
      <c r="S630" s="309"/>
      <c r="T630" s="309"/>
      <c r="U630" s="309"/>
      <c r="V630" s="309"/>
      <c r="W630" s="309"/>
      <c r="X630" s="309"/>
      <c r="Y630" s="309"/>
      <c r="Z630" s="309"/>
      <c r="AA630" s="309"/>
      <c r="AB630" s="309"/>
      <c r="AC630" s="309"/>
      <c r="AD630" s="309"/>
    </row>
    <row r="631" spans="18:30" s="311" customFormat="1" ht="12" x14ac:dyDescent="0.2">
      <c r="R631" s="309"/>
      <c r="S631" s="309"/>
      <c r="T631" s="309"/>
      <c r="U631" s="309"/>
      <c r="V631" s="309"/>
      <c r="W631" s="309"/>
      <c r="X631" s="309"/>
      <c r="Y631" s="309"/>
      <c r="Z631" s="309"/>
      <c r="AA631" s="309"/>
      <c r="AB631" s="309"/>
      <c r="AC631" s="309"/>
      <c r="AD631" s="309"/>
    </row>
    <row r="632" spans="18:30" s="311" customFormat="1" ht="12" x14ac:dyDescent="0.2">
      <c r="R632" s="309"/>
      <c r="S632" s="309"/>
      <c r="T632" s="309"/>
      <c r="U632" s="309"/>
      <c r="V632" s="309"/>
      <c r="W632" s="309"/>
      <c r="X632" s="309"/>
      <c r="Y632" s="309"/>
      <c r="Z632" s="309"/>
      <c r="AA632" s="309"/>
      <c r="AB632" s="309"/>
      <c r="AC632" s="309"/>
      <c r="AD632" s="309"/>
    </row>
    <row r="633" spans="18:30" s="311" customFormat="1" ht="12" x14ac:dyDescent="0.2">
      <c r="R633" s="309"/>
      <c r="S633" s="309"/>
      <c r="T633" s="309"/>
      <c r="U633" s="309"/>
      <c r="V633" s="309"/>
      <c r="W633" s="309"/>
      <c r="X633" s="309"/>
      <c r="Y633" s="309"/>
      <c r="Z633" s="309"/>
      <c r="AA633" s="309"/>
      <c r="AB633" s="309"/>
      <c r="AC633" s="309"/>
      <c r="AD633" s="309"/>
    </row>
    <row r="634" spans="18:30" s="311" customFormat="1" ht="12" x14ac:dyDescent="0.2">
      <c r="R634" s="309"/>
      <c r="S634" s="309"/>
      <c r="T634" s="309"/>
      <c r="U634" s="309"/>
      <c r="V634" s="309"/>
      <c r="W634" s="309"/>
      <c r="X634" s="309"/>
      <c r="Y634" s="309"/>
      <c r="Z634" s="309"/>
      <c r="AA634" s="309"/>
      <c r="AB634" s="309"/>
      <c r="AC634" s="309"/>
      <c r="AD634" s="309"/>
    </row>
    <row r="635" spans="18:30" s="311" customFormat="1" ht="12" x14ac:dyDescent="0.2">
      <c r="R635" s="309"/>
      <c r="S635" s="309"/>
      <c r="T635" s="309"/>
      <c r="U635" s="309"/>
      <c r="V635" s="309"/>
      <c r="W635" s="309"/>
      <c r="X635" s="309"/>
      <c r="Y635" s="309"/>
      <c r="Z635" s="309"/>
      <c r="AA635" s="309"/>
      <c r="AB635" s="309"/>
      <c r="AC635" s="309"/>
      <c r="AD635" s="309"/>
    </row>
    <row r="636" spans="18:30" s="311" customFormat="1" ht="12" x14ac:dyDescent="0.2">
      <c r="R636" s="309"/>
      <c r="S636" s="309"/>
      <c r="T636" s="309"/>
      <c r="U636" s="309"/>
      <c r="V636" s="309"/>
      <c r="W636" s="309"/>
      <c r="X636" s="309"/>
      <c r="Y636" s="309"/>
      <c r="Z636" s="309"/>
      <c r="AA636" s="309"/>
      <c r="AB636" s="309"/>
      <c r="AC636" s="309"/>
      <c r="AD636" s="309"/>
    </row>
    <row r="637" spans="18:30" s="311" customFormat="1" ht="12" x14ac:dyDescent="0.2">
      <c r="R637" s="309"/>
      <c r="S637" s="309"/>
      <c r="T637" s="309"/>
      <c r="U637" s="309"/>
      <c r="V637" s="309"/>
      <c r="W637" s="309"/>
      <c r="X637" s="309"/>
      <c r="Y637" s="309"/>
      <c r="Z637" s="309"/>
      <c r="AA637" s="309"/>
      <c r="AB637" s="309"/>
      <c r="AC637" s="309"/>
      <c r="AD637" s="309"/>
    </row>
    <row r="638" spans="18:30" s="311" customFormat="1" ht="12" x14ac:dyDescent="0.2">
      <c r="R638" s="309"/>
      <c r="S638" s="309"/>
      <c r="T638" s="309"/>
      <c r="U638" s="309"/>
      <c r="V638" s="309"/>
      <c r="W638" s="309"/>
      <c r="X638" s="309"/>
      <c r="Y638" s="309"/>
      <c r="Z638" s="309"/>
      <c r="AA638" s="309"/>
      <c r="AB638" s="309"/>
      <c r="AC638" s="309"/>
      <c r="AD638" s="309"/>
    </row>
    <row r="639" spans="18:30" s="311" customFormat="1" ht="12" x14ac:dyDescent="0.2">
      <c r="R639" s="309"/>
      <c r="S639" s="309"/>
      <c r="T639" s="309"/>
      <c r="U639" s="309"/>
      <c r="V639" s="309"/>
      <c r="W639" s="309"/>
      <c r="X639" s="309"/>
      <c r="Y639" s="309"/>
      <c r="Z639" s="309"/>
      <c r="AA639" s="309"/>
      <c r="AB639" s="309"/>
      <c r="AC639" s="309"/>
      <c r="AD639" s="309"/>
    </row>
    <row r="640" spans="18:30" s="311" customFormat="1" ht="12" x14ac:dyDescent="0.2">
      <c r="R640" s="309"/>
      <c r="S640" s="309"/>
      <c r="T640" s="309"/>
      <c r="U640" s="309"/>
      <c r="V640" s="309"/>
      <c r="W640" s="309"/>
      <c r="X640" s="309"/>
      <c r="Y640" s="309"/>
      <c r="Z640" s="309"/>
      <c r="AA640" s="309"/>
      <c r="AB640" s="309"/>
      <c r="AC640" s="309"/>
      <c r="AD640" s="309"/>
    </row>
    <row r="641" spans="18:30" s="311" customFormat="1" ht="12" x14ac:dyDescent="0.2">
      <c r="R641" s="309"/>
      <c r="S641" s="309"/>
      <c r="T641" s="309"/>
      <c r="U641" s="309"/>
      <c r="V641" s="309"/>
      <c r="W641" s="309"/>
      <c r="X641" s="309"/>
      <c r="Y641" s="309"/>
      <c r="Z641" s="309"/>
      <c r="AA641" s="309"/>
      <c r="AB641" s="309"/>
      <c r="AC641" s="309"/>
      <c r="AD641" s="309"/>
    </row>
    <row r="642" spans="18:30" s="311" customFormat="1" ht="12" x14ac:dyDescent="0.2">
      <c r="R642" s="309"/>
      <c r="S642" s="309"/>
      <c r="T642" s="309"/>
      <c r="U642" s="309"/>
      <c r="V642" s="309"/>
      <c r="W642" s="309"/>
      <c r="X642" s="309"/>
      <c r="Y642" s="309"/>
      <c r="Z642" s="309"/>
      <c r="AA642" s="309"/>
      <c r="AB642" s="309"/>
      <c r="AC642" s="309"/>
      <c r="AD642" s="309"/>
    </row>
    <row r="643" spans="18:30" s="311" customFormat="1" ht="12" x14ac:dyDescent="0.2">
      <c r="R643" s="309"/>
      <c r="S643" s="309"/>
      <c r="T643" s="309"/>
      <c r="U643" s="309"/>
      <c r="V643" s="309"/>
      <c r="W643" s="309"/>
      <c r="X643" s="309"/>
      <c r="Y643" s="309"/>
      <c r="Z643" s="309"/>
      <c r="AA643" s="309"/>
      <c r="AB643" s="309"/>
      <c r="AC643" s="309"/>
      <c r="AD643" s="309"/>
    </row>
    <row r="644" spans="18:30" s="311" customFormat="1" ht="12" x14ac:dyDescent="0.2">
      <c r="R644" s="309"/>
      <c r="S644" s="309"/>
      <c r="T644" s="309"/>
      <c r="U644" s="309"/>
      <c r="V644" s="309"/>
      <c r="W644" s="309"/>
      <c r="X644" s="309"/>
      <c r="Y644" s="309"/>
      <c r="Z644" s="309"/>
      <c r="AA644" s="309"/>
      <c r="AB644" s="309"/>
      <c r="AC644" s="309"/>
      <c r="AD644" s="309"/>
    </row>
    <row r="645" spans="18:30" s="311" customFormat="1" ht="12" x14ac:dyDescent="0.2">
      <c r="R645" s="309"/>
      <c r="S645" s="309"/>
      <c r="T645" s="309"/>
      <c r="U645" s="309"/>
      <c r="V645" s="309"/>
      <c r="W645" s="309"/>
      <c r="X645" s="309"/>
      <c r="Y645" s="309"/>
      <c r="Z645" s="309"/>
      <c r="AA645" s="309"/>
      <c r="AB645" s="309"/>
      <c r="AC645" s="309"/>
      <c r="AD645" s="309"/>
    </row>
    <row r="646" spans="18:30" s="311" customFormat="1" ht="12" x14ac:dyDescent="0.2">
      <c r="R646" s="309"/>
      <c r="S646" s="309"/>
      <c r="T646" s="309"/>
      <c r="U646" s="309"/>
      <c r="V646" s="309"/>
      <c r="W646" s="309"/>
      <c r="X646" s="309"/>
      <c r="Y646" s="309"/>
      <c r="Z646" s="309"/>
      <c r="AA646" s="309"/>
      <c r="AB646" s="309"/>
      <c r="AC646" s="309"/>
      <c r="AD646" s="309"/>
    </row>
    <row r="647" spans="18:30" s="311" customFormat="1" ht="12" x14ac:dyDescent="0.2">
      <c r="R647" s="309"/>
      <c r="S647" s="309"/>
      <c r="T647" s="309"/>
      <c r="U647" s="309"/>
      <c r="V647" s="309"/>
      <c r="W647" s="309"/>
      <c r="X647" s="309"/>
      <c r="Y647" s="309"/>
      <c r="Z647" s="309"/>
      <c r="AA647" s="309"/>
      <c r="AB647" s="309"/>
      <c r="AC647" s="309"/>
      <c r="AD647" s="309"/>
    </row>
    <row r="648" spans="18:30" s="311" customFormat="1" ht="12" x14ac:dyDescent="0.2">
      <c r="R648" s="309"/>
      <c r="S648" s="309"/>
      <c r="T648" s="309"/>
      <c r="U648" s="309"/>
      <c r="V648" s="309"/>
      <c r="W648" s="309"/>
      <c r="X648" s="309"/>
      <c r="Y648" s="309"/>
      <c r="Z648" s="309"/>
      <c r="AA648" s="309"/>
      <c r="AB648" s="309"/>
      <c r="AC648" s="309"/>
      <c r="AD648" s="309"/>
    </row>
    <row r="649" spans="18:30" s="311" customFormat="1" ht="12" x14ac:dyDescent="0.2">
      <c r="R649" s="309"/>
      <c r="S649" s="309"/>
      <c r="T649" s="309"/>
      <c r="U649" s="309"/>
      <c r="V649" s="309"/>
      <c r="W649" s="309"/>
      <c r="X649" s="309"/>
      <c r="Y649" s="309"/>
      <c r="Z649" s="309"/>
      <c r="AA649" s="309"/>
      <c r="AB649" s="309"/>
      <c r="AC649" s="309"/>
      <c r="AD649" s="309"/>
    </row>
    <row r="650" spans="18:30" s="311" customFormat="1" ht="12" x14ac:dyDescent="0.2">
      <c r="R650" s="309"/>
      <c r="S650" s="309"/>
      <c r="T650" s="309"/>
      <c r="U650" s="309"/>
      <c r="V650" s="309"/>
      <c r="W650" s="309"/>
      <c r="X650" s="309"/>
      <c r="Y650" s="309"/>
      <c r="Z650" s="309"/>
      <c r="AA650" s="309"/>
      <c r="AB650" s="309"/>
      <c r="AC650" s="309"/>
      <c r="AD650" s="309"/>
    </row>
    <row r="651" spans="18:30" s="311" customFormat="1" ht="12" x14ac:dyDescent="0.2">
      <c r="R651" s="309"/>
      <c r="S651" s="309"/>
      <c r="T651" s="309"/>
      <c r="U651" s="309"/>
      <c r="V651" s="309"/>
      <c r="W651" s="309"/>
      <c r="X651" s="309"/>
      <c r="Y651" s="309"/>
      <c r="Z651" s="309"/>
      <c r="AA651" s="309"/>
      <c r="AB651" s="309"/>
      <c r="AC651" s="309"/>
      <c r="AD651" s="309"/>
    </row>
    <row r="652" spans="18:30" s="311" customFormat="1" ht="12" x14ac:dyDescent="0.2">
      <c r="R652" s="309"/>
      <c r="S652" s="309"/>
      <c r="T652" s="309"/>
      <c r="U652" s="309"/>
      <c r="V652" s="309"/>
      <c r="W652" s="309"/>
      <c r="X652" s="309"/>
      <c r="Y652" s="309"/>
      <c r="Z652" s="309"/>
      <c r="AA652" s="309"/>
      <c r="AB652" s="309"/>
      <c r="AC652" s="309"/>
      <c r="AD652" s="309"/>
    </row>
    <row r="653" spans="18:30" s="311" customFormat="1" ht="12" x14ac:dyDescent="0.2">
      <c r="R653" s="309"/>
      <c r="S653" s="309"/>
      <c r="T653" s="309"/>
      <c r="U653" s="309"/>
      <c r="V653" s="309"/>
      <c r="W653" s="309"/>
      <c r="X653" s="309"/>
      <c r="Y653" s="309"/>
      <c r="Z653" s="309"/>
      <c r="AA653" s="309"/>
      <c r="AB653" s="309"/>
      <c r="AC653" s="309"/>
      <c r="AD653" s="309"/>
    </row>
    <row r="654" spans="18:30" s="311" customFormat="1" ht="12" x14ac:dyDescent="0.2">
      <c r="R654" s="309"/>
      <c r="S654" s="309"/>
      <c r="T654" s="309"/>
      <c r="U654" s="309"/>
      <c r="V654" s="309"/>
      <c r="W654" s="309"/>
      <c r="X654" s="309"/>
      <c r="Y654" s="309"/>
      <c r="Z654" s="309"/>
      <c r="AA654" s="309"/>
      <c r="AB654" s="309"/>
      <c r="AC654" s="309"/>
      <c r="AD654" s="309"/>
    </row>
    <row r="655" spans="18:30" s="311" customFormat="1" ht="12" x14ac:dyDescent="0.2">
      <c r="R655" s="309"/>
      <c r="S655" s="309"/>
      <c r="T655" s="309"/>
      <c r="U655" s="309"/>
      <c r="V655" s="309"/>
      <c r="W655" s="309"/>
      <c r="X655" s="309"/>
      <c r="Y655" s="309"/>
      <c r="Z655" s="309"/>
      <c r="AA655" s="309"/>
      <c r="AB655" s="309"/>
      <c r="AC655" s="309"/>
      <c r="AD655" s="309"/>
    </row>
    <row r="656" spans="18:30" s="311" customFormat="1" ht="12" x14ac:dyDescent="0.2">
      <c r="R656" s="309"/>
      <c r="S656" s="309"/>
      <c r="T656" s="309"/>
      <c r="U656" s="309"/>
      <c r="V656" s="309"/>
      <c r="W656" s="309"/>
      <c r="X656" s="309"/>
      <c r="Y656" s="309"/>
      <c r="Z656" s="309"/>
      <c r="AA656" s="309"/>
      <c r="AB656" s="309"/>
      <c r="AC656" s="309"/>
      <c r="AD656" s="309"/>
    </row>
    <row r="657" spans="18:30" s="311" customFormat="1" ht="12" x14ac:dyDescent="0.2">
      <c r="R657" s="309"/>
      <c r="S657" s="309"/>
      <c r="T657" s="309"/>
      <c r="U657" s="309"/>
      <c r="V657" s="309"/>
      <c r="W657" s="309"/>
      <c r="X657" s="309"/>
      <c r="Y657" s="309"/>
      <c r="Z657" s="309"/>
      <c r="AA657" s="309"/>
      <c r="AB657" s="309"/>
      <c r="AC657" s="309"/>
      <c r="AD657" s="309"/>
    </row>
    <row r="658" spans="18:30" s="311" customFormat="1" ht="12" x14ac:dyDescent="0.2">
      <c r="R658" s="309"/>
      <c r="S658" s="309"/>
      <c r="T658" s="309"/>
      <c r="U658" s="309"/>
      <c r="V658" s="309"/>
      <c r="W658" s="309"/>
      <c r="X658" s="309"/>
      <c r="Y658" s="309"/>
      <c r="Z658" s="309"/>
      <c r="AA658" s="309"/>
      <c r="AB658" s="309"/>
      <c r="AC658" s="309"/>
      <c r="AD658" s="309"/>
    </row>
    <row r="659" spans="18:30" s="311" customFormat="1" ht="12" x14ac:dyDescent="0.2">
      <c r="R659" s="309"/>
      <c r="S659" s="309"/>
      <c r="T659" s="309"/>
      <c r="U659" s="309"/>
      <c r="V659" s="309"/>
      <c r="W659" s="309"/>
      <c r="X659" s="309"/>
      <c r="Y659" s="309"/>
      <c r="Z659" s="309"/>
      <c r="AA659" s="309"/>
      <c r="AB659" s="309"/>
      <c r="AC659" s="309"/>
      <c r="AD659" s="309"/>
    </row>
    <row r="660" spans="18:30" s="311" customFormat="1" ht="12" x14ac:dyDescent="0.2">
      <c r="R660" s="309"/>
      <c r="S660" s="309"/>
      <c r="T660" s="309"/>
      <c r="U660" s="309"/>
      <c r="V660" s="309"/>
      <c r="W660" s="309"/>
      <c r="X660" s="309"/>
      <c r="Y660" s="309"/>
      <c r="Z660" s="309"/>
      <c r="AA660" s="309"/>
      <c r="AB660" s="309"/>
      <c r="AC660" s="309"/>
      <c r="AD660" s="309"/>
    </row>
    <row r="661" spans="18:30" s="311" customFormat="1" ht="12" x14ac:dyDescent="0.2">
      <c r="R661" s="309"/>
      <c r="S661" s="309"/>
      <c r="T661" s="309"/>
      <c r="U661" s="309"/>
      <c r="V661" s="309"/>
      <c r="W661" s="309"/>
      <c r="X661" s="309"/>
      <c r="Y661" s="309"/>
      <c r="Z661" s="309"/>
      <c r="AA661" s="309"/>
      <c r="AB661" s="309"/>
      <c r="AC661" s="309"/>
      <c r="AD661" s="309"/>
    </row>
    <row r="662" spans="18:30" s="311" customFormat="1" ht="12" x14ac:dyDescent="0.2">
      <c r="R662" s="309"/>
      <c r="S662" s="309"/>
      <c r="T662" s="309"/>
      <c r="U662" s="309"/>
      <c r="V662" s="309"/>
      <c r="W662" s="309"/>
      <c r="X662" s="309"/>
      <c r="Y662" s="309"/>
      <c r="Z662" s="309"/>
      <c r="AA662" s="309"/>
      <c r="AB662" s="309"/>
      <c r="AC662" s="309"/>
      <c r="AD662" s="309"/>
    </row>
    <row r="663" spans="18:30" s="311" customFormat="1" ht="12" x14ac:dyDescent="0.2">
      <c r="R663" s="309"/>
      <c r="S663" s="309"/>
      <c r="T663" s="309"/>
      <c r="U663" s="309"/>
      <c r="V663" s="309"/>
      <c r="W663" s="309"/>
      <c r="X663" s="309"/>
      <c r="Y663" s="309"/>
      <c r="Z663" s="309"/>
      <c r="AA663" s="309"/>
      <c r="AB663" s="309"/>
      <c r="AC663" s="309"/>
      <c r="AD663" s="309"/>
    </row>
    <row r="664" spans="18:30" s="311" customFormat="1" ht="12" x14ac:dyDescent="0.2">
      <c r="R664" s="309"/>
      <c r="S664" s="309"/>
      <c r="T664" s="309"/>
      <c r="U664" s="309"/>
      <c r="V664" s="309"/>
      <c r="W664" s="309"/>
      <c r="X664" s="309"/>
      <c r="Y664" s="309"/>
      <c r="Z664" s="309"/>
      <c r="AA664" s="309"/>
      <c r="AB664" s="309"/>
      <c r="AC664" s="309"/>
      <c r="AD664" s="309"/>
    </row>
    <row r="665" spans="18:30" s="311" customFormat="1" ht="12" x14ac:dyDescent="0.2">
      <c r="R665" s="309"/>
      <c r="S665" s="309"/>
      <c r="T665" s="309"/>
      <c r="U665" s="309"/>
      <c r="V665" s="309"/>
      <c r="W665" s="309"/>
      <c r="X665" s="309"/>
      <c r="Y665" s="309"/>
      <c r="Z665" s="309"/>
      <c r="AA665" s="309"/>
      <c r="AB665" s="309"/>
      <c r="AC665" s="309"/>
      <c r="AD665" s="309"/>
    </row>
    <row r="666" spans="18:30" s="311" customFormat="1" ht="12" x14ac:dyDescent="0.2">
      <c r="R666" s="309"/>
      <c r="S666" s="309"/>
      <c r="T666" s="309"/>
      <c r="U666" s="309"/>
      <c r="V666" s="309"/>
      <c r="W666" s="309"/>
      <c r="X666" s="309"/>
      <c r="Y666" s="309"/>
      <c r="Z666" s="309"/>
      <c r="AA666" s="309"/>
      <c r="AB666" s="309"/>
      <c r="AC666" s="309"/>
      <c r="AD666" s="309"/>
    </row>
    <row r="667" spans="18:30" s="311" customFormat="1" ht="12" x14ac:dyDescent="0.2">
      <c r="R667" s="309"/>
      <c r="S667" s="309"/>
      <c r="T667" s="309"/>
      <c r="U667" s="309"/>
      <c r="V667" s="309"/>
      <c r="W667" s="309"/>
      <c r="X667" s="309"/>
      <c r="Y667" s="309"/>
      <c r="Z667" s="309"/>
      <c r="AA667" s="309"/>
      <c r="AB667" s="309"/>
      <c r="AC667" s="309"/>
      <c r="AD667" s="309"/>
    </row>
    <row r="668" spans="18:30" s="311" customFormat="1" ht="12" x14ac:dyDescent="0.2">
      <c r="R668" s="309"/>
      <c r="S668" s="309"/>
      <c r="T668" s="309"/>
      <c r="U668" s="309"/>
      <c r="V668" s="309"/>
      <c r="W668" s="309"/>
      <c r="X668" s="309"/>
      <c r="Y668" s="309"/>
      <c r="Z668" s="309"/>
      <c r="AA668" s="309"/>
      <c r="AB668" s="309"/>
      <c r="AC668" s="309"/>
      <c r="AD668" s="309"/>
    </row>
    <row r="669" spans="18:30" s="311" customFormat="1" ht="12" x14ac:dyDescent="0.2">
      <c r="R669" s="309"/>
      <c r="S669" s="309"/>
      <c r="T669" s="309"/>
      <c r="U669" s="309"/>
      <c r="V669" s="309"/>
      <c r="W669" s="309"/>
      <c r="X669" s="309"/>
      <c r="Y669" s="309"/>
      <c r="Z669" s="309"/>
      <c r="AA669" s="309"/>
      <c r="AB669" s="309"/>
      <c r="AC669" s="309"/>
      <c r="AD669" s="309"/>
    </row>
    <row r="670" spans="18:30" s="311" customFormat="1" ht="12" x14ac:dyDescent="0.2">
      <c r="R670" s="309"/>
      <c r="S670" s="309"/>
      <c r="T670" s="309"/>
      <c r="U670" s="309"/>
      <c r="V670" s="309"/>
      <c r="W670" s="309"/>
      <c r="X670" s="309"/>
      <c r="Y670" s="309"/>
      <c r="Z670" s="309"/>
      <c r="AA670" s="309"/>
      <c r="AB670" s="309"/>
      <c r="AC670" s="309"/>
      <c r="AD670" s="309"/>
    </row>
    <row r="671" spans="18:30" s="311" customFormat="1" ht="12" x14ac:dyDescent="0.2">
      <c r="R671" s="309"/>
      <c r="S671" s="309"/>
      <c r="T671" s="309"/>
      <c r="U671" s="309"/>
      <c r="V671" s="309"/>
      <c r="W671" s="309"/>
      <c r="X671" s="309"/>
      <c r="Y671" s="309"/>
      <c r="Z671" s="309"/>
      <c r="AA671" s="309"/>
      <c r="AB671" s="309"/>
      <c r="AC671" s="309"/>
      <c r="AD671" s="309"/>
    </row>
    <row r="672" spans="18:30" s="311" customFormat="1" ht="12" x14ac:dyDescent="0.2">
      <c r="R672" s="309"/>
      <c r="S672" s="309"/>
      <c r="T672" s="309"/>
      <c r="U672" s="309"/>
      <c r="V672" s="309"/>
      <c r="W672" s="309"/>
      <c r="X672" s="309"/>
      <c r="Y672" s="309"/>
      <c r="Z672" s="309"/>
      <c r="AA672" s="309"/>
      <c r="AB672" s="309"/>
      <c r="AC672" s="309"/>
      <c r="AD672" s="309"/>
    </row>
    <row r="673" spans="18:30" s="311" customFormat="1" ht="12" x14ac:dyDescent="0.2">
      <c r="R673" s="309"/>
      <c r="S673" s="309"/>
      <c r="T673" s="309"/>
      <c r="U673" s="309"/>
      <c r="V673" s="309"/>
      <c r="W673" s="309"/>
      <c r="X673" s="309"/>
      <c r="Y673" s="309"/>
      <c r="Z673" s="309"/>
      <c r="AA673" s="309"/>
      <c r="AB673" s="309"/>
      <c r="AC673" s="309"/>
      <c r="AD673" s="309"/>
    </row>
    <row r="674" spans="18:30" s="311" customFormat="1" ht="12" x14ac:dyDescent="0.2">
      <c r="R674" s="309"/>
      <c r="S674" s="309"/>
      <c r="T674" s="309"/>
      <c r="U674" s="309"/>
      <c r="V674" s="309"/>
      <c r="W674" s="309"/>
      <c r="X674" s="309"/>
      <c r="Y674" s="309"/>
      <c r="Z674" s="309"/>
      <c r="AA674" s="309"/>
      <c r="AB674" s="309"/>
      <c r="AC674" s="309"/>
      <c r="AD674" s="309"/>
    </row>
    <row r="675" spans="18:30" s="311" customFormat="1" ht="12" x14ac:dyDescent="0.2">
      <c r="R675" s="309"/>
      <c r="S675" s="309"/>
      <c r="T675" s="309"/>
      <c r="U675" s="309"/>
      <c r="V675" s="309"/>
      <c r="W675" s="309"/>
      <c r="X675" s="309"/>
      <c r="Y675" s="309"/>
      <c r="Z675" s="309"/>
      <c r="AA675" s="309"/>
      <c r="AB675" s="309"/>
      <c r="AC675" s="309"/>
      <c r="AD675" s="309"/>
    </row>
    <row r="676" spans="18:30" s="311" customFormat="1" ht="12" x14ac:dyDescent="0.2">
      <c r="R676" s="309"/>
      <c r="S676" s="309"/>
      <c r="T676" s="309"/>
      <c r="U676" s="309"/>
      <c r="V676" s="309"/>
      <c r="W676" s="309"/>
      <c r="X676" s="309"/>
      <c r="Y676" s="309"/>
      <c r="Z676" s="309"/>
      <c r="AA676" s="309"/>
      <c r="AB676" s="309"/>
      <c r="AC676" s="309"/>
      <c r="AD676" s="309"/>
    </row>
    <row r="677" spans="18:30" s="311" customFormat="1" ht="12" x14ac:dyDescent="0.2">
      <c r="R677" s="309"/>
      <c r="S677" s="309"/>
      <c r="T677" s="309"/>
      <c r="U677" s="309"/>
      <c r="V677" s="309"/>
      <c r="W677" s="309"/>
      <c r="X677" s="309"/>
      <c r="Y677" s="309"/>
      <c r="Z677" s="309"/>
      <c r="AA677" s="309"/>
      <c r="AB677" s="309"/>
      <c r="AC677" s="309"/>
      <c r="AD677" s="309"/>
    </row>
    <row r="678" spans="18:30" s="311" customFormat="1" ht="12" x14ac:dyDescent="0.2">
      <c r="R678" s="309"/>
      <c r="S678" s="309"/>
      <c r="T678" s="309"/>
      <c r="U678" s="309"/>
      <c r="V678" s="309"/>
      <c r="W678" s="309"/>
      <c r="X678" s="309"/>
      <c r="Y678" s="309"/>
      <c r="Z678" s="309"/>
      <c r="AA678" s="309"/>
      <c r="AB678" s="309"/>
      <c r="AC678" s="309"/>
      <c r="AD678" s="309"/>
    </row>
    <row r="679" spans="18:30" s="311" customFormat="1" ht="12" x14ac:dyDescent="0.2">
      <c r="R679" s="309"/>
      <c r="S679" s="309"/>
      <c r="T679" s="309"/>
      <c r="U679" s="309"/>
      <c r="V679" s="309"/>
      <c r="W679" s="309"/>
      <c r="X679" s="309"/>
      <c r="Y679" s="309"/>
      <c r="Z679" s="309"/>
      <c r="AA679" s="309"/>
      <c r="AB679" s="309"/>
      <c r="AC679" s="309"/>
      <c r="AD679" s="309"/>
    </row>
    <row r="680" spans="18:30" s="311" customFormat="1" ht="12" x14ac:dyDescent="0.2">
      <c r="R680" s="309"/>
      <c r="S680" s="309"/>
      <c r="T680" s="309"/>
      <c r="U680" s="309"/>
      <c r="V680" s="309"/>
      <c r="W680" s="309"/>
      <c r="X680" s="309"/>
      <c r="Y680" s="309"/>
      <c r="Z680" s="309"/>
      <c r="AA680" s="309"/>
      <c r="AB680" s="309"/>
      <c r="AC680" s="309"/>
      <c r="AD680" s="309"/>
    </row>
    <row r="681" spans="18:30" s="311" customFormat="1" ht="12" x14ac:dyDescent="0.2">
      <c r="R681" s="309"/>
      <c r="S681" s="309"/>
      <c r="T681" s="309"/>
      <c r="U681" s="309"/>
      <c r="V681" s="309"/>
      <c r="W681" s="309"/>
      <c r="X681" s="309"/>
      <c r="Y681" s="309"/>
      <c r="Z681" s="309"/>
      <c r="AA681" s="309"/>
      <c r="AB681" s="309"/>
      <c r="AC681" s="309"/>
      <c r="AD681" s="309"/>
    </row>
    <row r="682" spans="18:30" s="311" customFormat="1" ht="12" x14ac:dyDescent="0.2">
      <c r="R682" s="309"/>
      <c r="S682" s="309"/>
      <c r="T682" s="309"/>
      <c r="U682" s="309"/>
      <c r="V682" s="309"/>
      <c r="W682" s="309"/>
      <c r="X682" s="309"/>
      <c r="Y682" s="309"/>
      <c r="Z682" s="309"/>
      <c r="AA682" s="309"/>
      <c r="AB682" s="309"/>
      <c r="AC682" s="309"/>
      <c r="AD682" s="309"/>
    </row>
    <row r="683" spans="18:30" s="311" customFormat="1" ht="12" x14ac:dyDescent="0.2">
      <c r="R683" s="309"/>
      <c r="S683" s="309"/>
      <c r="T683" s="309"/>
      <c r="U683" s="309"/>
      <c r="V683" s="309"/>
      <c r="W683" s="309"/>
      <c r="X683" s="309"/>
      <c r="Y683" s="309"/>
      <c r="Z683" s="309"/>
      <c r="AA683" s="309"/>
      <c r="AB683" s="309"/>
      <c r="AC683" s="309"/>
      <c r="AD683" s="309"/>
    </row>
    <row r="684" spans="18:30" s="311" customFormat="1" ht="12" x14ac:dyDescent="0.2">
      <c r="R684" s="309"/>
      <c r="S684" s="309"/>
      <c r="T684" s="309"/>
      <c r="U684" s="309"/>
      <c r="V684" s="309"/>
      <c r="W684" s="309"/>
      <c r="X684" s="309"/>
      <c r="Y684" s="309"/>
      <c r="Z684" s="309"/>
      <c r="AA684" s="309"/>
      <c r="AB684" s="309"/>
      <c r="AC684" s="309"/>
      <c r="AD684" s="309"/>
    </row>
    <row r="685" spans="18:30" s="311" customFormat="1" ht="12" x14ac:dyDescent="0.2">
      <c r="R685" s="309"/>
      <c r="S685" s="309"/>
      <c r="T685" s="309"/>
      <c r="U685" s="309"/>
      <c r="V685" s="309"/>
      <c r="W685" s="309"/>
      <c r="X685" s="309"/>
      <c r="Y685" s="309"/>
      <c r="Z685" s="309"/>
      <c r="AA685" s="309"/>
      <c r="AB685" s="309"/>
      <c r="AC685" s="309"/>
      <c r="AD685" s="309"/>
    </row>
    <row r="686" spans="18:30" s="311" customFormat="1" ht="12" x14ac:dyDescent="0.2">
      <c r="R686" s="309"/>
      <c r="S686" s="309"/>
      <c r="T686" s="309"/>
      <c r="U686" s="309"/>
      <c r="V686" s="309"/>
      <c r="W686" s="309"/>
      <c r="X686" s="309"/>
      <c r="Y686" s="309"/>
      <c r="Z686" s="309"/>
      <c r="AA686" s="309"/>
      <c r="AB686" s="309"/>
      <c r="AC686" s="309"/>
      <c r="AD686" s="309"/>
    </row>
    <row r="687" spans="18:30" s="311" customFormat="1" ht="12" x14ac:dyDescent="0.2">
      <c r="R687" s="309"/>
      <c r="S687" s="309"/>
      <c r="T687" s="309"/>
      <c r="U687" s="309"/>
      <c r="V687" s="309"/>
      <c r="W687" s="309"/>
      <c r="X687" s="309"/>
      <c r="Y687" s="309"/>
      <c r="Z687" s="309"/>
      <c r="AA687" s="309"/>
      <c r="AB687" s="309"/>
      <c r="AC687" s="309"/>
      <c r="AD687" s="309"/>
    </row>
    <row r="688" spans="18:30" s="311" customFormat="1" ht="12" x14ac:dyDescent="0.2">
      <c r="R688" s="309"/>
      <c r="S688" s="309"/>
      <c r="T688" s="309"/>
      <c r="U688" s="309"/>
      <c r="V688" s="309"/>
      <c r="W688" s="309"/>
      <c r="X688" s="309"/>
      <c r="Y688" s="309"/>
      <c r="Z688" s="309"/>
      <c r="AA688" s="309"/>
      <c r="AB688" s="309"/>
      <c r="AC688" s="309"/>
      <c r="AD688" s="309"/>
    </row>
    <row r="689" spans="18:30" s="311" customFormat="1" ht="12" x14ac:dyDescent="0.2">
      <c r="R689" s="309"/>
      <c r="S689" s="309"/>
      <c r="T689" s="309"/>
      <c r="U689" s="309"/>
      <c r="V689" s="309"/>
      <c r="W689" s="309"/>
      <c r="X689" s="309"/>
      <c r="Y689" s="309"/>
      <c r="Z689" s="309"/>
      <c r="AA689" s="309"/>
      <c r="AB689" s="309"/>
      <c r="AC689" s="309"/>
      <c r="AD689" s="309"/>
    </row>
    <row r="690" spans="18:30" s="311" customFormat="1" ht="12" x14ac:dyDescent="0.2">
      <c r="R690" s="309"/>
      <c r="S690" s="309"/>
      <c r="T690" s="309"/>
      <c r="U690" s="309"/>
      <c r="V690" s="309"/>
      <c r="W690" s="309"/>
      <c r="X690" s="309"/>
      <c r="Y690" s="309"/>
      <c r="Z690" s="309"/>
      <c r="AA690" s="309"/>
      <c r="AB690" s="309"/>
      <c r="AC690" s="309"/>
      <c r="AD690" s="309"/>
    </row>
    <row r="691" spans="18:30" s="311" customFormat="1" ht="12" x14ac:dyDescent="0.2">
      <c r="R691" s="309"/>
      <c r="S691" s="309"/>
      <c r="T691" s="309"/>
      <c r="U691" s="309"/>
      <c r="V691" s="309"/>
      <c r="W691" s="309"/>
      <c r="X691" s="309"/>
      <c r="Y691" s="309"/>
      <c r="Z691" s="309"/>
      <c r="AA691" s="309"/>
      <c r="AB691" s="309"/>
      <c r="AC691" s="309"/>
      <c r="AD691" s="309"/>
    </row>
    <row r="692" spans="18:30" s="311" customFormat="1" ht="12" x14ac:dyDescent="0.2">
      <c r="R692" s="309"/>
      <c r="S692" s="309"/>
      <c r="T692" s="309"/>
      <c r="U692" s="309"/>
      <c r="V692" s="309"/>
      <c r="W692" s="309"/>
      <c r="X692" s="309"/>
      <c r="Y692" s="309"/>
      <c r="Z692" s="309"/>
      <c r="AA692" s="309"/>
      <c r="AB692" s="309"/>
      <c r="AC692" s="309"/>
      <c r="AD692" s="309"/>
    </row>
    <row r="693" spans="18:30" s="311" customFormat="1" ht="12" x14ac:dyDescent="0.2">
      <c r="R693" s="309"/>
      <c r="S693" s="309"/>
      <c r="T693" s="309"/>
      <c r="U693" s="309"/>
      <c r="V693" s="309"/>
      <c r="W693" s="309"/>
      <c r="X693" s="309"/>
      <c r="Y693" s="309"/>
      <c r="Z693" s="309"/>
      <c r="AA693" s="309"/>
      <c r="AB693" s="309"/>
      <c r="AC693" s="309"/>
      <c r="AD693" s="309"/>
    </row>
    <row r="694" spans="18:30" s="311" customFormat="1" ht="12" x14ac:dyDescent="0.2">
      <c r="R694" s="309"/>
      <c r="S694" s="309"/>
      <c r="T694" s="309"/>
      <c r="U694" s="309"/>
      <c r="V694" s="309"/>
      <c r="W694" s="309"/>
      <c r="X694" s="309"/>
      <c r="Y694" s="309"/>
      <c r="Z694" s="309"/>
      <c r="AA694" s="309"/>
      <c r="AB694" s="309"/>
      <c r="AC694" s="309"/>
      <c r="AD694" s="309"/>
    </row>
    <row r="695" spans="18:30" s="311" customFormat="1" ht="12" x14ac:dyDescent="0.2">
      <c r="R695" s="309"/>
      <c r="S695" s="309"/>
      <c r="T695" s="309"/>
      <c r="U695" s="309"/>
      <c r="V695" s="309"/>
      <c r="W695" s="309"/>
      <c r="X695" s="309"/>
      <c r="Y695" s="309"/>
      <c r="Z695" s="309"/>
      <c r="AA695" s="309"/>
      <c r="AB695" s="309"/>
      <c r="AC695" s="309"/>
      <c r="AD695" s="309"/>
    </row>
    <row r="696" spans="18:30" s="311" customFormat="1" ht="12" x14ac:dyDescent="0.2">
      <c r="R696" s="309"/>
      <c r="S696" s="309"/>
      <c r="T696" s="309"/>
      <c r="U696" s="309"/>
      <c r="V696" s="309"/>
      <c r="W696" s="309"/>
      <c r="X696" s="309"/>
      <c r="Y696" s="309"/>
      <c r="Z696" s="309"/>
      <c r="AA696" s="309"/>
      <c r="AB696" s="309"/>
      <c r="AC696" s="309"/>
      <c r="AD696" s="309"/>
    </row>
    <row r="697" spans="18:30" s="311" customFormat="1" ht="12" x14ac:dyDescent="0.2">
      <c r="R697" s="309"/>
      <c r="S697" s="309"/>
      <c r="T697" s="309"/>
      <c r="U697" s="309"/>
      <c r="V697" s="309"/>
      <c r="W697" s="309"/>
      <c r="X697" s="309"/>
      <c r="Y697" s="309"/>
      <c r="Z697" s="309"/>
      <c r="AA697" s="309"/>
      <c r="AB697" s="309"/>
      <c r="AC697" s="309"/>
      <c r="AD697" s="309"/>
    </row>
    <row r="698" spans="18:30" s="311" customFormat="1" ht="12" x14ac:dyDescent="0.2">
      <c r="R698" s="309"/>
      <c r="S698" s="309"/>
      <c r="T698" s="309"/>
      <c r="U698" s="309"/>
      <c r="V698" s="309"/>
      <c r="W698" s="309"/>
      <c r="X698" s="309"/>
      <c r="Y698" s="309"/>
      <c r="Z698" s="309"/>
      <c r="AA698" s="309"/>
      <c r="AB698" s="309"/>
      <c r="AC698" s="309"/>
      <c r="AD698" s="309"/>
    </row>
    <row r="699" spans="18:30" s="311" customFormat="1" ht="12" x14ac:dyDescent="0.2">
      <c r="R699" s="309"/>
      <c r="S699" s="309"/>
      <c r="T699" s="309"/>
      <c r="U699" s="309"/>
      <c r="V699" s="309"/>
      <c r="W699" s="309"/>
      <c r="X699" s="309"/>
      <c r="Y699" s="309"/>
      <c r="Z699" s="309"/>
      <c r="AA699" s="309"/>
      <c r="AB699" s="309"/>
      <c r="AC699" s="309"/>
      <c r="AD699" s="309"/>
    </row>
    <row r="700" spans="18:30" s="311" customFormat="1" ht="12" x14ac:dyDescent="0.2">
      <c r="R700" s="309"/>
      <c r="S700" s="309"/>
      <c r="T700" s="309"/>
      <c r="U700" s="309"/>
      <c r="V700" s="309"/>
      <c r="W700" s="309"/>
      <c r="X700" s="309"/>
      <c r="Y700" s="309"/>
      <c r="Z700" s="309"/>
      <c r="AA700" s="309"/>
      <c r="AB700" s="309"/>
      <c r="AC700" s="309"/>
      <c r="AD700" s="309"/>
    </row>
    <row r="701" spans="18:30" s="311" customFormat="1" ht="12" x14ac:dyDescent="0.2">
      <c r="R701" s="309"/>
      <c r="S701" s="309"/>
      <c r="T701" s="309"/>
      <c r="U701" s="309"/>
      <c r="V701" s="309"/>
      <c r="W701" s="309"/>
      <c r="X701" s="309"/>
      <c r="Y701" s="309"/>
      <c r="Z701" s="309"/>
      <c r="AA701" s="309"/>
      <c r="AB701" s="309"/>
      <c r="AC701" s="309"/>
      <c r="AD701" s="309"/>
    </row>
    <row r="702" spans="18:30" s="311" customFormat="1" ht="12" x14ac:dyDescent="0.2">
      <c r="R702" s="309"/>
      <c r="S702" s="309"/>
      <c r="T702" s="309"/>
      <c r="U702" s="309"/>
      <c r="V702" s="309"/>
      <c r="W702" s="309"/>
      <c r="X702" s="309"/>
      <c r="Y702" s="309"/>
      <c r="Z702" s="309"/>
      <c r="AA702" s="309"/>
      <c r="AB702" s="309"/>
      <c r="AC702" s="309"/>
      <c r="AD702" s="309"/>
    </row>
    <row r="703" spans="18:30" s="311" customFormat="1" ht="12" x14ac:dyDescent="0.2">
      <c r="R703" s="309"/>
      <c r="S703" s="309"/>
      <c r="T703" s="309"/>
      <c r="U703" s="309"/>
      <c r="V703" s="309"/>
      <c r="W703" s="309"/>
      <c r="X703" s="309"/>
      <c r="Y703" s="309"/>
      <c r="Z703" s="309"/>
      <c r="AA703" s="309"/>
      <c r="AB703" s="309"/>
      <c r="AC703" s="309"/>
      <c r="AD703" s="309"/>
    </row>
    <row r="704" spans="18:30" s="311" customFormat="1" ht="12" x14ac:dyDescent="0.2">
      <c r="R704" s="309"/>
      <c r="S704" s="309"/>
      <c r="T704" s="309"/>
      <c r="U704" s="309"/>
      <c r="V704" s="309"/>
      <c r="W704" s="309"/>
      <c r="X704" s="309"/>
      <c r="Y704" s="309"/>
      <c r="Z704" s="309"/>
      <c r="AA704" s="309"/>
      <c r="AB704" s="309"/>
      <c r="AC704" s="309"/>
      <c r="AD704" s="309"/>
    </row>
    <row r="705" spans="18:30" s="311" customFormat="1" ht="12" x14ac:dyDescent="0.2">
      <c r="R705" s="309"/>
      <c r="S705" s="309"/>
      <c r="T705" s="309"/>
      <c r="U705" s="309"/>
      <c r="V705" s="309"/>
      <c r="W705" s="309"/>
      <c r="X705" s="309"/>
      <c r="Y705" s="309"/>
      <c r="Z705" s="309"/>
      <c r="AA705" s="309"/>
      <c r="AB705" s="309"/>
      <c r="AC705" s="309"/>
      <c r="AD705" s="309"/>
    </row>
    <row r="706" spans="18:30" s="311" customFormat="1" ht="12" x14ac:dyDescent="0.2">
      <c r="R706" s="309"/>
      <c r="S706" s="309"/>
      <c r="T706" s="309"/>
      <c r="U706" s="309"/>
      <c r="V706" s="309"/>
      <c r="W706" s="309"/>
      <c r="X706" s="309"/>
      <c r="Y706" s="309"/>
      <c r="Z706" s="309"/>
      <c r="AA706" s="309"/>
      <c r="AB706" s="309"/>
      <c r="AC706" s="309"/>
      <c r="AD706" s="309"/>
    </row>
    <row r="707" spans="18:30" s="311" customFormat="1" ht="12" x14ac:dyDescent="0.2">
      <c r="R707" s="309"/>
      <c r="S707" s="309"/>
      <c r="T707" s="309"/>
      <c r="U707" s="309"/>
      <c r="V707" s="309"/>
      <c r="W707" s="309"/>
      <c r="X707" s="309"/>
      <c r="Y707" s="309"/>
      <c r="Z707" s="309"/>
      <c r="AA707" s="309"/>
      <c r="AB707" s="309"/>
      <c r="AC707" s="309"/>
      <c r="AD707" s="309"/>
    </row>
    <row r="708" spans="18:30" s="311" customFormat="1" ht="12" x14ac:dyDescent="0.2">
      <c r="R708" s="309"/>
      <c r="S708" s="309"/>
      <c r="T708" s="309"/>
      <c r="U708" s="309"/>
      <c r="V708" s="309"/>
      <c r="W708" s="309"/>
      <c r="X708" s="309"/>
      <c r="Y708" s="309"/>
      <c r="Z708" s="309"/>
      <c r="AA708" s="309"/>
      <c r="AB708" s="309"/>
      <c r="AC708" s="309"/>
      <c r="AD708" s="309"/>
    </row>
    <row r="709" spans="18:30" s="311" customFormat="1" ht="12" x14ac:dyDescent="0.2">
      <c r="R709" s="309"/>
      <c r="S709" s="309"/>
      <c r="T709" s="309"/>
      <c r="U709" s="309"/>
      <c r="V709" s="309"/>
      <c r="W709" s="309"/>
      <c r="X709" s="309"/>
      <c r="Y709" s="309"/>
      <c r="Z709" s="309"/>
      <c r="AA709" s="309"/>
      <c r="AB709" s="309"/>
      <c r="AC709" s="309"/>
      <c r="AD709" s="309"/>
    </row>
    <row r="710" spans="18:30" s="311" customFormat="1" ht="12" x14ac:dyDescent="0.2">
      <c r="R710" s="309"/>
      <c r="S710" s="309"/>
      <c r="T710" s="309"/>
      <c r="U710" s="309"/>
      <c r="V710" s="309"/>
      <c r="W710" s="309"/>
      <c r="X710" s="309"/>
      <c r="Y710" s="309"/>
      <c r="Z710" s="309"/>
      <c r="AA710" s="309"/>
      <c r="AB710" s="309"/>
      <c r="AC710" s="309"/>
      <c r="AD710" s="309"/>
    </row>
    <row r="711" spans="18:30" s="311" customFormat="1" ht="12" x14ac:dyDescent="0.2">
      <c r="R711" s="309"/>
      <c r="S711" s="309"/>
      <c r="T711" s="309"/>
      <c r="U711" s="309"/>
      <c r="V711" s="309"/>
      <c r="W711" s="309"/>
      <c r="X711" s="309"/>
      <c r="Y711" s="309"/>
      <c r="Z711" s="309"/>
      <c r="AA711" s="309"/>
      <c r="AB711" s="309"/>
      <c r="AC711" s="309"/>
      <c r="AD711" s="309"/>
    </row>
    <row r="712" spans="18:30" s="311" customFormat="1" ht="12" x14ac:dyDescent="0.2">
      <c r="R712" s="309"/>
      <c r="S712" s="309"/>
      <c r="T712" s="309"/>
      <c r="U712" s="309"/>
      <c r="V712" s="309"/>
      <c r="W712" s="309"/>
      <c r="X712" s="309"/>
      <c r="Y712" s="309"/>
      <c r="Z712" s="309"/>
      <c r="AA712" s="309"/>
      <c r="AB712" s="309"/>
      <c r="AC712" s="309"/>
      <c r="AD712" s="309"/>
    </row>
    <row r="713" spans="18:30" s="311" customFormat="1" ht="12" x14ac:dyDescent="0.2">
      <c r="R713" s="309"/>
      <c r="S713" s="309"/>
      <c r="T713" s="309"/>
      <c r="U713" s="309"/>
      <c r="V713" s="309"/>
      <c r="W713" s="309"/>
      <c r="X713" s="309"/>
      <c r="Y713" s="309"/>
      <c r="Z713" s="309"/>
      <c r="AA713" s="309"/>
      <c r="AB713" s="309"/>
      <c r="AC713" s="309"/>
      <c r="AD713" s="309"/>
    </row>
    <row r="714" spans="18:30" s="311" customFormat="1" ht="12" x14ac:dyDescent="0.2">
      <c r="R714" s="309"/>
      <c r="S714" s="309"/>
      <c r="T714" s="309"/>
      <c r="U714" s="309"/>
      <c r="V714" s="309"/>
      <c r="W714" s="309"/>
      <c r="X714" s="309"/>
      <c r="Y714" s="309"/>
      <c r="Z714" s="309"/>
      <c r="AA714" s="309"/>
      <c r="AB714" s="309"/>
      <c r="AC714" s="309"/>
      <c r="AD714" s="309"/>
    </row>
    <row r="715" spans="18:30" s="311" customFormat="1" ht="12" x14ac:dyDescent="0.2">
      <c r="R715" s="309"/>
      <c r="S715" s="309"/>
      <c r="T715" s="309"/>
      <c r="U715" s="309"/>
      <c r="V715" s="309"/>
      <c r="W715" s="309"/>
      <c r="X715" s="309"/>
      <c r="Y715" s="309"/>
      <c r="Z715" s="309"/>
      <c r="AA715" s="309"/>
      <c r="AB715" s="309"/>
      <c r="AC715" s="309"/>
      <c r="AD715" s="309"/>
    </row>
    <row r="716" spans="18:30" s="311" customFormat="1" ht="12" x14ac:dyDescent="0.2">
      <c r="R716" s="309"/>
      <c r="S716" s="309"/>
      <c r="T716" s="309"/>
      <c r="U716" s="309"/>
      <c r="V716" s="309"/>
      <c r="W716" s="309"/>
      <c r="X716" s="309"/>
      <c r="Y716" s="309"/>
      <c r="Z716" s="309"/>
      <c r="AA716" s="309"/>
      <c r="AB716" s="309"/>
      <c r="AC716" s="309"/>
      <c r="AD716" s="309"/>
    </row>
    <row r="717" spans="18:30" s="311" customFormat="1" ht="12" x14ac:dyDescent="0.2">
      <c r="R717" s="309"/>
      <c r="S717" s="309"/>
      <c r="T717" s="309"/>
      <c r="U717" s="309"/>
      <c r="V717" s="309"/>
      <c r="W717" s="309"/>
      <c r="X717" s="309"/>
      <c r="Y717" s="309"/>
      <c r="Z717" s="309"/>
      <c r="AA717" s="309"/>
      <c r="AB717" s="309"/>
      <c r="AC717" s="309"/>
      <c r="AD717" s="309"/>
    </row>
    <row r="718" spans="18:30" s="311" customFormat="1" ht="12" x14ac:dyDescent="0.2">
      <c r="R718" s="309"/>
      <c r="S718" s="309"/>
      <c r="T718" s="309"/>
      <c r="U718" s="309"/>
      <c r="V718" s="309"/>
      <c r="W718" s="309"/>
      <c r="X718" s="309"/>
      <c r="Y718" s="309"/>
      <c r="Z718" s="309"/>
      <c r="AA718" s="309"/>
      <c r="AB718" s="309"/>
      <c r="AC718" s="309"/>
      <c r="AD718" s="309"/>
    </row>
    <row r="719" spans="18:30" s="311" customFormat="1" ht="12" x14ac:dyDescent="0.2">
      <c r="R719" s="309"/>
      <c r="S719" s="309"/>
      <c r="T719" s="309"/>
      <c r="U719" s="309"/>
      <c r="V719" s="309"/>
      <c r="W719" s="309"/>
      <c r="X719" s="309"/>
      <c r="Y719" s="309"/>
      <c r="Z719" s="309"/>
      <c r="AA719" s="309"/>
      <c r="AB719" s="309"/>
      <c r="AC719" s="309"/>
      <c r="AD719" s="309"/>
    </row>
    <row r="720" spans="18:30" s="311" customFormat="1" ht="12" x14ac:dyDescent="0.2">
      <c r="R720" s="309"/>
      <c r="S720" s="309"/>
      <c r="T720" s="309"/>
      <c r="U720" s="309"/>
      <c r="V720" s="309"/>
      <c r="W720" s="309"/>
      <c r="X720" s="309"/>
      <c r="Y720" s="309"/>
      <c r="Z720" s="309"/>
      <c r="AA720" s="309"/>
      <c r="AB720" s="309"/>
      <c r="AC720" s="309"/>
      <c r="AD720" s="309"/>
    </row>
    <row r="721" spans="18:30" s="311" customFormat="1" ht="12" x14ac:dyDescent="0.2">
      <c r="R721" s="309"/>
      <c r="S721" s="309"/>
      <c r="T721" s="309"/>
      <c r="U721" s="309"/>
      <c r="V721" s="309"/>
      <c r="W721" s="309"/>
      <c r="X721" s="309"/>
      <c r="Y721" s="309"/>
      <c r="Z721" s="309"/>
      <c r="AA721" s="309"/>
      <c r="AB721" s="309"/>
      <c r="AC721" s="309"/>
      <c r="AD721" s="309"/>
    </row>
    <row r="722" spans="18:30" s="311" customFormat="1" ht="12" x14ac:dyDescent="0.2">
      <c r="R722" s="309"/>
      <c r="S722" s="309"/>
      <c r="T722" s="309"/>
      <c r="U722" s="309"/>
      <c r="V722" s="309"/>
      <c r="W722" s="309"/>
      <c r="X722" s="309"/>
      <c r="Y722" s="309"/>
      <c r="Z722" s="309"/>
      <c r="AA722" s="309"/>
      <c r="AB722" s="309"/>
      <c r="AC722" s="309"/>
      <c r="AD722" s="309"/>
    </row>
    <row r="723" spans="18:30" s="311" customFormat="1" ht="12" x14ac:dyDescent="0.2">
      <c r="R723" s="309"/>
      <c r="S723" s="309"/>
      <c r="T723" s="309"/>
      <c r="U723" s="309"/>
      <c r="V723" s="309"/>
      <c r="W723" s="309"/>
      <c r="X723" s="309"/>
      <c r="Y723" s="309"/>
      <c r="Z723" s="309"/>
      <c r="AA723" s="309"/>
      <c r="AB723" s="309"/>
      <c r="AC723" s="309"/>
      <c r="AD723" s="309"/>
    </row>
    <row r="724" spans="18:30" s="311" customFormat="1" ht="12" x14ac:dyDescent="0.2">
      <c r="R724" s="309"/>
      <c r="S724" s="309"/>
      <c r="T724" s="309"/>
      <c r="U724" s="309"/>
      <c r="V724" s="309"/>
      <c r="W724" s="309"/>
      <c r="X724" s="309"/>
      <c r="Y724" s="309"/>
      <c r="Z724" s="309"/>
      <c r="AA724" s="309"/>
      <c r="AB724" s="309"/>
      <c r="AC724" s="309"/>
      <c r="AD724" s="309"/>
    </row>
    <row r="725" spans="18:30" s="311" customFormat="1" ht="12" x14ac:dyDescent="0.2">
      <c r="R725" s="309"/>
      <c r="S725" s="309"/>
      <c r="T725" s="309"/>
      <c r="U725" s="309"/>
      <c r="V725" s="309"/>
      <c r="W725" s="309"/>
      <c r="X725" s="309"/>
      <c r="Y725" s="309"/>
      <c r="Z725" s="309"/>
      <c r="AA725" s="309"/>
      <c r="AB725" s="309"/>
      <c r="AC725" s="309"/>
      <c r="AD725" s="309"/>
    </row>
    <row r="726" spans="18:30" s="311" customFormat="1" ht="12" x14ac:dyDescent="0.2">
      <c r="R726" s="309"/>
      <c r="S726" s="309"/>
      <c r="T726" s="309"/>
      <c r="U726" s="309"/>
      <c r="V726" s="309"/>
      <c r="W726" s="309"/>
      <c r="X726" s="309"/>
      <c r="Y726" s="309"/>
      <c r="Z726" s="309"/>
      <c r="AA726" s="309"/>
      <c r="AB726" s="309"/>
      <c r="AC726" s="309"/>
      <c r="AD726" s="309"/>
    </row>
    <row r="727" spans="18:30" s="311" customFormat="1" ht="12" x14ac:dyDescent="0.2">
      <c r="R727" s="309"/>
      <c r="S727" s="309"/>
      <c r="T727" s="309"/>
      <c r="U727" s="309"/>
      <c r="V727" s="309"/>
      <c r="W727" s="309"/>
      <c r="X727" s="309"/>
      <c r="Y727" s="309"/>
      <c r="Z727" s="309"/>
      <c r="AA727" s="309"/>
      <c r="AB727" s="309"/>
      <c r="AC727" s="309"/>
      <c r="AD727" s="309"/>
    </row>
    <row r="728" spans="18:30" s="311" customFormat="1" ht="12" x14ac:dyDescent="0.2">
      <c r="R728" s="309"/>
      <c r="S728" s="309"/>
      <c r="T728" s="309"/>
      <c r="U728" s="309"/>
      <c r="V728" s="309"/>
      <c r="W728" s="309"/>
      <c r="X728" s="309"/>
      <c r="Y728" s="309"/>
      <c r="Z728" s="309"/>
      <c r="AA728" s="309"/>
      <c r="AB728" s="309"/>
      <c r="AC728" s="309"/>
      <c r="AD728" s="309"/>
    </row>
    <row r="729" spans="18:30" s="311" customFormat="1" ht="12" x14ac:dyDescent="0.2">
      <c r="R729" s="309"/>
      <c r="S729" s="309"/>
      <c r="T729" s="309"/>
      <c r="U729" s="309"/>
      <c r="V729" s="309"/>
      <c r="W729" s="309"/>
      <c r="X729" s="309"/>
      <c r="Y729" s="309"/>
      <c r="Z729" s="309"/>
      <c r="AA729" s="309"/>
      <c r="AB729" s="309"/>
      <c r="AC729" s="309"/>
      <c r="AD729" s="309"/>
    </row>
    <row r="730" spans="18:30" s="311" customFormat="1" ht="12" x14ac:dyDescent="0.2">
      <c r="R730" s="309"/>
      <c r="S730" s="309"/>
      <c r="T730" s="309"/>
      <c r="U730" s="309"/>
      <c r="V730" s="309"/>
      <c r="W730" s="309"/>
      <c r="X730" s="309"/>
      <c r="Y730" s="309"/>
      <c r="Z730" s="309"/>
      <c r="AA730" s="309"/>
      <c r="AB730" s="309"/>
      <c r="AC730" s="309"/>
      <c r="AD730" s="309"/>
    </row>
    <row r="731" spans="18:30" s="311" customFormat="1" ht="12" x14ac:dyDescent="0.2">
      <c r="R731" s="309"/>
      <c r="S731" s="309"/>
      <c r="T731" s="309"/>
      <c r="U731" s="309"/>
      <c r="V731" s="309"/>
      <c r="W731" s="309"/>
      <c r="X731" s="309"/>
      <c r="Y731" s="309"/>
      <c r="Z731" s="309"/>
      <c r="AA731" s="309"/>
      <c r="AB731" s="309"/>
      <c r="AC731" s="309"/>
      <c r="AD731" s="309"/>
    </row>
    <row r="732" spans="18:30" s="311" customFormat="1" ht="12" x14ac:dyDescent="0.2">
      <c r="R732" s="309"/>
      <c r="S732" s="309"/>
      <c r="T732" s="309"/>
      <c r="U732" s="309"/>
      <c r="V732" s="309"/>
      <c r="W732" s="309"/>
      <c r="X732" s="309"/>
      <c r="Y732" s="309"/>
      <c r="Z732" s="309"/>
      <c r="AA732" s="309"/>
      <c r="AB732" s="309"/>
      <c r="AC732" s="309"/>
      <c r="AD732" s="309"/>
    </row>
    <row r="733" spans="18:30" s="311" customFormat="1" ht="12" x14ac:dyDescent="0.2">
      <c r="R733" s="309"/>
      <c r="S733" s="309"/>
      <c r="T733" s="309"/>
      <c r="U733" s="309"/>
      <c r="V733" s="309"/>
      <c r="W733" s="309"/>
      <c r="X733" s="309"/>
      <c r="Y733" s="309"/>
      <c r="Z733" s="309"/>
      <c r="AA733" s="309"/>
      <c r="AB733" s="309"/>
      <c r="AC733" s="309"/>
      <c r="AD733" s="309"/>
    </row>
    <row r="734" spans="18:30" s="311" customFormat="1" ht="12" x14ac:dyDescent="0.2">
      <c r="R734" s="309"/>
      <c r="S734" s="309"/>
      <c r="T734" s="309"/>
      <c r="U734" s="309"/>
      <c r="V734" s="309"/>
      <c r="W734" s="309"/>
      <c r="X734" s="309"/>
      <c r="Y734" s="309"/>
      <c r="Z734" s="309"/>
      <c r="AA734" s="309"/>
      <c r="AB734" s="309"/>
      <c r="AC734" s="309"/>
      <c r="AD734" s="309"/>
    </row>
    <row r="735" spans="18:30" s="311" customFormat="1" ht="12" x14ac:dyDescent="0.2">
      <c r="R735" s="309"/>
      <c r="S735" s="309"/>
      <c r="T735" s="309"/>
      <c r="U735" s="309"/>
      <c r="V735" s="309"/>
      <c r="W735" s="309"/>
      <c r="X735" s="309"/>
      <c r="Y735" s="309"/>
      <c r="Z735" s="309"/>
      <c r="AA735" s="309"/>
      <c r="AB735" s="309"/>
      <c r="AC735" s="309"/>
      <c r="AD735" s="309"/>
    </row>
    <row r="736" spans="18:30" s="311" customFormat="1" ht="12" x14ac:dyDescent="0.2">
      <c r="R736" s="309"/>
      <c r="S736" s="309"/>
      <c r="T736" s="309"/>
      <c r="U736" s="309"/>
      <c r="V736" s="309"/>
      <c r="W736" s="309"/>
      <c r="X736" s="309"/>
      <c r="Y736" s="309"/>
      <c r="Z736" s="309"/>
      <c r="AA736" s="309"/>
      <c r="AB736" s="309"/>
      <c r="AC736" s="309"/>
      <c r="AD736" s="309"/>
    </row>
    <row r="737" spans="18:30" s="311" customFormat="1" ht="12" x14ac:dyDescent="0.2">
      <c r="R737" s="309"/>
      <c r="S737" s="309"/>
      <c r="T737" s="309"/>
      <c r="U737" s="309"/>
      <c r="V737" s="309"/>
      <c r="W737" s="309"/>
      <c r="X737" s="309"/>
      <c r="Y737" s="309"/>
      <c r="Z737" s="309"/>
      <c r="AA737" s="309"/>
      <c r="AB737" s="309"/>
      <c r="AC737" s="309"/>
      <c r="AD737" s="309"/>
    </row>
    <row r="738" spans="18:30" s="311" customFormat="1" ht="12" x14ac:dyDescent="0.2">
      <c r="R738" s="309"/>
      <c r="S738" s="309"/>
      <c r="T738" s="309"/>
      <c r="U738" s="309"/>
      <c r="V738" s="309"/>
      <c r="W738" s="309"/>
      <c r="X738" s="309"/>
      <c r="Y738" s="309"/>
      <c r="Z738" s="309"/>
      <c r="AA738" s="309"/>
      <c r="AB738" s="309"/>
      <c r="AC738" s="309"/>
      <c r="AD738" s="309"/>
    </row>
    <row r="739" spans="18:30" s="311" customFormat="1" ht="12" x14ac:dyDescent="0.2">
      <c r="R739" s="309"/>
      <c r="S739" s="309"/>
      <c r="T739" s="309"/>
      <c r="U739" s="309"/>
      <c r="V739" s="309"/>
      <c r="W739" s="309"/>
      <c r="X739" s="309"/>
      <c r="Y739" s="309"/>
      <c r="Z739" s="309"/>
      <c r="AA739" s="309"/>
      <c r="AB739" s="309"/>
      <c r="AC739" s="309"/>
      <c r="AD739" s="309"/>
    </row>
    <row r="740" spans="18:30" s="311" customFormat="1" ht="12" x14ac:dyDescent="0.2">
      <c r="R740" s="309"/>
      <c r="S740" s="309"/>
      <c r="T740" s="309"/>
      <c r="U740" s="309"/>
      <c r="V740" s="309"/>
      <c r="W740" s="309"/>
      <c r="X740" s="309"/>
      <c r="Y740" s="309"/>
      <c r="Z740" s="309"/>
      <c r="AA740" s="309"/>
      <c r="AB740" s="309"/>
      <c r="AC740" s="309"/>
      <c r="AD740" s="309"/>
    </row>
    <row r="741" spans="18:30" s="311" customFormat="1" ht="12" x14ac:dyDescent="0.2">
      <c r="R741" s="309"/>
      <c r="S741" s="309"/>
      <c r="T741" s="309"/>
      <c r="U741" s="309"/>
      <c r="V741" s="309"/>
      <c r="W741" s="309"/>
      <c r="X741" s="309"/>
      <c r="Y741" s="309"/>
      <c r="Z741" s="309"/>
      <c r="AA741" s="309"/>
      <c r="AB741" s="309"/>
      <c r="AC741" s="309"/>
      <c r="AD741" s="309"/>
    </row>
    <row r="742" spans="18:30" s="311" customFormat="1" ht="12" x14ac:dyDescent="0.2">
      <c r="R742" s="309"/>
      <c r="S742" s="309"/>
      <c r="T742" s="309"/>
      <c r="U742" s="309"/>
      <c r="V742" s="309"/>
      <c r="W742" s="309"/>
      <c r="X742" s="309"/>
      <c r="Y742" s="309"/>
      <c r="Z742" s="309"/>
      <c r="AA742" s="309"/>
      <c r="AB742" s="309"/>
      <c r="AC742" s="309"/>
      <c r="AD742" s="309"/>
    </row>
    <row r="743" spans="18:30" s="311" customFormat="1" ht="12" x14ac:dyDescent="0.2">
      <c r="R743" s="309"/>
      <c r="S743" s="309"/>
      <c r="T743" s="309"/>
      <c r="U743" s="309"/>
      <c r="V743" s="309"/>
      <c r="W743" s="309"/>
      <c r="X743" s="309"/>
      <c r="Y743" s="309"/>
      <c r="Z743" s="309"/>
      <c r="AA743" s="309"/>
      <c r="AB743" s="309"/>
      <c r="AC743" s="309"/>
      <c r="AD743" s="309"/>
    </row>
    <row r="744" spans="18:30" s="311" customFormat="1" ht="12" x14ac:dyDescent="0.2">
      <c r="R744" s="309"/>
      <c r="S744" s="309"/>
      <c r="T744" s="309"/>
      <c r="U744" s="309"/>
      <c r="V744" s="309"/>
      <c r="W744" s="309"/>
      <c r="X744" s="309"/>
      <c r="Y744" s="309"/>
      <c r="Z744" s="309"/>
      <c r="AA744" s="309"/>
      <c r="AB744" s="309"/>
      <c r="AC744" s="309"/>
      <c r="AD744" s="309"/>
    </row>
    <row r="745" spans="18:30" s="311" customFormat="1" ht="12" x14ac:dyDescent="0.2">
      <c r="R745" s="309"/>
      <c r="S745" s="309"/>
      <c r="T745" s="309"/>
      <c r="U745" s="309"/>
      <c r="V745" s="309"/>
      <c r="W745" s="309"/>
      <c r="X745" s="309"/>
      <c r="Y745" s="309"/>
      <c r="Z745" s="309"/>
      <c r="AA745" s="309"/>
      <c r="AB745" s="309"/>
      <c r="AC745" s="309"/>
      <c r="AD745" s="309"/>
    </row>
    <row r="746" spans="18:30" s="311" customFormat="1" ht="12" x14ac:dyDescent="0.2">
      <c r="R746" s="309"/>
      <c r="S746" s="309"/>
      <c r="T746" s="309"/>
      <c r="U746" s="309"/>
      <c r="V746" s="309"/>
      <c r="W746" s="309"/>
      <c r="X746" s="309"/>
      <c r="Y746" s="309"/>
      <c r="Z746" s="309"/>
      <c r="AA746" s="309"/>
      <c r="AB746" s="309"/>
      <c r="AC746" s="309"/>
      <c r="AD746" s="309"/>
    </row>
    <row r="747" spans="18:30" s="311" customFormat="1" ht="12" x14ac:dyDescent="0.2">
      <c r="R747" s="309"/>
      <c r="S747" s="309"/>
      <c r="T747" s="309"/>
      <c r="U747" s="309"/>
      <c r="V747" s="309"/>
      <c r="W747" s="309"/>
      <c r="X747" s="309"/>
      <c r="Y747" s="309"/>
      <c r="Z747" s="309"/>
      <c r="AA747" s="309"/>
      <c r="AB747" s="309"/>
      <c r="AC747" s="309"/>
      <c r="AD747" s="309"/>
    </row>
    <row r="748" spans="18:30" s="311" customFormat="1" ht="12" x14ac:dyDescent="0.2">
      <c r="R748" s="309"/>
      <c r="S748" s="309"/>
      <c r="T748" s="309"/>
      <c r="U748" s="309"/>
      <c r="V748" s="309"/>
      <c r="W748" s="309"/>
      <c r="X748" s="309"/>
      <c r="Y748" s="309"/>
      <c r="Z748" s="309"/>
      <c r="AA748" s="309"/>
      <c r="AB748" s="309"/>
      <c r="AC748" s="309"/>
      <c r="AD748" s="309"/>
    </row>
    <row r="749" spans="18:30" s="311" customFormat="1" ht="12" x14ac:dyDescent="0.2">
      <c r="R749" s="309"/>
      <c r="S749" s="309"/>
      <c r="T749" s="309"/>
      <c r="U749" s="309"/>
      <c r="V749" s="309"/>
      <c r="W749" s="309"/>
      <c r="X749" s="309"/>
      <c r="Y749" s="309"/>
      <c r="Z749" s="309"/>
      <c r="AA749" s="309"/>
      <c r="AB749" s="309"/>
      <c r="AC749" s="309"/>
      <c r="AD749" s="309"/>
    </row>
    <row r="750" spans="18:30" s="311" customFormat="1" ht="12" x14ac:dyDescent="0.2">
      <c r="R750" s="309"/>
      <c r="S750" s="309"/>
      <c r="T750" s="309"/>
      <c r="U750" s="309"/>
      <c r="V750" s="309"/>
      <c r="W750" s="309"/>
      <c r="X750" s="309"/>
      <c r="Y750" s="309"/>
      <c r="Z750" s="309"/>
      <c r="AA750" s="309"/>
      <c r="AB750" s="309"/>
      <c r="AC750" s="309"/>
      <c r="AD750" s="309"/>
    </row>
    <row r="751" spans="18:30" s="311" customFormat="1" ht="12" x14ac:dyDescent="0.2">
      <c r="R751" s="309"/>
      <c r="S751" s="309"/>
      <c r="T751" s="309"/>
      <c r="U751" s="309"/>
      <c r="V751" s="309"/>
      <c r="W751" s="309"/>
      <c r="X751" s="309"/>
      <c r="Y751" s="309"/>
      <c r="Z751" s="309"/>
      <c r="AA751" s="309"/>
      <c r="AB751" s="309"/>
      <c r="AC751" s="309"/>
      <c r="AD751" s="309"/>
    </row>
    <row r="752" spans="18:30" s="311" customFormat="1" ht="12" x14ac:dyDescent="0.2">
      <c r="R752" s="309"/>
      <c r="S752" s="309"/>
      <c r="T752" s="309"/>
      <c r="U752" s="309"/>
      <c r="V752" s="309"/>
      <c r="W752" s="309"/>
      <c r="X752" s="309"/>
      <c r="Y752" s="309"/>
      <c r="Z752" s="309"/>
      <c r="AA752" s="309"/>
      <c r="AB752" s="309"/>
      <c r="AC752" s="309"/>
      <c r="AD752" s="309"/>
    </row>
    <row r="753" spans="18:30" s="311" customFormat="1" ht="12" x14ac:dyDescent="0.2">
      <c r="R753" s="309"/>
      <c r="S753" s="309"/>
      <c r="T753" s="309"/>
      <c r="U753" s="309"/>
      <c r="V753" s="309"/>
      <c r="W753" s="309"/>
      <c r="X753" s="309"/>
      <c r="Y753" s="309"/>
      <c r="Z753" s="309"/>
      <c r="AA753" s="309"/>
      <c r="AB753" s="309"/>
      <c r="AC753" s="309"/>
      <c r="AD753" s="309"/>
    </row>
    <row r="754" spans="18:30" s="311" customFormat="1" ht="12" x14ac:dyDescent="0.2">
      <c r="R754" s="309"/>
      <c r="S754" s="309"/>
      <c r="T754" s="309"/>
      <c r="U754" s="309"/>
      <c r="V754" s="309"/>
      <c r="W754" s="309"/>
      <c r="X754" s="309"/>
      <c r="Y754" s="309"/>
      <c r="Z754" s="309"/>
      <c r="AA754" s="309"/>
      <c r="AB754" s="309"/>
      <c r="AC754" s="309"/>
      <c r="AD754" s="309"/>
    </row>
    <row r="755" spans="18:30" s="311" customFormat="1" ht="12" x14ac:dyDescent="0.2">
      <c r="R755" s="309"/>
      <c r="S755" s="309"/>
      <c r="T755" s="309"/>
      <c r="U755" s="309"/>
      <c r="V755" s="309"/>
      <c r="W755" s="309"/>
      <c r="X755" s="309"/>
      <c r="Y755" s="309"/>
      <c r="Z755" s="309"/>
      <c r="AA755" s="309"/>
      <c r="AB755" s="309"/>
      <c r="AC755" s="309"/>
      <c r="AD755" s="309"/>
    </row>
    <row r="756" spans="18:30" s="311" customFormat="1" ht="12" x14ac:dyDescent="0.2">
      <c r="R756" s="309"/>
      <c r="S756" s="309"/>
      <c r="T756" s="309"/>
      <c r="U756" s="309"/>
      <c r="V756" s="309"/>
      <c r="W756" s="309"/>
      <c r="X756" s="309"/>
      <c r="Y756" s="309"/>
      <c r="Z756" s="309"/>
      <c r="AA756" s="309"/>
      <c r="AB756" s="309"/>
      <c r="AC756" s="309"/>
      <c r="AD756" s="309"/>
    </row>
    <row r="757" spans="18:30" s="311" customFormat="1" ht="12" x14ac:dyDescent="0.2">
      <c r="R757" s="309"/>
      <c r="S757" s="309"/>
      <c r="T757" s="309"/>
      <c r="U757" s="309"/>
      <c r="V757" s="309"/>
      <c r="W757" s="309"/>
      <c r="X757" s="309"/>
      <c r="Y757" s="309"/>
      <c r="Z757" s="309"/>
      <c r="AA757" s="309"/>
      <c r="AB757" s="309"/>
      <c r="AC757" s="309"/>
      <c r="AD757" s="309"/>
    </row>
    <row r="758" spans="18:30" s="311" customFormat="1" ht="12" x14ac:dyDescent="0.2">
      <c r="R758" s="309"/>
      <c r="S758" s="309"/>
      <c r="T758" s="309"/>
      <c r="U758" s="309"/>
      <c r="V758" s="309"/>
      <c r="W758" s="309"/>
      <c r="X758" s="309"/>
      <c r="Y758" s="309"/>
      <c r="Z758" s="309"/>
      <c r="AA758" s="309"/>
      <c r="AB758" s="309"/>
      <c r="AC758" s="309"/>
      <c r="AD758" s="309"/>
    </row>
    <row r="759" spans="18:30" s="311" customFormat="1" ht="12" x14ac:dyDescent="0.2">
      <c r="R759" s="309"/>
      <c r="S759" s="309"/>
      <c r="T759" s="309"/>
      <c r="U759" s="309"/>
      <c r="V759" s="309"/>
      <c r="W759" s="309"/>
      <c r="X759" s="309"/>
      <c r="Y759" s="309"/>
      <c r="Z759" s="309"/>
      <c r="AA759" s="309"/>
      <c r="AB759" s="309"/>
      <c r="AC759" s="309"/>
      <c r="AD759" s="309"/>
    </row>
    <row r="760" spans="18:30" s="311" customFormat="1" ht="12" x14ac:dyDescent="0.2">
      <c r="R760" s="309"/>
      <c r="S760" s="309"/>
      <c r="T760" s="309"/>
      <c r="U760" s="309"/>
      <c r="V760" s="309"/>
      <c r="W760" s="309"/>
      <c r="X760" s="309"/>
      <c r="Y760" s="309"/>
      <c r="Z760" s="309"/>
      <c r="AA760" s="309"/>
      <c r="AB760" s="309"/>
      <c r="AC760" s="309"/>
      <c r="AD760" s="309"/>
    </row>
    <row r="761" spans="18:30" s="311" customFormat="1" ht="12" x14ac:dyDescent="0.2">
      <c r="R761" s="309"/>
      <c r="S761" s="309"/>
      <c r="T761" s="309"/>
      <c r="U761" s="309"/>
      <c r="V761" s="309"/>
      <c r="W761" s="309"/>
      <c r="X761" s="309"/>
      <c r="Y761" s="309"/>
      <c r="Z761" s="309"/>
      <c r="AA761" s="309"/>
      <c r="AB761" s="309"/>
      <c r="AC761" s="309"/>
      <c r="AD761" s="309"/>
    </row>
    <row r="762" spans="18:30" s="311" customFormat="1" ht="12" x14ac:dyDescent="0.2">
      <c r="R762" s="309"/>
      <c r="S762" s="309"/>
      <c r="T762" s="309"/>
      <c r="U762" s="309"/>
      <c r="V762" s="309"/>
      <c r="W762" s="309"/>
      <c r="X762" s="309"/>
      <c r="Y762" s="309"/>
      <c r="Z762" s="309"/>
      <c r="AA762" s="309"/>
      <c r="AB762" s="309"/>
      <c r="AC762" s="309"/>
      <c r="AD762" s="309"/>
    </row>
    <row r="763" spans="18:30" s="311" customFormat="1" ht="12" x14ac:dyDescent="0.2">
      <c r="R763" s="309"/>
      <c r="S763" s="309"/>
      <c r="T763" s="309"/>
      <c r="U763" s="309"/>
      <c r="V763" s="309"/>
      <c r="W763" s="309"/>
      <c r="X763" s="309"/>
      <c r="Y763" s="309"/>
      <c r="Z763" s="309"/>
      <c r="AA763" s="309"/>
      <c r="AB763" s="309"/>
      <c r="AC763" s="309"/>
      <c r="AD763" s="309"/>
    </row>
    <row r="764" spans="18:30" s="311" customFormat="1" ht="12" x14ac:dyDescent="0.2">
      <c r="R764" s="309"/>
      <c r="S764" s="309"/>
      <c r="T764" s="309"/>
      <c r="U764" s="309"/>
      <c r="V764" s="309"/>
      <c r="W764" s="309"/>
      <c r="X764" s="309"/>
      <c r="Y764" s="309"/>
      <c r="Z764" s="309"/>
      <c r="AA764" s="309"/>
      <c r="AB764" s="309"/>
      <c r="AC764" s="309"/>
      <c r="AD764" s="309"/>
    </row>
    <row r="765" spans="18:30" s="311" customFormat="1" ht="12" x14ac:dyDescent="0.2">
      <c r="R765" s="309"/>
      <c r="S765" s="309"/>
      <c r="T765" s="309"/>
      <c r="U765" s="309"/>
      <c r="V765" s="309"/>
      <c r="W765" s="309"/>
      <c r="X765" s="309"/>
      <c r="Y765" s="309"/>
      <c r="Z765" s="309"/>
      <c r="AA765" s="309"/>
      <c r="AB765" s="309"/>
      <c r="AC765" s="309"/>
      <c r="AD765" s="309"/>
    </row>
    <row r="766" spans="18:30" s="311" customFormat="1" ht="12" x14ac:dyDescent="0.2">
      <c r="R766" s="309"/>
      <c r="S766" s="309"/>
      <c r="T766" s="309"/>
      <c r="U766" s="309"/>
      <c r="V766" s="309"/>
      <c r="W766" s="309"/>
      <c r="X766" s="309"/>
      <c r="Y766" s="309"/>
      <c r="Z766" s="309"/>
      <c r="AA766" s="309"/>
      <c r="AB766" s="309"/>
      <c r="AC766" s="309"/>
      <c r="AD766" s="309"/>
    </row>
    <row r="767" spans="18:30" s="311" customFormat="1" ht="12" x14ac:dyDescent="0.2">
      <c r="R767" s="309"/>
      <c r="S767" s="309"/>
      <c r="T767" s="309"/>
      <c r="U767" s="309"/>
      <c r="V767" s="309"/>
      <c r="W767" s="309"/>
      <c r="X767" s="309"/>
      <c r="Y767" s="309"/>
      <c r="Z767" s="309"/>
      <c r="AA767" s="309"/>
      <c r="AB767" s="309"/>
      <c r="AC767" s="309"/>
      <c r="AD767" s="309"/>
    </row>
    <row r="768" spans="18:30" s="311" customFormat="1" ht="12" x14ac:dyDescent="0.2">
      <c r="R768" s="309"/>
      <c r="S768" s="309"/>
      <c r="T768" s="309"/>
      <c r="U768" s="309"/>
      <c r="V768" s="309"/>
      <c r="W768" s="309"/>
      <c r="X768" s="309"/>
      <c r="Y768" s="309"/>
      <c r="Z768" s="309"/>
      <c r="AA768" s="309"/>
      <c r="AB768" s="309"/>
      <c r="AC768" s="309"/>
      <c r="AD768" s="309"/>
    </row>
    <row r="769" spans="18:30" s="311" customFormat="1" ht="12" x14ac:dyDescent="0.2">
      <c r="R769" s="309"/>
      <c r="S769" s="309"/>
      <c r="T769" s="309"/>
      <c r="U769" s="309"/>
      <c r="V769" s="309"/>
      <c r="W769" s="309"/>
      <c r="X769" s="309"/>
      <c r="Y769" s="309"/>
      <c r="Z769" s="309"/>
      <c r="AA769" s="309"/>
      <c r="AB769" s="309"/>
      <c r="AC769" s="309"/>
      <c r="AD769" s="309"/>
    </row>
    <row r="770" spans="18:30" s="311" customFormat="1" ht="12" x14ac:dyDescent="0.2">
      <c r="R770" s="309"/>
      <c r="S770" s="309"/>
      <c r="T770" s="309"/>
      <c r="U770" s="309"/>
      <c r="V770" s="309"/>
      <c r="W770" s="309"/>
      <c r="X770" s="309"/>
      <c r="Y770" s="309"/>
      <c r="Z770" s="309"/>
      <c r="AA770" s="309"/>
      <c r="AB770" s="309"/>
      <c r="AC770" s="309"/>
      <c r="AD770" s="309"/>
    </row>
    <row r="771" spans="18:30" s="311" customFormat="1" ht="12" x14ac:dyDescent="0.2">
      <c r="R771" s="309"/>
      <c r="S771" s="309"/>
      <c r="T771" s="309"/>
      <c r="U771" s="309"/>
      <c r="V771" s="309"/>
      <c r="W771" s="309"/>
      <c r="X771" s="309"/>
      <c r="Y771" s="309"/>
      <c r="Z771" s="309"/>
      <c r="AA771" s="309"/>
      <c r="AB771" s="309"/>
      <c r="AC771" s="309"/>
      <c r="AD771" s="309"/>
    </row>
    <row r="772" spans="18:30" s="311" customFormat="1" ht="12" x14ac:dyDescent="0.2">
      <c r="R772" s="309"/>
      <c r="S772" s="309"/>
      <c r="T772" s="309"/>
      <c r="U772" s="309"/>
      <c r="V772" s="309"/>
      <c r="W772" s="309"/>
      <c r="X772" s="309"/>
      <c r="Y772" s="309"/>
      <c r="Z772" s="309"/>
      <c r="AA772" s="309"/>
      <c r="AB772" s="309"/>
      <c r="AC772" s="309"/>
      <c r="AD772" s="309"/>
    </row>
    <row r="773" spans="18:30" s="311" customFormat="1" ht="12" x14ac:dyDescent="0.2">
      <c r="R773" s="309"/>
      <c r="S773" s="309"/>
      <c r="T773" s="309"/>
      <c r="U773" s="309"/>
      <c r="V773" s="309"/>
      <c r="W773" s="309"/>
      <c r="X773" s="309"/>
      <c r="Y773" s="309"/>
      <c r="Z773" s="309"/>
      <c r="AA773" s="309"/>
      <c r="AB773" s="309"/>
      <c r="AC773" s="309"/>
      <c r="AD773" s="309"/>
    </row>
    <row r="774" spans="18:30" s="311" customFormat="1" ht="12" x14ac:dyDescent="0.2">
      <c r="R774" s="309"/>
      <c r="S774" s="309"/>
      <c r="T774" s="309"/>
      <c r="U774" s="309"/>
      <c r="V774" s="309"/>
      <c r="W774" s="309"/>
      <c r="X774" s="309"/>
      <c r="Y774" s="309"/>
      <c r="Z774" s="309"/>
      <c r="AA774" s="309"/>
      <c r="AB774" s="309"/>
      <c r="AC774" s="309"/>
      <c r="AD774" s="309"/>
    </row>
    <row r="775" spans="18:30" s="311" customFormat="1" ht="12" x14ac:dyDescent="0.2">
      <c r="R775" s="309"/>
      <c r="S775" s="309"/>
      <c r="T775" s="309"/>
      <c r="U775" s="309"/>
      <c r="V775" s="309"/>
      <c r="W775" s="309"/>
      <c r="X775" s="309"/>
      <c r="Y775" s="309"/>
      <c r="Z775" s="309"/>
      <c r="AA775" s="309"/>
      <c r="AB775" s="309"/>
      <c r="AC775" s="309"/>
      <c r="AD775" s="309"/>
    </row>
    <row r="776" spans="18:30" s="311" customFormat="1" ht="12" x14ac:dyDescent="0.2">
      <c r="R776" s="309"/>
      <c r="S776" s="309"/>
      <c r="T776" s="309"/>
      <c r="U776" s="309"/>
      <c r="V776" s="309"/>
      <c r="W776" s="309"/>
      <c r="X776" s="309"/>
      <c r="Y776" s="309"/>
      <c r="Z776" s="309"/>
      <c r="AA776" s="309"/>
      <c r="AB776" s="309"/>
      <c r="AC776" s="309"/>
      <c r="AD776" s="309"/>
    </row>
    <row r="777" spans="18:30" s="311" customFormat="1" ht="12" x14ac:dyDescent="0.2">
      <c r="R777" s="309"/>
      <c r="S777" s="309"/>
      <c r="T777" s="309"/>
      <c r="U777" s="309"/>
      <c r="V777" s="309"/>
      <c r="W777" s="309"/>
      <c r="X777" s="309"/>
      <c r="Y777" s="309"/>
      <c r="Z777" s="309"/>
      <c r="AA777" s="309"/>
      <c r="AB777" s="309"/>
      <c r="AC777" s="309"/>
      <c r="AD777" s="309"/>
    </row>
    <row r="778" spans="18:30" s="311" customFormat="1" ht="12" x14ac:dyDescent="0.2">
      <c r="R778" s="309"/>
      <c r="S778" s="309"/>
      <c r="T778" s="309"/>
      <c r="U778" s="309"/>
      <c r="V778" s="309"/>
      <c r="W778" s="309"/>
      <c r="X778" s="309"/>
      <c r="Y778" s="309"/>
      <c r="Z778" s="309"/>
      <c r="AA778" s="309"/>
      <c r="AB778" s="309"/>
      <c r="AC778" s="309"/>
      <c r="AD778" s="309"/>
    </row>
    <row r="779" spans="18:30" s="311" customFormat="1" ht="12" x14ac:dyDescent="0.2">
      <c r="R779" s="309"/>
      <c r="S779" s="309"/>
      <c r="T779" s="309"/>
      <c r="U779" s="309"/>
      <c r="V779" s="309"/>
      <c r="W779" s="309"/>
      <c r="X779" s="309"/>
      <c r="Y779" s="309"/>
      <c r="Z779" s="309"/>
      <c r="AA779" s="309"/>
      <c r="AB779" s="309"/>
      <c r="AC779" s="309"/>
      <c r="AD779" s="309"/>
    </row>
    <row r="780" spans="18:30" s="311" customFormat="1" ht="12" x14ac:dyDescent="0.2">
      <c r="R780" s="309"/>
      <c r="S780" s="309"/>
      <c r="T780" s="309"/>
      <c r="U780" s="309"/>
      <c r="V780" s="309"/>
      <c r="W780" s="309"/>
      <c r="X780" s="309"/>
      <c r="Y780" s="309"/>
      <c r="Z780" s="309"/>
      <c r="AA780" s="309"/>
      <c r="AB780" s="309"/>
      <c r="AC780" s="309"/>
      <c r="AD780" s="309"/>
    </row>
    <row r="781" spans="18:30" s="311" customFormat="1" ht="12" x14ac:dyDescent="0.2">
      <c r="R781" s="309"/>
      <c r="S781" s="309"/>
      <c r="T781" s="309"/>
      <c r="U781" s="309"/>
      <c r="V781" s="309"/>
      <c r="W781" s="309"/>
      <c r="X781" s="309"/>
      <c r="Y781" s="309"/>
      <c r="Z781" s="309"/>
      <c r="AA781" s="309"/>
      <c r="AB781" s="309"/>
      <c r="AC781" s="309"/>
      <c r="AD781" s="309"/>
    </row>
    <row r="782" spans="18:30" s="311" customFormat="1" ht="12" x14ac:dyDescent="0.2">
      <c r="R782" s="309"/>
      <c r="S782" s="309"/>
      <c r="T782" s="309"/>
      <c r="U782" s="309"/>
      <c r="V782" s="309"/>
      <c r="W782" s="309"/>
      <c r="X782" s="309"/>
      <c r="Y782" s="309"/>
      <c r="Z782" s="309"/>
      <c r="AA782" s="309"/>
      <c r="AB782" s="309"/>
      <c r="AC782" s="309"/>
      <c r="AD782" s="309"/>
    </row>
    <row r="783" spans="18:30" s="311" customFormat="1" ht="12" x14ac:dyDescent="0.2">
      <c r="R783" s="309"/>
      <c r="S783" s="309"/>
      <c r="T783" s="309"/>
      <c r="U783" s="309"/>
      <c r="V783" s="309"/>
      <c r="W783" s="309"/>
      <c r="X783" s="309"/>
      <c r="Y783" s="309"/>
      <c r="Z783" s="309"/>
      <c r="AA783" s="309"/>
      <c r="AB783" s="309"/>
      <c r="AC783" s="309"/>
      <c r="AD783" s="309"/>
    </row>
    <row r="784" spans="18:30" s="311" customFormat="1" ht="12" x14ac:dyDescent="0.2">
      <c r="R784" s="309"/>
      <c r="S784" s="309"/>
      <c r="T784" s="309"/>
      <c r="U784" s="309"/>
      <c r="V784" s="309"/>
      <c r="W784" s="309"/>
      <c r="X784" s="309"/>
      <c r="Y784" s="309"/>
      <c r="Z784" s="309"/>
      <c r="AA784" s="309"/>
      <c r="AB784" s="309"/>
      <c r="AC784" s="309"/>
      <c r="AD784" s="309"/>
    </row>
    <row r="785" spans="18:30" s="311" customFormat="1" ht="12" x14ac:dyDescent="0.2">
      <c r="R785" s="309"/>
      <c r="S785" s="309"/>
      <c r="T785" s="309"/>
      <c r="U785" s="309"/>
      <c r="V785" s="309"/>
      <c r="W785" s="309"/>
      <c r="X785" s="309"/>
      <c r="Y785" s="309"/>
      <c r="Z785" s="309"/>
      <c r="AA785" s="309"/>
      <c r="AB785" s="309"/>
      <c r="AC785" s="309"/>
      <c r="AD785" s="309"/>
    </row>
    <row r="786" spans="18:30" s="311" customFormat="1" ht="12" x14ac:dyDescent="0.2">
      <c r="R786" s="309"/>
      <c r="S786" s="309"/>
      <c r="T786" s="309"/>
      <c r="U786" s="309"/>
      <c r="V786" s="309"/>
      <c r="W786" s="309"/>
      <c r="X786" s="309"/>
      <c r="Y786" s="309"/>
      <c r="Z786" s="309"/>
      <c r="AA786" s="309"/>
      <c r="AB786" s="309"/>
      <c r="AC786" s="309"/>
      <c r="AD786" s="309"/>
    </row>
    <row r="787" spans="18:30" s="311" customFormat="1" ht="12" x14ac:dyDescent="0.2">
      <c r="R787" s="309"/>
      <c r="S787" s="309"/>
      <c r="T787" s="309"/>
      <c r="U787" s="309"/>
      <c r="V787" s="309"/>
      <c r="W787" s="309"/>
      <c r="X787" s="309"/>
      <c r="Y787" s="309"/>
      <c r="Z787" s="309"/>
      <c r="AA787" s="309"/>
      <c r="AB787" s="309"/>
      <c r="AC787" s="309"/>
      <c r="AD787" s="309"/>
    </row>
    <row r="788" spans="18:30" s="311" customFormat="1" ht="12" x14ac:dyDescent="0.2">
      <c r="R788" s="309"/>
      <c r="S788" s="309"/>
      <c r="T788" s="309"/>
      <c r="U788" s="309"/>
      <c r="V788" s="309"/>
      <c r="W788" s="309"/>
      <c r="X788" s="309"/>
      <c r="Y788" s="309"/>
      <c r="Z788" s="309"/>
      <c r="AA788" s="309"/>
      <c r="AB788" s="309"/>
      <c r="AC788" s="309"/>
      <c r="AD788" s="309"/>
    </row>
    <row r="789" spans="18:30" s="311" customFormat="1" ht="12" x14ac:dyDescent="0.2">
      <c r="R789" s="309"/>
      <c r="S789" s="309"/>
      <c r="T789" s="309"/>
      <c r="U789" s="309"/>
      <c r="V789" s="309"/>
      <c r="W789" s="309"/>
      <c r="X789" s="309"/>
      <c r="Y789" s="309"/>
      <c r="Z789" s="309"/>
      <c r="AA789" s="309"/>
      <c r="AB789" s="309"/>
      <c r="AC789" s="309"/>
      <c r="AD789" s="309"/>
    </row>
    <row r="790" spans="18:30" s="311" customFormat="1" ht="12" x14ac:dyDescent="0.2">
      <c r="R790" s="309"/>
      <c r="S790" s="309"/>
      <c r="T790" s="309"/>
      <c r="U790" s="309"/>
      <c r="V790" s="309"/>
      <c r="W790" s="309"/>
      <c r="X790" s="309"/>
      <c r="Y790" s="309"/>
      <c r="Z790" s="309"/>
      <c r="AA790" s="309"/>
      <c r="AB790" s="309"/>
      <c r="AC790" s="309"/>
      <c r="AD790" s="309"/>
    </row>
    <row r="791" spans="18:30" s="311" customFormat="1" ht="12" x14ac:dyDescent="0.2">
      <c r="R791" s="309"/>
      <c r="S791" s="309"/>
      <c r="T791" s="309"/>
      <c r="U791" s="309"/>
      <c r="V791" s="309"/>
      <c r="W791" s="309"/>
      <c r="X791" s="309"/>
      <c r="Y791" s="309"/>
      <c r="Z791" s="309"/>
      <c r="AA791" s="309"/>
      <c r="AB791" s="309"/>
      <c r="AC791" s="309"/>
      <c r="AD791" s="309"/>
    </row>
    <row r="792" spans="18:30" s="311" customFormat="1" ht="12" x14ac:dyDescent="0.2">
      <c r="R792" s="309"/>
      <c r="S792" s="309"/>
      <c r="T792" s="309"/>
      <c r="U792" s="309"/>
      <c r="V792" s="309"/>
      <c r="W792" s="309"/>
      <c r="X792" s="309"/>
      <c r="Y792" s="309"/>
      <c r="Z792" s="309"/>
      <c r="AA792" s="309"/>
      <c r="AB792" s="309"/>
      <c r="AC792" s="309"/>
      <c r="AD792" s="309"/>
    </row>
    <row r="793" spans="18:30" s="311" customFormat="1" ht="12" x14ac:dyDescent="0.2">
      <c r="R793" s="309"/>
      <c r="S793" s="309"/>
      <c r="T793" s="309"/>
      <c r="U793" s="309"/>
      <c r="V793" s="309"/>
      <c r="W793" s="309"/>
      <c r="X793" s="309"/>
      <c r="Y793" s="309"/>
      <c r="Z793" s="309"/>
      <c r="AA793" s="309"/>
      <c r="AB793" s="309"/>
      <c r="AC793" s="309"/>
      <c r="AD793" s="309"/>
    </row>
    <row r="794" spans="18:30" s="311" customFormat="1" ht="12" x14ac:dyDescent="0.2">
      <c r="R794" s="309"/>
      <c r="S794" s="309"/>
      <c r="T794" s="309"/>
      <c r="U794" s="309"/>
      <c r="V794" s="309"/>
      <c r="W794" s="309"/>
      <c r="X794" s="309"/>
      <c r="Y794" s="309"/>
      <c r="Z794" s="309"/>
      <c r="AA794" s="309"/>
      <c r="AB794" s="309"/>
      <c r="AC794" s="309"/>
      <c r="AD794" s="309"/>
    </row>
    <row r="795" spans="18:30" s="311" customFormat="1" ht="12" x14ac:dyDescent="0.2">
      <c r="R795" s="309"/>
      <c r="S795" s="309"/>
      <c r="T795" s="309"/>
      <c r="U795" s="309"/>
      <c r="V795" s="309"/>
      <c r="W795" s="309"/>
      <c r="X795" s="309"/>
      <c r="Y795" s="309"/>
      <c r="Z795" s="309"/>
      <c r="AA795" s="309"/>
      <c r="AB795" s="309"/>
      <c r="AC795" s="309"/>
      <c r="AD795" s="309"/>
    </row>
    <row r="796" spans="18:30" s="311" customFormat="1" ht="12" x14ac:dyDescent="0.2">
      <c r="R796" s="309"/>
      <c r="S796" s="309"/>
      <c r="T796" s="309"/>
      <c r="U796" s="309"/>
      <c r="V796" s="309"/>
      <c r="W796" s="309"/>
      <c r="X796" s="309"/>
      <c r="Y796" s="309"/>
      <c r="Z796" s="309"/>
      <c r="AA796" s="309"/>
      <c r="AB796" s="309"/>
      <c r="AC796" s="309"/>
      <c r="AD796" s="309"/>
    </row>
    <row r="797" spans="18:30" s="311" customFormat="1" ht="12" x14ac:dyDescent="0.2">
      <c r="R797" s="309"/>
      <c r="S797" s="309"/>
      <c r="T797" s="309"/>
      <c r="U797" s="309"/>
      <c r="V797" s="309"/>
      <c r="W797" s="309"/>
      <c r="X797" s="309"/>
      <c r="Y797" s="309"/>
      <c r="Z797" s="309"/>
      <c r="AA797" s="309"/>
      <c r="AB797" s="309"/>
      <c r="AC797" s="309"/>
      <c r="AD797" s="309"/>
    </row>
    <row r="798" spans="18:30" s="311" customFormat="1" ht="12" x14ac:dyDescent="0.2">
      <c r="R798" s="309"/>
      <c r="S798" s="309"/>
      <c r="T798" s="309"/>
      <c r="U798" s="309"/>
      <c r="V798" s="309"/>
      <c r="W798" s="309"/>
      <c r="X798" s="309"/>
      <c r="Y798" s="309"/>
      <c r="Z798" s="309"/>
      <c r="AA798" s="309"/>
      <c r="AB798" s="309"/>
      <c r="AC798" s="309"/>
      <c r="AD798" s="309"/>
    </row>
    <row r="799" spans="18:30" s="311" customFormat="1" ht="12" x14ac:dyDescent="0.2">
      <c r="R799" s="309"/>
      <c r="S799" s="309"/>
      <c r="T799" s="309"/>
      <c r="U799" s="309"/>
      <c r="V799" s="309"/>
      <c r="W799" s="309"/>
      <c r="X799" s="309"/>
      <c r="Y799" s="309"/>
      <c r="Z799" s="309"/>
      <c r="AA799" s="309"/>
      <c r="AB799" s="309"/>
      <c r="AC799" s="309"/>
      <c r="AD799" s="309"/>
    </row>
    <row r="800" spans="18:30" s="311" customFormat="1" ht="12" x14ac:dyDescent="0.2">
      <c r="R800" s="309"/>
      <c r="S800" s="309"/>
      <c r="T800" s="309"/>
      <c r="U800" s="309"/>
      <c r="V800" s="309"/>
      <c r="W800" s="309"/>
      <c r="X800" s="309"/>
      <c r="Y800" s="309"/>
      <c r="Z800" s="309"/>
      <c r="AA800" s="309"/>
      <c r="AB800" s="309"/>
      <c r="AC800" s="309"/>
      <c r="AD800" s="309"/>
    </row>
    <row r="801" spans="18:30" s="311" customFormat="1" ht="12" x14ac:dyDescent="0.2">
      <c r="R801" s="309"/>
      <c r="S801" s="309"/>
      <c r="T801" s="309"/>
      <c r="U801" s="309"/>
      <c r="V801" s="309"/>
      <c r="W801" s="309"/>
      <c r="X801" s="309"/>
      <c r="Y801" s="309"/>
      <c r="Z801" s="309"/>
      <c r="AA801" s="309"/>
      <c r="AB801" s="309"/>
      <c r="AC801" s="309"/>
      <c r="AD801" s="309"/>
    </row>
    <row r="802" spans="18:30" s="311" customFormat="1" ht="12" x14ac:dyDescent="0.2">
      <c r="R802" s="309"/>
      <c r="S802" s="309"/>
      <c r="T802" s="309"/>
      <c r="U802" s="309"/>
      <c r="V802" s="309"/>
      <c r="W802" s="309"/>
      <c r="X802" s="309"/>
      <c r="Y802" s="309"/>
      <c r="Z802" s="309"/>
      <c r="AA802" s="309"/>
      <c r="AB802" s="309"/>
      <c r="AC802" s="309"/>
      <c r="AD802" s="309"/>
    </row>
    <row r="803" spans="18:30" s="311" customFormat="1" ht="12" x14ac:dyDescent="0.2">
      <c r="R803" s="309"/>
      <c r="S803" s="309"/>
      <c r="T803" s="309"/>
      <c r="U803" s="309"/>
      <c r="V803" s="309"/>
      <c r="W803" s="309"/>
      <c r="X803" s="309"/>
      <c r="Y803" s="309"/>
      <c r="Z803" s="309"/>
      <c r="AA803" s="309"/>
      <c r="AB803" s="309"/>
      <c r="AC803" s="309"/>
      <c r="AD803" s="309"/>
    </row>
    <row r="804" spans="18:30" s="311" customFormat="1" ht="12" x14ac:dyDescent="0.2">
      <c r="R804" s="309"/>
      <c r="S804" s="309"/>
      <c r="T804" s="309"/>
      <c r="U804" s="309"/>
      <c r="V804" s="309"/>
      <c r="W804" s="309"/>
      <c r="X804" s="309"/>
      <c r="Y804" s="309"/>
      <c r="Z804" s="309"/>
      <c r="AA804" s="309"/>
      <c r="AB804" s="309"/>
      <c r="AC804" s="309"/>
      <c r="AD804" s="309"/>
    </row>
    <row r="805" spans="18:30" s="311" customFormat="1" ht="12" x14ac:dyDescent="0.2">
      <c r="R805" s="309"/>
      <c r="S805" s="309"/>
      <c r="T805" s="309"/>
      <c r="U805" s="309"/>
      <c r="V805" s="309"/>
      <c r="W805" s="309"/>
      <c r="X805" s="309"/>
      <c r="Y805" s="309"/>
      <c r="Z805" s="309"/>
      <c r="AA805" s="309"/>
      <c r="AB805" s="309"/>
      <c r="AC805" s="309"/>
      <c r="AD805" s="309"/>
    </row>
    <row r="806" spans="18:30" s="311" customFormat="1" ht="12" x14ac:dyDescent="0.2">
      <c r="R806" s="309"/>
      <c r="S806" s="309"/>
      <c r="T806" s="309"/>
      <c r="U806" s="309"/>
      <c r="V806" s="309"/>
      <c r="W806" s="309"/>
      <c r="X806" s="309"/>
      <c r="Y806" s="309"/>
      <c r="Z806" s="309"/>
      <c r="AA806" s="309"/>
      <c r="AB806" s="309"/>
      <c r="AC806" s="309"/>
      <c r="AD806" s="309"/>
    </row>
    <row r="807" spans="18:30" s="311" customFormat="1" ht="12" x14ac:dyDescent="0.2">
      <c r="R807" s="309"/>
      <c r="S807" s="309"/>
      <c r="T807" s="309"/>
      <c r="U807" s="309"/>
      <c r="V807" s="309"/>
      <c r="W807" s="309"/>
      <c r="X807" s="309"/>
      <c r="Y807" s="309"/>
      <c r="Z807" s="309"/>
      <c r="AA807" s="309"/>
      <c r="AB807" s="309"/>
      <c r="AC807" s="309"/>
      <c r="AD807" s="309"/>
    </row>
    <row r="808" spans="18:30" s="311" customFormat="1" ht="12" x14ac:dyDescent="0.2">
      <c r="R808" s="309"/>
      <c r="S808" s="309"/>
      <c r="T808" s="309"/>
      <c r="U808" s="309"/>
      <c r="V808" s="309"/>
      <c r="W808" s="309"/>
      <c r="X808" s="309"/>
      <c r="Y808" s="309"/>
      <c r="Z808" s="309"/>
      <c r="AA808" s="309"/>
      <c r="AB808" s="309"/>
      <c r="AC808" s="309"/>
      <c r="AD808" s="309"/>
    </row>
    <row r="809" spans="18:30" s="311" customFormat="1" ht="12" x14ac:dyDescent="0.2">
      <c r="R809" s="309"/>
      <c r="S809" s="309"/>
      <c r="T809" s="309"/>
      <c r="U809" s="309"/>
      <c r="V809" s="309"/>
      <c r="W809" s="309"/>
      <c r="X809" s="309"/>
      <c r="Y809" s="309"/>
      <c r="Z809" s="309"/>
      <c r="AA809" s="309"/>
      <c r="AB809" s="309"/>
      <c r="AC809" s="309"/>
      <c r="AD809" s="309"/>
    </row>
    <row r="810" spans="18:30" s="311" customFormat="1" ht="12" x14ac:dyDescent="0.2">
      <c r="R810" s="309"/>
      <c r="S810" s="309"/>
      <c r="T810" s="309"/>
      <c r="U810" s="309"/>
      <c r="V810" s="309"/>
      <c r="W810" s="309"/>
      <c r="X810" s="309"/>
      <c r="Y810" s="309"/>
      <c r="Z810" s="309"/>
      <c r="AA810" s="309"/>
      <c r="AB810" s="309"/>
      <c r="AC810" s="309"/>
      <c r="AD810" s="309"/>
    </row>
    <row r="811" spans="18:30" s="311" customFormat="1" ht="12" x14ac:dyDescent="0.2">
      <c r="R811" s="309"/>
      <c r="S811" s="309"/>
      <c r="T811" s="309"/>
      <c r="U811" s="309"/>
      <c r="V811" s="309"/>
      <c r="W811" s="309"/>
      <c r="X811" s="309"/>
      <c r="Y811" s="309"/>
      <c r="Z811" s="309"/>
      <c r="AA811" s="309"/>
      <c r="AB811" s="309"/>
      <c r="AC811" s="309"/>
      <c r="AD811" s="309"/>
    </row>
    <row r="812" spans="18:30" s="311" customFormat="1" ht="12" x14ac:dyDescent="0.2">
      <c r="R812" s="309"/>
      <c r="S812" s="309"/>
      <c r="T812" s="309"/>
      <c r="U812" s="309"/>
      <c r="V812" s="309"/>
      <c r="W812" s="309"/>
      <c r="X812" s="309"/>
      <c r="Y812" s="309"/>
      <c r="Z812" s="309"/>
      <c r="AA812" s="309"/>
      <c r="AB812" s="309"/>
      <c r="AC812" s="309"/>
      <c r="AD812" s="309"/>
    </row>
    <row r="813" spans="18:30" s="311" customFormat="1" ht="12" x14ac:dyDescent="0.2">
      <c r="R813" s="309"/>
      <c r="S813" s="309"/>
      <c r="T813" s="309"/>
      <c r="U813" s="309"/>
      <c r="V813" s="309"/>
      <c r="W813" s="309"/>
      <c r="X813" s="309"/>
      <c r="Y813" s="309"/>
      <c r="Z813" s="309"/>
      <c r="AA813" s="309"/>
      <c r="AB813" s="309"/>
      <c r="AC813" s="309"/>
      <c r="AD813" s="309"/>
    </row>
    <row r="814" spans="18:30" s="311" customFormat="1" ht="12" x14ac:dyDescent="0.2">
      <c r="R814" s="309"/>
      <c r="S814" s="309"/>
      <c r="T814" s="309"/>
      <c r="U814" s="309"/>
      <c r="V814" s="309"/>
      <c r="W814" s="309"/>
      <c r="X814" s="309"/>
      <c r="Y814" s="309"/>
      <c r="Z814" s="309"/>
      <c r="AA814" s="309"/>
      <c r="AB814" s="309"/>
      <c r="AC814" s="309"/>
      <c r="AD814" s="309"/>
    </row>
    <row r="815" spans="18:30" s="311" customFormat="1" ht="12" x14ac:dyDescent="0.2">
      <c r="R815" s="309"/>
      <c r="S815" s="309"/>
      <c r="T815" s="309"/>
      <c r="U815" s="309"/>
      <c r="V815" s="309"/>
      <c r="W815" s="309"/>
      <c r="X815" s="309"/>
      <c r="Y815" s="309"/>
      <c r="Z815" s="309"/>
      <c r="AA815" s="309"/>
      <c r="AB815" s="309"/>
      <c r="AC815" s="309"/>
      <c r="AD815" s="309"/>
    </row>
    <row r="816" spans="18:30" s="311" customFormat="1" ht="12" x14ac:dyDescent="0.2">
      <c r="R816" s="309"/>
      <c r="S816" s="309"/>
      <c r="T816" s="309"/>
      <c r="U816" s="309"/>
      <c r="V816" s="309"/>
      <c r="W816" s="309"/>
      <c r="X816" s="309"/>
      <c r="Y816" s="309"/>
      <c r="Z816" s="309"/>
      <c r="AA816" s="309"/>
      <c r="AB816" s="309"/>
      <c r="AC816" s="309"/>
      <c r="AD816" s="309"/>
    </row>
    <row r="817" spans="18:30" s="311" customFormat="1" ht="12" x14ac:dyDescent="0.2">
      <c r="R817" s="309"/>
      <c r="S817" s="309"/>
      <c r="T817" s="309"/>
      <c r="U817" s="309"/>
      <c r="V817" s="309"/>
      <c r="W817" s="309"/>
      <c r="X817" s="309"/>
      <c r="Y817" s="309"/>
      <c r="Z817" s="309"/>
      <c r="AA817" s="309"/>
      <c r="AB817" s="309"/>
      <c r="AC817" s="309"/>
      <c r="AD817" s="309"/>
    </row>
    <row r="818" spans="18:30" s="311" customFormat="1" ht="12" x14ac:dyDescent="0.2">
      <c r="R818" s="309"/>
      <c r="S818" s="309"/>
      <c r="T818" s="309"/>
      <c r="U818" s="309"/>
      <c r="V818" s="309"/>
      <c r="W818" s="309"/>
      <c r="X818" s="309"/>
      <c r="Y818" s="309"/>
      <c r="Z818" s="309"/>
      <c r="AA818" s="309"/>
      <c r="AB818" s="309"/>
      <c r="AC818" s="309"/>
      <c r="AD818" s="309"/>
    </row>
    <row r="819" spans="18:30" s="311" customFormat="1" ht="12" x14ac:dyDescent="0.2">
      <c r="R819" s="309"/>
      <c r="S819" s="309"/>
      <c r="T819" s="309"/>
      <c r="U819" s="309"/>
      <c r="V819" s="309"/>
      <c r="W819" s="309"/>
      <c r="X819" s="309"/>
      <c r="Y819" s="309"/>
      <c r="Z819" s="309"/>
      <c r="AA819" s="309"/>
      <c r="AB819" s="309"/>
      <c r="AC819" s="309"/>
      <c r="AD819" s="309"/>
    </row>
    <row r="820" spans="18:30" s="311" customFormat="1" ht="12" x14ac:dyDescent="0.2">
      <c r="R820" s="309"/>
      <c r="S820" s="309"/>
      <c r="T820" s="309"/>
      <c r="U820" s="309"/>
      <c r="V820" s="309"/>
      <c r="W820" s="309"/>
      <c r="X820" s="309"/>
      <c r="Y820" s="309"/>
      <c r="Z820" s="309"/>
      <c r="AA820" s="309"/>
      <c r="AB820" s="309"/>
      <c r="AC820" s="309"/>
      <c r="AD820" s="309"/>
    </row>
    <row r="821" spans="18:30" s="311" customFormat="1" ht="12" x14ac:dyDescent="0.2">
      <c r="R821" s="309"/>
      <c r="S821" s="309"/>
      <c r="T821" s="309"/>
      <c r="U821" s="309"/>
      <c r="V821" s="309"/>
      <c r="W821" s="309"/>
      <c r="X821" s="309"/>
      <c r="Y821" s="309"/>
      <c r="Z821" s="309"/>
      <c r="AA821" s="309"/>
      <c r="AB821" s="309"/>
      <c r="AC821" s="309"/>
      <c r="AD821" s="309"/>
    </row>
    <row r="822" spans="18:30" s="311" customFormat="1" ht="12" x14ac:dyDescent="0.2">
      <c r="R822" s="309"/>
      <c r="S822" s="309"/>
      <c r="T822" s="309"/>
      <c r="U822" s="309"/>
      <c r="V822" s="309"/>
      <c r="W822" s="309"/>
      <c r="X822" s="309"/>
      <c r="Y822" s="309"/>
      <c r="Z822" s="309"/>
      <c r="AA822" s="309"/>
      <c r="AB822" s="309"/>
      <c r="AC822" s="309"/>
      <c r="AD822" s="309"/>
    </row>
    <row r="823" spans="18:30" s="311" customFormat="1" ht="12" x14ac:dyDescent="0.2">
      <c r="R823" s="309"/>
      <c r="S823" s="309"/>
      <c r="T823" s="309"/>
      <c r="U823" s="309"/>
      <c r="V823" s="309"/>
      <c r="W823" s="309"/>
      <c r="X823" s="309"/>
      <c r="Y823" s="309"/>
      <c r="Z823" s="309"/>
      <c r="AA823" s="309"/>
      <c r="AB823" s="309"/>
      <c r="AC823" s="309"/>
      <c r="AD823" s="309"/>
    </row>
    <row r="824" spans="18:30" s="311" customFormat="1" ht="12" x14ac:dyDescent="0.2">
      <c r="R824" s="309"/>
      <c r="S824" s="309"/>
      <c r="T824" s="309"/>
      <c r="U824" s="309"/>
      <c r="V824" s="309"/>
      <c r="W824" s="309"/>
      <c r="X824" s="309"/>
      <c r="Y824" s="309"/>
      <c r="Z824" s="309"/>
      <c r="AA824" s="309"/>
      <c r="AB824" s="309"/>
      <c r="AC824" s="309"/>
      <c r="AD824" s="309"/>
    </row>
    <row r="825" spans="18:30" s="311" customFormat="1" ht="12" x14ac:dyDescent="0.2">
      <c r="R825" s="309"/>
      <c r="S825" s="309"/>
      <c r="T825" s="309"/>
      <c r="U825" s="309"/>
      <c r="V825" s="309"/>
      <c r="W825" s="309"/>
      <c r="X825" s="309"/>
      <c r="Y825" s="309"/>
      <c r="Z825" s="309"/>
      <c r="AA825" s="309"/>
      <c r="AB825" s="309"/>
      <c r="AC825" s="309"/>
      <c r="AD825" s="309"/>
    </row>
    <row r="826" spans="18:30" s="311" customFormat="1" ht="12" x14ac:dyDescent="0.2">
      <c r="R826" s="309"/>
      <c r="S826" s="309"/>
      <c r="T826" s="309"/>
      <c r="U826" s="309"/>
      <c r="V826" s="309"/>
      <c r="W826" s="309"/>
      <c r="X826" s="309"/>
      <c r="Y826" s="309"/>
      <c r="Z826" s="309"/>
      <c r="AA826" s="309"/>
      <c r="AB826" s="309"/>
      <c r="AC826" s="309"/>
      <c r="AD826" s="309"/>
    </row>
    <row r="827" spans="18:30" s="311" customFormat="1" ht="12" x14ac:dyDescent="0.2">
      <c r="R827" s="309"/>
      <c r="S827" s="309"/>
      <c r="T827" s="309"/>
      <c r="U827" s="309"/>
      <c r="V827" s="309"/>
      <c r="W827" s="309"/>
      <c r="X827" s="309"/>
      <c r="Y827" s="309"/>
      <c r="Z827" s="309"/>
      <c r="AA827" s="309"/>
      <c r="AB827" s="309"/>
      <c r="AC827" s="309"/>
      <c r="AD827" s="309"/>
    </row>
    <row r="828" spans="18:30" s="311" customFormat="1" ht="12" x14ac:dyDescent="0.2">
      <c r="R828" s="309"/>
      <c r="S828" s="309"/>
      <c r="T828" s="309"/>
      <c r="U828" s="309"/>
      <c r="V828" s="309"/>
      <c r="W828" s="309"/>
      <c r="X828" s="309"/>
      <c r="Y828" s="309"/>
      <c r="Z828" s="309"/>
      <c r="AA828" s="309"/>
      <c r="AB828" s="309"/>
      <c r="AC828" s="309"/>
      <c r="AD828" s="309"/>
    </row>
    <row r="829" spans="18:30" s="311" customFormat="1" ht="12" x14ac:dyDescent="0.2">
      <c r="R829" s="309"/>
      <c r="S829" s="309"/>
      <c r="T829" s="309"/>
      <c r="U829" s="309"/>
      <c r="V829" s="309"/>
      <c r="W829" s="309"/>
      <c r="X829" s="309"/>
      <c r="Y829" s="309"/>
      <c r="Z829" s="309"/>
      <c r="AA829" s="309"/>
      <c r="AB829" s="309"/>
      <c r="AC829" s="309"/>
      <c r="AD829" s="309"/>
    </row>
    <row r="830" spans="18:30" s="311" customFormat="1" ht="12" x14ac:dyDescent="0.2">
      <c r="R830" s="309"/>
      <c r="S830" s="309"/>
      <c r="T830" s="309"/>
      <c r="U830" s="309"/>
      <c r="V830" s="309"/>
      <c r="W830" s="309"/>
      <c r="X830" s="309"/>
      <c r="Y830" s="309"/>
      <c r="Z830" s="309"/>
      <c r="AA830" s="309"/>
      <c r="AB830" s="309"/>
      <c r="AC830" s="309"/>
      <c r="AD830" s="309"/>
    </row>
    <row r="831" spans="18:30" s="311" customFormat="1" ht="12" x14ac:dyDescent="0.2">
      <c r="R831" s="309"/>
      <c r="S831" s="309"/>
      <c r="T831" s="309"/>
      <c r="U831" s="309"/>
      <c r="V831" s="309"/>
      <c r="W831" s="309"/>
      <c r="X831" s="309"/>
      <c r="Y831" s="309"/>
      <c r="Z831" s="309"/>
      <c r="AA831" s="309"/>
      <c r="AB831" s="309"/>
      <c r="AC831" s="309"/>
      <c r="AD831" s="309"/>
    </row>
    <row r="832" spans="18:30" s="311" customFormat="1" ht="12" x14ac:dyDescent="0.2">
      <c r="R832" s="309"/>
      <c r="S832" s="309"/>
      <c r="T832" s="309"/>
      <c r="U832" s="309"/>
      <c r="V832" s="309"/>
      <c r="W832" s="309"/>
      <c r="X832" s="309"/>
      <c r="Y832" s="309"/>
      <c r="Z832" s="309"/>
      <c r="AA832" s="309"/>
      <c r="AB832" s="309"/>
      <c r="AC832" s="309"/>
      <c r="AD832" s="309"/>
    </row>
    <row r="833" spans="18:30" s="311" customFormat="1" ht="12" x14ac:dyDescent="0.2">
      <c r="R833" s="309"/>
      <c r="S833" s="309"/>
      <c r="T833" s="309"/>
      <c r="U833" s="309"/>
      <c r="V833" s="309"/>
      <c r="W833" s="309"/>
      <c r="X833" s="309"/>
      <c r="Y833" s="309"/>
      <c r="Z833" s="309"/>
      <c r="AA833" s="309"/>
      <c r="AB833" s="309"/>
      <c r="AC833" s="309"/>
      <c r="AD833" s="309"/>
    </row>
    <row r="834" spans="18:30" s="311" customFormat="1" ht="12" x14ac:dyDescent="0.2">
      <c r="R834" s="309"/>
      <c r="S834" s="309"/>
      <c r="T834" s="309"/>
      <c r="U834" s="309"/>
      <c r="V834" s="309"/>
      <c r="W834" s="309"/>
      <c r="X834" s="309"/>
      <c r="Y834" s="309"/>
      <c r="Z834" s="309"/>
      <c r="AA834" s="309"/>
      <c r="AB834" s="309"/>
      <c r="AC834" s="309"/>
      <c r="AD834" s="309"/>
    </row>
    <row r="835" spans="18:30" s="311" customFormat="1" ht="12" x14ac:dyDescent="0.2">
      <c r="R835" s="309"/>
      <c r="S835" s="309"/>
      <c r="T835" s="309"/>
      <c r="U835" s="309"/>
      <c r="V835" s="309"/>
      <c r="W835" s="309"/>
      <c r="X835" s="309"/>
      <c r="Y835" s="309"/>
      <c r="Z835" s="309"/>
      <c r="AA835" s="309"/>
      <c r="AB835" s="309"/>
      <c r="AC835" s="309"/>
      <c r="AD835" s="309"/>
    </row>
    <row r="836" spans="18:30" s="311" customFormat="1" ht="12" x14ac:dyDescent="0.2">
      <c r="R836" s="309"/>
      <c r="S836" s="309"/>
      <c r="T836" s="309"/>
      <c r="U836" s="309"/>
      <c r="V836" s="309"/>
      <c r="W836" s="309"/>
      <c r="X836" s="309"/>
      <c r="Y836" s="309"/>
      <c r="Z836" s="309"/>
      <c r="AA836" s="309"/>
      <c r="AB836" s="309"/>
      <c r="AC836" s="309"/>
      <c r="AD836" s="309"/>
    </row>
    <row r="837" spans="18:30" s="311" customFormat="1" ht="12" x14ac:dyDescent="0.2">
      <c r="R837" s="309"/>
      <c r="S837" s="309"/>
      <c r="T837" s="309"/>
      <c r="U837" s="309"/>
      <c r="V837" s="309"/>
      <c r="W837" s="309"/>
      <c r="X837" s="309"/>
      <c r="Y837" s="309"/>
      <c r="Z837" s="309"/>
      <c r="AA837" s="309"/>
      <c r="AB837" s="309"/>
      <c r="AC837" s="309"/>
      <c r="AD837" s="309"/>
    </row>
    <row r="838" spans="18:30" s="311" customFormat="1" ht="12" x14ac:dyDescent="0.2">
      <c r="R838" s="309"/>
      <c r="S838" s="309"/>
      <c r="T838" s="309"/>
      <c r="U838" s="309"/>
      <c r="V838" s="309"/>
      <c r="W838" s="309"/>
      <c r="X838" s="309"/>
      <c r="Y838" s="309"/>
      <c r="Z838" s="309"/>
      <c r="AA838" s="309"/>
      <c r="AB838" s="309"/>
      <c r="AC838" s="309"/>
      <c r="AD838" s="309"/>
    </row>
    <row r="839" spans="18:30" s="311" customFormat="1" ht="12" x14ac:dyDescent="0.2">
      <c r="R839" s="309"/>
      <c r="S839" s="309"/>
      <c r="T839" s="309"/>
      <c r="U839" s="309"/>
      <c r="V839" s="309"/>
      <c r="W839" s="309"/>
      <c r="X839" s="309"/>
      <c r="Y839" s="309"/>
      <c r="Z839" s="309"/>
      <c r="AA839" s="309"/>
      <c r="AB839" s="309"/>
      <c r="AC839" s="309"/>
      <c r="AD839" s="309"/>
    </row>
    <row r="840" spans="18:30" s="311" customFormat="1" ht="12" x14ac:dyDescent="0.2">
      <c r="R840" s="309"/>
      <c r="S840" s="309"/>
      <c r="T840" s="309"/>
      <c r="U840" s="309"/>
      <c r="V840" s="309"/>
      <c r="W840" s="309"/>
      <c r="X840" s="309"/>
      <c r="Y840" s="309"/>
      <c r="Z840" s="309"/>
      <c r="AA840" s="309"/>
      <c r="AB840" s="309"/>
      <c r="AC840" s="309"/>
      <c r="AD840" s="309"/>
    </row>
    <row r="841" spans="18:30" s="311" customFormat="1" ht="12" x14ac:dyDescent="0.2">
      <c r="R841" s="309"/>
      <c r="S841" s="309"/>
      <c r="T841" s="309"/>
      <c r="U841" s="309"/>
      <c r="V841" s="309"/>
      <c r="W841" s="309"/>
      <c r="X841" s="309"/>
      <c r="Y841" s="309"/>
      <c r="Z841" s="309"/>
      <c r="AA841" s="309"/>
      <c r="AB841" s="309"/>
      <c r="AC841" s="309"/>
      <c r="AD841" s="309"/>
    </row>
    <row r="842" spans="18:30" s="311" customFormat="1" ht="12" x14ac:dyDescent="0.2">
      <c r="R842" s="309"/>
      <c r="S842" s="309"/>
      <c r="T842" s="309"/>
      <c r="U842" s="309"/>
      <c r="V842" s="309"/>
      <c r="W842" s="309"/>
      <c r="X842" s="309"/>
      <c r="Y842" s="309"/>
      <c r="Z842" s="309"/>
      <c r="AA842" s="309"/>
      <c r="AB842" s="309"/>
      <c r="AC842" s="309"/>
      <c r="AD842" s="309"/>
    </row>
    <row r="843" spans="18:30" s="311" customFormat="1" ht="12" x14ac:dyDescent="0.2">
      <c r="R843" s="309"/>
      <c r="S843" s="309"/>
      <c r="T843" s="309"/>
      <c r="U843" s="309"/>
      <c r="V843" s="309"/>
      <c r="W843" s="309"/>
      <c r="X843" s="309"/>
      <c r="Y843" s="309"/>
      <c r="Z843" s="309"/>
      <c r="AA843" s="309"/>
      <c r="AB843" s="309"/>
      <c r="AC843" s="309"/>
      <c r="AD843" s="309"/>
    </row>
    <row r="844" spans="18:30" s="311" customFormat="1" ht="12" x14ac:dyDescent="0.2">
      <c r="R844" s="309"/>
      <c r="S844" s="309"/>
      <c r="T844" s="309"/>
      <c r="U844" s="309"/>
      <c r="V844" s="309"/>
      <c r="W844" s="309"/>
      <c r="X844" s="309"/>
      <c r="Y844" s="309"/>
      <c r="Z844" s="309"/>
      <c r="AA844" s="309"/>
      <c r="AB844" s="309"/>
      <c r="AC844" s="309"/>
      <c r="AD844" s="309"/>
    </row>
    <row r="845" spans="18:30" s="311" customFormat="1" ht="12" x14ac:dyDescent="0.2">
      <c r="R845" s="309"/>
      <c r="S845" s="309"/>
      <c r="T845" s="309"/>
      <c r="U845" s="309"/>
      <c r="V845" s="309"/>
      <c r="W845" s="309"/>
      <c r="X845" s="309"/>
      <c r="Y845" s="309"/>
      <c r="Z845" s="309"/>
      <c r="AA845" s="309"/>
      <c r="AB845" s="309"/>
      <c r="AC845" s="309"/>
      <c r="AD845" s="309"/>
    </row>
    <row r="846" spans="18:30" s="311" customFormat="1" ht="12" x14ac:dyDescent="0.2">
      <c r="R846" s="309"/>
      <c r="S846" s="309"/>
      <c r="T846" s="309"/>
      <c r="U846" s="309"/>
      <c r="V846" s="309"/>
      <c r="W846" s="309"/>
      <c r="X846" s="309"/>
      <c r="Y846" s="309"/>
      <c r="Z846" s="309"/>
      <c r="AA846" s="309"/>
      <c r="AB846" s="309"/>
      <c r="AC846" s="309"/>
      <c r="AD846" s="309"/>
    </row>
    <row r="847" spans="18:30" s="311" customFormat="1" ht="12" x14ac:dyDescent="0.2">
      <c r="R847" s="309"/>
      <c r="S847" s="309"/>
      <c r="T847" s="309"/>
      <c r="U847" s="309"/>
      <c r="V847" s="309"/>
      <c r="W847" s="309"/>
      <c r="X847" s="309"/>
      <c r="Y847" s="309"/>
      <c r="Z847" s="309"/>
      <c r="AA847" s="309"/>
      <c r="AB847" s="309"/>
      <c r="AC847" s="309"/>
      <c r="AD847" s="309"/>
    </row>
    <row r="848" spans="18:30" s="311" customFormat="1" ht="12" x14ac:dyDescent="0.2">
      <c r="R848" s="309"/>
      <c r="S848" s="309"/>
      <c r="T848" s="309"/>
      <c r="U848" s="309"/>
      <c r="V848" s="309"/>
      <c r="W848" s="309"/>
      <c r="X848" s="309"/>
      <c r="Y848" s="309"/>
      <c r="Z848" s="309"/>
      <c r="AA848" s="309"/>
      <c r="AB848" s="309"/>
      <c r="AC848" s="309"/>
      <c r="AD848" s="309"/>
    </row>
    <row r="849" spans="18:30" s="311" customFormat="1" ht="12" x14ac:dyDescent="0.2">
      <c r="R849" s="309"/>
      <c r="S849" s="309"/>
      <c r="T849" s="309"/>
      <c r="U849" s="309"/>
      <c r="V849" s="309"/>
      <c r="W849" s="309"/>
      <c r="X849" s="309"/>
      <c r="Y849" s="309"/>
      <c r="Z849" s="309"/>
      <c r="AA849" s="309"/>
      <c r="AB849" s="309"/>
      <c r="AC849" s="309"/>
      <c r="AD849" s="309"/>
    </row>
    <row r="850" spans="18:30" s="311" customFormat="1" ht="12" x14ac:dyDescent="0.2">
      <c r="R850" s="309"/>
      <c r="S850" s="309"/>
      <c r="T850" s="309"/>
      <c r="U850" s="309"/>
      <c r="V850" s="309"/>
      <c r="W850" s="309"/>
      <c r="X850" s="309"/>
      <c r="Y850" s="309"/>
      <c r="Z850" s="309"/>
      <c r="AA850" s="309"/>
      <c r="AB850" s="309"/>
      <c r="AC850" s="309"/>
      <c r="AD850" s="309"/>
    </row>
    <row r="851" spans="18:30" s="311" customFormat="1" ht="12" x14ac:dyDescent="0.2">
      <c r="R851" s="309"/>
      <c r="S851" s="309"/>
      <c r="T851" s="309"/>
      <c r="U851" s="309"/>
      <c r="V851" s="309"/>
      <c r="W851" s="309"/>
      <c r="X851" s="309"/>
      <c r="Y851" s="309"/>
      <c r="Z851" s="309"/>
      <c r="AA851" s="309"/>
      <c r="AB851" s="309"/>
      <c r="AC851" s="309"/>
      <c r="AD851" s="309"/>
    </row>
    <row r="852" spans="18:30" s="311" customFormat="1" ht="12" x14ac:dyDescent="0.2">
      <c r="R852" s="309"/>
      <c r="S852" s="309"/>
      <c r="T852" s="309"/>
      <c r="U852" s="309"/>
      <c r="V852" s="309"/>
      <c r="W852" s="309"/>
      <c r="X852" s="309"/>
      <c r="Y852" s="309"/>
      <c r="Z852" s="309"/>
      <c r="AA852" s="309"/>
      <c r="AB852" s="309"/>
      <c r="AC852" s="309"/>
      <c r="AD852" s="309"/>
    </row>
    <row r="853" spans="18:30" s="311" customFormat="1" ht="12" x14ac:dyDescent="0.2">
      <c r="R853" s="309"/>
      <c r="S853" s="309"/>
      <c r="T853" s="309"/>
      <c r="U853" s="309"/>
      <c r="V853" s="309"/>
      <c r="W853" s="309"/>
      <c r="X853" s="309"/>
      <c r="Y853" s="309"/>
      <c r="Z853" s="309"/>
      <c r="AA853" s="309"/>
      <c r="AB853" s="309"/>
      <c r="AC853" s="309"/>
      <c r="AD853" s="309"/>
    </row>
    <row r="854" spans="18:30" s="311" customFormat="1" ht="12" x14ac:dyDescent="0.2">
      <c r="R854" s="309"/>
      <c r="S854" s="309"/>
      <c r="T854" s="309"/>
      <c r="U854" s="309"/>
      <c r="V854" s="309"/>
      <c r="W854" s="309"/>
      <c r="X854" s="309"/>
      <c r="Y854" s="309"/>
      <c r="Z854" s="309"/>
      <c r="AA854" s="309"/>
      <c r="AB854" s="309"/>
      <c r="AC854" s="309"/>
      <c r="AD854" s="309"/>
    </row>
    <row r="855" spans="18:30" s="311" customFormat="1" ht="12" x14ac:dyDescent="0.2">
      <c r="R855" s="309"/>
      <c r="S855" s="309"/>
      <c r="T855" s="309"/>
      <c r="U855" s="309"/>
      <c r="V855" s="309"/>
      <c r="W855" s="309"/>
      <c r="X855" s="309"/>
      <c r="Y855" s="309"/>
      <c r="Z855" s="309"/>
      <c r="AA855" s="309"/>
      <c r="AB855" s="309"/>
      <c r="AC855" s="309"/>
      <c r="AD855" s="309"/>
    </row>
    <row r="856" spans="18:30" s="311" customFormat="1" ht="12" x14ac:dyDescent="0.2">
      <c r="R856" s="309"/>
      <c r="S856" s="309"/>
      <c r="T856" s="309"/>
      <c r="U856" s="309"/>
      <c r="V856" s="309"/>
      <c r="W856" s="309"/>
      <c r="X856" s="309"/>
      <c r="Y856" s="309"/>
      <c r="Z856" s="309"/>
      <c r="AA856" s="309"/>
      <c r="AB856" s="309"/>
      <c r="AC856" s="309"/>
      <c r="AD856" s="309"/>
    </row>
    <row r="857" spans="18:30" s="311" customFormat="1" ht="12" x14ac:dyDescent="0.2">
      <c r="R857" s="309"/>
      <c r="S857" s="309"/>
      <c r="T857" s="309"/>
      <c r="U857" s="309"/>
      <c r="V857" s="309"/>
      <c r="W857" s="309"/>
      <c r="X857" s="309"/>
      <c r="Y857" s="309"/>
      <c r="Z857" s="309"/>
      <c r="AA857" s="309"/>
      <c r="AB857" s="309"/>
      <c r="AC857" s="309"/>
      <c r="AD857" s="309"/>
    </row>
    <row r="858" spans="18:30" s="311" customFormat="1" ht="12" x14ac:dyDescent="0.2">
      <c r="R858" s="309"/>
      <c r="S858" s="309"/>
      <c r="T858" s="309"/>
      <c r="U858" s="309"/>
      <c r="V858" s="309"/>
      <c r="W858" s="309"/>
      <c r="X858" s="309"/>
      <c r="Y858" s="309"/>
      <c r="Z858" s="309"/>
      <c r="AA858" s="309"/>
      <c r="AB858" s="309"/>
      <c r="AC858" s="309"/>
      <c r="AD858" s="309"/>
    </row>
    <row r="859" spans="18:30" s="311" customFormat="1" ht="12" x14ac:dyDescent="0.2">
      <c r="R859" s="309"/>
      <c r="S859" s="309"/>
      <c r="T859" s="309"/>
      <c r="U859" s="309"/>
      <c r="V859" s="309"/>
      <c r="W859" s="309"/>
      <c r="X859" s="309"/>
      <c r="Y859" s="309"/>
      <c r="Z859" s="309"/>
      <c r="AA859" s="309"/>
      <c r="AB859" s="309"/>
      <c r="AC859" s="309"/>
      <c r="AD859" s="309"/>
    </row>
    <row r="860" spans="18:30" s="311" customFormat="1" ht="12" x14ac:dyDescent="0.2">
      <c r="R860" s="309"/>
      <c r="S860" s="309"/>
      <c r="T860" s="309"/>
      <c r="U860" s="309"/>
      <c r="V860" s="309"/>
      <c r="W860" s="309"/>
      <c r="X860" s="309"/>
      <c r="Y860" s="309"/>
      <c r="Z860" s="309"/>
      <c r="AA860" s="309"/>
      <c r="AB860" s="309"/>
      <c r="AC860" s="309"/>
      <c r="AD860" s="309"/>
    </row>
    <row r="861" spans="18:30" s="311" customFormat="1" ht="12" x14ac:dyDescent="0.2">
      <c r="R861" s="309"/>
      <c r="S861" s="309"/>
      <c r="T861" s="309"/>
      <c r="U861" s="309"/>
      <c r="V861" s="309"/>
      <c r="W861" s="309"/>
      <c r="X861" s="309"/>
      <c r="Y861" s="309"/>
      <c r="Z861" s="309"/>
      <c r="AA861" s="309"/>
      <c r="AB861" s="309"/>
      <c r="AC861" s="309"/>
      <c r="AD861" s="309"/>
    </row>
    <row r="862" spans="18:30" s="311" customFormat="1" ht="12" x14ac:dyDescent="0.2">
      <c r="R862" s="309"/>
      <c r="S862" s="309"/>
      <c r="T862" s="309"/>
      <c r="U862" s="309"/>
      <c r="V862" s="309"/>
      <c r="W862" s="309"/>
      <c r="X862" s="309"/>
      <c r="Y862" s="309"/>
      <c r="Z862" s="309"/>
      <c r="AA862" s="309"/>
      <c r="AB862" s="309"/>
      <c r="AC862" s="309"/>
      <c r="AD862" s="309"/>
    </row>
    <row r="863" spans="18:30" s="311" customFormat="1" ht="12" x14ac:dyDescent="0.2">
      <c r="R863" s="309"/>
      <c r="S863" s="309"/>
      <c r="T863" s="309"/>
      <c r="U863" s="309"/>
      <c r="V863" s="309"/>
      <c r="W863" s="309"/>
      <c r="X863" s="309"/>
      <c r="Y863" s="309"/>
      <c r="Z863" s="309"/>
      <c r="AA863" s="309"/>
      <c r="AB863" s="309"/>
      <c r="AC863" s="309"/>
      <c r="AD863" s="309"/>
    </row>
    <row r="864" spans="18:30" s="311" customFormat="1" ht="12" x14ac:dyDescent="0.2">
      <c r="R864" s="309"/>
      <c r="S864" s="309"/>
      <c r="T864" s="309"/>
      <c r="U864" s="309"/>
      <c r="V864" s="309"/>
      <c r="W864" s="309"/>
      <c r="X864" s="309"/>
      <c r="Y864" s="309"/>
      <c r="Z864" s="309"/>
      <c r="AA864" s="309"/>
      <c r="AB864" s="309"/>
      <c r="AC864" s="309"/>
      <c r="AD864" s="309"/>
    </row>
    <row r="865" spans="18:30" s="311" customFormat="1" ht="12" x14ac:dyDescent="0.2">
      <c r="R865" s="309"/>
      <c r="S865" s="309"/>
      <c r="T865" s="309"/>
      <c r="U865" s="309"/>
      <c r="V865" s="309"/>
      <c r="W865" s="309"/>
      <c r="X865" s="309"/>
      <c r="Y865" s="309"/>
      <c r="Z865" s="309"/>
      <c r="AA865" s="309"/>
      <c r="AB865" s="309"/>
      <c r="AC865" s="309"/>
      <c r="AD865" s="309"/>
    </row>
    <row r="866" spans="18:30" s="311" customFormat="1" ht="12" x14ac:dyDescent="0.2">
      <c r="R866" s="309"/>
      <c r="S866" s="309"/>
      <c r="T866" s="309"/>
      <c r="U866" s="309"/>
      <c r="V866" s="309"/>
      <c r="W866" s="309"/>
      <c r="X866" s="309"/>
      <c r="Y866" s="309"/>
      <c r="Z866" s="309"/>
      <c r="AA866" s="309"/>
      <c r="AB866" s="309"/>
      <c r="AC866" s="309"/>
      <c r="AD866" s="309"/>
    </row>
    <row r="867" spans="18:30" s="311" customFormat="1" ht="12" x14ac:dyDescent="0.2">
      <c r="R867" s="309"/>
      <c r="S867" s="309"/>
      <c r="T867" s="309"/>
      <c r="U867" s="309"/>
      <c r="V867" s="309"/>
      <c r="W867" s="309"/>
      <c r="X867" s="309"/>
      <c r="Y867" s="309"/>
      <c r="Z867" s="309"/>
      <c r="AA867" s="309"/>
      <c r="AB867" s="309"/>
      <c r="AC867" s="309"/>
      <c r="AD867" s="309"/>
    </row>
    <row r="868" spans="18:30" s="311" customFormat="1" ht="12" x14ac:dyDescent="0.2">
      <c r="R868" s="309"/>
      <c r="S868" s="309"/>
      <c r="T868" s="309"/>
      <c r="U868" s="309"/>
      <c r="V868" s="309"/>
      <c r="W868" s="309"/>
      <c r="X868" s="309"/>
      <c r="Y868" s="309"/>
      <c r="Z868" s="309"/>
      <c r="AA868" s="309"/>
      <c r="AB868" s="309"/>
      <c r="AC868" s="309"/>
      <c r="AD868" s="309"/>
    </row>
    <row r="869" spans="18:30" s="311" customFormat="1" ht="12" x14ac:dyDescent="0.2">
      <c r="R869" s="309"/>
      <c r="S869" s="309"/>
      <c r="T869" s="309"/>
      <c r="U869" s="309"/>
      <c r="V869" s="309"/>
      <c r="W869" s="309"/>
      <c r="X869" s="309"/>
      <c r="Y869" s="309"/>
      <c r="Z869" s="309"/>
      <c r="AA869" s="309"/>
      <c r="AB869" s="309"/>
      <c r="AC869" s="309"/>
      <c r="AD869" s="309"/>
    </row>
    <row r="870" spans="18:30" s="311" customFormat="1" ht="12" x14ac:dyDescent="0.2">
      <c r="R870" s="309"/>
      <c r="S870" s="309"/>
      <c r="T870" s="309"/>
      <c r="U870" s="309"/>
      <c r="V870" s="309"/>
      <c r="W870" s="309"/>
      <c r="X870" s="309"/>
      <c r="Y870" s="309"/>
      <c r="Z870" s="309"/>
      <c r="AA870" s="309"/>
      <c r="AB870" s="309"/>
      <c r="AC870" s="309"/>
      <c r="AD870" s="309"/>
    </row>
    <row r="871" spans="18:30" s="311" customFormat="1" ht="12" x14ac:dyDescent="0.2">
      <c r="R871" s="309"/>
      <c r="S871" s="309"/>
      <c r="T871" s="309"/>
      <c r="U871" s="309"/>
      <c r="V871" s="309"/>
      <c r="W871" s="309"/>
      <c r="X871" s="309"/>
      <c r="Y871" s="309"/>
      <c r="Z871" s="309"/>
      <c r="AA871" s="309"/>
      <c r="AB871" s="309"/>
      <c r="AC871" s="309"/>
      <c r="AD871" s="309"/>
    </row>
    <row r="872" spans="18:30" s="311" customFormat="1" ht="12" x14ac:dyDescent="0.2">
      <c r="R872" s="309"/>
      <c r="S872" s="309"/>
      <c r="T872" s="309"/>
      <c r="U872" s="309"/>
      <c r="V872" s="309"/>
      <c r="W872" s="309"/>
      <c r="X872" s="309"/>
      <c r="Y872" s="309"/>
      <c r="Z872" s="309"/>
      <c r="AA872" s="309"/>
      <c r="AB872" s="309"/>
      <c r="AC872" s="309"/>
      <c r="AD872" s="309"/>
    </row>
    <row r="873" spans="18:30" s="311" customFormat="1" ht="12" x14ac:dyDescent="0.2">
      <c r="R873" s="309"/>
      <c r="S873" s="309"/>
      <c r="T873" s="309"/>
      <c r="U873" s="309"/>
      <c r="V873" s="309"/>
      <c r="W873" s="309"/>
      <c r="X873" s="309"/>
      <c r="Y873" s="309"/>
      <c r="Z873" s="309"/>
      <c r="AA873" s="309"/>
      <c r="AB873" s="309"/>
      <c r="AC873" s="309"/>
      <c r="AD873" s="309"/>
    </row>
    <row r="874" spans="18:30" s="311" customFormat="1" ht="12" x14ac:dyDescent="0.2">
      <c r="R874" s="309"/>
      <c r="S874" s="309"/>
      <c r="T874" s="309"/>
      <c r="U874" s="309"/>
      <c r="V874" s="309"/>
      <c r="W874" s="309"/>
      <c r="X874" s="309"/>
      <c r="Y874" s="309"/>
      <c r="Z874" s="309"/>
      <c r="AA874" s="309"/>
      <c r="AB874" s="309"/>
      <c r="AC874" s="309"/>
      <c r="AD874" s="309"/>
    </row>
    <row r="875" spans="18:30" s="311" customFormat="1" ht="12" x14ac:dyDescent="0.2">
      <c r="R875" s="309"/>
      <c r="S875" s="309"/>
      <c r="T875" s="309"/>
      <c r="U875" s="309"/>
      <c r="V875" s="309"/>
      <c r="W875" s="309"/>
      <c r="X875" s="309"/>
      <c r="Y875" s="309"/>
      <c r="Z875" s="309"/>
      <c r="AA875" s="309"/>
      <c r="AB875" s="309"/>
      <c r="AC875" s="309"/>
      <c r="AD875" s="309"/>
    </row>
    <row r="876" spans="18:30" s="311" customFormat="1" ht="12" x14ac:dyDescent="0.2">
      <c r="R876" s="309"/>
      <c r="S876" s="309"/>
      <c r="T876" s="309"/>
      <c r="U876" s="309"/>
      <c r="V876" s="309"/>
      <c r="W876" s="309"/>
      <c r="X876" s="309"/>
      <c r="Y876" s="309"/>
      <c r="Z876" s="309"/>
      <c r="AA876" s="309"/>
      <c r="AB876" s="309"/>
      <c r="AC876" s="309"/>
      <c r="AD876" s="309"/>
    </row>
    <row r="877" spans="18:30" s="311" customFormat="1" ht="12" x14ac:dyDescent="0.2">
      <c r="R877" s="309"/>
      <c r="S877" s="309"/>
      <c r="T877" s="309"/>
      <c r="U877" s="309"/>
      <c r="V877" s="309"/>
      <c r="W877" s="309"/>
      <c r="X877" s="309"/>
      <c r="Y877" s="309"/>
      <c r="Z877" s="309"/>
      <c r="AA877" s="309"/>
      <c r="AB877" s="309"/>
      <c r="AC877" s="309"/>
      <c r="AD877" s="309"/>
    </row>
    <row r="878" spans="18:30" s="311" customFormat="1" ht="12" x14ac:dyDescent="0.2">
      <c r="R878" s="309"/>
      <c r="S878" s="309"/>
      <c r="T878" s="309"/>
      <c r="U878" s="309"/>
      <c r="V878" s="309"/>
      <c r="W878" s="309"/>
      <c r="X878" s="309"/>
      <c r="Y878" s="309"/>
      <c r="Z878" s="309"/>
      <c r="AA878" s="309"/>
      <c r="AB878" s="309"/>
      <c r="AC878" s="309"/>
      <c r="AD878" s="309"/>
    </row>
    <row r="879" spans="18:30" s="311" customFormat="1" ht="12" x14ac:dyDescent="0.2">
      <c r="R879" s="309"/>
      <c r="S879" s="309"/>
      <c r="T879" s="309"/>
      <c r="U879" s="309"/>
      <c r="V879" s="309"/>
      <c r="W879" s="309"/>
      <c r="X879" s="309"/>
      <c r="Y879" s="309"/>
      <c r="Z879" s="309"/>
      <c r="AA879" s="309"/>
      <c r="AB879" s="309"/>
      <c r="AC879" s="309"/>
      <c r="AD879" s="309"/>
    </row>
    <row r="880" spans="18:30" s="311" customFormat="1" ht="12" x14ac:dyDescent="0.2">
      <c r="R880" s="309"/>
      <c r="S880" s="309"/>
      <c r="T880" s="309"/>
      <c r="U880" s="309"/>
      <c r="V880" s="309"/>
      <c r="W880" s="309"/>
      <c r="X880" s="309"/>
      <c r="Y880" s="309"/>
      <c r="Z880" s="309"/>
      <c r="AA880" s="309"/>
      <c r="AB880" s="309"/>
      <c r="AC880" s="309"/>
      <c r="AD880" s="309"/>
    </row>
    <row r="881" spans="18:30" s="311" customFormat="1" ht="12" x14ac:dyDescent="0.2">
      <c r="R881" s="309"/>
      <c r="S881" s="309"/>
      <c r="T881" s="309"/>
      <c r="U881" s="309"/>
      <c r="V881" s="309"/>
      <c r="W881" s="309"/>
      <c r="X881" s="309"/>
      <c r="Y881" s="309"/>
      <c r="Z881" s="309"/>
      <c r="AA881" s="309"/>
      <c r="AB881" s="309"/>
      <c r="AC881" s="309"/>
      <c r="AD881" s="309"/>
    </row>
    <row r="882" spans="18:30" s="311" customFormat="1" ht="12" x14ac:dyDescent="0.2">
      <c r="R882" s="309"/>
      <c r="S882" s="309"/>
      <c r="T882" s="309"/>
      <c r="U882" s="309"/>
      <c r="V882" s="309"/>
      <c r="W882" s="309"/>
      <c r="X882" s="309"/>
      <c r="Y882" s="309"/>
      <c r="Z882" s="309"/>
      <c r="AA882" s="309"/>
      <c r="AB882" s="309"/>
      <c r="AC882" s="309"/>
      <c r="AD882" s="309"/>
    </row>
    <row r="883" spans="18:30" s="311" customFormat="1" ht="12" x14ac:dyDescent="0.2">
      <c r="R883" s="309"/>
      <c r="S883" s="309"/>
      <c r="T883" s="309"/>
      <c r="U883" s="309"/>
      <c r="V883" s="309"/>
      <c r="W883" s="309"/>
      <c r="X883" s="309"/>
      <c r="Y883" s="309"/>
      <c r="Z883" s="309"/>
      <c r="AA883" s="309"/>
      <c r="AB883" s="309"/>
      <c r="AC883" s="309"/>
      <c r="AD883" s="309"/>
    </row>
    <row r="884" spans="18:30" s="311" customFormat="1" ht="12" x14ac:dyDescent="0.2">
      <c r="R884" s="309"/>
      <c r="S884" s="309"/>
      <c r="T884" s="309"/>
      <c r="U884" s="309"/>
      <c r="V884" s="309"/>
      <c r="W884" s="309"/>
      <c r="X884" s="309"/>
      <c r="Y884" s="309"/>
      <c r="Z884" s="309"/>
      <c r="AA884" s="309"/>
      <c r="AB884" s="309"/>
      <c r="AC884" s="309"/>
      <c r="AD884" s="309"/>
    </row>
    <row r="885" spans="18:30" s="311" customFormat="1" ht="12" x14ac:dyDescent="0.2">
      <c r="R885" s="309"/>
      <c r="S885" s="309"/>
      <c r="T885" s="309"/>
      <c r="U885" s="309"/>
      <c r="V885" s="309"/>
      <c r="W885" s="309"/>
      <c r="X885" s="309"/>
      <c r="Y885" s="309"/>
      <c r="Z885" s="309"/>
      <c r="AA885" s="309"/>
      <c r="AB885" s="309"/>
      <c r="AC885" s="309"/>
      <c r="AD885" s="309"/>
    </row>
    <row r="886" spans="18:30" s="311" customFormat="1" ht="12" x14ac:dyDescent="0.2">
      <c r="R886" s="309"/>
      <c r="S886" s="309"/>
      <c r="T886" s="309"/>
      <c r="U886" s="309"/>
      <c r="V886" s="309"/>
      <c r="W886" s="309"/>
      <c r="X886" s="309"/>
      <c r="Y886" s="309"/>
      <c r="Z886" s="309"/>
      <c r="AA886" s="309"/>
      <c r="AB886" s="309"/>
      <c r="AC886" s="309"/>
      <c r="AD886" s="309"/>
    </row>
    <row r="887" spans="18:30" s="311" customFormat="1" ht="12" x14ac:dyDescent="0.2">
      <c r="R887" s="309"/>
      <c r="S887" s="309"/>
      <c r="T887" s="309"/>
      <c r="U887" s="309"/>
      <c r="V887" s="309"/>
      <c r="W887" s="309"/>
      <c r="X887" s="309"/>
      <c r="Y887" s="309"/>
      <c r="Z887" s="309"/>
      <c r="AA887" s="309"/>
      <c r="AB887" s="309"/>
      <c r="AC887" s="309"/>
      <c r="AD887" s="309"/>
    </row>
    <row r="888" spans="18:30" s="311" customFormat="1" ht="12" x14ac:dyDescent="0.2">
      <c r="R888" s="309"/>
      <c r="S888" s="309"/>
      <c r="T888" s="309"/>
      <c r="U888" s="309"/>
      <c r="V888" s="309"/>
      <c r="W888" s="309"/>
      <c r="X888" s="309"/>
      <c r="Y888" s="309"/>
      <c r="Z888" s="309"/>
      <c r="AA888" s="309"/>
      <c r="AB888" s="309"/>
      <c r="AC888" s="309"/>
      <c r="AD888" s="309"/>
    </row>
    <row r="889" spans="18:30" s="311" customFormat="1" ht="12" x14ac:dyDescent="0.2">
      <c r="R889" s="309"/>
      <c r="S889" s="309"/>
      <c r="T889" s="309"/>
      <c r="U889" s="309"/>
      <c r="V889" s="309"/>
      <c r="W889" s="309"/>
      <c r="X889" s="309"/>
      <c r="Y889" s="309"/>
      <c r="Z889" s="309"/>
      <c r="AA889" s="309"/>
      <c r="AB889" s="309"/>
      <c r="AC889" s="309"/>
      <c r="AD889" s="309"/>
    </row>
    <row r="890" spans="18:30" s="311" customFormat="1" ht="12" x14ac:dyDescent="0.2">
      <c r="R890" s="309"/>
      <c r="S890" s="309"/>
      <c r="T890" s="309"/>
      <c r="U890" s="309"/>
      <c r="V890" s="309"/>
      <c r="W890" s="309"/>
      <c r="X890" s="309"/>
      <c r="Y890" s="309"/>
      <c r="Z890" s="309"/>
      <c r="AA890" s="309"/>
      <c r="AB890" s="309"/>
      <c r="AC890" s="309"/>
      <c r="AD890" s="309"/>
    </row>
    <row r="891" spans="18:30" s="311" customFormat="1" ht="12" x14ac:dyDescent="0.2">
      <c r="R891" s="309"/>
      <c r="S891" s="309"/>
      <c r="T891" s="309"/>
      <c r="U891" s="309"/>
      <c r="V891" s="309"/>
      <c r="W891" s="309"/>
      <c r="X891" s="309"/>
      <c r="Y891" s="309"/>
      <c r="Z891" s="309"/>
      <c r="AA891" s="309"/>
      <c r="AB891" s="309"/>
      <c r="AC891" s="309"/>
      <c r="AD891" s="309"/>
    </row>
    <row r="892" spans="18:30" s="311" customFormat="1" ht="12" x14ac:dyDescent="0.2">
      <c r="R892" s="309"/>
      <c r="S892" s="309"/>
      <c r="T892" s="309"/>
      <c r="U892" s="309"/>
      <c r="V892" s="309"/>
      <c r="W892" s="309"/>
      <c r="X892" s="309"/>
      <c r="Y892" s="309"/>
      <c r="Z892" s="309"/>
      <c r="AA892" s="309"/>
      <c r="AB892" s="309"/>
      <c r="AC892" s="309"/>
      <c r="AD892" s="309"/>
    </row>
    <row r="893" spans="18:30" s="311" customFormat="1" ht="12" x14ac:dyDescent="0.2">
      <c r="R893" s="309"/>
      <c r="S893" s="309"/>
      <c r="T893" s="309"/>
      <c r="U893" s="309"/>
      <c r="V893" s="309"/>
      <c r="W893" s="309"/>
      <c r="X893" s="309"/>
      <c r="Y893" s="309"/>
      <c r="Z893" s="309"/>
      <c r="AA893" s="309"/>
      <c r="AB893" s="309"/>
      <c r="AC893" s="309"/>
      <c r="AD893" s="309"/>
    </row>
    <row r="894" spans="18:30" s="311" customFormat="1" ht="12" x14ac:dyDescent="0.2">
      <c r="R894" s="309"/>
      <c r="S894" s="309"/>
      <c r="T894" s="309"/>
      <c r="U894" s="309"/>
      <c r="V894" s="309"/>
      <c r="W894" s="309"/>
      <c r="X894" s="309"/>
      <c r="Y894" s="309"/>
      <c r="Z894" s="309"/>
      <c r="AA894" s="309"/>
      <c r="AB894" s="309"/>
      <c r="AC894" s="309"/>
      <c r="AD894" s="309"/>
    </row>
    <row r="895" spans="18:30" s="311" customFormat="1" ht="12" x14ac:dyDescent="0.2">
      <c r="R895" s="309"/>
      <c r="S895" s="309"/>
      <c r="T895" s="309"/>
      <c r="U895" s="309"/>
      <c r="V895" s="309"/>
      <c r="W895" s="309"/>
      <c r="X895" s="309"/>
      <c r="Y895" s="309"/>
      <c r="Z895" s="309"/>
      <c r="AA895" s="309"/>
      <c r="AB895" s="309"/>
      <c r="AC895" s="309"/>
      <c r="AD895" s="309"/>
    </row>
    <row r="896" spans="18:30" s="311" customFormat="1" ht="12" x14ac:dyDescent="0.2">
      <c r="R896" s="309"/>
      <c r="S896" s="309"/>
      <c r="T896" s="309"/>
      <c r="U896" s="309"/>
      <c r="V896" s="309"/>
      <c r="W896" s="309"/>
      <c r="X896" s="309"/>
      <c r="Y896" s="309"/>
      <c r="Z896" s="309"/>
      <c r="AA896" s="309"/>
      <c r="AB896" s="309"/>
      <c r="AC896" s="309"/>
      <c r="AD896" s="309"/>
    </row>
    <row r="897" spans="18:30" s="311" customFormat="1" ht="12" x14ac:dyDescent="0.2">
      <c r="R897" s="309"/>
      <c r="S897" s="309"/>
      <c r="T897" s="309"/>
      <c r="U897" s="309"/>
      <c r="V897" s="309"/>
      <c r="W897" s="309"/>
      <c r="X897" s="309"/>
      <c r="Y897" s="309"/>
      <c r="Z897" s="309"/>
      <c r="AA897" s="309"/>
      <c r="AB897" s="309"/>
      <c r="AC897" s="309"/>
      <c r="AD897" s="309"/>
    </row>
    <row r="898" spans="18:30" s="311" customFormat="1" ht="12" x14ac:dyDescent="0.2">
      <c r="R898" s="309"/>
      <c r="S898" s="309"/>
      <c r="T898" s="309"/>
      <c r="U898" s="309"/>
      <c r="V898" s="309"/>
      <c r="W898" s="309"/>
      <c r="X898" s="309"/>
      <c r="Y898" s="309"/>
      <c r="Z898" s="309"/>
      <c r="AA898" s="309"/>
      <c r="AB898" s="309"/>
      <c r="AC898" s="309"/>
      <c r="AD898" s="309"/>
    </row>
    <row r="899" spans="18:30" s="311" customFormat="1" ht="12" x14ac:dyDescent="0.2">
      <c r="R899" s="309"/>
      <c r="S899" s="309"/>
      <c r="T899" s="309"/>
      <c r="U899" s="309"/>
      <c r="V899" s="309"/>
      <c r="W899" s="309"/>
      <c r="X899" s="309"/>
      <c r="Y899" s="309"/>
      <c r="Z899" s="309"/>
      <c r="AA899" s="309"/>
      <c r="AB899" s="309"/>
      <c r="AC899" s="309"/>
      <c r="AD899" s="309"/>
    </row>
    <row r="900" spans="18:30" s="311" customFormat="1" ht="12" x14ac:dyDescent="0.2">
      <c r="R900" s="309"/>
      <c r="S900" s="309"/>
      <c r="T900" s="309"/>
      <c r="U900" s="309"/>
      <c r="V900" s="309"/>
      <c r="W900" s="309"/>
      <c r="X900" s="309"/>
      <c r="Y900" s="309"/>
      <c r="Z900" s="309"/>
      <c r="AA900" s="309"/>
      <c r="AB900" s="309"/>
      <c r="AC900" s="309"/>
      <c r="AD900" s="309"/>
    </row>
    <row r="901" spans="18:30" s="311" customFormat="1" ht="12" x14ac:dyDescent="0.2">
      <c r="R901" s="309"/>
      <c r="S901" s="309"/>
      <c r="T901" s="309"/>
      <c r="U901" s="309"/>
      <c r="V901" s="309"/>
      <c r="W901" s="309"/>
      <c r="X901" s="309"/>
      <c r="Y901" s="309"/>
      <c r="Z901" s="309"/>
      <c r="AA901" s="309"/>
      <c r="AB901" s="309"/>
      <c r="AC901" s="309"/>
      <c r="AD901" s="309"/>
    </row>
    <row r="902" spans="18:30" s="311" customFormat="1" ht="12" x14ac:dyDescent="0.2">
      <c r="R902" s="309"/>
      <c r="S902" s="309"/>
      <c r="T902" s="309"/>
      <c r="U902" s="309"/>
      <c r="V902" s="309"/>
      <c r="W902" s="309"/>
      <c r="X902" s="309"/>
      <c r="Y902" s="309"/>
      <c r="Z902" s="309"/>
      <c r="AA902" s="309"/>
      <c r="AB902" s="309"/>
      <c r="AC902" s="309"/>
      <c r="AD902" s="309"/>
    </row>
    <row r="903" spans="18:30" s="311" customFormat="1" ht="12" x14ac:dyDescent="0.2">
      <c r="R903" s="309"/>
      <c r="S903" s="309"/>
      <c r="T903" s="309"/>
      <c r="U903" s="309"/>
      <c r="V903" s="309"/>
      <c r="W903" s="309"/>
      <c r="X903" s="309"/>
      <c r="Y903" s="309"/>
      <c r="Z903" s="309"/>
      <c r="AA903" s="309"/>
      <c r="AB903" s="309"/>
      <c r="AC903" s="309"/>
      <c r="AD903" s="309"/>
    </row>
    <row r="904" spans="18:30" s="311" customFormat="1" ht="12" x14ac:dyDescent="0.2">
      <c r="R904" s="309"/>
      <c r="S904" s="309"/>
      <c r="T904" s="309"/>
      <c r="U904" s="309"/>
      <c r="V904" s="309"/>
      <c r="W904" s="309"/>
      <c r="X904" s="309"/>
      <c r="Y904" s="309"/>
      <c r="Z904" s="309"/>
      <c r="AA904" s="309"/>
      <c r="AB904" s="309"/>
      <c r="AC904" s="309"/>
      <c r="AD904" s="309"/>
    </row>
    <row r="905" spans="18:30" s="311" customFormat="1" ht="12" x14ac:dyDescent="0.2">
      <c r="R905" s="309"/>
      <c r="S905" s="309"/>
      <c r="T905" s="309"/>
      <c r="U905" s="309"/>
      <c r="V905" s="309"/>
      <c r="W905" s="309"/>
      <c r="X905" s="309"/>
      <c r="Y905" s="309"/>
      <c r="Z905" s="309"/>
      <c r="AA905" s="309"/>
      <c r="AB905" s="309"/>
      <c r="AC905" s="309"/>
      <c r="AD905" s="309"/>
    </row>
    <row r="906" spans="18:30" s="311" customFormat="1" ht="12" x14ac:dyDescent="0.2">
      <c r="R906" s="309"/>
      <c r="S906" s="309"/>
      <c r="T906" s="309"/>
      <c r="U906" s="309"/>
      <c r="V906" s="309"/>
      <c r="W906" s="309"/>
      <c r="X906" s="309"/>
      <c r="Y906" s="309"/>
      <c r="Z906" s="309"/>
      <c r="AA906" s="309"/>
      <c r="AB906" s="309"/>
      <c r="AC906" s="309"/>
      <c r="AD906" s="309"/>
    </row>
    <row r="907" spans="18:30" s="311" customFormat="1" ht="12" x14ac:dyDescent="0.2">
      <c r="R907" s="309"/>
      <c r="S907" s="309"/>
      <c r="T907" s="309"/>
      <c r="U907" s="309"/>
      <c r="V907" s="309"/>
      <c r="W907" s="309"/>
      <c r="X907" s="309"/>
      <c r="Y907" s="309"/>
      <c r="Z907" s="309"/>
      <c r="AA907" s="309"/>
      <c r="AB907" s="309"/>
      <c r="AC907" s="309"/>
      <c r="AD907" s="309"/>
    </row>
    <row r="908" spans="18:30" s="311" customFormat="1" ht="12" x14ac:dyDescent="0.2">
      <c r="R908" s="309"/>
      <c r="S908" s="309"/>
      <c r="T908" s="309"/>
      <c r="U908" s="309"/>
      <c r="V908" s="309"/>
      <c r="W908" s="309"/>
      <c r="X908" s="309"/>
      <c r="Y908" s="309"/>
      <c r="Z908" s="309"/>
      <c r="AA908" s="309"/>
      <c r="AB908" s="309"/>
      <c r="AC908" s="309"/>
      <c r="AD908" s="309"/>
    </row>
    <row r="909" spans="18:30" s="311" customFormat="1" ht="12" x14ac:dyDescent="0.2">
      <c r="R909" s="309"/>
      <c r="S909" s="309"/>
      <c r="T909" s="309"/>
      <c r="U909" s="309"/>
      <c r="V909" s="309"/>
      <c r="W909" s="309"/>
      <c r="X909" s="309"/>
      <c r="Y909" s="309"/>
      <c r="Z909" s="309"/>
      <c r="AA909" s="309"/>
      <c r="AB909" s="309"/>
      <c r="AC909" s="309"/>
      <c r="AD909" s="309"/>
    </row>
    <row r="910" spans="18:30" s="311" customFormat="1" ht="12" x14ac:dyDescent="0.2">
      <c r="R910" s="309"/>
      <c r="S910" s="309"/>
      <c r="T910" s="309"/>
      <c r="U910" s="309"/>
      <c r="V910" s="309"/>
      <c r="W910" s="309"/>
      <c r="X910" s="309"/>
      <c r="Y910" s="309"/>
      <c r="Z910" s="309"/>
      <c r="AA910" s="309"/>
      <c r="AB910" s="309"/>
      <c r="AC910" s="309"/>
      <c r="AD910" s="309"/>
    </row>
    <row r="911" spans="18:30" s="311" customFormat="1" ht="12" x14ac:dyDescent="0.2">
      <c r="R911" s="309"/>
      <c r="S911" s="309"/>
      <c r="T911" s="309"/>
      <c r="U911" s="309"/>
      <c r="V911" s="309"/>
      <c r="W911" s="309"/>
      <c r="X911" s="309"/>
      <c r="Y911" s="309"/>
      <c r="Z911" s="309"/>
      <c r="AA911" s="309"/>
      <c r="AB911" s="309"/>
      <c r="AC911" s="309"/>
      <c r="AD911" s="309"/>
    </row>
    <row r="912" spans="18:30" s="311" customFormat="1" ht="12" x14ac:dyDescent="0.2">
      <c r="R912" s="309"/>
      <c r="S912" s="309"/>
      <c r="T912" s="309"/>
      <c r="U912" s="309"/>
      <c r="V912" s="309"/>
      <c r="W912" s="309"/>
      <c r="X912" s="309"/>
      <c r="Y912" s="309"/>
      <c r="Z912" s="309"/>
      <c r="AA912" s="309"/>
      <c r="AB912" s="309"/>
      <c r="AC912" s="309"/>
      <c r="AD912" s="309"/>
    </row>
    <row r="913" spans="18:30" s="311" customFormat="1" ht="12" x14ac:dyDescent="0.2">
      <c r="R913" s="309"/>
      <c r="S913" s="309"/>
      <c r="T913" s="309"/>
      <c r="U913" s="309"/>
      <c r="V913" s="309"/>
      <c r="W913" s="309"/>
      <c r="X913" s="309"/>
      <c r="Y913" s="309"/>
      <c r="Z913" s="309"/>
      <c r="AA913" s="309"/>
      <c r="AB913" s="309"/>
      <c r="AC913" s="309"/>
      <c r="AD913" s="309"/>
    </row>
    <row r="914" spans="18:30" s="311" customFormat="1" ht="12" x14ac:dyDescent="0.2">
      <c r="R914" s="309"/>
      <c r="S914" s="309"/>
      <c r="T914" s="309"/>
      <c r="U914" s="309"/>
      <c r="V914" s="309"/>
      <c r="W914" s="309"/>
      <c r="X914" s="309"/>
      <c r="Y914" s="309"/>
      <c r="Z914" s="309"/>
      <c r="AA914" s="309"/>
      <c r="AB914" s="309"/>
      <c r="AC914" s="309"/>
      <c r="AD914" s="309"/>
    </row>
    <row r="915" spans="18:30" s="311" customFormat="1" ht="12" x14ac:dyDescent="0.2">
      <c r="R915" s="309"/>
      <c r="S915" s="309"/>
      <c r="T915" s="309"/>
      <c r="U915" s="309"/>
      <c r="V915" s="309"/>
      <c r="W915" s="309"/>
      <c r="X915" s="309"/>
      <c r="Y915" s="309"/>
      <c r="Z915" s="309"/>
      <c r="AA915" s="309"/>
      <c r="AB915" s="309"/>
      <c r="AC915" s="309"/>
      <c r="AD915" s="309"/>
    </row>
    <row r="916" spans="18:30" s="311" customFormat="1" ht="12" x14ac:dyDescent="0.2">
      <c r="R916" s="309"/>
      <c r="S916" s="309"/>
      <c r="T916" s="309"/>
      <c r="U916" s="309"/>
      <c r="V916" s="309"/>
      <c r="W916" s="309"/>
      <c r="X916" s="309"/>
      <c r="Y916" s="309"/>
      <c r="Z916" s="309"/>
      <c r="AA916" s="309"/>
      <c r="AB916" s="309"/>
      <c r="AC916" s="309"/>
      <c r="AD916" s="309"/>
    </row>
    <row r="917" spans="18:30" s="311" customFormat="1" ht="12" x14ac:dyDescent="0.2">
      <c r="R917" s="309"/>
      <c r="S917" s="309"/>
      <c r="T917" s="309"/>
      <c r="U917" s="309"/>
      <c r="V917" s="309"/>
      <c r="W917" s="309"/>
      <c r="X917" s="309"/>
      <c r="Y917" s="309"/>
      <c r="Z917" s="309"/>
      <c r="AA917" s="309"/>
      <c r="AB917" s="309"/>
      <c r="AC917" s="309"/>
      <c r="AD917" s="309"/>
    </row>
    <row r="918" spans="18:30" s="311" customFormat="1" ht="12" x14ac:dyDescent="0.2">
      <c r="R918" s="309"/>
      <c r="S918" s="309"/>
      <c r="T918" s="309"/>
      <c r="U918" s="309"/>
      <c r="V918" s="309"/>
      <c r="W918" s="309"/>
      <c r="X918" s="309"/>
      <c r="Y918" s="309"/>
      <c r="Z918" s="309"/>
      <c r="AA918" s="309"/>
      <c r="AB918" s="309"/>
      <c r="AC918" s="309"/>
      <c r="AD918" s="309"/>
    </row>
    <row r="919" spans="18:30" s="311" customFormat="1" ht="12" x14ac:dyDescent="0.2">
      <c r="R919" s="309"/>
      <c r="S919" s="309"/>
      <c r="T919" s="309"/>
      <c r="U919" s="309"/>
      <c r="V919" s="309"/>
      <c r="W919" s="309"/>
      <c r="X919" s="309"/>
      <c r="Y919" s="309"/>
      <c r="Z919" s="309"/>
      <c r="AA919" s="309"/>
      <c r="AB919" s="309"/>
      <c r="AC919" s="309"/>
      <c r="AD919" s="309"/>
    </row>
    <row r="920" spans="18:30" s="311" customFormat="1" ht="12" x14ac:dyDescent="0.2">
      <c r="R920" s="309"/>
      <c r="S920" s="309"/>
      <c r="T920" s="309"/>
      <c r="U920" s="309"/>
      <c r="V920" s="309"/>
      <c r="W920" s="309"/>
      <c r="X920" s="309"/>
      <c r="Y920" s="309"/>
      <c r="Z920" s="309"/>
      <c r="AA920" s="309"/>
      <c r="AB920" s="309"/>
      <c r="AC920" s="309"/>
      <c r="AD920" s="309"/>
    </row>
    <row r="921" spans="18:30" s="311" customFormat="1" ht="12" x14ac:dyDescent="0.2">
      <c r="R921" s="309"/>
      <c r="S921" s="309"/>
      <c r="T921" s="309"/>
      <c r="U921" s="309"/>
      <c r="V921" s="309"/>
      <c r="W921" s="309"/>
      <c r="X921" s="309"/>
      <c r="Y921" s="309"/>
      <c r="Z921" s="309"/>
      <c r="AA921" s="309"/>
      <c r="AB921" s="309"/>
      <c r="AC921" s="309"/>
      <c r="AD921" s="309"/>
    </row>
    <row r="922" spans="18:30" s="311" customFormat="1" ht="12" x14ac:dyDescent="0.2">
      <c r="R922" s="309"/>
      <c r="S922" s="309"/>
      <c r="T922" s="309"/>
      <c r="U922" s="309"/>
      <c r="V922" s="309"/>
      <c r="W922" s="309"/>
      <c r="X922" s="309"/>
      <c r="Y922" s="309"/>
      <c r="Z922" s="309"/>
      <c r="AA922" s="309"/>
      <c r="AB922" s="309"/>
      <c r="AC922" s="309"/>
      <c r="AD922" s="309"/>
    </row>
    <row r="923" spans="18:30" s="311" customFormat="1" ht="12" x14ac:dyDescent="0.2">
      <c r="R923" s="309"/>
      <c r="S923" s="309"/>
      <c r="T923" s="309"/>
      <c r="U923" s="309"/>
      <c r="V923" s="309"/>
      <c r="W923" s="309"/>
      <c r="X923" s="309"/>
      <c r="Y923" s="309"/>
      <c r="Z923" s="309"/>
      <c r="AA923" s="309"/>
      <c r="AB923" s="309"/>
      <c r="AC923" s="309"/>
      <c r="AD923" s="309"/>
    </row>
    <row r="924" spans="18:30" s="311" customFormat="1" ht="12" x14ac:dyDescent="0.2">
      <c r="R924" s="309"/>
      <c r="S924" s="309"/>
      <c r="T924" s="309"/>
      <c r="U924" s="309"/>
      <c r="V924" s="309"/>
      <c r="W924" s="309"/>
      <c r="X924" s="309"/>
      <c r="Y924" s="309"/>
      <c r="Z924" s="309"/>
      <c r="AA924" s="309"/>
      <c r="AB924" s="309"/>
      <c r="AC924" s="309"/>
      <c r="AD924" s="309"/>
    </row>
    <row r="925" spans="18:30" s="311" customFormat="1" ht="12" x14ac:dyDescent="0.2">
      <c r="R925" s="309"/>
      <c r="S925" s="309"/>
      <c r="T925" s="309"/>
      <c r="U925" s="309"/>
      <c r="V925" s="309"/>
      <c r="W925" s="309"/>
      <c r="X925" s="309"/>
      <c r="Y925" s="309"/>
      <c r="Z925" s="309"/>
      <c r="AA925" s="309"/>
      <c r="AB925" s="309"/>
      <c r="AC925" s="309"/>
      <c r="AD925" s="309"/>
    </row>
    <row r="926" spans="18:30" s="311" customFormat="1" ht="12" x14ac:dyDescent="0.2">
      <c r="R926" s="309"/>
      <c r="S926" s="309"/>
      <c r="T926" s="309"/>
      <c r="U926" s="309"/>
      <c r="V926" s="309"/>
      <c r="W926" s="309"/>
      <c r="X926" s="309"/>
      <c r="Y926" s="309"/>
      <c r="Z926" s="309"/>
      <c r="AA926" s="309"/>
      <c r="AB926" s="309"/>
      <c r="AC926" s="309"/>
      <c r="AD926" s="309"/>
    </row>
    <row r="927" spans="18:30" s="311" customFormat="1" ht="12" x14ac:dyDescent="0.2">
      <c r="R927" s="309"/>
      <c r="S927" s="309"/>
      <c r="T927" s="309"/>
      <c r="U927" s="309"/>
      <c r="V927" s="309"/>
      <c r="W927" s="309"/>
      <c r="X927" s="309"/>
      <c r="Y927" s="309"/>
      <c r="Z927" s="309"/>
      <c r="AA927" s="309"/>
      <c r="AB927" s="309"/>
      <c r="AC927" s="309"/>
      <c r="AD927" s="309"/>
    </row>
    <row r="928" spans="18:30" s="311" customFormat="1" ht="12" x14ac:dyDescent="0.2">
      <c r="R928" s="309"/>
      <c r="S928" s="309"/>
      <c r="T928" s="309"/>
      <c r="U928" s="309"/>
      <c r="V928" s="309"/>
      <c r="W928" s="309"/>
      <c r="X928" s="309"/>
      <c r="Y928" s="309"/>
      <c r="Z928" s="309"/>
      <c r="AA928" s="309"/>
      <c r="AB928" s="309"/>
      <c r="AC928" s="309"/>
      <c r="AD928" s="309"/>
    </row>
    <row r="929" spans="18:30" s="311" customFormat="1" ht="12" x14ac:dyDescent="0.2">
      <c r="R929" s="309"/>
      <c r="S929" s="309"/>
      <c r="T929" s="309"/>
      <c r="U929" s="309"/>
      <c r="V929" s="309"/>
      <c r="W929" s="309"/>
      <c r="X929" s="309"/>
      <c r="Y929" s="309"/>
      <c r="Z929" s="309"/>
      <c r="AA929" s="309"/>
      <c r="AB929" s="309"/>
      <c r="AC929" s="309"/>
      <c r="AD929" s="309"/>
    </row>
    <row r="930" spans="18:30" s="311" customFormat="1" ht="12" x14ac:dyDescent="0.2">
      <c r="R930" s="309"/>
      <c r="S930" s="309"/>
      <c r="T930" s="309"/>
      <c r="U930" s="309"/>
      <c r="V930" s="309"/>
      <c r="W930" s="309"/>
      <c r="X930" s="309"/>
      <c r="Y930" s="309"/>
      <c r="Z930" s="309"/>
      <c r="AA930" s="309"/>
      <c r="AB930" s="309"/>
      <c r="AC930" s="309"/>
      <c r="AD930" s="309"/>
    </row>
    <row r="931" spans="18:30" s="311" customFormat="1" ht="12" x14ac:dyDescent="0.2">
      <c r="R931" s="309"/>
      <c r="S931" s="309"/>
      <c r="T931" s="309"/>
      <c r="U931" s="309"/>
      <c r="V931" s="309"/>
      <c r="W931" s="309"/>
      <c r="X931" s="309"/>
      <c r="Y931" s="309"/>
      <c r="Z931" s="309"/>
      <c r="AA931" s="309"/>
      <c r="AB931" s="309"/>
      <c r="AC931" s="309"/>
      <c r="AD931" s="309"/>
    </row>
    <row r="932" spans="18:30" s="311" customFormat="1" ht="12" x14ac:dyDescent="0.2">
      <c r="R932" s="309"/>
      <c r="S932" s="309"/>
      <c r="T932" s="309"/>
      <c r="U932" s="309"/>
      <c r="V932" s="309"/>
      <c r="W932" s="309"/>
      <c r="X932" s="309"/>
      <c r="Y932" s="309"/>
      <c r="Z932" s="309"/>
      <c r="AA932" s="309"/>
      <c r="AB932" s="309"/>
      <c r="AC932" s="309"/>
      <c r="AD932" s="309"/>
    </row>
    <row r="933" spans="18:30" s="311" customFormat="1" ht="12" x14ac:dyDescent="0.2">
      <c r="R933" s="309"/>
      <c r="S933" s="309"/>
      <c r="T933" s="309"/>
      <c r="U933" s="309"/>
      <c r="V933" s="309"/>
      <c r="W933" s="309"/>
      <c r="X933" s="309"/>
      <c r="Y933" s="309"/>
      <c r="Z933" s="309"/>
      <c r="AA933" s="309"/>
      <c r="AB933" s="309"/>
      <c r="AC933" s="309"/>
      <c r="AD933" s="309"/>
    </row>
    <row r="934" spans="18:30" s="311" customFormat="1" ht="12" x14ac:dyDescent="0.2">
      <c r="R934" s="309"/>
      <c r="S934" s="309"/>
      <c r="T934" s="309"/>
      <c r="U934" s="309"/>
      <c r="V934" s="309"/>
      <c r="W934" s="309"/>
      <c r="X934" s="309"/>
      <c r="Y934" s="309"/>
      <c r="Z934" s="309"/>
      <c r="AA934" s="309"/>
      <c r="AB934" s="309"/>
      <c r="AC934" s="309"/>
      <c r="AD934" s="309"/>
    </row>
    <row r="935" spans="18:30" s="311" customFormat="1" ht="12" x14ac:dyDescent="0.2">
      <c r="R935" s="309"/>
      <c r="S935" s="309"/>
      <c r="T935" s="309"/>
      <c r="U935" s="309"/>
      <c r="V935" s="309"/>
      <c r="W935" s="309"/>
      <c r="X935" s="309"/>
      <c r="Y935" s="309"/>
      <c r="Z935" s="309"/>
      <c r="AA935" s="309"/>
      <c r="AB935" s="309"/>
      <c r="AC935" s="309"/>
      <c r="AD935" s="309"/>
    </row>
    <row r="936" spans="18:30" s="311" customFormat="1" ht="12" x14ac:dyDescent="0.2">
      <c r="R936" s="309"/>
      <c r="S936" s="309"/>
      <c r="T936" s="309"/>
      <c r="U936" s="309"/>
      <c r="V936" s="309"/>
      <c r="W936" s="309"/>
      <c r="X936" s="309"/>
      <c r="Y936" s="309"/>
      <c r="Z936" s="309"/>
      <c r="AA936" s="309"/>
      <c r="AB936" s="309"/>
      <c r="AC936" s="309"/>
      <c r="AD936" s="309"/>
    </row>
    <row r="937" spans="18:30" s="311" customFormat="1" ht="12" x14ac:dyDescent="0.2">
      <c r="R937" s="309"/>
      <c r="S937" s="309"/>
      <c r="T937" s="309"/>
      <c r="U937" s="309"/>
      <c r="V937" s="309"/>
      <c r="W937" s="309"/>
      <c r="X937" s="309"/>
      <c r="Y937" s="309"/>
      <c r="Z937" s="309"/>
      <c r="AA937" s="309"/>
      <c r="AB937" s="309"/>
      <c r="AC937" s="309"/>
      <c r="AD937" s="309"/>
    </row>
    <row r="938" spans="18:30" s="311" customFormat="1" ht="12" x14ac:dyDescent="0.2">
      <c r="R938" s="309"/>
      <c r="S938" s="309"/>
      <c r="T938" s="309"/>
      <c r="U938" s="309"/>
      <c r="V938" s="309"/>
      <c r="W938" s="309"/>
      <c r="X938" s="309"/>
      <c r="Y938" s="309"/>
      <c r="Z938" s="309"/>
      <c r="AA938" s="309"/>
      <c r="AB938" s="309"/>
      <c r="AC938" s="309"/>
      <c r="AD938" s="309"/>
    </row>
    <row r="939" spans="18:30" s="311" customFormat="1" ht="12" x14ac:dyDescent="0.2">
      <c r="R939" s="309"/>
      <c r="S939" s="309"/>
      <c r="T939" s="309"/>
      <c r="U939" s="309"/>
      <c r="V939" s="309"/>
      <c r="W939" s="309"/>
      <c r="X939" s="309"/>
      <c r="Y939" s="309"/>
      <c r="Z939" s="309"/>
      <c r="AA939" s="309"/>
      <c r="AB939" s="309"/>
      <c r="AC939" s="309"/>
      <c r="AD939" s="309"/>
    </row>
    <row r="940" spans="18:30" s="311" customFormat="1" ht="12" x14ac:dyDescent="0.2">
      <c r="R940" s="309"/>
      <c r="S940" s="309"/>
      <c r="T940" s="309"/>
      <c r="U940" s="309"/>
      <c r="V940" s="309"/>
      <c r="W940" s="309"/>
      <c r="X940" s="309"/>
      <c r="Y940" s="309"/>
      <c r="Z940" s="309"/>
      <c r="AA940" s="309"/>
      <c r="AB940" s="309"/>
      <c r="AC940" s="309"/>
      <c r="AD940" s="309"/>
    </row>
    <row r="941" spans="18:30" s="311" customFormat="1" ht="12" x14ac:dyDescent="0.2">
      <c r="R941" s="309"/>
      <c r="S941" s="309"/>
      <c r="T941" s="309"/>
      <c r="U941" s="309"/>
      <c r="V941" s="309"/>
      <c r="W941" s="309"/>
      <c r="X941" s="309"/>
      <c r="Y941" s="309"/>
      <c r="Z941" s="309"/>
      <c r="AA941" s="309"/>
      <c r="AB941" s="309"/>
      <c r="AC941" s="309"/>
      <c r="AD941" s="309"/>
    </row>
    <row r="942" spans="18:30" s="311" customFormat="1" ht="12" x14ac:dyDescent="0.2">
      <c r="R942" s="309"/>
      <c r="S942" s="309"/>
      <c r="T942" s="309"/>
      <c r="U942" s="309"/>
      <c r="V942" s="309"/>
      <c r="W942" s="309"/>
      <c r="X942" s="309"/>
      <c r="Y942" s="309"/>
      <c r="Z942" s="309"/>
      <c r="AA942" s="309"/>
      <c r="AB942" s="309"/>
      <c r="AC942" s="309"/>
      <c r="AD942" s="309"/>
    </row>
    <row r="943" spans="18:30" s="311" customFormat="1" ht="12" x14ac:dyDescent="0.2">
      <c r="R943" s="309"/>
      <c r="S943" s="309"/>
      <c r="T943" s="309"/>
      <c r="U943" s="309"/>
      <c r="V943" s="309"/>
      <c r="W943" s="309"/>
      <c r="X943" s="309"/>
      <c r="Y943" s="309"/>
      <c r="Z943" s="309"/>
      <c r="AA943" s="309"/>
      <c r="AB943" s="309"/>
      <c r="AC943" s="309"/>
      <c r="AD943" s="309"/>
    </row>
    <row r="944" spans="18:30" s="311" customFormat="1" ht="12" x14ac:dyDescent="0.2">
      <c r="R944" s="309"/>
      <c r="S944" s="309"/>
      <c r="T944" s="309"/>
      <c r="U944" s="309"/>
      <c r="V944" s="309"/>
      <c r="W944" s="309"/>
      <c r="X944" s="309"/>
      <c r="Y944" s="309"/>
      <c r="Z944" s="309"/>
      <c r="AA944" s="309"/>
      <c r="AB944" s="309"/>
      <c r="AC944" s="309"/>
      <c r="AD944" s="309"/>
    </row>
    <row r="945" spans="18:30" s="311" customFormat="1" ht="12" x14ac:dyDescent="0.2">
      <c r="R945" s="309"/>
      <c r="S945" s="309"/>
      <c r="T945" s="309"/>
      <c r="U945" s="309"/>
      <c r="V945" s="309"/>
      <c r="W945" s="309"/>
      <c r="X945" s="309"/>
      <c r="Y945" s="309"/>
      <c r="Z945" s="309"/>
      <c r="AA945" s="309"/>
      <c r="AB945" s="309"/>
      <c r="AC945" s="309"/>
      <c r="AD945" s="309"/>
    </row>
    <row r="946" spans="18:30" s="311" customFormat="1" ht="12" x14ac:dyDescent="0.2">
      <c r="R946" s="309"/>
      <c r="S946" s="309"/>
      <c r="T946" s="309"/>
      <c r="U946" s="309"/>
      <c r="V946" s="309"/>
      <c r="W946" s="309"/>
      <c r="X946" s="309"/>
      <c r="Y946" s="309"/>
      <c r="Z946" s="309"/>
      <c r="AA946" s="309"/>
      <c r="AB946" s="309"/>
      <c r="AC946" s="309"/>
      <c r="AD946" s="309"/>
    </row>
    <row r="947" spans="18:30" s="311" customFormat="1" ht="12" x14ac:dyDescent="0.2">
      <c r="R947" s="309"/>
      <c r="S947" s="309"/>
      <c r="T947" s="309"/>
      <c r="U947" s="309"/>
      <c r="V947" s="309"/>
      <c r="W947" s="309"/>
      <c r="X947" s="309"/>
      <c r="Y947" s="309"/>
      <c r="Z947" s="309"/>
      <c r="AA947" s="309"/>
      <c r="AB947" s="309"/>
      <c r="AC947" s="309"/>
      <c r="AD947" s="309"/>
    </row>
    <row r="948" spans="18:30" s="311" customFormat="1" ht="12" x14ac:dyDescent="0.2">
      <c r="R948" s="309"/>
      <c r="S948" s="309"/>
      <c r="T948" s="309"/>
      <c r="U948" s="309"/>
      <c r="V948" s="309"/>
      <c r="W948" s="309"/>
      <c r="X948" s="309"/>
      <c r="Y948" s="309"/>
      <c r="Z948" s="309"/>
      <c r="AA948" s="309"/>
      <c r="AB948" s="309"/>
      <c r="AC948" s="309"/>
      <c r="AD948" s="309"/>
    </row>
    <row r="949" spans="18:30" s="311" customFormat="1" ht="12" x14ac:dyDescent="0.2">
      <c r="R949" s="309"/>
      <c r="S949" s="309"/>
      <c r="T949" s="309"/>
      <c r="U949" s="309"/>
      <c r="V949" s="309"/>
      <c r="W949" s="309"/>
      <c r="X949" s="309"/>
      <c r="Y949" s="309"/>
      <c r="Z949" s="309"/>
      <c r="AA949" s="309"/>
      <c r="AB949" s="309"/>
      <c r="AC949" s="309"/>
      <c r="AD949" s="309"/>
    </row>
    <row r="950" spans="18:30" s="311" customFormat="1" ht="12" x14ac:dyDescent="0.2">
      <c r="R950" s="309"/>
      <c r="S950" s="309"/>
      <c r="T950" s="309"/>
      <c r="U950" s="309"/>
      <c r="V950" s="309"/>
      <c r="W950" s="309"/>
      <c r="X950" s="309"/>
      <c r="Y950" s="309"/>
      <c r="Z950" s="309"/>
      <c r="AA950" s="309"/>
      <c r="AB950" s="309"/>
      <c r="AC950" s="309"/>
      <c r="AD950" s="309"/>
    </row>
    <row r="951" spans="18:30" s="311" customFormat="1" ht="12" x14ac:dyDescent="0.2">
      <c r="R951" s="309"/>
      <c r="S951" s="309"/>
      <c r="T951" s="309"/>
      <c r="U951" s="309"/>
      <c r="V951" s="309"/>
      <c r="W951" s="309"/>
      <c r="X951" s="309"/>
      <c r="Y951" s="309"/>
      <c r="Z951" s="309"/>
      <c r="AA951" s="309"/>
      <c r="AB951" s="309"/>
      <c r="AC951" s="309"/>
      <c r="AD951" s="309"/>
    </row>
    <row r="952" spans="18:30" s="311" customFormat="1" ht="12" x14ac:dyDescent="0.2">
      <c r="R952" s="309"/>
      <c r="S952" s="309"/>
      <c r="T952" s="309"/>
      <c r="U952" s="309"/>
      <c r="V952" s="309"/>
      <c r="W952" s="309"/>
      <c r="X952" s="309"/>
      <c r="Y952" s="309"/>
      <c r="Z952" s="309"/>
      <c r="AA952" s="309"/>
      <c r="AB952" s="309"/>
      <c r="AC952" s="309"/>
      <c r="AD952" s="309"/>
    </row>
    <row r="953" spans="18:30" s="311" customFormat="1" ht="12" x14ac:dyDescent="0.2">
      <c r="R953" s="309"/>
      <c r="S953" s="309"/>
      <c r="T953" s="309"/>
      <c r="U953" s="309"/>
      <c r="V953" s="309"/>
      <c r="W953" s="309"/>
      <c r="X953" s="309"/>
      <c r="Y953" s="309"/>
      <c r="Z953" s="309"/>
      <c r="AA953" s="309"/>
      <c r="AB953" s="309"/>
      <c r="AC953" s="309"/>
      <c r="AD953" s="309"/>
    </row>
    <row r="954" spans="18:30" s="311" customFormat="1" ht="12" x14ac:dyDescent="0.2">
      <c r="R954" s="309"/>
      <c r="S954" s="309"/>
      <c r="T954" s="309"/>
      <c r="U954" s="309"/>
      <c r="V954" s="309"/>
      <c r="W954" s="309"/>
      <c r="X954" s="309"/>
      <c r="Y954" s="309"/>
      <c r="Z954" s="309"/>
      <c r="AA954" s="309"/>
      <c r="AB954" s="309"/>
      <c r="AC954" s="309"/>
      <c r="AD954" s="309"/>
    </row>
    <row r="955" spans="18:30" s="311" customFormat="1" ht="12" x14ac:dyDescent="0.2">
      <c r="R955" s="309"/>
      <c r="S955" s="309"/>
      <c r="T955" s="309"/>
      <c r="U955" s="309"/>
      <c r="V955" s="309"/>
      <c r="W955" s="309"/>
      <c r="X955" s="309"/>
      <c r="Y955" s="309"/>
      <c r="Z955" s="309"/>
      <c r="AA955" s="309"/>
      <c r="AB955" s="309"/>
      <c r="AC955" s="309"/>
      <c r="AD955" s="309"/>
    </row>
    <row r="956" spans="18:30" s="311" customFormat="1" ht="12" x14ac:dyDescent="0.2">
      <c r="R956" s="309"/>
      <c r="S956" s="309"/>
      <c r="T956" s="309"/>
      <c r="U956" s="309"/>
      <c r="V956" s="309"/>
      <c r="W956" s="309"/>
      <c r="X956" s="309"/>
      <c r="Y956" s="309"/>
      <c r="Z956" s="309"/>
      <c r="AA956" s="309"/>
      <c r="AB956" s="309"/>
      <c r="AC956" s="309"/>
      <c r="AD956" s="309"/>
    </row>
    <row r="957" spans="18:30" s="311" customFormat="1" ht="12" x14ac:dyDescent="0.2">
      <c r="R957" s="309"/>
      <c r="S957" s="309"/>
      <c r="T957" s="309"/>
      <c r="U957" s="309"/>
      <c r="V957" s="309"/>
      <c r="W957" s="309"/>
      <c r="X957" s="309"/>
      <c r="Y957" s="309"/>
      <c r="Z957" s="309"/>
      <c r="AA957" s="309"/>
      <c r="AB957" s="309"/>
      <c r="AC957" s="309"/>
      <c r="AD957" s="309"/>
    </row>
    <row r="958" spans="18:30" s="311" customFormat="1" ht="12" x14ac:dyDescent="0.2">
      <c r="R958" s="309"/>
      <c r="S958" s="309"/>
      <c r="T958" s="309"/>
      <c r="U958" s="309"/>
      <c r="V958" s="309"/>
      <c r="W958" s="309"/>
      <c r="X958" s="309"/>
      <c r="Y958" s="309"/>
      <c r="Z958" s="309"/>
      <c r="AA958" s="309"/>
      <c r="AB958" s="309"/>
      <c r="AC958" s="309"/>
      <c r="AD958" s="309"/>
    </row>
    <row r="959" spans="18:30" s="311" customFormat="1" ht="12" x14ac:dyDescent="0.2">
      <c r="R959" s="309"/>
      <c r="S959" s="309"/>
      <c r="T959" s="309"/>
      <c r="U959" s="309"/>
      <c r="V959" s="309"/>
      <c r="W959" s="309"/>
      <c r="X959" s="309"/>
      <c r="Y959" s="309"/>
      <c r="Z959" s="309"/>
      <c r="AA959" s="309"/>
      <c r="AB959" s="309"/>
      <c r="AC959" s="309"/>
      <c r="AD959" s="309"/>
    </row>
    <row r="960" spans="18:30" s="311" customFormat="1" ht="12" x14ac:dyDescent="0.2">
      <c r="R960" s="309"/>
      <c r="S960" s="309"/>
      <c r="T960" s="309"/>
      <c r="U960" s="309"/>
      <c r="V960" s="309"/>
      <c r="W960" s="309"/>
      <c r="X960" s="309"/>
      <c r="Y960" s="309"/>
      <c r="Z960" s="309"/>
      <c r="AA960" s="309"/>
      <c r="AB960" s="309"/>
      <c r="AC960" s="309"/>
      <c r="AD960" s="309"/>
    </row>
    <row r="961" spans="18:30" s="311" customFormat="1" ht="12" x14ac:dyDescent="0.2">
      <c r="R961" s="309"/>
      <c r="S961" s="309"/>
      <c r="T961" s="309"/>
      <c r="U961" s="309"/>
      <c r="V961" s="309"/>
      <c r="W961" s="309"/>
      <c r="X961" s="309"/>
      <c r="Y961" s="309"/>
      <c r="Z961" s="309"/>
      <c r="AA961" s="309"/>
      <c r="AB961" s="309"/>
      <c r="AC961" s="309"/>
      <c r="AD961" s="309"/>
    </row>
    <row r="962" spans="18:30" s="311" customFormat="1" ht="12" x14ac:dyDescent="0.2">
      <c r="R962" s="309"/>
      <c r="S962" s="309"/>
      <c r="T962" s="309"/>
      <c r="U962" s="309"/>
      <c r="V962" s="309"/>
      <c r="W962" s="309"/>
      <c r="X962" s="309"/>
      <c r="Y962" s="309"/>
      <c r="Z962" s="309"/>
      <c r="AA962" s="309"/>
      <c r="AB962" s="309"/>
      <c r="AC962" s="309"/>
      <c r="AD962" s="309"/>
    </row>
    <row r="963" spans="18:30" s="311" customFormat="1" ht="12" x14ac:dyDescent="0.2">
      <c r="R963" s="309"/>
      <c r="S963" s="309"/>
      <c r="T963" s="309"/>
      <c r="U963" s="309"/>
      <c r="V963" s="309"/>
      <c r="W963" s="309"/>
      <c r="X963" s="309"/>
      <c r="Y963" s="309"/>
      <c r="Z963" s="309"/>
      <c r="AA963" s="309"/>
      <c r="AB963" s="309"/>
      <c r="AC963" s="309"/>
      <c r="AD963" s="309"/>
    </row>
    <row r="964" spans="18:30" s="311" customFormat="1" ht="12" x14ac:dyDescent="0.2">
      <c r="R964" s="309"/>
      <c r="S964" s="309"/>
      <c r="T964" s="309"/>
      <c r="U964" s="309"/>
      <c r="V964" s="309"/>
      <c r="W964" s="309"/>
      <c r="X964" s="309"/>
      <c r="Y964" s="309"/>
      <c r="Z964" s="309"/>
      <c r="AA964" s="309"/>
      <c r="AB964" s="309"/>
      <c r="AC964" s="309"/>
      <c r="AD964" s="309"/>
    </row>
    <row r="965" spans="18:30" s="311" customFormat="1" ht="12" x14ac:dyDescent="0.2">
      <c r="R965" s="309"/>
      <c r="S965" s="309"/>
      <c r="T965" s="309"/>
      <c r="U965" s="309"/>
      <c r="V965" s="309"/>
      <c r="W965" s="309"/>
      <c r="X965" s="309"/>
      <c r="Y965" s="309"/>
      <c r="Z965" s="309"/>
      <c r="AA965" s="309"/>
      <c r="AB965" s="309"/>
      <c r="AC965" s="309"/>
      <c r="AD965" s="309"/>
    </row>
    <row r="966" spans="18:30" s="311" customFormat="1" ht="12" x14ac:dyDescent="0.2">
      <c r="R966" s="309"/>
      <c r="S966" s="309"/>
      <c r="T966" s="309"/>
      <c r="U966" s="309"/>
      <c r="V966" s="309"/>
      <c r="W966" s="309"/>
      <c r="X966" s="309"/>
      <c r="Y966" s="309"/>
      <c r="Z966" s="309"/>
      <c r="AA966" s="309"/>
      <c r="AB966" s="309"/>
      <c r="AC966" s="309"/>
      <c r="AD966" s="309"/>
    </row>
    <row r="967" spans="18:30" s="311" customFormat="1" ht="12" x14ac:dyDescent="0.2">
      <c r="R967" s="309"/>
      <c r="S967" s="309"/>
      <c r="T967" s="309"/>
      <c r="U967" s="309"/>
      <c r="V967" s="309"/>
      <c r="W967" s="309"/>
      <c r="X967" s="309"/>
      <c r="Y967" s="309"/>
      <c r="Z967" s="309"/>
      <c r="AA967" s="309"/>
      <c r="AB967" s="309"/>
      <c r="AC967" s="309"/>
      <c r="AD967" s="309"/>
    </row>
    <row r="968" spans="18:30" s="311" customFormat="1" ht="12" x14ac:dyDescent="0.2">
      <c r="R968" s="309"/>
      <c r="S968" s="309"/>
      <c r="T968" s="309"/>
      <c r="U968" s="309"/>
      <c r="V968" s="309"/>
      <c r="W968" s="309"/>
      <c r="X968" s="309"/>
      <c r="Y968" s="309"/>
      <c r="Z968" s="309"/>
      <c r="AA968" s="309"/>
      <c r="AB968" s="309"/>
      <c r="AC968" s="309"/>
      <c r="AD968" s="309"/>
    </row>
    <row r="969" spans="18:30" s="311" customFormat="1" ht="12" x14ac:dyDescent="0.2">
      <c r="R969" s="309"/>
      <c r="S969" s="309"/>
      <c r="T969" s="309"/>
      <c r="U969" s="309"/>
      <c r="V969" s="309"/>
      <c r="W969" s="309"/>
      <c r="X969" s="309"/>
      <c r="Y969" s="309"/>
      <c r="Z969" s="309"/>
      <c r="AA969" s="309"/>
      <c r="AB969" s="309"/>
      <c r="AC969" s="309"/>
      <c r="AD969" s="309"/>
    </row>
    <row r="970" spans="18:30" s="311" customFormat="1" ht="12" x14ac:dyDescent="0.2">
      <c r="R970" s="309"/>
      <c r="S970" s="309"/>
      <c r="T970" s="309"/>
      <c r="U970" s="309"/>
      <c r="V970" s="309"/>
      <c r="W970" s="309"/>
      <c r="X970" s="309"/>
      <c r="Y970" s="309"/>
      <c r="Z970" s="309"/>
      <c r="AA970" s="309"/>
      <c r="AB970" s="309"/>
      <c r="AC970" s="309"/>
      <c r="AD970" s="309"/>
    </row>
    <row r="971" spans="18:30" s="311" customFormat="1" ht="12" x14ac:dyDescent="0.2">
      <c r="R971" s="309"/>
      <c r="S971" s="309"/>
      <c r="T971" s="309"/>
      <c r="U971" s="309"/>
      <c r="V971" s="309"/>
      <c r="W971" s="309"/>
      <c r="X971" s="309"/>
      <c r="Y971" s="309"/>
      <c r="Z971" s="309"/>
      <c r="AA971" s="309"/>
      <c r="AB971" s="309"/>
      <c r="AC971" s="309"/>
      <c r="AD971" s="309"/>
    </row>
    <row r="972" spans="18:30" s="311" customFormat="1" ht="12" x14ac:dyDescent="0.2">
      <c r="R972" s="309"/>
      <c r="S972" s="309"/>
      <c r="T972" s="309"/>
      <c r="U972" s="309"/>
      <c r="V972" s="309"/>
      <c r="W972" s="309"/>
      <c r="X972" s="309"/>
      <c r="Y972" s="309"/>
      <c r="Z972" s="309"/>
      <c r="AA972" s="309"/>
      <c r="AB972" s="309"/>
      <c r="AC972" s="309"/>
      <c r="AD972" s="309"/>
    </row>
    <row r="973" spans="18:30" s="311" customFormat="1" ht="12" x14ac:dyDescent="0.2">
      <c r="R973" s="309"/>
      <c r="S973" s="309"/>
      <c r="T973" s="309"/>
      <c r="U973" s="309"/>
      <c r="V973" s="309"/>
      <c r="W973" s="309"/>
      <c r="X973" s="309"/>
      <c r="Y973" s="309"/>
      <c r="Z973" s="309"/>
      <c r="AA973" s="309"/>
      <c r="AB973" s="309"/>
      <c r="AC973" s="309"/>
      <c r="AD973" s="309"/>
    </row>
    <row r="974" spans="18:30" s="311" customFormat="1" ht="12" x14ac:dyDescent="0.2">
      <c r="R974" s="309"/>
      <c r="S974" s="309"/>
      <c r="T974" s="309"/>
      <c r="U974" s="309"/>
      <c r="V974" s="309"/>
      <c r="W974" s="309"/>
      <c r="X974" s="309"/>
      <c r="Y974" s="309"/>
      <c r="Z974" s="309"/>
      <c r="AA974" s="309"/>
      <c r="AB974" s="309"/>
      <c r="AC974" s="309"/>
      <c r="AD974" s="309"/>
    </row>
    <row r="975" spans="18:30" s="311" customFormat="1" ht="12" x14ac:dyDescent="0.2">
      <c r="R975" s="309"/>
      <c r="S975" s="309"/>
      <c r="T975" s="309"/>
      <c r="U975" s="309"/>
      <c r="V975" s="309"/>
      <c r="W975" s="309"/>
      <c r="X975" s="309"/>
      <c r="Y975" s="309"/>
      <c r="Z975" s="309"/>
      <c r="AA975" s="309"/>
      <c r="AB975" s="309"/>
      <c r="AC975" s="309"/>
      <c r="AD975" s="309"/>
    </row>
    <row r="976" spans="18:30" s="311" customFormat="1" ht="12" x14ac:dyDescent="0.2">
      <c r="R976" s="309"/>
      <c r="S976" s="309"/>
      <c r="T976" s="309"/>
      <c r="U976" s="309"/>
      <c r="V976" s="309"/>
      <c r="W976" s="309"/>
      <c r="X976" s="309"/>
      <c r="Y976" s="309"/>
      <c r="Z976" s="309"/>
      <c r="AA976" s="309"/>
      <c r="AB976" s="309"/>
      <c r="AC976" s="309"/>
      <c r="AD976" s="309"/>
    </row>
    <row r="977" spans="18:30" s="311" customFormat="1" ht="12" x14ac:dyDescent="0.2">
      <c r="R977" s="309"/>
      <c r="S977" s="309"/>
      <c r="T977" s="309"/>
      <c r="U977" s="309"/>
      <c r="V977" s="309"/>
      <c r="W977" s="309"/>
      <c r="X977" s="309"/>
      <c r="Y977" s="309"/>
      <c r="Z977" s="309"/>
      <c r="AA977" s="309"/>
      <c r="AB977" s="309"/>
      <c r="AC977" s="309"/>
      <c r="AD977" s="309"/>
    </row>
    <row r="978" spans="18:30" s="311" customFormat="1" ht="12" x14ac:dyDescent="0.2">
      <c r="R978" s="309"/>
      <c r="S978" s="309"/>
      <c r="T978" s="309"/>
      <c r="U978" s="309"/>
      <c r="V978" s="309"/>
      <c r="W978" s="309"/>
      <c r="X978" s="309"/>
      <c r="Y978" s="309"/>
      <c r="Z978" s="309"/>
      <c r="AA978" s="309"/>
      <c r="AB978" s="309"/>
      <c r="AC978" s="309"/>
      <c r="AD978" s="309"/>
    </row>
    <row r="979" spans="18:30" s="311" customFormat="1" ht="12" x14ac:dyDescent="0.2">
      <c r="R979" s="309"/>
      <c r="S979" s="309"/>
      <c r="T979" s="309"/>
      <c r="U979" s="309"/>
      <c r="V979" s="309"/>
      <c r="W979" s="309"/>
      <c r="X979" s="309"/>
      <c r="Y979" s="309"/>
      <c r="Z979" s="309"/>
      <c r="AA979" s="309"/>
      <c r="AB979" s="309"/>
      <c r="AC979" s="309"/>
      <c r="AD979" s="309"/>
    </row>
    <row r="980" spans="18:30" s="311" customFormat="1" ht="12" x14ac:dyDescent="0.2">
      <c r="R980" s="309"/>
      <c r="S980" s="309"/>
      <c r="T980" s="309"/>
      <c r="U980" s="309"/>
      <c r="V980" s="309"/>
      <c r="W980" s="309"/>
      <c r="X980" s="309"/>
      <c r="Y980" s="309"/>
      <c r="Z980" s="309"/>
      <c r="AA980" s="309"/>
      <c r="AB980" s="309"/>
      <c r="AC980" s="309"/>
      <c r="AD980" s="309"/>
    </row>
    <row r="981" spans="18:30" s="311" customFormat="1" ht="12" x14ac:dyDescent="0.2">
      <c r="R981" s="309"/>
      <c r="S981" s="309"/>
      <c r="T981" s="309"/>
      <c r="U981" s="309"/>
      <c r="V981" s="309"/>
      <c r="W981" s="309"/>
      <c r="X981" s="309"/>
      <c r="Y981" s="309"/>
      <c r="Z981" s="309"/>
      <c r="AA981" s="309"/>
      <c r="AB981" s="309"/>
      <c r="AC981" s="309"/>
      <c r="AD981" s="309"/>
    </row>
    <row r="982" spans="18:30" s="311" customFormat="1" ht="12" x14ac:dyDescent="0.2">
      <c r="R982" s="309"/>
      <c r="S982" s="309"/>
      <c r="T982" s="309"/>
      <c r="U982" s="309"/>
      <c r="V982" s="309"/>
      <c r="W982" s="309"/>
      <c r="X982" s="309"/>
      <c r="Y982" s="309"/>
      <c r="Z982" s="309"/>
      <c r="AA982" s="309"/>
      <c r="AB982" s="309"/>
      <c r="AC982" s="309"/>
      <c r="AD982" s="309"/>
    </row>
    <row r="983" spans="18:30" s="311" customFormat="1" ht="12" x14ac:dyDescent="0.2">
      <c r="R983" s="309"/>
      <c r="S983" s="309"/>
      <c r="T983" s="309"/>
      <c r="U983" s="309"/>
      <c r="V983" s="309"/>
      <c r="W983" s="309"/>
      <c r="X983" s="309"/>
      <c r="Y983" s="309"/>
      <c r="Z983" s="309"/>
      <c r="AA983" s="309"/>
      <c r="AB983" s="309"/>
      <c r="AC983" s="309"/>
      <c r="AD983" s="309"/>
    </row>
    <row r="984" spans="18:30" s="311" customFormat="1" ht="12" x14ac:dyDescent="0.2">
      <c r="R984" s="309"/>
      <c r="S984" s="309"/>
      <c r="T984" s="309"/>
      <c r="U984" s="309"/>
      <c r="V984" s="309"/>
      <c r="W984" s="309"/>
      <c r="X984" s="309"/>
      <c r="Y984" s="309"/>
      <c r="Z984" s="309"/>
      <c r="AA984" s="309"/>
      <c r="AB984" s="309"/>
      <c r="AC984" s="309"/>
      <c r="AD984" s="309"/>
    </row>
    <row r="985" spans="18:30" s="311" customFormat="1" ht="12" x14ac:dyDescent="0.2">
      <c r="R985" s="309"/>
      <c r="S985" s="309"/>
      <c r="T985" s="309"/>
      <c r="U985" s="309"/>
      <c r="V985" s="309"/>
      <c r="W985" s="309"/>
      <c r="X985" s="309"/>
      <c r="Y985" s="309"/>
      <c r="Z985" s="309"/>
      <c r="AA985" s="309"/>
      <c r="AB985" s="309"/>
      <c r="AC985" s="309"/>
      <c r="AD985" s="309"/>
    </row>
    <row r="986" spans="18:30" s="311" customFormat="1" ht="12" x14ac:dyDescent="0.2">
      <c r="R986" s="309"/>
      <c r="S986" s="309"/>
      <c r="T986" s="309"/>
      <c r="U986" s="309"/>
      <c r="V986" s="309"/>
      <c r="W986" s="309"/>
      <c r="X986" s="309"/>
      <c r="Y986" s="309"/>
      <c r="Z986" s="309"/>
      <c r="AA986" s="309"/>
      <c r="AB986" s="309"/>
      <c r="AC986" s="309"/>
      <c r="AD986" s="309"/>
    </row>
    <row r="987" spans="18:30" s="311" customFormat="1" ht="12" x14ac:dyDescent="0.2">
      <c r="R987" s="309"/>
      <c r="S987" s="309"/>
      <c r="T987" s="309"/>
      <c r="U987" s="309"/>
      <c r="V987" s="309"/>
      <c r="W987" s="309"/>
      <c r="X987" s="309"/>
      <c r="Y987" s="309"/>
      <c r="Z987" s="309"/>
      <c r="AA987" s="309"/>
      <c r="AB987" s="309"/>
      <c r="AC987" s="309"/>
      <c r="AD987" s="309"/>
    </row>
    <row r="988" spans="18:30" s="311" customFormat="1" ht="12" x14ac:dyDescent="0.2">
      <c r="R988" s="309"/>
      <c r="S988" s="309"/>
      <c r="T988" s="309"/>
      <c r="U988" s="309"/>
      <c r="V988" s="309"/>
      <c r="W988" s="309"/>
      <c r="X988" s="309"/>
      <c r="Y988" s="309"/>
      <c r="Z988" s="309"/>
      <c r="AA988" s="309"/>
      <c r="AB988" s="309"/>
      <c r="AC988" s="309"/>
      <c r="AD988" s="309"/>
    </row>
    <row r="989" spans="18:30" s="311" customFormat="1" ht="12" x14ac:dyDescent="0.2">
      <c r="R989" s="309"/>
      <c r="S989" s="309"/>
      <c r="T989" s="309"/>
      <c r="U989" s="309"/>
      <c r="V989" s="309"/>
      <c r="W989" s="309"/>
      <c r="X989" s="309"/>
      <c r="Y989" s="309"/>
      <c r="Z989" s="309"/>
      <c r="AA989" s="309"/>
      <c r="AB989" s="309"/>
      <c r="AC989" s="309"/>
      <c r="AD989" s="309"/>
    </row>
    <row r="990" spans="18:30" s="311" customFormat="1" ht="12" x14ac:dyDescent="0.2">
      <c r="R990" s="309"/>
      <c r="S990" s="309"/>
      <c r="T990" s="309"/>
      <c r="U990" s="309"/>
      <c r="V990" s="309"/>
      <c r="W990" s="309"/>
      <c r="X990" s="309"/>
      <c r="Y990" s="309"/>
      <c r="Z990" s="309"/>
      <c r="AA990" s="309"/>
      <c r="AB990" s="309"/>
      <c r="AC990" s="309"/>
      <c r="AD990" s="309"/>
    </row>
    <row r="991" spans="18:30" s="311" customFormat="1" ht="12" x14ac:dyDescent="0.2">
      <c r="R991" s="309"/>
      <c r="S991" s="309"/>
      <c r="T991" s="309"/>
      <c r="U991" s="309"/>
      <c r="V991" s="309"/>
      <c r="W991" s="309"/>
      <c r="X991" s="309"/>
      <c r="Y991" s="309"/>
      <c r="Z991" s="309"/>
      <c r="AA991" s="309"/>
      <c r="AB991" s="309"/>
      <c r="AC991" s="309"/>
      <c r="AD991" s="309"/>
    </row>
    <row r="992" spans="18:30" s="311" customFormat="1" ht="12" x14ac:dyDescent="0.2">
      <c r="R992" s="309"/>
      <c r="S992" s="309"/>
      <c r="T992" s="309"/>
      <c r="U992" s="309"/>
      <c r="V992" s="309"/>
      <c r="W992" s="309"/>
      <c r="X992" s="309"/>
      <c r="Y992" s="309"/>
      <c r="Z992" s="309"/>
      <c r="AA992" s="309"/>
      <c r="AB992" s="309"/>
      <c r="AC992" s="309"/>
      <c r="AD992" s="309"/>
    </row>
    <row r="993" spans="18:30" s="311" customFormat="1" ht="12" x14ac:dyDescent="0.2">
      <c r="R993" s="309"/>
      <c r="S993" s="309"/>
      <c r="T993" s="309"/>
      <c r="U993" s="309"/>
      <c r="V993" s="309"/>
      <c r="W993" s="309"/>
      <c r="X993" s="309"/>
      <c r="Y993" s="309"/>
      <c r="Z993" s="309"/>
      <c r="AA993" s="309"/>
      <c r="AB993" s="309"/>
      <c r="AC993" s="309"/>
      <c r="AD993" s="309"/>
    </row>
    <row r="994" spans="18:30" s="311" customFormat="1" ht="12" x14ac:dyDescent="0.2">
      <c r="R994" s="309"/>
      <c r="S994" s="309"/>
      <c r="T994" s="309"/>
      <c r="U994" s="309"/>
      <c r="V994" s="309"/>
      <c r="W994" s="309"/>
      <c r="X994" s="309"/>
      <c r="Y994" s="309"/>
      <c r="Z994" s="309"/>
      <c r="AA994" s="309"/>
      <c r="AB994" s="309"/>
      <c r="AC994" s="309"/>
      <c r="AD994" s="309"/>
    </row>
    <row r="995" spans="18:30" s="311" customFormat="1" ht="12" x14ac:dyDescent="0.2">
      <c r="R995" s="309"/>
      <c r="S995" s="309"/>
      <c r="T995" s="309"/>
      <c r="U995" s="309"/>
      <c r="V995" s="309"/>
      <c r="W995" s="309"/>
      <c r="X995" s="309"/>
      <c r="Y995" s="309"/>
      <c r="Z995" s="309"/>
      <c r="AA995" s="309"/>
      <c r="AB995" s="309"/>
      <c r="AC995" s="309"/>
      <c r="AD995" s="309"/>
    </row>
    <row r="996" spans="18:30" s="311" customFormat="1" ht="12" x14ac:dyDescent="0.2">
      <c r="R996" s="309"/>
      <c r="S996" s="309"/>
      <c r="T996" s="309"/>
      <c r="U996" s="309"/>
      <c r="V996" s="309"/>
      <c r="W996" s="309"/>
      <c r="X996" s="309"/>
      <c r="Y996" s="309"/>
      <c r="Z996" s="309"/>
      <c r="AA996" s="309"/>
      <c r="AB996" s="309"/>
      <c r="AC996" s="309"/>
      <c r="AD996" s="309"/>
    </row>
    <row r="997" spans="18:30" s="311" customFormat="1" ht="12" x14ac:dyDescent="0.2">
      <c r="R997" s="309"/>
      <c r="S997" s="309"/>
      <c r="T997" s="309"/>
      <c r="U997" s="309"/>
      <c r="V997" s="309"/>
      <c r="W997" s="309"/>
      <c r="X997" s="309"/>
      <c r="Y997" s="309"/>
      <c r="Z997" s="309"/>
      <c r="AA997" s="309"/>
      <c r="AB997" s="309"/>
      <c r="AC997" s="309"/>
      <c r="AD997" s="309"/>
    </row>
    <row r="998" spans="18:30" s="311" customFormat="1" ht="12" x14ac:dyDescent="0.2">
      <c r="R998" s="309"/>
      <c r="S998" s="309"/>
      <c r="T998" s="309"/>
      <c r="U998" s="309"/>
      <c r="V998" s="309"/>
      <c r="W998" s="309"/>
      <c r="X998" s="309"/>
      <c r="Y998" s="309"/>
      <c r="Z998" s="309"/>
      <c r="AA998" s="309"/>
      <c r="AB998" s="309"/>
      <c r="AC998" s="309"/>
      <c r="AD998" s="309"/>
    </row>
    <row r="999" spans="18:30" s="311" customFormat="1" ht="12" x14ac:dyDescent="0.2">
      <c r="R999" s="309"/>
      <c r="S999" s="309"/>
      <c r="T999" s="309"/>
      <c r="U999" s="309"/>
      <c r="V999" s="309"/>
      <c r="W999" s="309"/>
      <c r="X999" s="309"/>
      <c r="Y999" s="309"/>
      <c r="Z999" s="309"/>
      <c r="AA999" s="309"/>
      <c r="AB999" s="309"/>
      <c r="AC999" s="309"/>
      <c r="AD999" s="309"/>
    </row>
    <row r="1000" spans="18:30" s="311" customFormat="1" ht="12" x14ac:dyDescent="0.2">
      <c r="R1000" s="309"/>
      <c r="S1000" s="309"/>
      <c r="T1000" s="309"/>
      <c r="U1000" s="309"/>
      <c r="V1000" s="309"/>
      <c r="W1000" s="309"/>
      <c r="X1000" s="309"/>
      <c r="Y1000" s="309"/>
      <c r="Z1000" s="309"/>
      <c r="AA1000" s="309"/>
      <c r="AB1000" s="309"/>
      <c r="AC1000" s="309"/>
      <c r="AD1000" s="309"/>
    </row>
    <row r="1001" spans="18:30" s="311" customFormat="1" ht="12" x14ac:dyDescent="0.2">
      <c r="R1001" s="309"/>
      <c r="S1001" s="309"/>
      <c r="T1001" s="309"/>
      <c r="U1001" s="309"/>
      <c r="V1001" s="309"/>
      <c r="W1001" s="309"/>
      <c r="X1001" s="309"/>
      <c r="Y1001" s="309"/>
      <c r="Z1001" s="309"/>
      <c r="AA1001" s="309"/>
      <c r="AB1001" s="309"/>
      <c r="AC1001" s="309"/>
      <c r="AD1001" s="309"/>
    </row>
    <row r="1002" spans="18:30" s="311" customFormat="1" ht="12" x14ac:dyDescent="0.2">
      <c r="R1002" s="309"/>
      <c r="S1002" s="309"/>
      <c r="T1002" s="309"/>
      <c r="U1002" s="309"/>
      <c r="V1002" s="309"/>
      <c r="W1002" s="309"/>
      <c r="X1002" s="309"/>
      <c r="Y1002" s="309"/>
      <c r="Z1002" s="309"/>
      <c r="AA1002" s="309"/>
      <c r="AB1002" s="309"/>
      <c r="AC1002" s="309"/>
      <c r="AD1002" s="309"/>
    </row>
    <row r="1003" spans="18:30" s="311" customFormat="1" ht="12" x14ac:dyDescent="0.2">
      <c r="R1003" s="309"/>
      <c r="S1003" s="309"/>
      <c r="T1003" s="309"/>
      <c r="U1003" s="309"/>
      <c r="V1003" s="309"/>
      <c r="W1003" s="309"/>
      <c r="X1003" s="309"/>
      <c r="Y1003" s="309"/>
      <c r="Z1003" s="309"/>
      <c r="AA1003" s="309"/>
      <c r="AB1003" s="309"/>
      <c r="AC1003" s="309"/>
      <c r="AD1003" s="309"/>
    </row>
    <row r="1004" spans="18:30" s="311" customFormat="1" ht="12" x14ac:dyDescent="0.2">
      <c r="R1004" s="309"/>
      <c r="S1004" s="309"/>
      <c r="T1004" s="309"/>
      <c r="U1004" s="309"/>
      <c r="V1004" s="309"/>
      <c r="W1004" s="309"/>
      <c r="X1004" s="309"/>
      <c r="Y1004" s="309"/>
      <c r="Z1004" s="309"/>
      <c r="AA1004" s="309"/>
      <c r="AB1004" s="309"/>
      <c r="AC1004" s="309"/>
      <c r="AD1004" s="309"/>
    </row>
    <row r="1005" spans="18:30" s="311" customFormat="1" ht="12" x14ac:dyDescent="0.2">
      <c r="R1005" s="309"/>
      <c r="S1005" s="309"/>
      <c r="T1005" s="309"/>
      <c r="U1005" s="309"/>
      <c r="V1005" s="309"/>
      <c r="W1005" s="309"/>
      <c r="X1005" s="309"/>
      <c r="Y1005" s="309"/>
      <c r="Z1005" s="309"/>
      <c r="AA1005" s="309"/>
      <c r="AB1005" s="309"/>
      <c r="AC1005" s="309"/>
      <c r="AD1005" s="309"/>
    </row>
    <row r="1006" spans="18:30" s="311" customFormat="1" ht="12" x14ac:dyDescent="0.2">
      <c r="R1006" s="309"/>
      <c r="S1006" s="309"/>
      <c r="T1006" s="309"/>
      <c r="U1006" s="309"/>
      <c r="V1006" s="309"/>
      <c r="W1006" s="309"/>
      <c r="X1006" s="309"/>
      <c r="Y1006" s="309"/>
      <c r="Z1006" s="309"/>
      <c r="AA1006" s="309"/>
      <c r="AB1006" s="309"/>
      <c r="AC1006" s="309"/>
      <c r="AD1006" s="309"/>
    </row>
    <row r="1007" spans="18:30" s="311" customFormat="1" ht="12" x14ac:dyDescent="0.2">
      <c r="R1007" s="309"/>
      <c r="S1007" s="309"/>
      <c r="T1007" s="309"/>
      <c r="U1007" s="309"/>
      <c r="V1007" s="309"/>
      <c r="W1007" s="309"/>
      <c r="X1007" s="309"/>
      <c r="Y1007" s="309"/>
      <c r="Z1007" s="309"/>
      <c r="AA1007" s="309"/>
      <c r="AB1007" s="309"/>
      <c r="AC1007" s="309"/>
      <c r="AD1007" s="309"/>
    </row>
    <row r="1008" spans="18:30" s="311" customFormat="1" ht="12" x14ac:dyDescent="0.2">
      <c r="R1008" s="309"/>
      <c r="S1008" s="309"/>
      <c r="T1008" s="309"/>
      <c r="U1008" s="309"/>
      <c r="V1008" s="309"/>
      <c r="W1008" s="309"/>
      <c r="X1008" s="309"/>
      <c r="Y1008" s="309"/>
      <c r="Z1008" s="309"/>
      <c r="AA1008" s="309"/>
      <c r="AB1008" s="309"/>
      <c r="AC1008" s="309"/>
      <c r="AD1008" s="309"/>
    </row>
    <row r="1009" spans="18:30" s="311" customFormat="1" ht="12" x14ac:dyDescent="0.2">
      <c r="R1009" s="309"/>
      <c r="S1009" s="309"/>
      <c r="T1009" s="309"/>
      <c r="U1009" s="309"/>
      <c r="V1009" s="309"/>
      <c r="W1009" s="309"/>
      <c r="X1009" s="309"/>
      <c r="Y1009" s="309"/>
      <c r="Z1009" s="309"/>
      <c r="AA1009" s="309"/>
      <c r="AB1009" s="309"/>
      <c r="AC1009" s="309"/>
      <c r="AD1009" s="309"/>
    </row>
    <row r="1010" spans="18:30" s="311" customFormat="1" ht="12" x14ac:dyDescent="0.2">
      <c r="R1010" s="309"/>
      <c r="S1010" s="309"/>
      <c r="T1010" s="309"/>
      <c r="U1010" s="309"/>
      <c r="V1010" s="309"/>
      <c r="W1010" s="309"/>
      <c r="X1010" s="309"/>
      <c r="Y1010" s="309"/>
      <c r="Z1010" s="309"/>
      <c r="AA1010" s="309"/>
      <c r="AB1010" s="309"/>
      <c r="AC1010" s="309"/>
      <c r="AD1010" s="309"/>
    </row>
    <row r="1011" spans="18:30" s="311" customFormat="1" ht="12" x14ac:dyDescent="0.2">
      <c r="R1011" s="309"/>
      <c r="S1011" s="309"/>
      <c r="T1011" s="309"/>
      <c r="U1011" s="309"/>
      <c r="V1011" s="309"/>
      <c r="W1011" s="309"/>
      <c r="X1011" s="309"/>
      <c r="Y1011" s="309"/>
      <c r="Z1011" s="309"/>
      <c r="AA1011" s="309"/>
      <c r="AB1011" s="309"/>
      <c r="AC1011" s="309"/>
      <c r="AD1011" s="309"/>
    </row>
    <row r="1012" spans="18:30" s="311" customFormat="1" ht="12" x14ac:dyDescent="0.2">
      <c r="R1012" s="309"/>
      <c r="S1012" s="309"/>
      <c r="T1012" s="309"/>
      <c r="U1012" s="309"/>
      <c r="V1012" s="309"/>
      <c r="W1012" s="309"/>
      <c r="X1012" s="309"/>
      <c r="Y1012" s="309"/>
      <c r="Z1012" s="309"/>
      <c r="AA1012" s="309"/>
      <c r="AB1012" s="309"/>
      <c r="AC1012" s="309"/>
      <c r="AD1012" s="309"/>
    </row>
    <row r="1013" spans="18:30" s="311" customFormat="1" ht="12" x14ac:dyDescent="0.2">
      <c r="R1013" s="309"/>
      <c r="S1013" s="309"/>
      <c r="T1013" s="309"/>
      <c r="U1013" s="309"/>
      <c r="V1013" s="309"/>
      <c r="W1013" s="309"/>
      <c r="X1013" s="309"/>
      <c r="Y1013" s="309"/>
      <c r="Z1013" s="309"/>
      <c r="AA1013" s="309"/>
      <c r="AB1013" s="309"/>
      <c r="AC1013" s="309"/>
      <c r="AD1013" s="309"/>
    </row>
    <row r="1014" spans="18:30" s="311" customFormat="1" ht="12" x14ac:dyDescent="0.2">
      <c r="R1014" s="309"/>
      <c r="S1014" s="309"/>
      <c r="T1014" s="309"/>
      <c r="U1014" s="309"/>
      <c r="V1014" s="309"/>
      <c r="W1014" s="309"/>
      <c r="X1014" s="309"/>
      <c r="Y1014" s="309"/>
      <c r="Z1014" s="309"/>
      <c r="AA1014" s="309"/>
      <c r="AB1014" s="309"/>
      <c r="AC1014" s="309"/>
      <c r="AD1014" s="309"/>
    </row>
    <row r="1015" spans="18:30" s="311" customFormat="1" ht="12" x14ac:dyDescent="0.2">
      <c r="R1015" s="309"/>
      <c r="S1015" s="309"/>
      <c r="T1015" s="309"/>
      <c r="U1015" s="309"/>
      <c r="V1015" s="309"/>
      <c r="W1015" s="309"/>
      <c r="X1015" s="309"/>
      <c r="Y1015" s="309"/>
      <c r="Z1015" s="309"/>
      <c r="AA1015" s="309"/>
      <c r="AB1015" s="309"/>
      <c r="AC1015" s="309"/>
      <c r="AD1015" s="309"/>
    </row>
    <row r="1016" spans="18:30" s="311" customFormat="1" ht="12" x14ac:dyDescent="0.2">
      <c r="R1016" s="309"/>
      <c r="S1016" s="309"/>
      <c r="T1016" s="309"/>
      <c r="U1016" s="309"/>
      <c r="V1016" s="309"/>
      <c r="W1016" s="309"/>
      <c r="X1016" s="309"/>
      <c r="Y1016" s="309"/>
      <c r="Z1016" s="309"/>
      <c r="AA1016" s="309"/>
      <c r="AB1016" s="309"/>
      <c r="AC1016" s="309"/>
      <c r="AD1016" s="309"/>
    </row>
    <row r="1017" spans="18:30" s="311" customFormat="1" ht="12" x14ac:dyDescent="0.2">
      <c r="R1017" s="309"/>
      <c r="S1017" s="309"/>
      <c r="T1017" s="309"/>
      <c r="U1017" s="309"/>
      <c r="V1017" s="309"/>
      <c r="W1017" s="309"/>
      <c r="X1017" s="309"/>
      <c r="Y1017" s="309"/>
      <c r="Z1017" s="309"/>
      <c r="AA1017" s="309"/>
      <c r="AB1017" s="309"/>
      <c r="AC1017" s="309"/>
      <c r="AD1017" s="309"/>
    </row>
    <row r="1018" spans="18:30" s="311" customFormat="1" ht="12" x14ac:dyDescent="0.2">
      <c r="R1018" s="309"/>
      <c r="S1018" s="309"/>
      <c r="T1018" s="309"/>
      <c r="U1018" s="309"/>
      <c r="V1018" s="309"/>
      <c r="W1018" s="309"/>
      <c r="X1018" s="309"/>
      <c r="Y1018" s="309"/>
      <c r="Z1018" s="309"/>
      <c r="AA1018" s="309"/>
      <c r="AB1018" s="309"/>
      <c r="AC1018" s="309"/>
      <c r="AD1018" s="309"/>
    </row>
    <row r="1019" spans="18:30" s="311" customFormat="1" ht="12" x14ac:dyDescent="0.2">
      <c r="R1019" s="309"/>
      <c r="S1019" s="309"/>
      <c r="T1019" s="309"/>
      <c r="U1019" s="309"/>
      <c r="V1019" s="309"/>
      <c r="W1019" s="309"/>
      <c r="X1019" s="309"/>
      <c r="Y1019" s="309"/>
      <c r="Z1019" s="309"/>
      <c r="AA1019" s="309"/>
      <c r="AB1019" s="309"/>
      <c r="AC1019" s="309"/>
      <c r="AD1019" s="309"/>
    </row>
    <row r="1020" spans="18:30" s="311" customFormat="1" ht="12" x14ac:dyDescent="0.2">
      <c r="R1020" s="309"/>
      <c r="S1020" s="309"/>
      <c r="T1020" s="309"/>
      <c r="U1020" s="309"/>
      <c r="V1020" s="309"/>
      <c r="W1020" s="309"/>
      <c r="X1020" s="309"/>
      <c r="Y1020" s="309"/>
      <c r="Z1020" s="309"/>
      <c r="AA1020" s="309"/>
      <c r="AB1020" s="309"/>
      <c r="AC1020" s="309"/>
      <c r="AD1020" s="309"/>
    </row>
    <row r="1021" spans="18:30" s="311" customFormat="1" ht="12" x14ac:dyDescent="0.2">
      <c r="R1021" s="309"/>
      <c r="S1021" s="309"/>
      <c r="T1021" s="309"/>
      <c r="U1021" s="309"/>
      <c r="V1021" s="309"/>
      <c r="W1021" s="309"/>
      <c r="X1021" s="309"/>
      <c r="Y1021" s="309"/>
      <c r="Z1021" s="309"/>
      <c r="AA1021" s="309"/>
      <c r="AB1021" s="309"/>
      <c r="AC1021" s="309"/>
      <c r="AD1021" s="309"/>
    </row>
    <row r="1022" spans="18:30" s="311" customFormat="1" ht="12" x14ac:dyDescent="0.2">
      <c r="R1022" s="309"/>
      <c r="S1022" s="309"/>
      <c r="T1022" s="309"/>
      <c r="U1022" s="309"/>
      <c r="V1022" s="309"/>
      <c r="W1022" s="309"/>
      <c r="X1022" s="309"/>
      <c r="Y1022" s="309"/>
      <c r="Z1022" s="309"/>
      <c r="AA1022" s="309"/>
      <c r="AB1022" s="309"/>
      <c r="AC1022" s="309"/>
      <c r="AD1022" s="309"/>
    </row>
    <row r="1023" spans="18:30" s="311" customFormat="1" ht="12" x14ac:dyDescent="0.2">
      <c r="R1023" s="309"/>
      <c r="S1023" s="309"/>
      <c r="T1023" s="309"/>
      <c r="U1023" s="309"/>
      <c r="V1023" s="309"/>
      <c r="W1023" s="309"/>
      <c r="X1023" s="309"/>
      <c r="Y1023" s="309"/>
      <c r="Z1023" s="309"/>
      <c r="AA1023" s="309"/>
      <c r="AB1023" s="309"/>
      <c r="AC1023" s="309"/>
      <c r="AD1023" s="309"/>
    </row>
    <row r="1024" spans="18:30" s="311" customFormat="1" ht="12" x14ac:dyDescent="0.2">
      <c r="R1024" s="309"/>
      <c r="S1024" s="309"/>
      <c r="T1024" s="309"/>
      <c r="U1024" s="309"/>
      <c r="V1024" s="309"/>
      <c r="W1024" s="309"/>
      <c r="X1024" s="309"/>
      <c r="Y1024" s="309"/>
      <c r="Z1024" s="309"/>
      <c r="AA1024" s="309"/>
      <c r="AB1024" s="309"/>
      <c r="AC1024" s="309"/>
      <c r="AD1024" s="309"/>
    </row>
    <row r="1025" spans="18:30" s="311" customFormat="1" ht="12" x14ac:dyDescent="0.2">
      <c r="R1025" s="309"/>
      <c r="S1025" s="309"/>
      <c r="T1025" s="309"/>
      <c r="U1025" s="309"/>
      <c r="V1025" s="309"/>
      <c r="W1025" s="309"/>
      <c r="X1025" s="309"/>
      <c r="Y1025" s="309"/>
      <c r="Z1025" s="309"/>
      <c r="AA1025" s="309"/>
      <c r="AB1025" s="309"/>
      <c r="AC1025" s="309"/>
      <c r="AD1025" s="309"/>
    </row>
    <row r="1026" spans="18:30" s="311" customFormat="1" ht="12" x14ac:dyDescent="0.2">
      <c r="R1026" s="309"/>
      <c r="S1026" s="309"/>
      <c r="T1026" s="309"/>
      <c r="U1026" s="309"/>
      <c r="V1026" s="309"/>
      <c r="W1026" s="309"/>
      <c r="X1026" s="309"/>
      <c r="Y1026" s="309"/>
      <c r="Z1026" s="309"/>
      <c r="AA1026" s="309"/>
      <c r="AB1026" s="309"/>
      <c r="AC1026" s="309"/>
      <c r="AD1026" s="309"/>
    </row>
    <row r="1027" spans="18:30" s="311" customFormat="1" ht="12" x14ac:dyDescent="0.2">
      <c r="R1027" s="309"/>
      <c r="S1027" s="309"/>
      <c r="T1027" s="309"/>
      <c r="U1027" s="309"/>
      <c r="V1027" s="309"/>
      <c r="W1027" s="309"/>
      <c r="X1027" s="309"/>
      <c r="Y1027" s="309"/>
      <c r="Z1027" s="309"/>
      <c r="AA1027" s="309"/>
      <c r="AB1027" s="309"/>
      <c r="AC1027" s="309"/>
      <c r="AD1027" s="309"/>
    </row>
    <row r="1028" spans="18:30" s="311" customFormat="1" ht="12" x14ac:dyDescent="0.2">
      <c r="R1028" s="309"/>
      <c r="S1028" s="309"/>
      <c r="T1028" s="309"/>
      <c r="U1028" s="309"/>
      <c r="V1028" s="309"/>
      <c r="W1028" s="309"/>
      <c r="X1028" s="309"/>
      <c r="Y1028" s="309"/>
      <c r="Z1028" s="309"/>
      <c r="AA1028" s="309"/>
      <c r="AB1028" s="309"/>
      <c r="AC1028" s="309"/>
      <c r="AD1028" s="309"/>
    </row>
    <row r="1029" spans="18:30" s="311" customFormat="1" ht="12" x14ac:dyDescent="0.2">
      <c r="R1029" s="309"/>
      <c r="S1029" s="309"/>
      <c r="T1029" s="309"/>
      <c r="U1029" s="309"/>
      <c r="V1029" s="309"/>
      <c r="W1029" s="309"/>
      <c r="X1029" s="309"/>
      <c r="Y1029" s="309"/>
      <c r="Z1029" s="309"/>
      <c r="AA1029" s="309"/>
      <c r="AB1029" s="309"/>
      <c r="AC1029" s="309"/>
      <c r="AD1029" s="309"/>
    </row>
    <row r="1030" spans="18:30" s="311" customFormat="1" ht="12" x14ac:dyDescent="0.2">
      <c r="R1030" s="309"/>
      <c r="S1030" s="309"/>
      <c r="T1030" s="309"/>
      <c r="U1030" s="309"/>
      <c r="V1030" s="309"/>
      <c r="W1030" s="309"/>
      <c r="X1030" s="309"/>
      <c r="Y1030" s="309"/>
      <c r="Z1030" s="309"/>
      <c r="AA1030" s="309"/>
      <c r="AB1030" s="309"/>
      <c r="AC1030" s="309"/>
      <c r="AD1030" s="309"/>
    </row>
    <row r="1031" spans="18:30" s="311" customFormat="1" ht="12" x14ac:dyDescent="0.2">
      <c r="R1031" s="309"/>
      <c r="S1031" s="309"/>
      <c r="T1031" s="309"/>
      <c r="U1031" s="309"/>
      <c r="V1031" s="309"/>
      <c r="W1031" s="309"/>
      <c r="X1031" s="309"/>
      <c r="Y1031" s="309"/>
      <c r="Z1031" s="309"/>
      <c r="AA1031" s="309"/>
      <c r="AB1031" s="309"/>
      <c r="AC1031" s="309"/>
      <c r="AD1031" s="309"/>
    </row>
    <row r="1032" spans="18:30" s="311" customFormat="1" ht="12" x14ac:dyDescent="0.2">
      <c r="R1032" s="309"/>
      <c r="S1032" s="309"/>
      <c r="T1032" s="309"/>
      <c r="U1032" s="309"/>
      <c r="V1032" s="309"/>
      <c r="W1032" s="309"/>
      <c r="X1032" s="309"/>
      <c r="Y1032" s="309"/>
      <c r="Z1032" s="309"/>
      <c r="AA1032" s="309"/>
      <c r="AB1032" s="309"/>
      <c r="AC1032" s="309"/>
      <c r="AD1032" s="309"/>
    </row>
    <row r="1033" spans="18:30" s="311" customFormat="1" ht="12" x14ac:dyDescent="0.2">
      <c r="R1033" s="309"/>
      <c r="S1033" s="309"/>
      <c r="T1033" s="309"/>
      <c r="U1033" s="309"/>
      <c r="V1033" s="309"/>
      <c r="W1033" s="309"/>
      <c r="X1033" s="309"/>
      <c r="Y1033" s="309"/>
      <c r="Z1033" s="309"/>
      <c r="AA1033" s="309"/>
      <c r="AB1033" s="309"/>
      <c r="AC1033" s="309"/>
      <c r="AD1033" s="309"/>
    </row>
    <row r="1034" spans="18:30" s="311" customFormat="1" ht="12" x14ac:dyDescent="0.2">
      <c r="R1034" s="309"/>
      <c r="S1034" s="309"/>
      <c r="T1034" s="309"/>
      <c r="U1034" s="309"/>
      <c r="V1034" s="309"/>
      <c r="W1034" s="309"/>
      <c r="X1034" s="309"/>
      <c r="Y1034" s="309"/>
      <c r="Z1034" s="309"/>
      <c r="AA1034" s="309"/>
      <c r="AB1034" s="309"/>
      <c r="AC1034" s="309"/>
      <c r="AD1034" s="309"/>
    </row>
    <row r="1035" spans="18:30" s="311" customFormat="1" ht="12" x14ac:dyDescent="0.2">
      <c r="R1035" s="309"/>
      <c r="S1035" s="309"/>
      <c r="T1035" s="309"/>
      <c r="U1035" s="309"/>
      <c r="V1035" s="309"/>
      <c r="W1035" s="309"/>
      <c r="X1035" s="309"/>
      <c r="Y1035" s="309"/>
      <c r="Z1035" s="309"/>
      <c r="AA1035" s="309"/>
      <c r="AB1035" s="309"/>
      <c r="AC1035" s="309"/>
      <c r="AD1035" s="309"/>
    </row>
    <row r="1036" spans="18:30" s="311" customFormat="1" ht="12" x14ac:dyDescent="0.2">
      <c r="R1036" s="309"/>
      <c r="S1036" s="309"/>
      <c r="T1036" s="309"/>
      <c r="U1036" s="309"/>
      <c r="V1036" s="309"/>
      <c r="W1036" s="309"/>
      <c r="X1036" s="309"/>
      <c r="Y1036" s="309"/>
      <c r="Z1036" s="309"/>
      <c r="AA1036" s="309"/>
      <c r="AB1036" s="309"/>
      <c r="AC1036" s="309"/>
      <c r="AD1036" s="309"/>
    </row>
    <row r="1037" spans="18:30" s="311" customFormat="1" ht="12" x14ac:dyDescent="0.2">
      <c r="R1037" s="309"/>
      <c r="S1037" s="309"/>
      <c r="T1037" s="309"/>
      <c r="U1037" s="309"/>
      <c r="V1037" s="309"/>
      <c r="W1037" s="309"/>
      <c r="X1037" s="309"/>
      <c r="Y1037" s="309"/>
      <c r="Z1037" s="309"/>
      <c r="AA1037" s="309"/>
      <c r="AB1037" s="309"/>
      <c r="AC1037" s="309"/>
      <c r="AD1037" s="309"/>
    </row>
    <row r="1038" spans="18:30" s="311" customFormat="1" ht="12" x14ac:dyDescent="0.2">
      <c r="R1038" s="309"/>
      <c r="S1038" s="309"/>
      <c r="T1038" s="309"/>
      <c r="U1038" s="309"/>
      <c r="V1038" s="309"/>
      <c r="W1038" s="309"/>
      <c r="X1038" s="309"/>
      <c r="Y1038" s="309"/>
      <c r="Z1038" s="309"/>
      <c r="AA1038" s="309"/>
      <c r="AB1038" s="309"/>
      <c r="AC1038" s="309"/>
      <c r="AD1038" s="309"/>
    </row>
    <row r="1039" spans="18:30" s="311" customFormat="1" ht="12" x14ac:dyDescent="0.2">
      <c r="R1039" s="309"/>
      <c r="S1039" s="309"/>
      <c r="T1039" s="309"/>
      <c r="U1039" s="309"/>
      <c r="V1039" s="309"/>
      <c r="W1039" s="309"/>
      <c r="X1039" s="309"/>
      <c r="Y1039" s="309"/>
      <c r="Z1039" s="309"/>
      <c r="AA1039" s="309"/>
      <c r="AB1039" s="309"/>
      <c r="AC1039" s="309"/>
      <c r="AD1039" s="309"/>
    </row>
    <row r="1040" spans="18:30" s="311" customFormat="1" ht="12" x14ac:dyDescent="0.2">
      <c r="R1040" s="309"/>
      <c r="S1040" s="309"/>
      <c r="T1040" s="309"/>
      <c r="U1040" s="309"/>
      <c r="V1040" s="309"/>
      <c r="W1040" s="309"/>
      <c r="X1040" s="309"/>
      <c r="Y1040" s="309"/>
      <c r="Z1040" s="309"/>
      <c r="AA1040" s="309"/>
      <c r="AB1040" s="309"/>
      <c r="AC1040" s="309"/>
      <c r="AD1040" s="309"/>
    </row>
    <row r="1041" spans="18:30" s="311" customFormat="1" ht="12" x14ac:dyDescent="0.2">
      <c r="R1041" s="309"/>
      <c r="S1041" s="309"/>
      <c r="T1041" s="309"/>
      <c r="U1041" s="309"/>
      <c r="V1041" s="309"/>
      <c r="W1041" s="309"/>
      <c r="X1041" s="309"/>
      <c r="Y1041" s="309"/>
      <c r="Z1041" s="309"/>
      <c r="AA1041" s="309"/>
      <c r="AB1041" s="309"/>
      <c r="AC1041" s="309"/>
      <c r="AD1041" s="309"/>
    </row>
    <row r="1042" spans="18:30" s="311" customFormat="1" ht="12" x14ac:dyDescent="0.2">
      <c r="R1042" s="309"/>
      <c r="S1042" s="309"/>
      <c r="T1042" s="309"/>
      <c r="U1042" s="309"/>
      <c r="V1042" s="309"/>
      <c r="W1042" s="309"/>
      <c r="X1042" s="309"/>
      <c r="Y1042" s="309"/>
      <c r="Z1042" s="309"/>
      <c r="AA1042" s="309"/>
      <c r="AB1042" s="309"/>
      <c r="AC1042" s="309"/>
      <c r="AD1042" s="309"/>
    </row>
    <row r="1043" spans="18:30" s="311" customFormat="1" ht="12" x14ac:dyDescent="0.2">
      <c r="R1043" s="309"/>
      <c r="S1043" s="309"/>
      <c r="T1043" s="309"/>
      <c r="U1043" s="309"/>
      <c r="V1043" s="309"/>
      <c r="W1043" s="309"/>
      <c r="X1043" s="309"/>
      <c r="Y1043" s="309"/>
      <c r="Z1043" s="309"/>
      <c r="AA1043" s="309"/>
      <c r="AB1043" s="309"/>
      <c r="AC1043" s="309"/>
      <c r="AD1043" s="309"/>
    </row>
    <row r="1044" spans="18:30" s="311" customFormat="1" ht="12" x14ac:dyDescent="0.2">
      <c r="R1044" s="309"/>
      <c r="S1044" s="309"/>
      <c r="T1044" s="309"/>
      <c r="U1044" s="309"/>
      <c r="V1044" s="309"/>
      <c r="W1044" s="309"/>
      <c r="X1044" s="309"/>
      <c r="Y1044" s="309"/>
      <c r="Z1044" s="309"/>
      <c r="AA1044" s="309"/>
      <c r="AB1044" s="309"/>
      <c r="AC1044" s="309"/>
      <c r="AD1044" s="309"/>
    </row>
    <row r="1045" spans="18:30" s="311" customFormat="1" ht="12" x14ac:dyDescent="0.2">
      <c r="R1045" s="309"/>
      <c r="S1045" s="309"/>
      <c r="T1045" s="309"/>
      <c r="U1045" s="309"/>
      <c r="V1045" s="309"/>
      <c r="W1045" s="309"/>
      <c r="X1045" s="309"/>
      <c r="Y1045" s="309"/>
      <c r="Z1045" s="309"/>
      <c r="AA1045" s="309"/>
      <c r="AB1045" s="309"/>
      <c r="AC1045" s="309"/>
      <c r="AD1045" s="309"/>
    </row>
    <row r="1046" spans="18:30" s="311" customFormat="1" ht="12" x14ac:dyDescent="0.2">
      <c r="R1046" s="309"/>
      <c r="S1046" s="309"/>
      <c r="T1046" s="309"/>
      <c r="U1046" s="309"/>
      <c r="V1046" s="309"/>
      <c r="W1046" s="309"/>
      <c r="X1046" s="309"/>
      <c r="Y1046" s="309"/>
      <c r="Z1046" s="309"/>
      <c r="AA1046" s="309"/>
      <c r="AB1046" s="309"/>
      <c r="AC1046" s="309"/>
      <c r="AD1046" s="309"/>
    </row>
    <row r="1047" spans="18:30" s="311" customFormat="1" ht="12" x14ac:dyDescent="0.2">
      <c r="R1047" s="309"/>
      <c r="S1047" s="309"/>
      <c r="T1047" s="309"/>
      <c r="U1047" s="309"/>
      <c r="V1047" s="309"/>
      <c r="W1047" s="309"/>
      <c r="X1047" s="309"/>
      <c r="Y1047" s="309"/>
      <c r="Z1047" s="309"/>
      <c r="AA1047" s="309"/>
      <c r="AB1047" s="309"/>
      <c r="AC1047" s="309"/>
      <c r="AD1047" s="309"/>
    </row>
    <row r="1048" spans="18:30" s="311" customFormat="1" ht="12" x14ac:dyDescent="0.2">
      <c r="R1048" s="309"/>
      <c r="S1048" s="309"/>
      <c r="T1048" s="309"/>
      <c r="U1048" s="309"/>
      <c r="V1048" s="309"/>
      <c r="W1048" s="309"/>
      <c r="X1048" s="309"/>
      <c r="Y1048" s="309"/>
      <c r="Z1048" s="309"/>
      <c r="AA1048" s="309"/>
      <c r="AB1048" s="309"/>
      <c r="AC1048" s="309"/>
      <c r="AD1048" s="309"/>
    </row>
    <row r="1049" spans="18:30" s="311" customFormat="1" ht="12" x14ac:dyDescent="0.2">
      <c r="R1049" s="309"/>
      <c r="S1049" s="309"/>
      <c r="T1049" s="309"/>
      <c r="U1049" s="309"/>
      <c r="V1049" s="309"/>
      <c r="W1049" s="309"/>
      <c r="X1049" s="309"/>
      <c r="Y1049" s="309"/>
      <c r="Z1049" s="309"/>
      <c r="AA1049" s="309"/>
      <c r="AB1049" s="309"/>
      <c r="AC1049" s="309"/>
      <c r="AD1049" s="309"/>
    </row>
    <row r="1050" spans="18:30" s="311" customFormat="1" ht="12" x14ac:dyDescent="0.2">
      <c r="R1050" s="309"/>
      <c r="S1050" s="309"/>
      <c r="T1050" s="309"/>
      <c r="U1050" s="309"/>
      <c r="V1050" s="309"/>
      <c r="W1050" s="309"/>
      <c r="X1050" s="309"/>
      <c r="Y1050" s="309"/>
      <c r="Z1050" s="309"/>
      <c r="AA1050" s="309"/>
      <c r="AB1050" s="309"/>
      <c r="AC1050" s="309"/>
      <c r="AD1050" s="309"/>
    </row>
    <row r="1051" spans="18:30" s="311" customFormat="1" ht="12" x14ac:dyDescent="0.2">
      <c r="R1051" s="309"/>
      <c r="S1051" s="309"/>
      <c r="T1051" s="309"/>
      <c r="U1051" s="309"/>
      <c r="V1051" s="309"/>
      <c r="W1051" s="309"/>
      <c r="X1051" s="309"/>
      <c r="Y1051" s="309"/>
      <c r="Z1051" s="309"/>
      <c r="AA1051" s="309"/>
      <c r="AB1051" s="309"/>
      <c r="AC1051" s="309"/>
      <c r="AD1051" s="309"/>
    </row>
    <row r="1052" spans="18:30" s="311" customFormat="1" ht="12" x14ac:dyDescent="0.2">
      <c r="R1052" s="309"/>
      <c r="S1052" s="309"/>
      <c r="T1052" s="309"/>
      <c r="U1052" s="309"/>
      <c r="V1052" s="309"/>
      <c r="W1052" s="309"/>
      <c r="X1052" s="309"/>
      <c r="Y1052" s="309"/>
      <c r="Z1052" s="309"/>
      <c r="AA1052" s="309"/>
      <c r="AB1052" s="309"/>
      <c r="AC1052" s="309"/>
      <c r="AD1052" s="309"/>
    </row>
    <row r="1053" spans="18:30" s="311" customFormat="1" ht="12" x14ac:dyDescent="0.2">
      <c r="R1053" s="309"/>
      <c r="S1053" s="309"/>
      <c r="T1053" s="309"/>
      <c r="U1053" s="309"/>
      <c r="V1053" s="309"/>
      <c r="W1053" s="309"/>
      <c r="X1053" s="309"/>
      <c r="Y1053" s="309"/>
      <c r="Z1053" s="309"/>
      <c r="AA1053" s="309"/>
      <c r="AB1053" s="309"/>
      <c r="AC1053" s="309"/>
      <c r="AD1053" s="309"/>
    </row>
    <row r="1054" spans="18:30" s="311" customFormat="1" ht="12" x14ac:dyDescent="0.2">
      <c r="R1054" s="309"/>
      <c r="S1054" s="309"/>
      <c r="T1054" s="309"/>
      <c r="U1054" s="309"/>
      <c r="V1054" s="309"/>
      <c r="W1054" s="309"/>
      <c r="X1054" s="309"/>
      <c r="Y1054" s="309"/>
      <c r="Z1054" s="309"/>
      <c r="AA1054" s="309"/>
      <c r="AB1054" s="309"/>
      <c r="AC1054" s="309"/>
      <c r="AD1054" s="309"/>
    </row>
    <row r="1055" spans="18:30" s="311" customFormat="1" ht="12" x14ac:dyDescent="0.2">
      <c r="R1055" s="309"/>
      <c r="S1055" s="309"/>
      <c r="T1055" s="309"/>
      <c r="U1055" s="309"/>
      <c r="V1055" s="309"/>
      <c r="W1055" s="309"/>
      <c r="X1055" s="309"/>
      <c r="Y1055" s="309"/>
      <c r="Z1055" s="309"/>
      <c r="AA1055" s="309"/>
      <c r="AB1055" s="309"/>
      <c r="AC1055" s="309"/>
      <c r="AD1055" s="309"/>
    </row>
    <row r="1056" spans="18:30" s="311" customFormat="1" ht="12" x14ac:dyDescent="0.2">
      <c r="R1056" s="309"/>
      <c r="S1056" s="309"/>
      <c r="T1056" s="309"/>
      <c r="U1056" s="309"/>
      <c r="V1056" s="309"/>
      <c r="W1056" s="309"/>
      <c r="X1056" s="309"/>
      <c r="Y1056" s="309"/>
      <c r="Z1056" s="309"/>
      <c r="AA1056" s="309"/>
      <c r="AB1056" s="309"/>
      <c r="AC1056" s="309"/>
      <c r="AD1056" s="309"/>
    </row>
    <row r="1057" spans="18:30" s="311" customFormat="1" ht="12" x14ac:dyDescent="0.2">
      <c r="R1057" s="309"/>
      <c r="S1057" s="309"/>
      <c r="T1057" s="309"/>
      <c r="U1057" s="309"/>
      <c r="V1057" s="309"/>
      <c r="W1057" s="309"/>
      <c r="X1057" s="309"/>
      <c r="Y1057" s="309"/>
      <c r="Z1057" s="309"/>
      <c r="AA1057" s="309"/>
      <c r="AB1057" s="309"/>
      <c r="AC1057" s="309"/>
      <c r="AD1057" s="309"/>
    </row>
    <row r="1058" spans="18:30" s="311" customFormat="1" ht="12" x14ac:dyDescent="0.2">
      <c r="R1058" s="309"/>
      <c r="S1058" s="309"/>
      <c r="T1058" s="309"/>
      <c r="U1058" s="309"/>
      <c r="V1058" s="309"/>
      <c r="W1058" s="309"/>
      <c r="X1058" s="309"/>
      <c r="Y1058" s="309"/>
      <c r="Z1058" s="309"/>
      <c r="AA1058" s="309"/>
      <c r="AB1058" s="309"/>
      <c r="AC1058" s="309"/>
      <c r="AD1058" s="309"/>
    </row>
    <row r="1059" spans="18:30" s="311" customFormat="1" ht="12" x14ac:dyDescent="0.2">
      <c r="R1059" s="309"/>
      <c r="S1059" s="309"/>
      <c r="T1059" s="309"/>
      <c r="U1059" s="309"/>
      <c r="V1059" s="309"/>
      <c r="W1059" s="309"/>
      <c r="X1059" s="309"/>
      <c r="Y1059" s="309"/>
      <c r="Z1059" s="309"/>
      <c r="AA1059" s="309"/>
      <c r="AB1059" s="309"/>
      <c r="AC1059" s="309"/>
      <c r="AD1059" s="309"/>
    </row>
    <row r="1060" spans="18:30" s="311" customFormat="1" ht="12" x14ac:dyDescent="0.2">
      <c r="R1060" s="309"/>
      <c r="S1060" s="309"/>
      <c r="T1060" s="309"/>
      <c r="U1060" s="309"/>
      <c r="V1060" s="309"/>
      <c r="W1060" s="309"/>
      <c r="X1060" s="309"/>
      <c r="Y1060" s="309"/>
      <c r="Z1060" s="309"/>
      <c r="AA1060" s="309"/>
      <c r="AB1060" s="309"/>
      <c r="AC1060" s="309"/>
      <c r="AD1060" s="309"/>
    </row>
    <row r="1061" spans="18:30" s="311" customFormat="1" ht="12" x14ac:dyDescent="0.2">
      <c r="R1061" s="309"/>
      <c r="S1061" s="309"/>
      <c r="T1061" s="309"/>
      <c r="U1061" s="309"/>
      <c r="V1061" s="309"/>
      <c r="W1061" s="309"/>
      <c r="X1061" s="309"/>
      <c r="Y1061" s="309"/>
      <c r="Z1061" s="309"/>
      <c r="AA1061" s="309"/>
      <c r="AB1061" s="309"/>
      <c r="AC1061" s="309"/>
      <c r="AD1061" s="309"/>
    </row>
    <row r="1062" spans="18:30" s="311" customFormat="1" ht="12" x14ac:dyDescent="0.2">
      <c r="R1062" s="309"/>
      <c r="S1062" s="309"/>
      <c r="T1062" s="309"/>
      <c r="U1062" s="309"/>
      <c r="V1062" s="309"/>
      <c r="W1062" s="309"/>
      <c r="X1062" s="309"/>
      <c r="Y1062" s="309"/>
      <c r="Z1062" s="309"/>
      <c r="AA1062" s="309"/>
      <c r="AB1062" s="309"/>
      <c r="AC1062" s="309"/>
      <c r="AD1062" s="309"/>
    </row>
    <row r="1063" spans="18:30" s="311" customFormat="1" ht="12" x14ac:dyDescent="0.2">
      <c r="R1063" s="309"/>
      <c r="S1063" s="309"/>
      <c r="T1063" s="309"/>
      <c r="U1063" s="309"/>
      <c r="V1063" s="309"/>
      <c r="W1063" s="309"/>
      <c r="X1063" s="309"/>
      <c r="Y1063" s="309"/>
      <c r="Z1063" s="309"/>
      <c r="AA1063" s="309"/>
      <c r="AB1063" s="309"/>
      <c r="AC1063" s="309"/>
      <c r="AD1063" s="309"/>
    </row>
    <row r="1064" spans="18:30" s="311" customFormat="1" ht="12" x14ac:dyDescent="0.2">
      <c r="R1064" s="309"/>
      <c r="S1064" s="309"/>
      <c r="T1064" s="309"/>
      <c r="U1064" s="309"/>
      <c r="V1064" s="309"/>
      <c r="W1064" s="309"/>
      <c r="X1064" s="309"/>
      <c r="Y1064" s="309"/>
      <c r="Z1064" s="309"/>
      <c r="AA1064" s="309"/>
      <c r="AB1064" s="309"/>
      <c r="AC1064" s="309"/>
      <c r="AD1064" s="309"/>
    </row>
    <row r="1065" spans="18:30" s="311" customFormat="1" ht="12" x14ac:dyDescent="0.2">
      <c r="R1065" s="309"/>
      <c r="S1065" s="309"/>
      <c r="T1065" s="309"/>
      <c r="U1065" s="309"/>
      <c r="V1065" s="309"/>
      <c r="W1065" s="309"/>
      <c r="X1065" s="309"/>
      <c r="Y1065" s="309"/>
      <c r="Z1065" s="309"/>
      <c r="AA1065" s="309"/>
      <c r="AB1065" s="309"/>
      <c r="AC1065" s="309"/>
      <c r="AD1065" s="309"/>
    </row>
    <row r="1066" spans="18:30" s="311" customFormat="1" ht="12" x14ac:dyDescent="0.2">
      <c r="R1066" s="309"/>
      <c r="S1066" s="309"/>
      <c r="T1066" s="309"/>
      <c r="U1066" s="309"/>
      <c r="V1066" s="309"/>
      <c r="W1066" s="309"/>
      <c r="X1066" s="309"/>
      <c r="Y1066" s="309"/>
      <c r="Z1066" s="309"/>
      <c r="AA1066" s="309"/>
      <c r="AB1066" s="309"/>
      <c r="AC1066" s="309"/>
      <c r="AD1066" s="309"/>
    </row>
    <row r="1067" spans="18:30" s="311" customFormat="1" ht="12" x14ac:dyDescent="0.2">
      <c r="R1067" s="309"/>
      <c r="S1067" s="309"/>
      <c r="T1067" s="309"/>
      <c r="U1067" s="309"/>
      <c r="V1067" s="309"/>
      <c r="W1067" s="309"/>
      <c r="X1067" s="309"/>
      <c r="Y1067" s="309"/>
      <c r="Z1067" s="309"/>
      <c r="AA1067" s="309"/>
      <c r="AB1067" s="309"/>
      <c r="AC1067" s="309"/>
      <c r="AD1067" s="309"/>
    </row>
    <row r="1068" spans="18:30" s="311" customFormat="1" ht="12" x14ac:dyDescent="0.2">
      <c r="R1068" s="309"/>
      <c r="S1068" s="309"/>
      <c r="T1068" s="309"/>
      <c r="U1068" s="309"/>
      <c r="V1068" s="309"/>
      <c r="W1068" s="309"/>
      <c r="X1068" s="309"/>
      <c r="Y1068" s="309"/>
      <c r="Z1068" s="309"/>
      <c r="AA1068" s="309"/>
      <c r="AB1068" s="309"/>
      <c r="AC1068" s="309"/>
      <c r="AD1068" s="309"/>
    </row>
    <row r="1069" spans="18:30" s="311" customFormat="1" ht="12" x14ac:dyDescent="0.2">
      <c r="R1069" s="309"/>
      <c r="S1069" s="309"/>
      <c r="T1069" s="309"/>
      <c r="U1069" s="309"/>
      <c r="V1069" s="309"/>
      <c r="W1069" s="309"/>
      <c r="X1069" s="309"/>
      <c r="Y1069" s="309"/>
      <c r="Z1069" s="309"/>
      <c r="AA1069" s="309"/>
      <c r="AB1069" s="309"/>
      <c r="AC1069" s="309"/>
      <c r="AD1069" s="309"/>
    </row>
    <row r="1070" spans="18:30" s="311" customFormat="1" ht="12" x14ac:dyDescent="0.2">
      <c r="R1070" s="309"/>
      <c r="S1070" s="309"/>
      <c r="T1070" s="309"/>
      <c r="U1070" s="309"/>
      <c r="V1070" s="309"/>
      <c r="W1070" s="309"/>
      <c r="X1070" s="309"/>
      <c r="Y1070" s="309"/>
      <c r="Z1070" s="309"/>
      <c r="AA1070" s="309"/>
      <c r="AB1070" s="309"/>
      <c r="AC1070" s="309"/>
      <c r="AD1070" s="309"/>
    </row>
    <row r="1071" spans="18:30" s="311" customFormat="1" ht="12" x14ac:dyDescent="0.2">
      <c r="R1071" s="309"/>
      <c r="S1071" s="309"/>
      <c r="T1071" s="309"/>
      <c r="U1071" s="309"/>
      <c r="V1071" s="309"/>
      <c r="W1071" s="309"/>
      <c r="X1071" s="309"/>
      <c r="Y1071" s="309"/>
      <c r="Z1071" s="309"/>
      <c r="AA1071" s="309"/>
      <c r="AB1071" s="309"/>
      <c r="AC1071" s="309"/>
      <c r="AD1071" s="309"/>
    </row>
    <row r="1072" spans="18:30" s="311" customFormat="1" ht="12" x14ac:dyDescent="0.2">
      <c r="R1072" s="309"/>
      <c r="S1072" s="309"/>
      <c r="T1072" s="309"/>
      <c r="U1072" s="309"/>
      <c r="V1072" s="309"/>
      <c r="W1072" s="309"/>
      <c r="X1072" s="309"/>
      <c r="Y1072" s="309"/>
      <c r="Z1072" s="309"/>
      <c r="AA1072" s="309"/>
      <c r="AB1072" s="309"/>
      <c r="AC1072" s="309"/>
      <c r="AD1072" s="309"/>
    </row>
    <row r="1073" spans="18:30" s="311" customFormat="1" ht="12" x14ac:dyDescent="0.2">
      <c r="R1073" s="309"/>
      <c r="S1073" s="309"/>
      <c r="T1073" s="309"/>
      <c r="U1073" s="309"/>
      <c r="V1073" s="309"/>
      <c r="W1073" s="309"/>
      <c r="X1073" s="309"/>
      <c r="Y1073" s="309"/>
      <c r="Z1073" s="309"/>
      <c r="AA1073" s="309"/>
      <c r="AB1073" s="309"/>
      <c r="AC1073" s="309"/>
      <c r="AD1073" s="309"/>
    </row>
    <row r="1074" spans="18:30" s="311" customFormat="1" ht="12" x14ac:dyDescent="0.2">
      <c r="R1074" s="309"/>
      <c r="S1074" s="309"/>
      <c r="T1074" s="309"/>
      <c r="U1074" s="309"/>
      <c r="V1074" s="309"/>
      <c r="W1074" s="309"/>
      <c r="X1074" s="309"/>
      <c r="Y1074" s="309"/>
      <c r="Z1074" s="309"/>
      <c r="AA1074" s="309"/>
      <c r="AB1074" s="309"/>
      <c r="AC1074" s="309"/>
      <c r="AD1074" s="309"/>
    </row>
    <row r="1075" spans="18:30" s="311" customFormat="1" ht="12" x14ac:dyDescent="0.2">
      <c r="R1075" s="309"/>
      <c r="S1075" s="309"/>
      <c r="T1075" s="309"/>
      <c r="U1075" s="309"/>
      <c r="V1075" s="309"/>
      <c r="W1075" s="309"/>
      <c r="X1075" s="309"/>
      <c r="Y1075" s="309"/>
      <c r="Z1075" s="309"/>
      <c r="AA1075" s="309"/>
      <c r="AB1075" s="309"/>
      <c r="AC1075" s="309"/>
      <c r="AD1075" s="309"/>
    </row>
    <row r="1076" spans="18:30" s="311" customFormat="1" ht="12" x14ac:dyDescent="0.2">
      <c r="R1076" s="309"/>
      <c r="S1076" s="309"/>
      <c r="T1076" s="309"/>
      <c r="U1076" s="309"/>
      <c r="V1076" s="309"/>
      <c r="W1076" s="309"/>
      <c r="X1076" s="309"/>
      <c r="Y1076" s="309"/>
      <c r="Z1076" s="309"/>
      <c r="AA1076" s="309"/>
      <c r="AB1076" s="309"/>
      <c r="AC1076" s="309"/>
      <c r="AD1076" s="309"/>
    </row>
    <row r="1077" spans="18:30" s="311" customFormat="1" ht="12" x14ac:dyDescent="0.2">
      <c r="R1077" s="309"/>
      <c r="S1077" s="309"/>
      <c r="T1077" s="309"/>
      <c r="U1077" s="309"/>
      <c r="V1077" s="309"/>
      <c r="W1077" s="309"/>
      <c r="X1077" s="309"/>
      <c r="Y1077" s="309"/>
      <c r="Z1077" s="309"/>
      <c r="AA1077" s="309"/>
      <c r="AB1077" s="309"/>
      <c r="AC1077" s="309"/>
      <c r="AD1077" s="309"/>
    </row>
    <row r="1078" spans="18:30" s="311" customFormat="1" ht="12" x14ac:dyDescent="0.2">
      <c r="R1078" s="309"/>
      <c r="S1078" s="309"/>
      <c r="T1078" s="309"/>
      <c r="U1078" s="309"/>
      <c r="V1078" s="309"/>
      <c r="W1078" s="309"/>
      <c r="X1078" s="309"/>
      <c r="Y1078" s="309"/>
      <c r="Z1078" s="309"/>
      <c r="AA1078" s="309"/>
      <c r="AB1078" s="309"/>
      <c r="AC1078" s="309"/>
      <c r="AD1078" s="309"/>
    </row>
    <row r="1079" spans="18:30" s="311" customFormat="1" ht="12" x14ac:dyDescent="0.2">
      <c r="R1079" s="309"/>
      <c r="S1079" s="309"/>
      <c r="T1079" s="309"/>
      <c r="U1079" s="309"/>
      <c r="V1079" s="309"/>
      <c r="W1079" s="309"/>
      <c r="X1079" s="309"/>
      <c r="Y1079" s="309"/>
      <c r="Z1079" s="309"/>
      <c r="AA1079" s="309"/>
      <c r="AB1079" s="309"/>
      <c r="AC1079" s="309"/>
      <c r="AD1079" s="309"/>
    </row>
    <row r="1080" spans="18:30" s="311" customFormat="1" ht="12" x14ac:dyDescent="0.2">
      <c r="R1080" s="309"/>
      <c r="S1080" s="309"/>
      <c r="T1080" s="309"/>
      <c r="U1080" s="309"/>
      <c r="V1080" s="309"/>
      <c r="W1080" s="309"/>
      <c r="X1080" s="309"/>
      <c r="Y1080" s="309"/>
      <c r="Z1080" s="309"/>
      <c r="AA1080" s="309"/>
      <c r="AB1080" s="309"/>
      <c r="AC1080" s="309"/>
      <c r="AD1080" s="309"/>
    </row>
    <row r="1081" spans="18:30" s="311" customFormat="1" ht="12" x14ac:dyDescent="0.2">
      <c r="R1081" s="309"/>
      <c r="S1081" s="309"/>
      <c r="T1081" s="309"/>
      <c r="U1081" s="309"/>
      <c r="V1081" s="309"/>
      <c r="W1081" s="309"/>
      <c r="X1081" s="309"/>
      <c r="Y1081" s="309"/>
      <c r="Z1081" s="309"/>
      <c r="AA1081" s="309"/>
      <c r="AB1081" s="309"/>
      <c r="AC1081" s="309"/>
      <c r="AD1081" s="309"/>
    </row>
    <row r="1082" spans="18:30" s="311" customFormat="1" ht="12" x14ac:dyDescent="0.2">
      <c r="R1082" s="309"/>
      <c r="S1082" s="309"/>
      <c r="T1082" s="309"/>
      <c r="U1082" s="309"/>
      <c r="V1082" s="309"/>
      <c r="W1082" s="309"/>
      <c r="X1082" s="309"/>
      <c r="Y1082" s="309"/>
      <c r="Z1082" s="309"/>
      <c r="AA1082" s="309"/>
      <c r="AB1082" s="309"/>
      <c r="AC1082" s="309"/>
      <c r="AD1082" s="309"/>
    </row>
    <row r="1083" spans="18:30" s="311" customFormat="1" ht="12" x14ac:dyDescent="0.2">
      <c r="R1083" s="309"/>
      <c r="S1083" s="309"/>
      <c r="T1083" s="309"/>
      <c r="U1083" s="309"/>
      <c r="V1083" s="309"/>
      <c r="W1083" s="309"/>
      <c r="X1083" s="309"/>
      <c r="Y1083" s="309"/>
      <c r="Z1083" s="309"/>
      <c r="AA1083" s="309"/>
      <c r="AB1083" s="309"/>
      <c r="AC1083" s="309"/>
      <c r="AD1083" s="309"/>
    </row>
    <row r="1084" spans="18:30" s="311" customFormat="1" ht="12" x14ac:dyDescent="0.2">
      <c r="R1084" s="309"/>
      <c r="S1084" s="309"/>
      <c r="T1084" s="309"/>
      <c r="U1084" s="309"/>
      <c r="V1084" s="309"/>
      <c r="W1084" s="309"/>
      <c r="X1084" s="309"/>
      <c r="Y1084" s="309"/>
      <c r="Z1084" s="309"/>
      <c r="AA1084" s="309"/>
      <c r="AB1084" s="309"/>
      <c r="AC1084" s="309"/>
      <c r="AD1084" s="309"/>
    </row>
    <row r="1085" spans="18:30" s="311" customFormat="1" ht="12" x14ac:dyDescent="0.2">
      <c r="R1085" s="309"/>
      <c r="S1085" s="309"/>
      <c r="T1085" s="309"/>
      <c r="U1085" s="309"/>
      <c r="V1085" s="309"/>
      <c r="W1085" s="309"/>
      <c r="X1085" s="309"/>
      <c r="Y1085" s="309"/>
      <c r="Z1085" s="309"/>
      <c r="AA1085" s="309"/>
      <c r="AB1085" s="309"/>
      <c r="AC1085" s="309"/>
      <c r="AD1085" s="309"/>
    </row>
    <row r="1086" spans="18:30" s="311" customFormat="1" ht="12" x14ac:dyDescent="0.2">
      <c r="R1086" s="309"/>
      <c r="S1086" s="309"/>
      <c r="T1086" s="309"/>
      <c r="U1086" s="309"/>
      <c r="V1086" s="309"/>
      <c r="W1086" s="309"/>
      <c r="X1086" s="309"/>
      <c r="Y1086" s="309"/>
      <c r="Z1086" s="309"/>
      <c r="AA1086" s="309"/>
      <c r="AB1086" s="309"/>
      <c r="AC1086" s="309"/>
      <c r="AD1086" s="309"/>
    </row>
    <row r="1087" spans="18:30" s="311" customFormat="1" ht="12" x14ac:dyDescent="0.2">
      <c r="R1087" s="309"/>
      <c r="S1087" s="309"/>
      <c r="T1087" s="309"/>
      <c r="U1087" s="309"/>
      <c r="V1087" s="309"/>
      <c r="W1087" s="309"/>
      <c r="X1087" s="309"/>
      <c r="Y1087" s="309"/>
      <c r="Z1087" s="309"/>
      <c r="AA1087" s="309"/>
      <c r="AB1087" s="309"/>
      <c r="AC1087" s="309"/>
      <c r="AD1087" s="309"/>
    </row>
    <row r="1088" spans="18:30" s="311" customFormat="1" ht="12" x14ac:dyDescent="0.2">
      <c r="R1088" s="309"/>
      <c r="S1088" s="309"/>
      <c r="T1088" s="309"/>
      <c r="U1088" s="309"/>
      <c r="V1088" s="309"/>
      <c r="W1088" s="309"/>
      <c r="X1088" s="309"/>
      <c r="Y1088" s="309"/>
      <c r="Z1088" s="309"/>
      <c r="AA1088" s="309"/>
      <c r="AB1088" s="309"/>
      <c r="AC1088" s="309"/>
      <c r="AD1088" s="309"/>
    </row>
    <row r="1089" spans="18:30" s="311" customFormat="1" ht="12" x14ac:dyDescent="0.2">
      <c r="R1089" s="309"/>
      <c r="S1089" s="309"/>
      <c r="T1089" s="309"/>
      <c r="U1089" s="309"/>
      <c r="V1089" s="309"/>
      <c r="W1089" s="309"/>
      <c r="X1089" s="309"/>
      <c r="Y1089" s="309"/>
      <c r="Z1089" s="309"/>
      <c r="AA1089" s="309"/>
      <c r="AB1089" s="309"/>
      <c r="AC1089" s="309"/>
      <c r="AD1089" s="309"/>
    </row>
    <row r="1090" spans="18:30" s="311" customFormat="1" ht="12" x14ac:dyDescent="0.2">
      <c r="R1090" s="309"/>
      <c r="S1090" s="309"/>
      <c r="T1090" s="309"/>
      <c r="U1090" s="309"/>
      <c r="V1090" s="309"/>
      <c r="W1090" s="309"/>
      <c r="X1090" s="309"/>
      <c r="Y1090" s="309"/>
      <c r="Z1090" s="309"/>
      <c r="AA1090" s="309"/>
      <c r="AB1090" s="309"/>
      <c r="AC1090" s="309"/>
      <c r="AD1090" s="309"/>
    </row>
    <row r="1091" spans="18:30" s="311" customFormat="1" ht="12" x14ac:dyDescent="0.2">
      <c r="R1091" s="309"/>
      <c r="S1091" s="309"/>
      <c r="T1091" s="309"/>
      <c r="U1091" s="309"/>
      <c r="V1091" s="309"/>
      <c r="W1091" s="309"/>
      <c r="X1091" s="309"/>
      <c r="Y1091" s="309"/>
      <c r="Z1091" s="309"/>
      <c r="AA1091" s="309"/>
      <c r="AB1091" s="309"/>
      <c r="AC1091" s="309"/>
      <c r="AD1091" s="309"/>
    </row>
    <row r="1092" spans="18:30" s="311" customFormat="1" ht="12" x14ac:dyDescent="0.2">
      <c r="R1092" s="309"/>
      <c r="S1092" s="309"/>
      <c r="T1092" s="309"/>
      <c r="U1092" s="309"/>
      <c r="V1092" s="309"/>
      <c r="W1092" s="309"/>
      <c r="X1092" s="309"/>
      <c r="Y1092" s="309"/>
      <c r="Z1092" s="309"/>
      <c r="AA1092" s="309"/>
      <c r="AB1092" s="309"/>
      <c r="AC1092" s="309"/>
      <c r="AD1092" s="309"/>
    </row>
    <row r="1093" spans="18:30" s="311" customFormat="1" ht="12" x14ac:dyDescent="0.2">
      <c r="R1093" s="309"/>
      <c r="S1093" s="309"/>
      <c r="T1093" s="309"/>
      <c r="U1093" s="309"/>
      <c r="V1093" s="309"/>
      <c r="W1093" s="309"/>
      <c r="X1093" s="309"/>
      <c r="Y1093" s="309"/>
      <c r="Z1093" s="309"/>
      <c r="AA1093" s="309"/>
      <c r="AB1093" s="309"/>
      <c r="AC1093" s="309"/>
      <c r="AD1093" s="309"/>
    </row>
    <row r="1094" spans="18:30" s="311" customFormat="1" ht="12" x14ac:dyDescent="0.2">
      <c r="R1094" s="309"/>
      <c r="S1094" s="309"/>
      <c r="T1094" s="309"/>
      <c r="U1094" s="309"/>
      <c r="V1094" s="309"/>
      <c r="W1094" s="309"/>
      <c r="X1094" s="309"/>
      <c r="Y1094" s="309"/>
      <c r="Z1094" s="309"/>
      <c r="AA1094" s="309"/>
      <c r="AB1094" s="309"/>
      <c r="AC1094" s="309"/>
      <c r="AD1094" s="309"/>
    </row>
    <row r="1095" spans="18:30" s="311" customFormat="1" ht="12" x14ac:dyDescent="0.2">
      <c r="R1095" s="309"/>
      <c r="S1095" s="309"/>
      <c r="T1095" s="309"/>
      <c r="U1095" s="309"/>
      <c r="V1095" s="309"/>
      <c r="W1095" s="309"/>
      <c r="X1095" s="309"/>
      <c r="Y1095" s="309"/>
      <c r="Z1095" s="309"/>
      <c r="AA1095" s="309"/>
      <c r="AB1095" s="309"/>
      <c r="AC1095" s="309"/>
      <c r="AD1095" s="309"/>
    </row>
    <row r="1096" spans="18:30" s="311" customFormat="1" ht="12" x14ac:dyDescent="0.2">
      <c r="R1096" s="309"/>
      <c r="S1096" s="309"/>
      <c r="T1096" s="309"/>
      <c r="U1096" s="309"/>
      <c r="V1096" s="309"/>
      <c r="W1096" s="309"/>
      <c r="X1096" s="309"/>
      <c r="Y1096" s="309"/>
      <c r="Z1096" s="309"/>
      <c r="AA1096" s="309"/>
      <c r="AB1096" s="309"/>
      <c r="AC1096" s="309"/>
      <c r="AD1096" s="309"/>
    </row>
    <row r="1097" spans="18:30" s="311" customFormat="1" ht="12" x14ac:dyDescent="0.2">
      <c r="R1097" s="309"/>
      <c r="S1097" s="309"/>
      <c r="T1097" s="309"/>
      <c r="U1097" s="309"/>
      <c r="V1097" s="309"/>
      <c r="W1097" s="309"/>
      <c r="X1097" s="309"/>
      <c r="Y1097" s="309"/>
      <c r="Z1097" s="309"/>
      <c r="AA1097" s="309"/>
      <c r="AB1097" s="309"/>
      <c r="AC1097" s="309"/>
      <c r="AD1097" s="309"/>
    </row>
    <row r="1098" spans="18:30" s="311" customFormat="1" ht="12" x14ac:dyDescent="0.2">
      <c r="R1098" s="309"/>
      <c r="S1098" s="309"/>
      <c r="T1098" s="309"/>
      <c r="U1098" s="309"/>
      <c r="V1098" s="309"/>
      <c r="W1098" s="309"/>
      <c r="X1098" s="309"/>
      <c r="Y1098" s="309"/>
      <c r="Z1098" s="309"/>
      <c r="AA1098" s="309"/>
      <c r="AB1098" s="309"/>
      <c r="AC1098" s="309"/>
      <c r="AD1098" s="309"/>
    </row>
    <row r="1099" spans="18:30" s="311" customFormat="1" ht="12" x14ac:dyDescent="0.2">
      <c r="R1099" s="309"/>
      <c r="S1099" s="309"/>
      <c r="T1099" s="309"/>
      <c r="U1099" s="309"/>
      <c r="V1099" s="309"/>
      <c r="W1099" s="309"/>
      <c r="X1099" s="309"/>
      <c r="Y1099" s="309"/>
      <c r="Z1099" s="309"/>
      <c r="AA1099" s="309"/>
      <c r="AB1099" s="309"/>
      <c r="AC1099" s="309"/>
      <c r="AD1099" s="309"/>
    </row>
    <row r="1100" spans="18:30" s="311" customFormat="1" ht="12" x14ac:dyDescent="0.2">
      <c r="R1100" s="309"/>
      <c r="S1100" s="309"/>
      <c r="T1100" s="309"/>
      <c r="U1100" s="309"/>
      <c r="V1100" s="309"/>
      <c r="W1100" s="309"/>
      <c r="X1100" s="309"/>
      <c r="Y1100" s="309"/>
      <c r="Z1100" s="309"/>
      <c r="AA1100" s="309"/>
      <c r="AB1100" s="309"/>
      <c r="AC1100" s="309"/>
      <c r="AD1100" s="309"/>
    </row>
    <row r="1101" spans="18:30" s="311" customFormat="1" ht="12" x14ac:dyDescent="0.2">
      <c r="R1101" s="309"/>
      <c r="S1101" s="309"/>
      <c r="T1101" s="309"/>
      <c r="U1101" s="309"/>
      <c r="V1101" s="309"/>
      <c r="W1101" s="309"/>
      <c r="X1101" s="309"/>
      <c r="Y1101" s="309"/>
      <c r="Z1101" s="309"/>
      <c r="AA1101" s="309"/>
      <c r="AB1101" s="309"/>
      <c r="AC1101" s="309"/>
      <c r="AD1101" s="309"/>
    </row>
    <row r="1102" spans="18:30" s="311" customFormat="1" ht="12" x14ac:dyDescent="0.2">
      <c r="R1102" s="309"/>
      <c r="S1102" s="309"/>
      <c r="T1102" s="309"/>
      <c r="U1102" s="309"/>
      <c r="V1102" s="309"/>
      <c r="W1102" s="309"/>
      <c r="X1102" s="309"/>
      <c r="Y1102" s="309"/>
      <c r="Z1102" s="309"/>
      <c r="AA1102" s="309"/>
      <c r="AB1102" s="309"/>
      <c r="AC1102" s="309"/>
      <c r="AD1102" s="309"/>
    </row>
    <row r="1103" spans="18:30" s="311" customFormat="1" ht="12" x14ac:dyDescent="0.2">
      <c r="R1103" s="309"/>
      <c r="S1103" s="309"/>
      <c r="T1103" s="309"/>
      <c r="U1103" s="309"/>
      <c r="V1103" s="309"/>
      <c r="W1103" s="309"/>
      <c r="X1103" s="309"/>
      <c r="Y1103" s="309"/>
      <c r="Z1103" s="309"/>
      <c r="AA1103" s="309"/>
      <c r="AB1103" s="309"/>
      <c r="AC1103" s="309"/>
      <c r="AD1103" s="309"/>
    </row>
    <row r="1104" spans="18:30" s="311" customFormat="1" ht="12" x14ac:dyDescent="0.2">
      <c r="R1104" s="309"/>
      <c r="S1104" s="309"/>
      <c r="T1104" s="309"/>
      <c r="U1104" s="309"/>
      <c r="V1104" s="309"/>
      <c r="W1104" s="309"/>
      <c r="X1104" s="309"/>
      <c r="Y1104" s="309"/>
      <c r="Z1104" s="309"/>
      <c r="AA1104" s="309"/>
      <c r="AB1104" s="309"/>
      <c r="AC1104" s="309"/>
      <c r="AD1104" s="309"/>
    </row>
    <row r="1105" spans="18:30" s="311" customFormat="1" ht="12" x14ac:dyDescent="0.2">
      <c r="R1105" s="309"/>
      <c r="S1105" s="309"/>
      <c r="T1105" s="309"/>
      <c r="U1105" s="309"/>
      <c r="V1105" s="309"/>
      <c r="W1105" s="309"/>
      <c r="X1105" s="309"/>
      <c r="Y1105" s="309"/>
      <c r="Z1105" s="309"/>
      <c r="AA1105" s="309"/>
      <c r="AB1105" s="309"/>
      <c r="AC1105" s="309"/>
      <c r="AD1105" s="309"/>
    </row>
    <row r="1106" spans="18:30" s="311" customFormat="1" ht="12" x14ac:dyDescent="0.2">
      <c r="R1106" s="309"/>
      <c r="S1106" s="309"/>
      <c r="T1106" s="309"/>
      <c r="U1106" s="309"/>
      <c r="V1106" s="309"/>
      <c r="W1106" s="309"/>
      <c r="X1106" s="309"/>
      <c r="Y1106" s="309"/>
      <c r="Z1106" s="309"/>
      <c r="AA1106" s="309"/>
      <c r="AB1106" s="309"/>
      <c r="AC1106" s="309"/>
      <c r="AD1106" s="309"/>
    </row>
    <row r="1107" spans="18:30" s="311" customFormat="1" ht="12" x14ac:dyDescent="0.2">
      <c r="R1107" s="309"/>
      <c r="S1107" s="309"/>
      <c r="T1107" s="309"/>
      <c r="U1107" s="309"/>
      <c r="V1107" s="309"/>
      <c r="W1107" s="309"/>
      <c r="X1107" s="309"/>
      <c r="Y1107" s="309"/>
      <c r="Z1107" s="309"/>
      <c r="AA1107" s="309"/>
      <c r="AB1107" s="309"/>
      <c r="AC1107" s="309"/>
      <c r="AD1107" s="309"/>
    </row>
    <row r="1108" spans="18:30" s="311" customFormat="1" ht="12" x14ac:dyDescent="0.2">
      <c r="R1108" s="309"/>
      <c r="S1108" s="309"/>
      <c r="T1108" s="309"/>
      <c r="U1108" s="309"/>
      <c r="V1108" s="309"/>
      <c r="W1108" s="309"/>
      <c r="X1108" s="309"/>
      <c r="Y1108" s="309"/>
      <c r="Z1108" s="309"/>
      <c r="AA1108" s="309"/>
      <c r="AB1108" s="309"/>
      <c r="AC1108" s="309"/>
      <c r="AD1108" s="309"/>
    </row>
    <row r="1109" spans="18:30" s="311" customFormat="1" ht="12" x14ac:dyDescent="0.2">
      <c r="R1109" s="309"/>
      <c r="S1109" s="309"/>
      <c r="T1109" s="309"/>
      <c r="U1109" s="309"/>
      <c r="V1109" s="309"/>
      <c r="W1109" s="309"/>
      <c r="X1109" s="309"/>
      <c r="Y1109" s="309"/>
      <c r="Z1109" s="309"/>
      <c r="AA1109" s="309"/>
      <c r="AB1109" s="309"/>
      <c r="AC1109" s="309"/>
      <c r="AD1109" s="309"/>
    </row>
    <row r="1110" spans="18:30" s="311" customFormat="1" ht="12" x14ac:dyDescent="0.2">
      <c r="R1110" s="309"/>
      <c r="S1110" s="309"/>
      <c r="T1110" s="309"/>
      <c r="U1110" s="309"/>
      <c r="V1110" s="309"/>
      <c r="W1110" s="309"/>
      <c r="X1110" s="309"/>
      <c r="Y1110" s="309"/>
      <c r="Z1110" s="309"/>
      <c r="AA1110" s="309"/>
      <c r="AB1110" s="309"/>
      <c r="AC1110" s="309"/>
      <c r="AD1110" s="309"/>
    </row>
    <row r="1111" spans="18:30" s="311" customFormat="1" ht="12" x14ac:dyDescent="0.2">
      <c r="R1111" s="309"/>
      <c r="S1111" s="309"/>
      <c r="T1111" s="309"/>
      <c r="U1111" s="309"/>
      <c r="V1111" s="309"/>
      <c r="W1111" s="309"/>
      <c r="X1111" s="309"/>
      <c r="Y1111" s="309"/>
      <c r="Z1111" s="309"/>
      <c r="AA1111" s="309"/>
      <c r="AB1111" s="309"/>
      <c r="AC1111" s="309"/>
      <c r="AD1111" s="309"/>
    </row>
    <row r="1112" spans="18:30" s="311" customFormat="1" ht="12" x14ac:dyDescent="0.2">
      <c r="R1112" s="309"/>
      <c r="S1112" s="309"/>
      <c r="T1112" s="309"/>
      <c r="U1112" s="309"/>
      <c r="V1112" s="309"/>
      <c r="W1112" s="309"/>
      <c r="X1112" s="309"/>
      <c r="Y1112" s="309"/>
      <c r="Z1112" s="309"/>
      <c r="AA1112" s="309"/>
      <c r="AB1112" s="309"/>
      <c r="AC1112" s="309"/>
      <c r="AD1112" s="309"/>
    </row>
    <row r="1113" spans="18:30" s="311" customFormat="1" ht="12" x14ac:dyDescent="0.2">
      <c r="R1113" s="309"/>
      <c r="S1113" s="309"/>
      <c r="T1113" s="309"/>
      <c r="U1113" s="309"/>
      <c r="V1113" s="309"/>
      <c r="W1113" s="309"/>
      <c r="X1113" s="309"/>
      <c r="Y1113" s="309"/>
      <c r="Z1113" s="309"/>
      <c r="AA1113" s="309"/>
      <c r="AB1113" s="309"/>
      <c r="AC1113" s="309"/>
      <c r="AD1113" s="309"/>
    </row>
    <row r="1114" spans="18:30" s="311" customFormat="1" ht="12" x14ac:dyDescent="0.2">
      <c r="R1114" s="309"/>
      <c r="S1114" s="309"/>
      <c r="T1114" s="309"/>
      <c r="U1114" s="309"/>
      <c r="V1114" s="309"/>
      <c r="W1114" s="309"/>
      <c r="X1114" s="309"/>
      <c r="Y1114" s="309"/>
      <c r="Z1114" s="309"/>
      <c r="AA1114" s="309"/>
      <c r="AB1114" s="309"/>
      <c r="AC1114" s="309"/>
      <c r="AD1114" s="309"/>
    </row>
    <row r="1115" spans="18:30" s="311" customFormat="1" ht="12" x14ac:dyDescent="0.2">
      <c r="R1115" s="309"/>
      <c r="S1115" s="309"/>
      <c r="T1115" s="309"/>
      <c r="U1115" s="309"/>
      <c r="V1115" s="309"/>
      <c r="W1115" s="309"/>
      <c r="X1115" s="309"/>
      <c r="Y1115" s="309"/>
      <c r="Z1115" s="309"/>
      <c r="AA1115" s="309"/>
      <c r="AB1115" s="309"/>
      <c r="AC1115" s="309"/>
      <c r="AD1115" s="309"/>
    </row>
    <row r="1116" spans="18:30" s="311" customFormat="1" ht="12" x14ac:dyDescent="0.2">
      <c r="R1116" s="309"/>
      <c r="S1116" s="309"/>
      <c r="T1116" s="309"/>
      <c r="U1116" s="309"/>
      <c r="V1116" s="309"/>
      <c r="W1116" s="309"/>
      <c r="X1116" s="309"/>
      <c r="Y1116" s="309"/>
      <c r="Z1116" s="309"/>
      <c r="AA1116" s="309"/>
      <c r="AB1116" s="309"/>
      <c r="AC1116" s="309"/>
      <c r="AD1116" s="309"/>
    </row>
    <row r="1117" spans="18:30" s="311" customFormat="1" ht="12" x14ac:dyDescent="0.2">
      <c r="R1117" s="309"/>
      <c r="S1117" s="309"/>
      <c r="T1117" s="309"/>
      <c r="U1117" s="309"/>
      <c r="V1117" s="309"/>
      <c r="W1117" s="309"/>
      <c r="X1117" s="309"/>
      <c r="Y1117" s="309"/>
      <c r="Z1117" s="309"/>
      <c r="AA1117" s="309"/>
      <c r="AB1117" s="309"/>
      <c r="AC1117" s="309"/>
      <c r="AD1117" s="309"/>
    </row>
    <row r="1118" spans="18:30" s="311" customFormat="1" ht="12" x14ac:dyDescent="0.2">
      <c r="R1118" s="309"/>
      <c r="S1118" s="309"/>
      <c r="T1118" s="309"/>
      <c r="U1118" s="309"/>
      <c r="V1118" s="309"/>
      <c r="W1118" s="309"/>
      <c r="X1118" s="309"/>
      <c r="Y1118" s="309"/>
      <c r="Z1118" s="309"/>
      <c r="AA1118" s="309"/>
      <c r="AB1118" s="309"/>
      <c r="AC1118" s="309"/>
      <c r="AD1118" s="309"/>
    </row>
    <row r="1119" spans="18:30" s="311" customFormat="1" ht="12" x14ac:dyDescent="0.2">
      <c r="R1119" s="309"/>
      <c r="S1119" s="309"/>
      <c r="T1119" s="309"/>
      <c r="U1119" s="309"/>
      <c r="V1119" s="309"/>
      <c r="W1119" s="309"/>
      <c r="X1119" s="309"/>
      <c r="Y1119" s="309"/>
      <c r="Z1119" s="309"/>
      <c r="AA1119" s="309"/>
      <c r="AB1119" s="309"/>
      <c r="AC1119" s="309"/>
      <c r="AD1119" s="309"/>
    </row>
    <row r="1120" spans="18:30" s="311" customFormat="1" ht="12" x14ac:dyDescent="0.2">
      <c r="R1120" s="309"/>
      <c r="S1120" s="309"/>
      <c r="T1120" s="309"/>
      <c r="U1120" s="309"/>
      <c r="V1120" s="309"/>
      <c r="W1120" s="309"/>
      <c r="X1120" s="309"/>
      <c r="Y1120" s="309"/>
      <c r="Z1120" s="309"/>
      <c r="AA1120" s="309"/>
      <c r="AB1120" s="309"/>
      <c r="AC1120" s="309"/>
      <c r="AD1120" s="309"/>
    </row>
    <row r="1121" spans="18:30" s="311" customFormat="1" ht="12" x14ac:dyDescent="0.2">
      <c r="R1121" s="309"/>
      <c r="S1121" s="309"/>
      <c r="T1121" s="309"/>
      <c r="U1121" s="309"/>
      <c r="V1121" s="309"/>
      <c r="W1121" s="309"/>
      <c r="X1121" s="309"/>
      <c r="Y1121" s="309"/>
      <c r="Z1121" s="309"/>
      <c r="AA1121" s="309"/>
      <c r="AB1121" s="309"/>
      <c r="AC1121" s="309"/>
      <c r="AD1121" s="309"/>
    </row>
    <row r="1122" spans="18:30" s="311" customFormat="1" ht="12" x14ac:dyDescent="0.2">
      <c r="R1122" s="309"/>
      <c r="S1122" s="309"/>
      <c r="T1122" s="309"/>
      <c r="U1122" s="309"/>
      <c r="V1122" s="309"/>
      <c r="W1122" s="309"/>
      <c r="X1122" s="309"/>
      <c r="Y1122" s="309"/>
      <c r="Z1122" s="309"/>
      <c r="AA1122" s="309"/>
      <c r="AB1122" s="309"/>
      <c r="AC1122" s="309"/>
      <c r="AD1122" s="309"/>
    </row>
    <row r="1123" spans="18:30" s="311" customFormat="1" ht="12" x14ac:dyDescent="0.2">
      <c r="R1123" s="309"/>
      <c r="S1123" s="309"/>
      <c r="T1123" s="309"/>
      <c r="U1123" s="309"/>
      <c r="V1123" s="309"/>
      <c r="W1123" s="309"/>
      <c r="X1123" s="309"/>
      <c r="Y1123" s="309"/>
      <c r="Z1123" s="309"/>
      <c r="AA1123" s="309"/>
      <c r="AB1123" s="309"/>
      <c r="AC1123" s="309"/>
      <c r="AD1123" s="309"/>
    </row>
    <row r="1124" spans="18:30" s="311" customFormat="1" ht="12" x14ac:dyDescent="0.2">
      <c r="R1124" s="309"/>
      <c r="S1124" s="309"/>
      <c r="T1124" s="309"/>
      <c r="U1124" s="309"/>
      <c r="V1124" s="309"/>
      <c r="W1124" s="309"/>
      <c r="X1124" s="309"/>
      <c r="Y1124" s="309"/>
      <c r="Z1124" s="309"/>
      <c r="AA1124" s="309"/>
      <c r="AB1124" s="309"/>
      <c r="AC1124" s="309"/>
      <c r="AD1124" s="309"/>
    </row>
    <row r="1125" spans="18:30" s="311" customFormat="1" ht="12" x14ac:dyDescent="0.2">
      <c r="R1125" s="309"/>
      <c r="S1125" s="309"/>
      <c r="T1125" s="309"/>
      <c r="U1125" s="309"/>
      <c r="V1125" s="309"/>
      <c r="W1125" s="309"/>
      <c r="X1125" s="309"/>
      <c r="Y1125" s="309"/>
      <c r="Z1125" s="309"/>
      <c r="AA1125" s="309"/>
      <c r="AB1125" s="309"/>
      <c r="AC1125" s="309"/>
      <c r="AD1125" s="309"/>
    </row>
    <row r="1126" spans="18:30" s="311" customFormat="1" ht="12" x14ac:dyDescent="0.2">
      <c r="R1126" s="309"/>
      <c r="S1126" s="309"/>
      <c r="T1126" s="309"/>
      <c r="U1126" s="309"/>
      <c r="V1126" s="309"/>
      <c r="W1126" s="309"/>
      <c r="X1126" s="309"/>
      <c r="Y1126" s="309"/>
      <c r="Z1126" s="309"/>
      <c r="AA1126" s="309"/>
      <c r="AB1126" s="309"/>
      <c r="AC1126" s="309"/>
      <c r="AD1126" s="309"/>
    </row>
    <row r="1127" spans="18:30" s="311" customFormat="1" ht="12" x14ac:dyDescent="0.2">
      <c r="R1127" s="309"/>
      <c r="S1127" s="309"/>
      <c r="T1127" s="309"/>
      <c r="U1127" s="309"/>
      <c r="V1127" s="309"/>
      <c r="W1127" s="309"/>
      <c r="X1127" s="309"/>
      <c r="Y1127" s="309"/>
      <c r="Z1127" s="309"/>
      <c r="AA1127" s="309"/>
      <c r="AB1127" s="309"/>
      <c r="AC1127" s="309"/>
      <c r="AD1127" s="309"/>
    </row>
    <row r="1128" spans="18:30" s="311" customFormat="1" ht="12" x14ac:dyDescent="0.2">
      <c r="R1128" s="309"/>
      <c r="S1128" s="309"/>
      <c r="T1128" s="309"/>
      <c r="U1128" s="309"/>
      <c r="V1128" s="309"/>
      <c r="W1128" s="309"/>
      <c r="X1128" s="309"/>
      <c r="Y1128" s="309"/>
      <c r="Z1128" s="309"/>
      <c r="AA1128" s="309"/>
      <c r="AB1128" s="309"/>
      <c r="AC1128" s="309"/>
      <c r="AD1128" s="309"/>
    </row>
    <row r="1129" spans="18:30" s="311" customFormat="1" ht="12" x14ac:dyDescent="0.2">
      <c r="R1129" s="309"/>
      <c r="S1129" s="309"/>
      <c r="T1129" s="309"/>
      <c r="U1129" s="309"/>
      <c r="V1129" s="309"/>
      <c r="W1129" s="309"/>
      <c r="X1129" s="309"/>
      <c r="Y1129" s="309"/>
      <c r="Z1129" s="309"/>
      <c r="AA1129" s="309"/>
      <c r="AB1129" s="309"/>
      <c r="AC1129" s="309"/>
      <c r="AD1129" s="309"/>
    </row>
    <row r="1130" spans="18:30" s="311" customFormat="1" ht="12" x14ac:dyDescent="0.2">
      <c r="R1130" s="309"/>
      <c r="S1130" s="309"/>
      <c r="T1130" s="309"/>
      <c r="U1130" s="309"/>
      <c r="V1130" s="309"/>
      <c r="W1130" s="309"/>
      <c r="X1130" s="309"/>
      <c r="Y1130" s="309"/>
      <c r="Z1130" s="309"/>
      <c r="AA1130" s="309"/>
      <c r="AB1130" s="309"/>
      <c r="AC1130" s="309"/>
      <c r="AD1130" s="309"/>
    </row>
    <row r="1131" spans="18:30" s="311" customFormat="1" ht="12" x14ac:dyDescent="0.2">
      <c r="R1131" s="309"/>
      <c r="S1131" s="309"/>
      <c r="T1131" s="309"/>
      <c r="U1131" s="309"/>
      <c r="V1131" s="309"/>
      <c r="W1131" s="309"/>
      <c r="X1131" s="309"/>
      <c r="Y1131" s="309"/>
      <c r="Z1131" s="309"/>
      <c r="AA1131" s="309"/>
      <c r="AB1131" s="309"/>
      <c r="AC1131" s="309"/>
      <c r="AD1131" s="309"/>
    </row>
    <row r="1132" spans="18:30" s="311" customFormat="1" ht="12" x14ac:dyDescent="0.2">
      <c r="R1132" s="309"/>
      <c r="S1132" s="309"/>
      <c r="T1132" s="309"/>
      <c r="U1132" s="309"/>
      <c r="V1132" s="309"/>
      <c r="W1132" s="309"/>
      <c r="X1132" s="309"/>
      <c r="Y1132" s="309"/>
      <c r="Z1132" s="309"/>
      <c r="AA1132" s="309"/>
      <c r="AB1132" s="309"/>
      <c r="AC1132" s="309"/>
      <c r="AD1132" s="309"/>
    </row>
    <row r="1133" spans="18:30" s="311" customFormat="1" ht="12" x14ac:dyDescent="0.2">
      <c r="R1133" s="309"/>
      <c r="S1133" s="309"/>
      <c r="T1133" s="309"/>
      <c r="U1133" s="309"/>
      <c r="V1133" s="309"/>
      <c r="W1133" s="309"/>
      <c r="X1133" s="309"/>
      <c r="Y1133" s="309"/>
      <c r="Z1133" s="309"/>
      <c r="AA1133" s="309"/>
      <c r="AB1133" s="309"/>
      <c r="AC1133" s="309"/>
      <c r="AD1133" s="309"/>
    </row>
    <row r="1134" spans="18:30" s="311" customFormat="1" ht="12" x14ac:dyDescent="0.2">
      <c r="R1134" s="309"/>
      <c r="S1134" s="309"/>
      <c r="T1134" s="309"/>
      <c r="U1134" s="309"/>
      <c r="V1134" s="309"/>
      <c r="W1134" s="309"/>
      <c r="X1134" s="309"/>
      <c r="Y1134" s="309"/>
      <c r="Z1134" s="309"/>
      <c r="AA1134" s="309"/>
      <c r="AB1134" s="309"/>
      <c r="AC1134" s="309"/>
      <c r="AD1134" s="309"/>
    </row>
    <row r="1135" spans="18:30" s="311" customFormat="1" ht="12" x14ac:dyDescent="0.2">
      <c r="R1135" s="309"/>
      <c r="S1135" s="309"/>
      <c r="T1135" s="309"/>
      <c r="U1135" s="309"/>
      <c r="V1135" s="309"/>
      <c r="W1135" s="309"/>
      <c r="X1135" s="309"/>
      <c r="Y1135" s="309"/>
      <c r="Z1135" s="309"/>
      <c r="AA1135" s="309"/>
      <c r="AB1135" s="309"/>
      <c r="AC1135" s="309"/>
      <c r="AD1135" s="309"/>
    </row>
    <row r="1136" spans="18:30" s="311" customFormat="1" ht="12" x14ac:dyDescent="0.2">
      <c r="R1136" s="309"/>
      <c r="S1136" s="309"/>
      <c r="T1136" s="309"/>
      <c r="U1136" s="309"/>
      <c r="V1136" s="309"/>
      <c r="W1136" s="309"/>
      <c r="X1136" s="309"/>
      <c r="Y1136" s="309"/>
      <c r="Z1136" s="309"/>
      <c r="AA1136" s="309"/>
      <c r="AB1136" s="309"/>
      <c r="AC1136" s="309"/>
      <c r="AD1136" s="309"/>
    </row>
    <row r="1137" spans="18:30" s="311" customFormat="1" ht="12" x14ac:dyDescent="0.2">
      <c r="R1137" s="309"/>
      <c r="S1137" s="309"/>
      <c r="T1137" s="309"/>
      <c r="U1137" s="309"/>
      <c r="V1137" s="309"/>
      <c r="W1137" s="309"/>
      <c r="X1137" s="309"/>
      <c r="Y1137" s="309"/>
      <c r="Z1137" s="309"/>
      <c r="AA1137" s="309"/>
      <c r="AB1137" s="309"/>
      <c r="AC1137" s="309"/>
      <c r="AD1137" s="309"/>
    </row>
    <row r="1138" spans="18:30" s="311" customFormat="1" ht="12" x14ac:dyDescent="0.2">
      <c r="R1138" s="309"/>
      <c r="S1138" s="309"/>
      <c r="T1138" s="309"/>
      <c r="U1138" s="309"/>
      <c r="V1138" s="309"/>
      <c r="W1138" s="309"/>
      <c r="X1138" s="309"/>
      <c r="Y1138" s="309"/>
      <c r="Z1138" s="309"/>
      <c r="AA1138" s="309"/>
      <c r="AB1138" s="309"/>
      <c r="AC1138" s="309"/>
      <c r="AD1138" s="309"/>
    </row>
    <row r="1139" spans="18:30" s="311" customFormat="1" ht="12" x14ac:dyDescent="0.2">
      <c r="R1139" s="309"/>
      <c r="S1139" s="309"/>
      <c r="T1139" s="309"/>
      <c r="U1139" s="309"/>
      <c r="V1139" s="309"/>
      <c r="W1139" s="309"/>
      <c r="X1139" s="309"/>
      <c r="Y1139" s="309"/>
      <c r="Z1139" s="309"/>
      <c r="AA1139" s="309"/>
      <c r="AB1139" s="309"/>
      <c r="AC1139" s="309"/>
      <c r="AD1139" s="309"/>
    </row>
    <row r="1140" spans="18:30" s="311" customFormat="1" ht="12" x14ac:dyDescent="0.2">
      <c r="R1140" s="309"/>
      <c r="S1140" s="309"/>
      <c r="T1140" s="309"/>
      <c r="U1140" s="309"/>
      <c r="V1140" s="309"/>
      <c r="W1140" s="309"/>
      <c r="X1140" s="309"/>
      <c r="Y1140" s="309"/>
      <c r="Z1140" s="309"/>
      <c r="AA1140" s="309"/>
      <c r="AB1140" s="309"/>
      <c r="AC1140" s="309"/>
      <c r="AD1140" s="309"/>
    </row>
    <row r="1141" spans="18:30" s="311" customFormat="1" ht="12" x14ac:dyDescent="0.2">
      <c r="R1141" s="309"/>
      <c r="S1141" s="309"/>
      <c r="T1141" s="309"/>
      <c r="U1141" s="309"/>
      <c r="V1141" s="309"/>
      <c r="W1141" s="309"/>
      <c r="X1141" s="309"/>
      <c r="Y1141" s="309"/>
      <c r="Z1141" s="309"/>
      <c r="AA1141" s="309"/>
      <c r="AB1141" s="309"/>
      <c r="AC1141" s="309"/>
      <c r="AD1141" s="309"/>
    </row>
    <row r="1142" spans="18:30" s="311" customFormat="1" ht="12" x14ac:dyDescent="0.2">
      <c r="R1142" s="309"/>
      <c r="S1142" s="309"/>
      <c r="T1142" s="309"/>
      <c r="U1142" s="309"/>
      <c r="V1142" s="309"/>
      <c r="W1142" s="309"/>
      <c r="X1142" s="309"/>
      <c r="Y1142" s="309"/>
      <c r="Z1142" s="309"/>
      <c r="AA1142" s="309"/>
      <c r="AB1142" s="309"/>
      <c r="AC1142" s="309"/>
      <c r="AD1142" s="309"/>
    </row>
    <row r="1143" spans="18:30" s="311" customFormat="1" ht="12" x14ac:dyDescent="0.2">
      <c r="R1143" s="309"/>
      <c r="S1143" s="309"/>
      <c r="T1143" s="309"/>
      <c r="U1143" s="309"/>
      <c r="V1143" s="309"/>
      <c r="W1143" s="309"/>
      <c r="X1143" s="309"/>
      <c r="Y1143" s="309"/>
      <c r="Z1143" s="309"/>
      <c r="AA1143" s="309"/>
      <c r="AB1143" s="309"/>
      <c r="AC1143" s="309"/>
      <c r="AD1143" s="309"/>
    </row>
    <row r="1144" spans="18:30" s="311" customFormat="1" ht="12" x14ac:dyDescent="0.2">
      <c r="R1144" s="309"/>
      <c r="S1144" s="309"/>
      <c r="T1144" s="309"/>
      <c r="U1144" s="309"/>
      <c r="V1144" s="309"/>
      <c r="W1144" s="309"/>
      <c r="X1144" s="309"/>
      <c r="Y1144" s="309"/>
      <c r="Z1144" s="309"/>
      <c r="AA1144" s="309"/>
      <c r="AB1144" s="309"/>
      <c r="AC1144" s="309"/>
      <c r="AD1144" s="309"/>
    </row>
    <row r="1145" spans="18:30" s="311" customFormat="1" ht="12" x14ac:dyDescent="0.2">
      <c r="R1145" s="309"/>
      <c r="S1145" s="309"/>
      <c r="T1145" s="309"/>
      <c r="U1145" s="309"/>
      <c r="V1145" s="309"/>
      <c r="W1145" s="309"/>
      <c r="X1145" s="309"/>
      <c r="Y1145" s="309"/>
      <c r="Z1145" s="309"/>
      <c r="AA1145" s="309"/>
      <c r="AB1145" s="309"/>
      <c r="AC1145" s="309"/>
      <c r="AD1145" s="309"/>
    </row>
    <row r="1146" spans="18:30" s="311" customFormat="1" ht="12" x14ac:dyDescent="0.2">
      <c r="R1146" s="309"/>
      <c r="S1146" s="309"/>
      <c r="T1146" s="309"/>
      <c r="U1146" s="309"/>
      <c r="V1146" s="309"/>
      <c r="W1146" s="309"/>
      <c r="X1146" s="309"/>
      <c r="Y1146" s="309"/>
      <c r="Z1146" s="309"/>
      <c r="AA1146" s="309"/>
      <c r="AB1146" s="309"/>
      <c r="AC1146" s="309"/>
      <c r="AD1146" s="309"/>
    </row>
    <row r="1147" spans="18:30" s="311" customFormat="1" ht="12" x14ac:dyDescent="0.2">
      <c r="R1147" s="309"/>
      <c r="S1147" s="309"/>
      <c r="T1147" s="309"/>
      <c r="U1147" s="309"/>
      <c r="V1147" s="309"/>
      <c r="W1147" s="309"/>
      <c r="X1147" s="309"/>
      <c r="Y1147" s="309"/>
      <c r="Z1147" s="309"/>
      <c r="AA1147" s="309"/>
      <c r="AB1147" s="309"/>
      <c r="AC1147" s="309"/>
      <c r="AD1147" s="309"/>
    </row>
    <row r="1148" spans="18:30" s="311" customFormat="1" ht="12" x14ac:dyDescent="0.2">
      <c r="R1148" s="309"/>
      <c r="S1148" s="309"/>
      <c r="T1148" s="309"/>
      <c r="U1148" s="309"/>
      <c r="V1148" s="309"/>
      <c r="W1148" s="309"/>
      <c r="X1148" s="309"/>
      <c r="Y1148" s="309"/>
      <c r="Z1148" s="309"/>
      <c r="AA1148" s="309"/>
      <c r="AB1148" s="309"/>
      <c r="AC1148" s="309"/>
      <c r="AD1148" s="309"/>
    </row>
    <row r="1149" spans="18:30" s="311" customFormat="1" ht="12" x14ac:dyDescent="0.2">
      <c r="R1149" s="309"/>
      <c r="S1149" s="309"/>
      <c r="T1149" s="309"/>
      <c r="U1149" s="309"/>
      <c r="V1149" s="309"/>
      <c r="W1149" s="309"/>
      <c r="X1149" s="309"/>
      <c r="Y1149" s="309"/>
      <c r="Z1149" s="309"/>
      <c r="AA1149" s="309"/>
      <c r="AB1149" s="309"/>
      <c r="AC1149" s="309"/>
      <c r="AD1149" s="309"/>
    </row>
    <row r="1150" spans="18:30" s="311" customFormat="1" ht="12" x14ac:dyDescent="0.2">
      <c r="R1150" s="309"/>
      <c r="S1150" s="309"/>
      <c r="T1150" s="309"/>
      <c r="U1150" s="309"/>
      <c r="V1150" s="309"/>
      <c r="W1150" s="309"/>
      <c r="X1150" s="309"/>
      <c r="Y1150" s="309"/>
      <c r="Z1150" s="309"/>
      <c r="AA1150" s="309"/>
      <c r="AB1150" s="309"/>
      <c r="AC1150" s="309"/>
      <c r="AD1150" s="309"/>
    </row>
    <row r="1151" spans="18:30" s="311" customFormat="1" ht="12" x14ac:dyDescent="0.2">
      <c r="R1151" s="309"/>
      <c r="S1151" s="309"/>
      <c r="T1151" s="309"/>
      <c r="U1151" s="309"/>
      <c r="V1151" s="309"/>
      <c r="W1151" s="309"/>
      <c r="X1151" s="309"/>
      <c r="Y1151" s="309"/>
      <c r="Z1151" s="309"/>
      <c r="AA1151" s="309"/>
      <c r="AB1151" s="309"/>
      <c r="AC1151" s="309"/>
      <c r="AD1151" s="309"/>
    </row>
    <row r="1152" spans="18:30" s="311" customFormat="1" ht="12" x14ac:dyDescent="0.2">
      <c r="R1152" s="309"/>
      <c r="S1152" s="309"/>
      <c r="T1152" s="309"/>
      <c r="U1152" s="309"/>
      <c r="V1152" s="309"/>
      <c r="W1152" s="309"/>
      <c r="X1152" s="309"/>
      <c r="Y1152" s="309"/>
      <c r="Z1152" s="309"/>
      <c r="AA1152" s="309"/>
      <c r="AB1152" s="309"/>
      <c r="AC1152" s="309"/>
      <c r="AD1152" s="309"/>
    </row>
    <row r="1153" spans="18:30" s="311" customFormat="1" ht="12" x14ac:dyDescent="0.2">
      <c r="R1153" s="309"/>
      <c r="S1153" s="309"/>
      <c r="T1153" s="309"/>
      <c r="U1153" s="309"/>
      <c r="V1153" s="309"/>
      <c r="W1153" s="309"/>
      <c r="X1153" s="309"/>
      <c r="Y1153" s="309"/>
      <c r="Z1153" s="309"/>
      <c r="AA1153" s="309"/>
      <c r="AB1153" s="309"/>
      <c r="AC1153" s="309"/>
      <c r="AD1153" s="309"/>
    </row>
    <row r="1154" spans="18:30" s="311" customFormat="1" ht="12" x14ac:dyDescent="0.2">
      <c r="R1154" s="309"/>
      <c r="S1154" s="309"/>
      <c r="T1154" s="309"/>
      <c r="U1154" s="309"/>
      <c r="V1154" s="309"/>
      <c r="W1154" s="309"/>
      <c r="X1154" s="309"/>
      <c r="Y1154" s="309"/>
      <c r="Z1154" s="309"/>
      <c r="AA1154" s="309"/>
      <c r="AB1154" s="309"/>
      <c r="AC1154" s="309"/>
      <c r="AD1154" s="309"/>
    </row>
    <row r="1155" spans="18:30" s="311" customFormat="1" ht="12" x14ac:dyDescent="0.2">
      <c r="R1155" s="309"/>
      <c r="S1155" s="309"/>
      <c r="T1155" s="309"/>
      <c r="U1155" s="309"/>
      <c r="V1155" s="309"/>
      <c r="W1155" s="309"/>
      <c r="X1155" s="309"/>
      <c r="Y1155" s="309"/>
      <c r="Z1155" s="309"/>
      <c r="AA1155" s="309"/>
      <c r="AB1155" s="309"/>
      <c r="AC1155" s="309"/>
      <c r="AD1155" s="309"/>
    </row>
    <row r="1156" spans="18:30" s="311" customFormat="1" ht="12" x14ac:dyDescent="0.2">
      <c r="R1156" s="309"/>
      <c r="S1156" s="309"/>
      <c r="T1156" s="309"/>
      <c r="U1156" s="309"/>
      <c r="V1156" s="309"/>
      <c r="W1156" s="309"/>
      <c r="X1156" s="309"/>
      <c r="Y1156" s="309"/>
      <c r="Z1156" s="309"/>
      <c r="AA1156" s="309"/>
      <c r="AB1156" s="309"/>
      <c r="AC1156" s="309"/>
      <c r="AD1156" s="309"/>
    </row>
    <row r="1157" spans="18:30" s="311" customFormat="1" ht="12" x14ac:dyDescent="0.2">
      <c r="R1157" s="309"/>
      <c r="S1157" s="309"/>
      <c r="T1157" s="309"/>
      <c r="U1157" s="309"/>
      <c r="V1157" s="309"/>
      <c r="W1157" s="309"/>
      <c r="X1157" s="309"/>
      <c r="Y1157" s="309"/>
      <c r="Z1157" s="309"/>
      <c r="AA1157" s="309"/>
      <c r="AB1157" s="309"/>
      <c r="AC1157" s="309"/>
      <c r="AD1157" s="309"/>
    </row>
    <row r="1158" spans="18:30" s="311" customFormat="1" ht="12" x14ac:dyDescent="0.2">
      <c r="R1158" s="309"/>
      <c r="S1158" s="309"/>
      <c r="T1158" s="309"/>
      <c r="U1158" s="309"/>
      <c r="V1158" s="309"/>
      <c r="W1158" s="309"/>
      <c r="X1158" s="309"/>
      <c r="Y1158" s="309"/>
      <c r="Z1158" s="309"/>
      <c r="AA1158" s="309"/>
      <c r="AB1158" s="309"/>
      <c r="AC1158" s="309"/>
      <c r="AD1158" s="309"/>
    </row>
    <row r="1159" spans="18:30" s="311" customFormat="1" ht="12" x14ac:dyDescent="0.2">
      <c r="R1159" s="309"/>
      <c r="S1159" s="309"/>
      <c r="T1159" s="309"/>
      <c r="U1159" s="309"/>
      <c r="V1159" s="309"/>
      <c r="W1159" s="309"/>
      <c r="X1159" s="309"/>
      <c r="Y1159" s="309"/>
      <c r="Z1159" s="309"/>
      <c r="AA1159" s="309"/>
      <c r="AB1159" s="309"/>
      <c r="AC1159" s="309"/>
      <c r="AD1159" s="309"/>
    </row>
    <row r="1160" spans="18:30" s="311" customFormat="1" ht="12" x14ac:dyDescent="0.2">
      <c r="R1160" s="309"/>
      <c r="S1160" s="309"/>
      <c r="T1160" s="309"/>
      <c r="U1160" s="309"/>
      <c r="V1160" s="309"/>
      <c r="W1160" s="309"/>
      <c r="X1160" s="309"/>
      <c r="Y1160" s="309"/>
      <c r="Z1160" s="309"/>
      <c r="AA1160" s="309"/>
      <c r="AB1160" s="309"/>
      <c r="AC1160" s="309"/>
      <c r="AD1160" s="309"/>
    </row>
    <row r="1161" spans="18:30" s="311" customFormat="1" ht="12" x14ac:dyDescent="0.2">
      <c r="R1161" s="309"/>
      <c r="S1161" s="309"/>
      <c r="T1161" s="309"/>
      <c r="U1161" s="309"/>
      <c r="V1161" s="309"/>
      <c r="W1161" s="309"/>
      <c r="X1161" s="309"/>
      <c r="Y1161" s="309"/>
      <c r="Z1161" s="309"/>
      <c r="AA1161" s="309"/>
      <c r="AB1161" s="309"/>
      <c r="AC1161" s="309"/>
      <c r="AD1161" s="309"/>
    </row>
    <row r="1162" spans="18:30" s="311" customFormat="1" ht="12" x14ac:dyDescent="0.2">
      <c r="R1162" s="309"/>
      <c r="S1162" s="309"/>
      <c r="T1162" s="309"/>
      <c r="U1162" s="309"/>
      <c r="V1162" s="309"/>
      <c r="W1162" s="309"/>
      <c r="X1162" s="309"/>
      <c r="Y1162" s="309"/>
      <c r="Z1162" s="309"/>
      <c r="AA1162" s="309"/>
      <c r="AB1162" s="309"/>
      <c r="AC1162" s="309"/>
      <c r="AD1162" s="309"/>
    </row>
    <row r="1163" spans="18:30" s="311" customFormat="1" ht="12" x14ac:dyDescent="0.2">
      <c r="R1163" s="309"/>
      <c r="S1163" s="309"/>
      <c r="T1163" s="309"/>
      <c r="U1163" s="309"/>
      <c r="V1163" s="309"/>
      <c r="W1163" s="309"/>
      <c r="X1163" s="309"/>
      <c r="Y1163" s="309"/>
      <c r="Z1163" s="309"/>
      <c r="AA1163" s="309"/>
      <c r="AB1163" s="309"/>
      <c r="AC1163" s="309"/>
      <c r="AD1163" s="309"/>
    </row>
    <row r="1164" spans="18:30" s="311" customFormat="1" ht="12" x14ac:dyDescent="0.2">
      <c r="R1164" s="309"/>
      <c r="S1164" s="309"/>
      <c r="T1164" s="309"/>
      <c r="U1164" s="309"/>
      <c r="V1164" s="309"/>
      <c r="W1164" s="309"/>
      <c r="X1164" s="309"/>
      <c r="Y1164" s="309"/>
      <c r="Z1164" s="309"/>
      <c r="AA1164" s="309"/>
      <c r="AB1164" s="309"/>
      <c r="AC1164" s="309"/>
      <c r="AD1164" s="309"/>
    </row>
    <row r="1165" spans="18:30" s="311" customFormat="1" ht="12" x14ac:dyDescent="0.2">
      <c r="R1165" s="309"/>
      <c r="S1165" s="309"/>
      <c r="T1165" s="309"/>
      <c r="U1165" s="309"/>
      <c r="V1165" s="309"/>
      <c r="W1165" s="309"/>
      <c r="X1165" s="309"/>
      <c r="Y1165" s="309"/>
      <c r="Z1165" s="309"/>
      <c r="AA1165" s="309"/>
      <c r="AB1165" s="309"/>
      <c r="AC1165" s="309"/>
      <c r="AD1165" s="309"/>
    </row>
    <row r="1166" spans="18:30" s="311" customFormat="1" ht="12" x14ac:dyDescent="0.2">
      <c r="R1166" s="309"/>
      <c r="S1166" s="309"/>
      <c r="T1166" s="309"/>
      <c r="U1166" s="309"/>
      <c r="V1166" s="309"/>
      <c r="W1166" s="309"/>
      <c r="X1166" s="309"/>
      <c r="Y1166" s="309"/>
      <c r="Z1166" s="309"/>
      <c r="AA1166" s="309"/>
      <c r="AB1166" s="309"/>
      <c r="AC1166" s="309"/>
      <c r="AD1166" s="309"/>
    </row>
    <row r="1167" spans="18:30" s="311" customFormat="1" ht="12" x14ac:dyDescent="0.2">
      <c r="R1167" s="309"/>
      <c r="S1167" s="309"/>
      <c r="T1167" s="309"/>
      <c r="U1167" s="309"/>
      <c r="V1167" s="309"/>
      <c r="W1167" s="309"/>
      <c r="X1167" s="309"/>
      <c r="Y1167" s="309"/>
      <c r="Z1167" s="309"/>
      <c r="AA1167" s="309"/>
      <c r="AB1167" s="309"/>
      <c r="AC1167" s="309"/>
      <c r="AD1167" s="309"/>
    </row>
    <row r="1168" spans="18:30" s="311" customFormat="1" ht="12" x14ac:dyDescent="0.2">
      <c r="R1168" s="309"/>
      <c r="S1168" s="309"/>
      <c r="T1168" s="309"/>
      <c r="U1168" s="309"/>
      <c r="V1168" s="309"/>
      <c r="W1168" s="309"/>
      <c r="X1168" s="309"/>
      <c r="Y1168" s="309"/>
      <c r="Z1168" s="309"/>
      <c r="AA1168" s="309"/>
      <c r="AB1168" s="309"/>
      <c r="AC1168" s="309"/>
      <c r="AD1168" s="309"/>
    </row>
    <row r="1169" spans="18:30" s="311" customFormat="1" ht="12" x14ac:dyDescent="0.2">
      <c r="R1169" s="309"/>
      <c r="S1169" s="309"/>
      <c r="T1169" s="309"/>
      <c r="U1169" s="309"/>
      <c r="V1169" s="309"/>
      <c r="W1169" s="309"/>
      <c r="X1169" s="309"/>
      <c r="Y1169" s="309"/>
      <c r="Z1169" s="309"/>
      <c r="AA1169" s="309"/>
      <c r="AB1169" s="309"/>
      <c r="AC1169" s="309"/>
      <c r="AD1169" s="309"/>
    </row>
    <row r="1170" spans="18:30" s="311" customFormat="1" ht="12" x14ac:dyDescent="0.2">
      <c r="R1170" s="309"/>
      <c r="S1170" s="309"/>
      <c r="T1170" s="309"/>
      <c r="U1170" s="309"/>
      <c r="V1170" s="309"/>
      <c r="W1170" s="309"/>
      <c r="X1170" s="309"/>
      <c r="Y1170" s="309"/>
      <c r="Z1170" s="309"/>
      <c r="AA1170" s="309"/>
      <c r="AB1170" s="309"/>
      <c r="AC1170" s="309"/>
      <c r="AD1170" s="309"/>
    </row>
    <row r="1171" spans="18:30" s="311" customFormat="1" ht="12" x14ac:dyDescent="0.2">
      <c r="R1171" s="309"/>
      <c r="S1171" s="309"/>
      <c r="T1171" s="309"/>
      <c r="U1171" s="309"/>
      <c r="V1171" s="309"/>
      <c r="W1171" s="309"/>
      <c r="X1171" s="309"/>
      <c r="Y1171" s="309"/>
      <c r="Z1171" s="309"/>
      <c r="AA1171" s="309"/>
      <c r="AB1171" s="309"/>
      <c r="AC1171" s="309"/>
      <c r="AD1171" s="309"/>
    </row>
    <row r="1172" spans="18:30" s="311" customFormat="1" ht="12" x14ac:dyDescent="0.2">
      <c r="R1172" s="309"/>
      <c r="S1172" s="309"/>
      <c r="T1172" s="309"/>
      <c r="U1172" s="309"/>
      <c r="V1172" s="309"/>
      <c r="W1172" s="309"/>
      <c r="X1172" s="309"/>
      <c r="Y1172" s="309"/>
      <c r="Z1172" s="309"/>
      <c r="AA1172" s="309"/>
      <c r="AB1172" s="309"/>
      <c r="AC1172" s="309"/>
      <c r="AD1172" s="309"/>
    </row>
    <row r="1173" spans="18:30" s="311" customFormat="1" ht="12" x14ac:dyDescent="0.2">
      <c r="R1173" s="309"/>
      <c r="S1173" s="309"/>
      <c r="T1173" s="309"/>
      <c r="U1173" s="309"/>
      <c r="V1173" s="309"/>
      <c r="W1173" s="309"/>
      <c r="X1173" s="309"/>
      <c r="Y1173" s="309"/>
      <c r="Z1173" s="309"/>
      <c r="AA1173" s="309"/>
      <c r="AB1173" s="309"/>
      <c r="AC1173" s="309"/>
      <c r="AD1173" s="309"/>
    </row>
    <row r="1174" spans="18:30" s="311" customFormat="1" ht="12" x14ac:dyDescent="0.2">
      <c r="R1174" s="309"/>
      <c r="S1174" s="309"/>
      <c r="T1174" s="309"/>
      <c r="U1174" s="309"/>
      <c r="V1174" s="309"/>
      <c r="W1174" s="309"/>
      <c r="X1174" s="309"/>
      <c r="Y1174" s="309"/>
      <c r="Z1174" s="309"/>
      <c r="AA1174" s="309"/>
      <c r="AB1174" s="309"/>
      <c r="AC1174" s="309"/>
      <c r="AD1174" s="309"/>
    </row>
    <row r="1175" spans="18:30" s="311" customFormat="1" ht="12" x14ac:dyDescent="0.2">
      <c r="R1175" s="309"/>
      <c r="S1175" s="309"/>
      <c r="T1175" s="309"/>
      <c r="U1175" s="309"/>
      <c r="V1175" s="309"/>
      <c r="W1175" s="309"/>
      <c r="X1175" s="309"/>
      <c r="Y1175" s="309"/>
      <c r="Z1175" s="309"/>
      <c r="AA1175" s="309"/>
      <c r="AB1175" s="309"/>
      <c r="AC1175" s="309"/>
      <c r="AD1175" s="309"/>
    </row>
    <row r="1176" spans="18:30" s="311" customFormat="1" ht="12" x14ac:dyDescent="0.2">
      <c r="R1176" s="309"/>
      <c r="S1176" s="309"/>
      <c r="T1176" s="309"/>
      <c r="U1176" s="309"/>
      <c r="V1176" s="309"/>
      <c r="W1176" s="309"/>
      <c r="X1176" s="309"/>
      <c r="Y1176" s="309"/>
      <c r="Z1176" s="309"/>
      <c r="AA1176" s="309"/>
      <c r="AB1176" s="309"/>
      <c r="AC1176" s="309"/>
      <c r="AD1176" s="309"/>
    </row>
    <row r="1177" spans="18:30" s="311" customFormat="1" ht="12" x14ac:dyDescent="0.2">
      <c r="R1177" s="309"/>
      <c r="S1177" s="309"/>
      <c r="T1177" s="309"/>
      <c r="U1177" s="309"/>
      <c r="V1177" s="309"/>
      <c r="W1177" s="309"/>
      <c r="X1177" s="309"/>
      <c r="Y1177" s="309"/>
      <c r="Z1177" s="309"/>
      <c r="AA1177" s="309"/>
      <c r="AB1177" s="309"/>
      <c r="AC1177" s="309"/>
      <c r="AD1177" s="309"/>
    </row>
    <row r="1178" spans="18:30" s="311" customFormat="1" ht="12" x14ac:dyDescent="0.2">
      <c r="R1178" s="309"/>
      <c r="S1178" s="309"/>
      <c r="T1178" s="309"/>
      <c r="U1178" s="309"/>
      <c r="V1178" s="309"/>
      <c r="W1178" s="309"/>
      <c r="X1178" s="309"/>
      <c r="Y1178" s="309"/>
      <c r="Z1178" s="309"/>
      <c r="AA1178" s="309"/>
      <c r="AB1178" s="309"/>
      <c r="AC1178" s="309"/>
      <c r="AD1178" s="309"/>
    </row>
    <row r="1179" spans="18:30" s="311" customFormat="1" ht="12" x14ac:dyDescent="0.2">
      <c r="R1179" s="309"/>
      <c r="S1179" s="309"/>
      <c r="T1179" s="309"/>
      <c r="U1179" s="309"/>
      <c r="V1179" s="309"/>
      <c r="W1179" s="309"/>
      <c r="X1179" s="309"/>
      <c r="Y1179" s="309"/>
      <c r="Z1179" s="309"/>
      <c r="AA1179" s="309"/>
      <c r="AB1179" s="309"/>
      <c r="AC1179" s="309"/>
      <c r="AD1179" s="309"/>
    </row>
    <row r="1180" spans="18:30" s="311" customFormat="1" ht="12" x14ac:dyDescent="0.2">
      <c r="R1180" s="309"/>
      <c r="S1180" s="309"/>
      <c r="T1180" s="309"/>
      <c r="U1180" s="309"/>
      <c r="V1180" s="309"/>
      <c r="W1180" s="309"/>
      <c r="X1180" s="309"/>
      <c r="Y1180" s="309"/>
      <c r="Z1180" s="309"/>
      <c r="AA1180" s="309"/>
      <c r="AB1180" s="309"/>
      <c r="AC1180" s="309"/>
      <c r="AD1180" s="309"/>
    </row>
    <row r="1181" spans="18:30" s="311" customFormat="1" ht="12" x14ac:dyDescent="0.2">
      <c r="R1181" s="309"/>
      <c r="S1181" s="309"/>
      <c r="T1181" s="309"/>
      <c r="U1181" s="309"/>
      <c r="V1181" s="309"/>
      <c r="W1181" s="309"/>
      <c r="X1181" s="309"/>
      <c r="Y1181" s="309"/>
      <c r="Z1181" s="309"/>
      <c r="AA1181" s="309"/>
      <c r="AB1181" s="309"/>
      <c r="AC1181" s="309"/>
      <c r="AD1181" s="309"/>
    </row>
    <row r="1182" spans="18:30" s="311" customFormat="1" ht="12" x14ac:dyDescent="0.2">
      <c r="R1182" s="309"/>
      <c r="S1182" s="309"/>
      <c r="T1182" s="309"/>
      <c r="U1182" s="309"/>
      <c r="V1182" s="309"/>
      <c r="W1182" s="309"/>
      <c r="X1182" s="309"/>
      <c r="Y1182" s="309"/>
      <c r="Z1182" s="309"/>
      <c r="AA1182" s="309"/>
      <c r="AB1182" s="309"/>
      <c r="AC1182" s="309"/>
      <c r="AD1182" s="309"/>
    </row>
    <row r="1183" spans="18:30" s="311" customFormat="1" ht="12" x14ac:dyDescent="0.2">
      <c r="R1183" s="309"/>
      <c r="S1183" s="309"/>
      <c r="T1183" s="309"/>
      <c r="U1183" s="309"/>
      <c r="V1183" s="309"/>
      <c r="W1183" s="309"/>
      <c r="X1183" s="309"/>
      <c r="Y1183" s="309"/>
      <c r="Z1183" s="309"/>
      <c r="AA1183" s="309"/>
      <c r="AB1183" s="309"/>
      <c r="AC1183" s="309"/>
      <c r="AD1183" s="309"/>
    </row>
    <row r="1184" spans="18:30" s="311" customFormat="1" ht="12" x14ac:dyDescent="0.2">
      <c r="R1184" s="309"/>
      <c r="S1184" s="309"/>
      <c r="T1184" s="309"/>
      <c r="U1184" s="309"/>
      <c r="V1184" s="309"/>
      <c r="W1184" s="309"/>
      <c r="X1184" s="309"/>
      <c r="Y1184" s="309"/>
      <c r="Z1184" s="309"/>
      <c r="AA1184" s="309"/>
      <c r="AB1184" s="309"/>
      <c r="AC1184" s="309"/>
      <c r="AD1184" s="309"/>
    </row>
    <row r="1185" spans="18:30" s="311" customFormat="1" ht="12" x14ac:dyDescent="0.2">
      <c r="R1185" s="309"/>
      <c r="S1185" s="309"/>
      <c r="T1185" s="309"/>
      <c r="U1185" s="309"/>
      <c r="V1185" s="309"/>
      <c r="W1185" s="309"/>
      <c r="X1185" s="309"/>
      <c r="Y1185" s="309"/>
      <c r="Z1185" s="309"/>
      <c r="AA1185" s="309"/>
      <c r="AB1185" s="309"/>
      <c r="AC1185" s="309"/>
      <c r="AD1185" s="309"/>
    </row>
    <row r="1186" spans="18:30" s="311" customFormat="1" ht="12" x14ac:dyDescent="0.2">
      <c r="R1186" s="309"/>
      <c r="S1186" s="309"/>
      <c r="T1186" s="309"/>
      <c r="U1186" s="309"/>
      <c r="V1186" s="309"/>
      <c r="W1186" s="309"/>
      <c r="X1186" s="309"/>
      <c r="Y1186" s="309"/>
      <c r="Z1186" s="309"/>
      <c r="AA1186" s="309"/>
      <c r="AB1186" s="309"/>
      <c r="AC1186" s="309"/>
      <c r="AD1186" s="309"/>
    </row>
    <row r="1187" spans="18:30" s="311" customFormat="1" ht="12" x14ac:dyDescent="0.2">
      <c r="R1187" s="309"/>
      <c r="S1187" s="309"/>
      <c r="T1187" s="309"/>
      <c r="U1187" s="309"/>
      <c r="V1187" s="309"/>
      <c r="W1187" s="309"/>
      <c r="X1187" s="309"/>
      <c r="Y1187" s="309"/>
      <c r="Z1187" s="309"/>
      <c r="AA1187" s="309"/>
      <c r="AB1187" s="309"/>
      <c r="AC1187" s="309"/>
      <c r="AD1187" s="309"/>
    </row>
    <row r="1188" spans="18:30" s="311" customFormat="1" ht="12" x14ac:dyDescent="0.2">
      <c r="R1188" s="309"/>
      <c r="S1188" s="309"/>
      <c r="T1188" s="309"/>
      <c r="U1188" s="309"/>
      <c r="V1188" s="309"/>
      <c r="W1188" s="309"/>
      <c r="X1188" s="309"/>
      <c r="Y1188" s="309"/>
      <c r="Z1188" s="309"/>
      <c r="AA1188" s="309"/>
      <c r="AB1188" s="309"/>
      <c r="AC1188" s="309"/>
      <c r="AD1188" s="309"/>
    </row>
    <row r="1189" spans="18:30" s="311" customFormat="1" ht="12" x14ac:dyDescent="0.2">
      <c r="R1189" s="309"/>
      <c r="S1189" s="309"/>
      <c r="T1189" s="309"/>
      <c r="U1189" s="309"/>
      <c r="V1189" s="309"/>
      <c r="W1189" s="309"/>
      <c r="X1189" s="309"/>
      <c r="Y1189" s="309"/>
      <c r="Z1189" s="309"/>
      <c r="AA1189" s="309"/>
      <c r="AB1189" s="309"/>
      <c r="AC1189" s="309"/>
      <c r="AD1189" s="309"/>
    </row>
    <row r="1190" spans="18:30" s="311" customFormat="1" ht="12" x14ac:dyDescent="0.2">
      <c r="R1190" s="309"/>
      <c r="S1190" s="309"/>
      <c r="T1190" s="309"/>
      <c r="U1190" s="309"/>
      <c r="V1190" s="309"/>
      <c r="W1190" s="309"/>
      <c r="X1190" s="309"/>
      <c r="Y1190" s="309"/>
      <c r="Z1190" s="309"/>
      <c r="AA1190" s="309"/>
      <c r="AB1190" s="309"/>
      <c r="AC1190" s="309"/>
      <c r="AD1190" s="309"/>
    </row>
    <row r="1191" spans="18:30" s="311" customFormat="1" ht="12" x14ac:dyDescent="0.2">
      <c r="R1191" s="309"/>
      <c r="S1191" s="309"/>
      <c r="T1191" s="309"/>
      <c r="U1191" s="309"/>
      <c r="V1191" s="309"/>
      <c r="W1191" s="309"/>
      <c r="X1191" s="309"/>
      <c r="Y1191" s="309"/>
      <c r="Z1191" s="309"/>
      <c r="AA1191" s="309"/>
      <c r="AB1191" s="309"/>
      <c r="AC1191" s="309"/>
      <c r="AD1191" s="309"/>
    </row>
    <row r="1192" spans="18:30" s="311" customFormat="1" ht="12" x14ac:dyDescent="0.2">
      <c r="R1192" s="309"/>
      <c r="S1192" s="309"/>
      <c r="T1192" s="309"/>
      <c r="U1192" s="309"/>
      <c r="V1192" s="309"/>
      <c r="W1192" s="309"/>
      <c r="X1192" s="309"/>
      <c r="Y1192" s="309"/>
      <c r="Z1192" s="309"/>
      <c r="AA1192" s="309"/>
      <c r="AB1192" s="309"/>
      <c r="AC1192" s="309"/>
      <c r="AD1192" s="309"/>
    </row>
    <row r="1193" spans="18:30" s="311" customFormat="1" ht="12" x14ac:dyDescent="0.2">
      <c r="R1193" s="309"/>
      <c r="S1193" s="309"/>
      <c r="T1193" s="309"/>
      <c r="U1193" s="309"/>
      <c r="V1193" s="309"/>
      <c r="W1193" s="309"/>
      <c r="X1193" s="309"/>
      <c r="Y1193" s="309"/>
      <c r="Z1193" s="309"/>
      <c r="AA1193" s="309"/>
      <c r="AB1193" s="309"/>
      <c r="AC1193" s="309"/>
      <c r="AD1193" s="309"/>
    </row>
    <row r="1194" spans="18:30" s="311" customFormat="1" ht="12" x14ac:dyDescent="0.2">
      <c r="R1194" s="309"/>
      <c r="S1194" s="309"/>
      <c r="T1194" s="309"/>
      <c r="U1194" s="309"/>
      <c r="V1194" s="309"/>
      <c r="W1194" s="309"/>
      <c r="X1194" s="309"/>
      <c r="Y1194" s="309"/>
      <c r="Z1194" s="309"/>
      <c r="AA1194" s="309"/>
      <c r="AB1194" s="309"/>
      <c r="AC1194" s="309"/>
      <c r="AD1194" s="309"/>
    </row>
    <row r="1195" spans="18:30" s="311" customFormat="1" ht="12" x14ac:dyDescent="0.2">
      <c r="R1195" s="309"/>
      <c r="S1195" s="309"/>
      <c r="T1195" s="309"/>
      <c r="U1195" s="309"/>
      <c r="V1195" s="309"/>
      <c r="W1195" s="309"/>
      <c r="X1195" s="309"/>
      <c r="Y1195" s="309"/>
      <c r="Z1195" s="309"/>
      <c r="AA1195" s="309"/>
      <c r="AB1195" s="309"/>
      <c r="AC1195" s="309"/>
      <c r="AD1195" s="309"/>
    </row>
    <row r="1196" spans="18:30" s="311" customFormat="1" ht="12" x14ac:dyDescent="0.2">
      <c r="R1196" s="309"/>
      <c r="S1196" s="309"/>
      <c r="T1196" s="309"/>
      <c r="U1196" s="309"/>
      <c r="V1196" s="309"/>
      <c r="W1196" s="309"/>
      <c r="X1196" s="309"/>
      <c r="Y1196" s="309"/>
      <c r="Z1196" s="309"/>
      <c r="AA1196" s="309"/>
      <c r="AB1196" s="309"/>
      <c r="AC1196" s="309"/>
      <c r="AD1196" s="309"/>
    </row>
    <row r="1197" spans="18:30" s="311" customFormat="1" ht="12" x14ac:dyDescent="0.2">
      <c r="R1197" s="309"/>
      <c r="S1197" s="309"/>
      <c r="T1197" s="309"/>
      <c r="U1197" s="309"/>
      <c r="V1197" s="309"/>
      <c r="W1197" s="309"/>
      <c r="X1197" s="309"/>
      <c r="Y1197" s="309"/>
      <c r="Z1197" s="309"/>
      <c r="AA1197" s="309"/>
      <c r="AB1197" s="309"/>
      <c r="AC1197" s="309"/>
      <c r="AD1197" s="309"/>
    </row>
    <row r="1198" spans="18:30" s="311" customFormat="1" ht="12" x14ac:dyDescent="0.2">
      <c r="R1198" s="309"/>
      <c r="S1198" s="309"/>
      <c r="T1198" s="309"/>
      <c r="U1198" s="309"/>
      <c r="V1198" s="309"/>
      <c r="W1198" s="309"/>
      <c r="X1198" s="309"/>
      <c r="Y1198" s="309"/>
      <c r="Z1198" s="309"/>
      <c r="AA1198" s="309"/>
      <c r="AB1198" s="309"/>
      <c r="AC1198" s="309"/>
      <c r="AD1198" s="309"/>
    </row>
    <row r="1199" spans="18:30" s="311" customFormat="1" ht="12" x14ac:dyDescent="0.2">
      <c r="R1199" s="309"/>
      <c r="S1199" s="309"/>
      <c r="T1199" s="309"/>
      <c r="U1199" s="309"/>
      <c r="V1199" s="309"/>
      <c r="W1199" s="309"/>
      <c r="X1199" s="309"/>
      <c r="Y1199" s="309"/>
      <c r="Z1199" s="309"/>
      <c r="AA1199" s="309"/>
      <c r="AB1199" s="309"/>
      <c r="AC1199" s="309"/>
      <c r="AD1199" s="309"/>
    </row>
    <row r="1200" spans="18:30" s="311" customFormat="1" ht="12" x14ac:dyDescent="0.2">
      <c r="R1200" s="309"/>
      <c r="S1200" s="309"/>
      <c r="T1200" s="309"/>
      <c r="U1200" s="309"/>
      <c r="V1200" s="309"/>
      <c r="W1200" s="309"/>
      <c r="X1200" s="309"/>
      <c r="Y1200" s="309"/>
      <c r="Z1200" s="309"/>
      <c r="AA1200" s="309"/>
      <c r="AB1200" s="309"/>
      <c r="AC1200" s="309"/>
      <c r="AD1200" s="309"/>
    </row>
    <row r="1201" spans="18:30" s="311" customFormat="1" ht="12" x14ac:dyDescent="0.2">
      <c r="R1201" s="309"/>
      <c r="S1201" s="309"/>
      <c r="T1201" s="309"/>
      <c r="U1201" s="309"/>
      <c r="V1201" s="309"/>
      <c r="W1201" s="309"/>
      <c r="X1201" s="309"/>
      <c r="Y1201" s="309"/>
      <c r="Z1201" s="309"/>
      <c r="AA1201" s="309"/>
      <c r="AB1201" s="309"/>
      <c r="AC1201" s="309"/>
      <c r="AD1201" s="309"/>
    </row>
    <row r="1202" spans="18:30" s="311" customFormat="1" ht="12" x14ac:dyDescent="0.2">
      <c r="R1202" s="309"/>
      <c r="S1202" s="309"/>
      <c r="T1202" s="309"/>
      <c r="U1202" s="309"/>
      <c r="V1202" s="309"/>
      <c r="W1202" s="309"/>
      <c r="X1202" s="309"/>
      <c r="Y1202" s="309"/>
      <c r="Z1202" s="309"/>
      <c r="AA1202" s="309"/>
      <c r="AB1202" s="309"/>
      <c r="AC1202" s="309"/>
      <c r="AD1202" s="309"/>
    </row>
    <row r="1203" spans="18:30" s="311" customFormat="1" ht="12" x14ac:dyDescent="0.2">
      <c r="R1203" s="309"/>
      <c r="S1203" s="309"/>
      <c r="T1203" s="309"/>
      <c r="U1203" s="309"/>
      <c r="V1203" s="309"/>
      <c r="W1203" s="309"/>
      <c r="X1203" s="309"/>
      <c r="Y1203" s="309"/>
      <c r="Z1203" s="309"/>
      <c r="AA1203" s="309"/>
      <c r="AB1203" s="309"/>
      <c r="AC1203" s="309"/>
      <c r="AD1203" s="309"/>
    </row>
    <row r="1204" spans="18:30" s="311" customFormat="1" ht="12" x14ac:dyDescent="0.2">
      <c r="R1204" s="309"/>
      <c r="S1204" s="309"/>
      <c r="T1204" s="309"/>
      <c r="U1204" s="309"/>
      <c r="V1204" s="309"/>
      <c r="W1204" s="309"/>
      <c r="X1204" s="309"/>
      <c r="Y1204" s="309"/>
      <c r="Z1204" s="309"/>
      <c r="AA1204" s="309"/>
      <c r="AB1204" s="309"/>
      <c r="AC1204" s="309"/>
      <c r="AD1204" s="309"/>
    </row>
    <row r="1205" spans="18:30" s="311" customFormat="1" ht="12" x14ac:dyDescent="0.2">
      <c r="R1205" s="309"/>
      <c r="S1205" s="309"/>
      <c r="T1205" s="309"/>
      <c r="U1205" s="309"/>
      <c r="V1205" s="309"/>
      <c r="W1205" s="309"/>
      <c r="X1205" s="309"/>
      <c r="Y1205" s="309"/>
      <c r="Z1205" s="309"/>
      <c r="AA1205" s="309"/>
      <c r="AB1205" s="309"/>
      <c r="AC1205" s="309"/>
      <c r="AD1205" s="309"/>
    </row>
    <row r="1206" spans="18:30" s="311" customFormat="1" ht="12" x14ac:dyDescent="0.2">
      <c r="R1206" s="309"/>
      <c r="S1206" s="309"/>
      <c r="T1206" s="309"/>
      <c r="U1206" s="309"/>
      <c r="V1206" s="309"/>
      <c r="W1206" s="309"/>
      <c r="X1206" s="309"/>
      <c r="Y1206" s="309"/>
      <c r="Z1206" s="309"/>
      <c r="AA1206" s="309"/>
      <c r="AB1206" s="309"/>
      <c r="AC1206" s="309"/>
      <c r="AD1206" s="309"/>
    </row>
    <row r="1207" spans="18:30" s="311" customFormat="1" ht="12" x14ac:dyDescent="0.2">
      <c r="R1207" s="309"/>
      <c r="S1207" s="309"/>
      <c r="T1207" s="309"/>
      <c r="U1207" s="309"/>
      <c r="V1207" s="309"/>
      <c r="W1207" s="309"/>
      <c r="X1207" s="309"/>
      <c r="Y1207" s="309"/>
      <c r="Z1207" s="309"/>
      <c r="AA1207" s="309"/>
      <c r="AB1207" s="309"/>
      <c r="AC1207" s="309"/>
      <c r="AD1207" s="309"/>
    </row>
    <row r="1208" spans="18:30" s="311" customFormat="1" ht="12" x14ac:dyDescent="0.2">
      <c r="R1208" s="309"/>
      <c r="S1208" s="309"/>
      <c r="T1208" s="309"/>
      <c r="U1208" s="309"/>
      <c r="V1208" s="309"/>
      <c r="W1208" s="309"/>
      <c r="X1208" s="309"/>
      <c r="Y1208" s="309"/>
      <c r="Z1208" s="309"/>
      <c r="AA1208" s="309"/>
      <c r="AB1208" s="309"/>
      <c r="AC1208" s="309"/>
      <c r="AD1208" s="309"/>
    </row>
    <row r="1209" spans="18:30" s="311" customFormat="1" ht="12" x14ac:dyDescent="0.2">
      <c r="R1209" s="309"/>
      <c r="S1209" s="309"/>
      <c r="T1209" s="309"/>
      <c r="U1209" s="309"/>
      <c r="V1209" s="309"/>
      <c r="W1209" s="309"/>
      <c r="X1209" s="309"/>
      <c r="Y1209" s="309"/>
      <c r="Z1209" s="309"/>
      <c r="AA1209" s="309"/>
      <c r="AB1209" s="309"/>
      <c r="AC1209" s="309"/>
      <c r="AD1209" s="309"/>
    </row>
    <row r="1210" spans="18:30" s="311" customFormat="1" ht="12" x14ac:dyDescent="0.2">
      <c r="R1210" s="309"/>
      <c r="S1210" s="309"/>
      <c r="T1210" s="309"/>
      <c r="U1210" s="309"/>
      <c r="V1210" s="309"/>
      <c r="W1210" s="309"/>
      <c r="X1210" s="309"/>
      <c r="Y1210" s="309"/>
      <c r="Z1210" s="309"/>
      <c r="AA1210" s="309"/>
      <c r="AB1210" s="309"/>
      <c r="AC1210" s="309"/>
      <c r="AD1210" s="309"/>
    </row>
    <row r="1211" spans="18:30" s="311" customFormat="1" ht="12" x14ac:dyDescent="0.2">
      <c r="R1211" s="309"/>
      <c r="S1211" s="309"/>
      <c r="T1211" s="309"/>
      <c r="U1211" s="309"/>
      <c r="V1211" s="309"/>
      <c r="W1211" s="309"/>
      <c r="X1211" s="309"/>
      <c r="Y1211" s="309"/>
      <c r="Z1211" s="309"/>
      <c r="AA1211" s="309"/>
      <c r="AB1211" s="309"/>
      <c r="AC1211" s="309"/>
      <c r="AD1211" s="309"/>
    </row>
    <row r="1212" spans="18:30" s="311" customFormat="1" ht="12" x14ac:dyDescent="0.2">
      <c r="R1212" s="309"/>
      <c r="S1212" s="309"/>
      <c r="T1212" s="309"/>
      <c r="U1212" s="309"/>
      <c r="V1212" s="309"/>
      <c r="W1212" s="309"/>
      <c r="X1212" s="309"/>
      <c r="Y1212" s="309"/>
      <c r="Z1212" s="309"/>
      <c r="AA1212" s="309"/>
      <c r="AB1212" s="309"/>
      <c r="AC1212" s="309"/>
      <c r="AD1212" s="309"/>
    </row>
    <row r="1213" spans="18:30" s="311" customFormat="1" ht="12" x14ac:dyDescent="0.2">
      <c r="R1213" s="309"/>
      <c r="S1213" s="309"/>
      <c r="T1213" s="309"/>
      <c r="U1213" s="309"/>
      <c r="V1213" s="309"/>
      <c r="W1213" s="309"/>
      <c r="X1213" s="309"/>
      <c r="Y1213" s="309"/>
      <c r="Z1213" s="309"/>
      <c r="AA1213" s="309"/>
      <c r="AB1213" s="309"/>
      <c r="AC1213" s="309"/>
      <c r="AD1213" s="309"/>
    </row>
    <row r="1214" spans="18:30" s="311" customFormat="1" ht="12" x14ac:dyDescent="0.2">
      <c r="R1214" s="309"/>
      <c r="S1214" s="309"/>
      <c r="T1214" s="309"/>
      <c r="U1214" s="309"/>
      <c r="V1214" s="309"/>
      <c r="W1214" s="309"/>
      <c r="X1214" s="309"/>
      <c r="Y1214" s="309"/>
      <c r="Z1214" s="309"/>
      <c r="AA1214" s="309"/>
      <c r="AB1214" s="309"/>
      <c r="AC1214" s="309"/>
      <c r="AD1214" s="309"/>
    </row>
    <row r="1215" spans="18:30" s="311" customFormat="1" ht="12" x14ac:dyDescent="0.2">
      <c r="R1215" s="309"/>
      <c r="S1215" s="309"/>
      <c r="T1215" s="309"/>
      <c r="U1215" s="309"/>
      <c r="V1215" s="309"/>
      <c r="W1215" s="309"/>
      <c r="X1215" s="309"/>
      <c r="Y1215" s="309"/>
      <c r="Z1215" s="309"/>
      <c r="AA1215" s="309"/>
      <c r="AB1215" s="309"/>
      <c r="AC1215" s="309"/>
      <c r="AD1215" s="309"/>
    </row>
    <row r="1216" spans="18:30" s="311" customFormat="1" ht="12" x14ac:dyDescent="0.2">
      <c r="R1216" s="309"/>
      <c r="S1216" s="309"/>
      <c r="T1216" s="309"/>
      <c r="U1216" s="309"/>
      <c r="V1216" s="309"/>
      <c r="W1216" s="309"/>
      <c r="X1216" s="309"/>
      <c r="Y1216" s="309"/>
      <c r="Z1216" s="309"/>
      <c r="AA1216" s="309"/>
      <c r="AB1216" s="309"/>
      <c r="AC1216" s="309"/>
      <c r="AD1216" s="309"/>
    </row>
    <row r="1217" spans="18:30" s="311" customFormat="1" ht="12" x14ac:dyDescent="0.2">
      <c r="R1217" s="309"/>
      <c r="S1217" s="309"/>
      <c r="T1217" s="309"/>
      <c r="U1217" s="309"/>
      <c r="V1217" s="309"/>
      <c r="W1217" s="309"/>
      <c r="X1217" s="309"/>
      <c r="Y1217" s="309"/>
      <c r="Z1217" s="309"/>
      <c r="AA1217" s="309"/>
      <c r="AB1217" s="309"/>
      <c r="AC1217" s="309"/>
      <c r="AD1217" s="309"/>
    </row>
    <row r="1218" spans="18:30" s="311" customFormat="1" ht="12" x14ac:dyDescent="0.2">
      <c r="R1218" s="309"/>
      <c r="S1218" s="309"/>
      <c r="T1218" s="309"/>
      <c r="U1218" s="309"/>
      <c r="V1218" s="309"/>
      <c r="W1218" s="309"/>
      <c r="X1218" s="309"/>
      <c r="Y1218" s="309"/>
      <c r="Z1218" s="309"/>
      <c r="AA1218" s="309"/>
      <c r="AB1218" s="309"/>
      <c r="AC1218" s="309"/>
      <c r="AD1218" s="309"/>
    </row>
    <row r="1219" spans="18:30" s="311" customFormat="1" ht="12" x14ac:dyDescent="0.2">
      <c r="R1219" s="309"/>
      <c r="S1219" s="309"/>
      <c r="T1219" s="309"/>
      <c r="U1219" s="309"/>
      <c r="V1219" s="309"/>
      <c r="W1219" s="309"/>
      <c r="X1219" s="309"/>
      <c r="Y1219" s="309"/>
      <c r="Z1219" s="309"/>
      <c r="AA1219" s="309"/>
      <c r="AB1219" s="309"/>
      <c r="AC1219" s="309"/>
      <c r="AD1219" s="309"/>
    </row>
    <row r="1220" spans="18:30" s="311" customFormat="1" ht="12" x14ac:dyDescent="0.2">
      <c r="R1220" s="309"/>
      <c r="S1220" s="309"/>
      <c r="T1220" s="309"/>
      <c r="U1220" s="309"/>
      <c r="V1220" s="309"/>
      <c r="W1220" s="309"/>
      <c r="X1220" s="309"/>
      <c r="Y1220" s="309"/>
      <c r="Z1220" s="309"/>
      <c r="AA1220" s="309"/>
      <c r="AB1220" s="309"/>
      <c r="AC1220" s="309"/>
      <c r="AD1220" s="309"/>
    </row>
    <row r="1221" spans="18:30" s="311" customFormat="1" ht="12" x14ac:dyDescent="0.2">
      <c r="R1221" s="309"/>
      <c r="S1221" s="309"/>
      <c r="T1221" s="309"/>
      <c r="U1221" s="309"/>
      <c r="V1221" s="309"/>
      <c r="W1221" s="309"/>
      <c r="X1221" s="309"/>
      <c r="Y1221" s="309"/>
      <c r="Z1221" s="309"/>
      <c r="AA1221" s="309"/>
      <c r="AB1221" s="309"/>
      <c r="AC1221" s="309"/>
      <c r="AD1221" s="309"/>
    </row>
    <row r="1222" spans="18:30" s="311" customFormat="1" ht="12" x14ac:dyDescent="0.2">
      <c r="R1222" s="309"/>
      <c r="S1222" s="309"/>
      <c r="T1222" s="309"/>
      <c r="U1222" s="309"/>
      <c r="V1222" s="309"/>
      <c r="W1222" s="309"/>
      <c r="X1222" s="309"/>
      <c r="Y1222" s="309"/>
      <c r="Z1222" s="309"/>
      <c r="AA1222" s="309"/>
      <c r="AB1222" s="309"/>
      <c r="AC1222" s="309"/>
      <c r="AD1222" s="309"/>
    </row>
    <row r="1223" spans="18:30" s="311" customFormat="1" ht="12" x14ac:dyDescent="0.2">
      <c r="R1223" s="309"/>
      <c r="S1223" s="309"/>
      <c r="T1223" s="309"/>
      <c r="U1223" s="309"/>
      <c r="V1223" s="309"/>
      <c r="W1223" s="309"/>
      <c r="X1223" s="309"/>
      <c r="Y1223" s="309"/>
      <c r="Z1223" s="309"/>
      <c r="AA1223" s="309"/>
      <c r="AB1223" s="309"/>
      <c r="AC1223" s="309"/>
      <c r="AD1223" s="309"/>
    </row>
    <row r="1224" spans="18:30" s="311" customFormat="1" ht="12" x14ac:dyDescent="0.2">
      <c r="R1224" s="309"/>
      <c r="S1224" s="309"/>
      <c r="T1224" s="309"/>
      <c r="U1224" s="309"/>
      <c r="V1224" s="309"/>
      <c r="W1224" s="309"/>
      <c r="X1224" s="309"/>
      <c r="Y1224" s="309"/>
      <c r="Z1224" s="309"/>
      <c r="AA1224" s="309"/>
      <c r="AB1224" s="309"/>
      <c r="AC1224" s="309"/>
      <c r="AD1224" s="309"/>
    </row>
    <row r="1225" spans="18:30" s="311" customFormat="1" ht="12" x14ac:dyDescent="0.2">
      <c r="R1225" s="309"/>
      <c r="S1225" s="309"/>
      <c r="T1225" s="309"/>
      <c r="U1225" s="309"/>
      <c r="V1225" s="309"/>
      <c r="W1225" s="309"/>
      <c r="X1225" s="309"/>
      <c r="Y1225" s="309"/>
      <c r="Z1225" s="309"/>
      <c r="AA1225" s="309"/>
      <c r="AB1225" s="309"/>
      <c r="AC1225" s="309"/>
      <c r="AD1225" s="309"/>
    </row>
    <row r="1226" spans="18:30" s="311" customFormat="1" ht="12" x14ac:dyDescent="0.2">
      <c r="R1226" s="309"/>
      <c r="S1226" s="309"/>
      <c r="T1226" s="309"/>
      <c r="U1226" s="309"/>
      <c r="V1226" s="309"/>
      <c r="W1226" s="309"/>
      <c r="X1226" s="309"/>
      <c r="Y1226" s="309"/>
      <c r="Z1226" s="309"/>
      <c r="AA1226" s="309"/>
      <c r="AB1226" s="309"/>
      <c r="AC1226" s="309"/>
      <c r="AD1226" s="309"/>
    </row>
    <row r="1227" spans="18:30" s="311" customFormat="1" ht="12" x14ac:dyDescent="0.2">
      <c r="R1227" s="309"/>
      <c r="S1227" s="309"/>
      <c r="T1227" s="309"/>
      <c r="U1227" s="309"/>
      <c r="V1227" s="309"/>
      <c r="W1227" s="309"/>
      <c r="X1227" s="309"/>
      <c r="Y1227" s="309"/>
      <c r="Z1227" s="309"/>
      <c r="AA1227" s="309"/>
      <c r="AB1227" s="309"/>
      <c r="AC1227" s="309"/>
      <c r="AD1227" s="309"/>
    </row>
    <row r="1228" spans="18:30" s="311" customFormat="1" ht="12" x14ac:dyDescent="0.2">
      <c r="R1228" s="309"/>
      <c r="S1228" s="309"/>
      <c r="T1228" s="309"/>
      <c r="U1228" s="309"/>
      <c r="V1228" s="309"/>
      <c r="W1228" s="309"/>
      <c r="X1228" s="309"/>
      <c r="Y1228" s="309"/>
      <c r="Z1228" s="309"/>
      <c r="AA1228" s="309"/>
      <c r="AB1228" s="309"/>
      <c r="AC1228" s="309"/>
      <c r="AD1228" s="309"/>
    </row>
    <row r="1229" spans="18:30" s="311" customFormat="1" ht="12" x14ac:dyDescent="0.2">
      <c r="R1229" s="309"/>
      <c r="S1229" s="309"/>
      <c r="T1229" s="309"/>
      <c r="U1229" s="309"/>
      <c r="V1229" s="309"/>
      <c r="W1229" s="309"/>
      <c r="X1229" s="309"/>
      <c r="Y1229" s="309"/>
      <c r="Z1229" s="309"/>
      <c r="AA1229" s="309"/>
      <c r="AB1229" s="309"/>
      <c r="AC1229" s="309"/>
      <c r="AD1229" s="309"/>
    </row>
    <row r="1230" spans="18:30" s="311" customFormat="1" ht="12" x14ac:dyDescent="0.2">
      <c r="R1230" s="309"/>
      <c r="S1230" s="309"/>
      <c r="T1230" s="309"/>
      <c r="U1230" s="309"/>
      <c r="V1230" s="309"/>
      <c r="W1230" s="309"/>
      <c r="X1230" s="309"/>
      <c r="Y1230" s="309"/>
      <c r="Z1230" s="309"/>
      <c r="AA1230" s="309"/>
      <c r="AB1230" s="309"/>
      <c r="AC1230" s="309"/>
      <c r="AD1230" s="309"/>
    </row>
    <row r="1231" spans="18:30" s="311" customFormat="1" ht="12" x14ac:dyDescent="0.2">
      <c r="R1231" s="309"/>
      <c r="S1231" s="309"/>
      <c r="T1231" s="309"/>
      <c r="U1231" s="309"/>
      <c r="V1231" s="309"/>
      <c r="W1231" s="309"/>
      <c r="X1231" s="309"/>
      <c r="Y1231" s="309"/>
      <c r="Z1231" s="309"/>
      <c r="AA1231" s="309"/>
      <c r="AB1231" s="309"/>
      <c r="AC1231" s="309"/>
      <c r="AD1231" s="309"/>
    </row>
    <row r="1232" spans="18:30" s="311" customFormat="1" ht="12" x14ac:dyDescent="0.2">
      <c r="R1232" s="309"/>
      <c r="S1232" s="309"/>
      <c r="T1232" s="309"/>
      <c r="U1232" s="309"/>
      <c r="V1232" s="309"/>
      <c r="W1232" s="309"/>
      <c r="X1232" s="309"/>
      <c r="Y1232" s="309"/>
      <c r="Z1232" s="309"/>
      <c r="AA1232" s="309"/>
      <c r="AB1232" s="309"/>
      <c r="AC1232" s="309"/>
      <c r="AD1232" s="309"/>
    </row>
    <row r="1233" spans="18:30" s="311" customFormat="1" ht="12" x14ac:dyDescent="0.2">
      <c r="R1233" s="309"/>
      <c r="S1233" s="309"/>
      <c r="T1233" s="309"/>
      <c r="U1233" s="309"/>
      <c r="V1233" s="309"/>
      <c r="W1233" s="309"/>
      <c r="X1233" s="309"/>
      <c r="Y1233" s="309"/>
      <c r="Z1233" s="309"/>
      <c r="AA1233" s="309"/>
      <c r="AB1233" s="309"/>
      <c r="AC1233" s="309"/>
      <c r="AD1233" s="309"/>
    </row>
    <row r="1234" spans="18:30" s="311" customFormat="1" ht="12" x14ac:dyDescent="0.2">
      <c r="R1234" s="309"/>
      <c r="S1234" s="309"/>
      <c r="T1234" s="309"/>
      <c r="U1234" s="309"/>
      <c r="V1234" s="309"/>
      <c r="W1234" s="309"/>
      <c r="X1234" s="309"/>
      <c r="Y1234" s="309"/>
      <c r="Z1234" s="309"/>
      <c r="AA1234" s="309"/>
      <c r="AB1234" s="309"/>
      <c r="AC1234" s="309"/>
      <c r="AD1234" s="309"/>
    </row>
    <row r="1235" spans="18:30" s="311" customFormat="1" ht="12" x14ac:dyDescent="0.2">
      <c r="R1235" s="309"/>
      <c r="S1235" s="309"/>
      <c r="T1235" s="309"/>
      <c r="U1235" s="309"/>
      <c r="V1235" s="309"/>
      <c r="W1235" s="309"/>
      <c r="X1235" s="309"/>
      <c r="Y1235" s="309"/>
      <c r="Z1235" s="309"/>
      <c r="AA1235" s="309"/>
      <c r="AB1235" s="309"/>
      <c r="AC1235" s="309"/>
      <c r="AD1235" s="309"/>
    </row>
    <row r="1236" spans="18:30" s="311" customFormat="1" ht="12" x14ac:dyDescent="0.2">
      <c r="R1236" s="309"/>
      <c r="S1236" s="309"/>
      <c r="T1236" s="309"/>
      <c r="U1236" s="309"/>
      <c r="V1236" s="309"/>
      <c r="W1236" s="309"/>
      <c r="X1236" s="309"/>
      <c r="Y1236" s="309"/>
      <c r="Z1236" s="309"/>
      <c r="AA1236" s="309"/>
      <c r="AB1236" s="309"/>
      <c r="AC1236" s="309"/>
      <c r="AD1236" s="309"/>
    </row>
    <row r="1237" spans="18:30" s="311" customFormat="1" ht="12" x14ac:dyDescent="0.2">
      <c r="R1237" s="309"/>
      <c r="S1237" s="309"/>
      <c r="T1237" s="309"/>
      <c r="U1237" s="309"/>
      <c r="V1237" s="309"/>
      <c r="W1237" s="309"/>
      <c r="X1237" s="309"/>
      <c r="Y1237" s="309"/>
      <c r="Z1237" s="309"/>
      <c r="AA1237" s="309"/>
      <c r="AB1237" s="309"/>
      <c r="AC1237" s="309"/>
      <c r="AD1237" s="309"/>
    </row>
    <row r="1238" spans="18:30" s="311" customFormat="1" ht="12" x14ac:dyDescent="0.2">
      <c r="R1238" s="309"/>
      <c r="S1238" s="309"/>
      <c r="T1238" s="309"/>
      <c r="U1238" s="309"/>
      <c r="V1238" s="309"/>
      <c r="W1238" s="309"/>
      <c r="X1238" s="309"/>
      <c r="Y1238" s="309"/>
      <c r="Z1238" s="309"/>
      <c r="AA1238" s="309"/>
      <c r="AB1238" s="309"/>
      <c r="AC1238" s="309"/>
      <c r="AD1238" s="309"/>
    </row>
    <row r="1239" spans="18:30" s="311" customFormat="1" ht="12" x14ac:dyDescent="0.2">
      <c r="R1239" s="309"/>
      <c r="S1239" s="309"/>
      <c r="T1239" s="309"/>
      <c r="U1239" s="309"/>
      <c r="V1239" s="309"/>
      <c r="W1239" s="309"/>
      <c r="X1239" s="309"/>
      <c r="Y1239" s="309"/>
      <c r="Z1239" s="309"/>
      <c r="AA1239" s="309"/>
      <c r="AB1239" s="309"/>
      <c r="AC1239" s="309"/>
      <c r="AD1239" s="309"/>
    </row>
    <row r="1240" spans="18:30" s="311" customFormat="1" ht="12" x14ac:dyDescent="0.2">
      <c r="R1240" s="309"/>
      <c r="S1240" s="309"/>
      <c r="T1240" s="309"/>
      <c r="U1240" s="309"/>
      <c r="V1240" s="309"/>
      <c r="W1240" s="309"/>
      <c r="X1240" s="309"/>
      <c r="Y1240" s="309"/>
      <c r="Z1240" s="309"/>
      <c r="AA1240" s="309"/>
      <c r="AB1240" s="309"/>
      <c r="AC1240" s="309"/>
      <c r="AD1240" s="309"/>
    </row>
    <row r="1241" spans="18:30" s="311" customFormat="1" ht="12" x14ac:dyDescent="0.2">
      <c r="R1241" s="309"/>
      <c r="S1241" s="309"/>
      <c r="T1241" s="309"/>
      <c r="U1241" s="309"/>
      <c r="V1241" s="309"/>
      <c r="W1241" s="309"/>
      <c r="X1241" s="309"/>
      <c r="Y1241" s="309"/>
      <c r="Z1241" s="309"/>
      <c r="AA1241" s="309"/>
      <c r="AB1241" s="309"/>
      <c r="AC1241" s="309"/>
      <c r="AD1241" s="309"/>
    </row>
    <row r="1242" spans="18:30" s="311" customFormat="1" ht="12" x14ac:dyDescent="0.2">
      <c r="R1242" s="309"/>
      <c r="S1242" s="309"/>
      <c r="T1242" s="309"/>
      <c r="U1242" s="309"/>
      <c r="V1242" s="309"/>
      <c r="W1242" s="309"/>
      <c r="X1242" s="309"/>
      <c r="Y1242" s="309"/>
      <c r="Z1242" s="309"/>
      <c r="AA1242" s="309"/>
      <c r="AB1242" s="309"/>
      <c r="AC1242" s="309"/>
      <c r="AD1242" s="309"/>
    </row>
    <row r="1243" spans="18:30" s="311" customFormat="1" ht="12" x14ac:dyDescent="0.2">
      <c r="R1243" s="309"/>
      <c r="S1243" s="309"/>
      <c r="T1243" s="309"/>
      <c r="U1243" s="309"/>
      <c r="V1243" s="309"/>
      <c r="W1243" s="309"/>
      <c r="X1243" s="309"/>
      <c r="Y1243" s="309"/>
      <c r="Z1243" s="309"/>
      <c r="AA1243" s="309"/>
      <c r="AB1243" s="309"/>
      <c r="AC1243" s="309"/>
      <c r="AD1243" s="309"/>
    </row>
    <row r="1244" spans="18:30" s="311" customFormat="1" ht="12" x14ac:dyDescent="0.2">
      <c r="R1244" s="309"/>
      <c r="S1244" s="309"/>
      <c r="T1244" s="309"/>
      <c r="U1244" s="309"/>
      <c r="V1244" s="309"/>
      <c r="W1244" s="309"/>
      <c r="X1244" s="309"/>
      <c r="Y1244" s="309"/>
      <c r="Z1244" s="309"/>
      <c r="AA1244" s="309"/>
      <c r="AB1244" s="309"/>
      <c r="AC1244" s="309"/>
      <c r="AD1244" s="309"/>
    </row>
    <row r="1245" spans="18:30" s="311" customFormat="1" ht="12" x14ac:dyDescent="0.2">
      <c r="R1245" s="309"/>
      <c r="S1245" s="309"/>
      <c r="T1245" s="309"/>
      <c r="U1245" s="309"/>
      <c r="V1245" s="309"/>
      <c r="W1245" s="309"/>
      <c r="X1245" s="309"/>
      <c r="Y1245" s="309"/>
      <c r="Z1245" s="309"/>
      <c r="AA1245" s="309"/>
      <c r="AB1245" s="309"/>
      <c r="AC1245" s="309"/>
      <c r="AD1245" s="309"/>
    </row>
    <row r="1246" spans="18:30" s="311" customFormat="1" ht="12" x14ac:dyDescent="0.2">
      <c r="R1246" s="309"/>
      <c r="S1246" s="309"/>
      <c r="T1246" s="309"/>
      <c r="U1246" s="309"/>
      <c r="V1246" s="309"/>
      <c r="W1246" s="309"/>
      <c r="X1246" s="309"/>
      <c r="Y1246" s="309"/>
      <c r="Z1246" s="309"/>
      <c r="AA1246" s="309"/>
      <c r="AB1246" s="309"/>
      <c r="AC1246" s="309"/>
      <c r="AD1246" s="309"/>
    </row>
    <row r="1247" spans="18:30" s="311" customFormat="1" ht="12" x14ac:dyDescent="0.2">
      <c r="R1247" s="309"/>
      <c r="S1247" s="309"/>
      <c r="T1247" s="309"/>
      <c r="U1247" s="309"/>
      <c r="V1247" s="309"/>
      <c r="W1247" s="309"/>
      <c r="X1247" s="309"/>
      <c r="Y1247" s="309"/>
      <c r="Z1247" s="309"/>
      <c r="AA1247" s="309"/>
      <c r="AB1247" s="309"/>
      <c r="AC1247" s="309"/>
      <c r="AD1247" s="309"/>
    </row>
    <row r="1248" spans="18:30" s="311" customFormat="1" ht="12" x14ac:dyDescent="0.2">
      <c r="R1248" s="309"/>
      <c r="S1248" s="309"/>
      <c r="T1248" s="309"/>
      <c r="U1248" s="309"/>
      <c r="V1248" s="309"/>
      <c r="W1248" s="309"/>
      <c r="X1248" s="309"/>
      <c r="Y1248" s="309"/>
      <c r="Z1248" s="309"/>
      <c r="AA1248" s="309"/>
      <c r="AB1248" s="309"/>
      <c r="AC1248" s="309"/>
      <c r="AD1248" s="309"/>
    </row>
    <row r="1249" spans="18:30" s="311" customFormat="1" ht="12" x14ac:dyDescent="0.2">
      <c r="R1249" s="309"/>
      <c r="S1249" s="309"/>
      <c r="T1249" s="309"/>
      <c r="U1249" s="309"/>
      <c r="V1249" s="309"/>
      <c r="W1249" s="309"/>
      <c r="X1249" s="309"/>
      <c r="Y1249" s="309"/>
      <c r="Z1249" s="309"/>
      <c r="AA1249" s="309"/>
      <c r="AB1249" s="309"/>
      <c r="AC1249" s="309"/>
      <c r="AD1249" s="309"/>
    </row>
    <row r="1250" spans="18:30" s="311" customFormat="1" ht="12" x14ac:dyDescent="0.2">
      <c r="R1250" s="309"/>
      <c r="S1250" s="309"/>
      <c r="T1250" s="309"/>
      <c r="U1250" s="309"/>
      <c r="V1250" s="309"/>
      <c r="W1250" s="309"/>
      <c r="X1250" s="309"/>
      <c r="Y1250" s="309"/>
      <c r="Z1250" s="309"/>
      <c r="AA1250" s="309"/>
      <c r="AB1250" s="309"/>
      <c r="AC1250" s="309"/>
      <c r="AD1250" s="309"/>
    </row>
    <row r="1251" spans="18:30" s="311" customFormat="1" ht="12" x14ac:dyDescent="0.2">
      <c r="R1251" s="309"/>
      <c r="S1251" s="309"/>
      <c r="T1251" s="309"/>
      <c r="U1251" s="309"/>
      <c r="V1251" s="309"/>
      <c r="W1251" s="309"/>
      <c r="X1251" s="309"/>
      <c r="Y1251" s="309"/>
      <c r="Z1251" s="309"/>
      <c r="AA1251" s="309"/>
      <c r="AB1251" s="309"/>
      <c r="AC1251" s="309"/>
      <c r="AD1251" s="309"/>
    </row>
    <row r="1252" spans="18:30" s="311" customFormat="1" ht="12" x14ac:dyDescent="0.2">
      <c r="R1252" s="309"/>
      <c r="S1252" s="309"/>
      <c r="T1252" s="309"/>
      <c r="U1252" s="309"/>
      <c r="V1252" s="309"/>
      <c r="W1252" s="309"/>
      <c r="X1252" s="309"/>
      <c r="Y1252" s="309"/>
      <c r="Z1252" s="309"/>
      <c r="AA1252" s="309"/>
      <c r="AB1252" s="309"/>
      <c r="AC1252" s="309"/>
      <c r="AD1252" s="309"/>
    </row>
    <row r="1253" spans="18:30" s="311" customFormat="1" ht="12" x14ac:dyDescent="0.2">
      <c r="R1253" s="309"/>
      <c r="S1253" s="309"/>
      <c r="T1253" s="309"/>
      <c r="U1253" s="309"/>
      <c r="V1253" s="309"/>
      <c r="W1253" s="309"/>
      <c r="X1253" s="309"/>
      <c r="Y1253" s="309"/>
      <c r="Z1253" s="309"/>
      <c r="AA1253" s="309"/>
      <c r="AB1253" s="309"/>
      <c r="AC1253" s="309"/>
      <c r="AD1253" s="309"/>
    </row>
    <row r="1254" spans="18:30" s="311" customFormat="1" ht="12" x14ac:dyDescent="0.2">
      <c r="R1254" s="309"/>
      <c r="S1254" s="309"/>
      <c r="T1254" s="309"/>
      <c r="U1254" s="309"/>
      <c r="V1254" s="309"/>
      <c r="W1254" s="309"/>
      <c r="X1254" s="309"/>
      <c r="Y1254" s="309"/>
      <c r="Z1254" s="309"/>
      <c r="AA1254" s="309"/>
      <c r="AB1254" s="309"/>
      <c r="AC1254" s="309"/>
      <c r="AD1254" s="309"/>
    </row>
    <row r="1255" spans="18:30" s="311" customFormat="1" ht="12" x14ac:dyDescent="0.2">
      <c r="R1255" s="309"/>
      <c r="S1255" s="309"/>
      <c r="T1255" s="309"/>
      <c r="U1255" s="309"/>
      <c r="V1255" s="309"/>
      <c r="W1255" s="309"/>
      <c r="X1255" s="309"/>
      <c r="Y1255" s="309"/>
      <c r="Z1255" s="309"/>
      <c r="AA1255" s="309"/>
      <c r="AB1255" s="309"/>
      <c r="AC1255" s="309"/>
      <c r="AD1255" s="309"/>
    </row>
    <row r="1256" spans="18:30" s="311" customFormat="1" ht="12" x14ac:dyDescent="0.2">
      <c r="R1256" s="309"/>
      <c r="S1256" s="309"/>
      <c r="T1256" s="309"/>
      <c r="U1256" s="309"/>
      <c r="V1256" s="309"/>
      <c r="W1256" s="309"/>
      <c r="X1256" s="309"/>
      <c r="Y1256" s="309"/>
      <c r="Z1256" s="309"/>
      <c r="AA1256" s="309"/>
      <c r="AB1256" s="309"/>
      <c r="AC1256" s="309"/>
      <c r="AD1256" s="309"/>
    </row>
    <row r="1257" spans="18:30" s="311" customFormat="1" ht="12" x14ac:dyDescent="0.2">
      <c r="R1257" s="309"/>
      <c r="S1257" s="309"/>
      <c r="T1257" s="309"/>
      <c r="U1257" s="309"/>
      <c r="V1257" s="309"/>
      <c r="W1257" s="309"/>
      <c r="X1257" s="309"/>
      <c r="Y1257" s="309"/>
      <c r="Z1257" s="309"/>
      <c r="AA1257" s="309"/>
      <c r="AB1257" s="309"/>
      <c r="AC1257" s="309"/>
      <c r="AD1257" s="309"/>
    </row>
    <row r="1258" spans="18:30" s="311" customFormat="1" ht="12" x14ac:dyDescent="0.2">
      <c r="R1258" s="309"/>
      <c r="S1258" s="309"/>
      <c r="T1258" s="309"/>
      <c r="U1258" s="309"/>
      <c r="V1258" s="309"/>
      <c r="W1258" s="309"/>
      <c r="X1258" s="309"/>
      <c r="Y1258" s="309"/>
      <c r="Z1258" s="309"/>
      <c r="AA1258" s="309"/>
      <c r="AB1258" s="309"/>
      <c r="AC1258" s="309"/>
      <c r="AD1258" s="309"/>
    </row>
    <row r="1259" spans="18:30" s="311" customFormat="1" ht="12" x14ac:dyDescent="0.2">
      <c r="R1259" s="309"/>
      <c r="S1259" s="309"/>
      <c r="T1259" s="309"/>
      <c r="U1259" s="309"/>
      <c r="V1259" s="309"/>
      <c r="W1259" s="309"/>
      <c r="X1259" s="309"/>
      <c r="Y1259" s="309"/>
      <c r="Z1259" s="309"/>
      <c r="AA1259" s="309"/>
      <c r="AB1259" s="309"/>
      <c r="AC1259" s="309"/>
      <c r="AD1259" s="309"/>
    </row>
    <row r="1260" spans="18:30" s="311" customFormat="1" ht="12" x14ac:dyDescent="0.2">
      <c r="R1260" s="309"/>
      <c r="S1260" s="309"/>
      <c r="T1260" s="309"/>
      <c r="U1260" s="309"/>
      <c r="V1260" s="309"/>
      <c r="W1260" s="309"/>
      <c r="X1260" s="309"/>
      <c r="Y1260" s="309"/>
      <c r="Z1260" s="309"/>
      <c r="AA1260" s="309"/>
      <c r="AB1260" s="309"/>
      <c r="AC1260" s="309"/>
      <c r="AD1260" s="309"/>
    </row>
    <row r="1261" spans="18:30" s="311" customFormat="1" ht="12" x14ac:dyDescent="0.2">
      <c r="R1261" s="309"/>
      <c r="S1261" s="309"/>
      <c r="T1261" s="309"/>
      <c r="U1261" s="309"/>
      <c r="V1261" s="309"/>
      <c r="W1261" s="309"/>
      <c r="X1261" s="309"/>
      <c r="Y1261" s="309"/>
      <c r="Z1261" s="309"/>
      <c r="AA1261" s="309"/>
      <c r="AB1261" s="309"/>
      <c r="AC1261" s="309"/>
      <c r="AD1261" s="309"/>
    </row>
    <row r="1262" spans="18:30" s="311" customFormat="1" ht="12" x14ac:dyDescent="0.2">
      <c r="R1262" s="309"/>
      <c r="S1262" s="309"/>
      <c r="T1262" s="309"/>
      <c r="U1262" s="309"/>
      <c r="V1262" s="309"/>
      <c r="W1262" s="309"/>
      <c r="X1262" s="309"/>
      <c r="Y1262" s="309"/>
      <c r="Z1262" s="309"/>
      <c r="AA1262" s="309"/>
      <c r="AB1262" s="309"/>
      <c r="AC1262" s="309"/>
      <c r="AD1262" s="309"/>
    </row>
    <row r="1263" spans="18:30" s="311" customFormat="1" ht="12" x14ac:dyDescent="0.2">
      <c r="R1263" s="309"/>
      <c r="S1263" s="309"/>
      <c r="T1263" s="309"/>
      <c r="U1263" s="309"/>
      <c r="V1263" s="309"/>
      <c r="W1263" s="309"/>
      <c r="X1263" s="309"/>
      <c r="Y1263" s="309"/>
      <c r="Z1263" s="309"/>
      <c r="AA1263" s="309"/>
      <c r="AB1263" s="309"/>
      <c r="AC1263" s="309"/>
      <c r="AD1263" s="309"/>
    </row>
    <row r="1264" spans="18:30" s="311" customFormat="1" ht="12" x14ac:dyDescent="0.2">
      <c r="R1264" s="309"/>
      <c r="S1264" s="309"/>
      <c r="T1264" s="309"/>
      <c r="U1264" s="309"/>
      <c r="V1264" s="309"/>
      <c r="W1264" s="309"/>
      <c r="X1264" s="309"/>
      <c r="Y1264" s="309"/>
      <c r="Z1264" s="309"/>
      <c r="AA1264" s="309"/>
      <c r="AB1264" s="309"/>
      <c r="AC1264" s="309"/>
      <c r="AD1264" s="309"/>
    </row>
    <row r="1265" spans="18:30" s="311" customFormat="1" ht="12" x14ac:dyDescent="0.2">
      <c r="R1265" s="309"/>
      <c r="S1265" s="309"/>
      <c r="T1265" s="309"/>
      <c r="U1265" s="309"/>
      <c r="V1265" s="309"/>
      <c r="W1265" s="309"/>
      <c r="X1265" s="309"/>
      <c r="Y1265" s="309"/>
      <c r="Z1265" s="309"/>
      <c r="AA1265" s="309"/>
      <c r="AB1265" s="309"/>
      <c r="AC1265" s="309"/>
      <c r="AD1265" s="309"/>
    </row>
    <row r="1266" spans="18:30" s="311" customFormat="1" ht="12" x14ac:dyDescent="0.2">
      <c r="R1266" s="309"/>
      <c r="S1266" s="309"/>
      <c r="T1266" s="309"/>
      <c r="U1266" s="309"/>
      <c r="V1266" s="309"/>
      <c r="W1266" s="309"/>
      <c r="X1266" s="309"/>
      <c r="Y1266" s="309"/>
      <c r="Z1266" s="309"/>
      <c r="AA1266" s="309"/>
      <c r="AB1266" s="309"/>
      <c r="AC1266" s="309"/>
      <c r="AD1266" s="309"/>
    </row>
    <row r="1267" spans="18:30" s="311" customFormat="1" ht="12" x14ac:dyDescent="0.2">
      <c r="R1267" s="309"/>
      <c r="S1267" s="309"/>
      <c r="T1267" s="309"/>
      <c r="U1267" s="309"/>
      <c r="V1267" s="309"/>
      <c r="W1267" s="309"/>
      <c r="X1267" s="309"/>
      <c r="Y1267" s="309"/>
      <c r="Z1267" s="309"/>
      <c r="AA1267" s="309"/>
      <c r="AB1267" s="309"/>
      <c r="AC1267" s="309"/>
      <c r="AD1267" s="309"/>
    </row>
    <row r="1268" spans="18:30" s="311" customFormat="1" ht="12" x14ac:dyDescent="0.2">
      <c r="R1268" s="309"/>
      <c r="S1268" s="309"/>
      <c r="T1268" s="309"/>
      <c r="U1268" s="309"/>
      <c r="V1268" s="309"/>
      <c r="W1268" s="309"/>
      <c r="X1268" s="309"/>
      <c r="Y1268" s="309"/>
      <c r="Z1268" s="309"/>
      <c r="AA1268" s="309"/>
      <c r="AB1268" s="309"/>
      <c r="AC1268" s="309"/>
      <c r="AD1268" s="309"/>
    </row>
    <row r="1269" spans="18:30" s="311" customFormat="1" ht="12" x14ac:dyDescent="0.2">
      <c r="R1269" s="309"/>
      <c r="S1269" s="309"/>
      <c r="T1269" s="309"/>
      <c r="U1269" s="309"/>
      <c r="V1269" s="309"/>
      <c r="W1269" s="309"/>
      <c r="X1269" s="309"/>
      <c r="Y1269" s="309"/>
      <c r="Z1269" s="309"/>
      <c r="AA1269" s="309"/>
      <c r="AB1269" s="309"/>
      <c r="AC1269" s="309"/>
      <c r="AD1269" s="309"/>
    </row>
    <row r="1270" spans="18:30" s="311" customFormat="1" ht="12" x14ac:dyDescent="0.2">
      <c r="R1270" s="309"/>
      <c r="S1270" s="309"/>
      <c r="T1270" s="309"/>
      <c r="U1270" s="309"/>
      <c r="V1270" s="309"/>
      <c r="W1270" s="309"/>
      <c r="X1270" s="309"/>
      <c r="Y1270" s="309"/>
      <c r="Z1270" s="309"/>
      <c r="AA1270" s="309"/>
      <c r="AB1270" s="309"/>
      <c r="AC1270" s="309"/>
      <c r="AD1270" s="309"/>
    </row>
    <row r="1271" spans="18:30" s="311" customFormat="1" ht="12" x14ac:dyDescent="0.2">
      <c r="R1271" s="309"/>
      <c r="S1271" s="309"/>
      <c r="T1271" s="309"/>
      <c r="U1271" s="309"/>
      <c r="V1271" s="309"/>
      <c r="W1271" s="309"/>
      <c r="X1271" s="309"/>
      <c r="Y1271" s="309"/>
      <c r="Z1271" s="309"/>
      <c r="AA1271" s="309"/>
      <c r="AB1271" s="309"/>
      <c r="AC1271" s="309"/>
      <c r="AD1271" s="309"/>
    </row>
    <row r="1272" spans="18:30" s="311" customFormat="1" ht="12" x14ac:dyDescent="0.2">
      <c r="R1272" s="309"/>
      <c r="S1272" s="309"/>
      <c r="T1272" s="309"/>
      <c r="U1272" s="309"/>
      <c r="V1272" s="309"/>
      <c r="W1272" s="309"/>
      <c r="X1272" s="309"/>
      <c r="Y1272" s="309"/>
      <c r="Z1272" s="309"/>
      <c r="AA1272" s="309"/>
      <c r="AB1272" s="309"/>
      <c r="AC1272" s="309"/>
      <c r="AD1272" s="309"/>
    </row>
    <row r="1273" spans="18:30" s="311" customFormat="1" ht="12" x14ac:dyDescent="0.2">
      <c r="R1273" s="309"/>
      <c r="S1273" s="309"/>
      <c r="T1273" s="309"/>
      <c r="U1273" s="309"/>
      <c r="V1273" s="309"/>
      <c r="W1273" s="309"/>
      <c r="X1273" s="309"/>
      <c r="Y1273" s="309"/>
      <c r="Z1273" s="309"/>
      <c r="AA1273" s="309"/>
      <c r="AB1273" s="309"/>
      <c r="AC1273" s="309"/>
      <c r="AD1273" s="309"/>
    </row>
    <row r="1274" spans="18:30" s="311" customFormat="1" ht="12" x14ac:dyDescent="0.2">
      <c r="R1274" s="309"/>
      <c r="S1274" s="309"/>
      <c r="T1274" s="309"/>
      <c r="U1274" s="309"/>
      <c r="V1274" s="309"/>
      <c r="W1274" s="309"/>
      <c r="X1274" s="309"/>
      <c r="Y1274" s="309"/>
      <c r="Z1274" s="309"/>
      <c r="AA1274" s="309"/>
      <c r="AB1274" s="309"/>
      <c r="AC1274" s="309"/>
      <c r="AD1274" s="309"/>
    </row>
    <row r="1275" spans="18:30" s="311" customFormat="1" ht="12" x14ac:dyDescent="0.2">
      <c r="R1275" s="309"/>
      <c r="S1275" s="309"/>
      <c r="T1275" s="309"/>
      <c r="U1275" s="309"/>
      <c r="V1275" s="309"/>
      <c r="W1275" s="309"/>
      <c r="X1275" s="309"/>
      <c r="Y1275" s="309"/>
      <c r="Z1275" s="309"/>
      <c r="AA1275" s="309"/>
      <c r="AB1275" s="309"/>
      <c r="AC1275" s="309"/>
      <c r="AD1275" s="309"/>
    </row>
    <row r="1276" spans="18:30" s="311" customFormat="1" ht="12" x14ac:dyDescent="0.2">
      <c r="R1276" s="309"/>
      <c r="S1276" s="309"/>
      <c r="T1276" s="309"/>
      <c r="U1276" s="309"/>
      <c r="V1276" s="309"/>
      <c r="W1276" s="309"/>
      <c r="X1276" s="309"/>
      <c r="Y1276" s="309"/>
      <c r="Z1276" s="309"/>
      <c r="AA1276" s="309"/>
      <c r="AB1276" s="309"/>
      <c r="AC1276" s="309"/>
      <c r="AD1276" s="309"/>
    </row>
    <row r="1277" spans="18:30" s="311" customFormat="1" ht="12" x14ac:dyDescent="0.2">
      <c r="R1277" s="309"/>
      <c r="S1277" s="309"/>
      <c r="T1277" s="309"/>
      <c r="U1277" s="309"/>
      <c r="V1277" s="309"/>
      <c r="W1277" s="309"/>
      <c r="X1277" s="309"/>
      <c r="Y1277" s="309"/>
      <c r="Z1277" s="309"/>
      <c r="AA1277" s="309"/>
      <c r="AB1277" s="309"/>
      <c r="AC1277" s="309"/>
      <c r="AD1277" s="309"/>
    </row>
    <row r="1278" spans="18:30" s="311" customFormat="1" ht="12" x14ac:dyDescent="0.2">
      <c r="R1278" s="309"/>
      <c r="S1278" s="309"/>
      <c r="T1278" s="309"/>
      <c r="U1278" s="309"/>
      <c r="V1278" s="309"/>
      <c r="W1278" s="309"/>
      <c r="X1278" s="309"/>
      <c r="Y1278" s="309"/>
      <c r="Z1278" s="309"/>
      <c r="AA1278" s="309"/>
      <c r="AB1278" s="309"/>
      <c r="AC1278" s="309"/>
      <c r="AD1278" s="309"/>
    </row>
    <row r="1279" spans="18:30" s="311" customFormat="1" ht="12" x14ac:dyDescent="0.2">
      <c r="R1279" s="309"/>
      <c r="S1279" s="309"/>
      <c r="T1279" s="309"/>
      <c r="U1279" s="309"/>
      <c r="V1279" s="309"/>
      <c r="W1279" s="309"/>
      <c r="X1279" s="309"/>
      <c r="Y1279" s="309"/>
      <c r="Z1279" s="309"/>
      <c r="AA1279" s="309"/>
      <c r="AB1279" s="309"/>
      <c r="AC1279" s="309"/>
      <c r="AD1279" s="309"/>
    </row>
    <row r="1280" spans="18:30" s="311" customFormat="1" ht="12" x14ac:dyDescent="0.2">
      <c r="R1280" s="309"/>
      <c r="S1280" s="309"/>
      <c r="T1280" s="309"/>
      <c r="U1280" s="309"/>
      <c r="V1280" s="309"/>
      <c r="W1280" s="309"/>
      <c r="X1280" s="309"/>
      <c r="Y1280" s="309"/>
      <c r="Z1280" s="309"/>
      <c r="AA1280" s="309"/>
      <c r="AB1280" s="309"/>
      <c r="AC1280" s="309"/>
      <c r="AD1280" s="309"/>
    </row>
    <row r="1281" spans="18:30" s="311" customFormat="1" ht="12" x14ac:dyDescent="0.2">
      <c r="R1281" s="309"/>
      <c r="S1281" s="309"/>
      <c r="T1281" s="309"/>
      <c r="U1281" s="309"/>
      <c r="V1281" s="309"/>
      <c r="W1281" s="309"/>
      <c r="X1281" s="309"/>
      <c r="Y1281" s="309"/>
      <c r="Z1281" s="309"/>
      <c r="AA1281" s="309"/>
      <c r="AB1281" s="309"/>
      <c r="AC1281" s="309"/>
      <c r="AD1281" s="309"/>
    </row>
    <row r="1282" spans="18:30" s="311" customFormat="1" ht="12" x14ac:dyDescent="0.2">
      <c r="R1282" s="309"/>
      <c r="S1282" s="309"/>
      <c r="T1282" s="309"/>
      <c r="U1282" s="309"/>
      <c r="V1282" s="309"/>
      <c r="W1282" s="309"/>
      <c r="X1282" s="309"/>
      <c r="Y1282" s="309"/>
      <c r="Z1282" s="309"/>
      <c r="AA1282" s="309"/>
      <c r="AB1282" s="309"/>
      <c r="AC1282" s="309"/>
      <c r="AD1282" s="309"/>
    </row>
    <row r="1283" spans="18:30" s="311" customFormat="1" ht="12" x14ac:dyDescent="0.2">
      <c r="R1283" s="309"/>
      <c r="S1283" s="309"/>
      <c r="T1283" s="309"/>
      <c r="U1283" s="309"/>
      <c r="V1283" s="309"/>
      <c r="W1283" s="309"/>
      <c r="X1283" s="309"/>
      <c r="Y1283" s="309"/>
      <c r="Z1283" s="309"/>
      <c r="AA1283" s="309"/>
      <c r="AB1283" s="309"/>
      <c r="AC1283" s="309"/>
      <c r="AD1283" s="309"/>
    </row>
    <row r="1284" spans="18:30" s="311" customFormat="1" ht="12" x14ac:dyDescent="0.2">
      <c r="R1284" s="309"/>
      <c r="S1284" s="309"/>
      <c r="T1284" s="309"/>
      <c r="U1284" s="309"/>
      <c r="V1284" s="309"/>
      <c r="W1284" s="309"/>
      <c r="X1284" s="309"/>
      <c r="Y1284" s="309"/>
      <c r="Z1284" s="309"/>
      <c r="AA1284" s="309"/>
      <c r="AB1284" s="309"/>
      <c r="AC1284" s="309"/>
      <c r="AD1284" s="309"/>
    </row>
    <row r="1285" spans="18:30" s="311" customFormat="1" ht="12" x14ac:dyDescent="0.2">
      <c r="R1285" s="309"/>
      <c r="S1285" s="309"/>
      <c r="T1285" s="309"/>
      <c r="U1285" s="309"/>
      <c r="V1285" s="309"/>
      <c r="W1285" s="309"/>
      <c r="X1285" s="309"/>
      <c r="Y1285" s="309"/>
      <c r="Z1285" s="309"/>
      <c r="AA1285" s="309"/>
      <c r="AB1285" s="309"/>
      <c r="AC1285" s="309"/>
      <c r="AD1285" s="309"/>
    </row>
    <row r="1286" spans="18:30" s="311" customFormat="1" ht="12" x14ac:dyDescent="0.2">
      <c r="R1286" s="309"/>
      <c r="S1286" s="309"/>
      <c r="T1286" s="309"/>
      <c r="U1286" s="309"/>
      <c r="V1286" s="309"/>
      <c r="W1286" s="309"/>
      <c r="X1286" s="309"/>
      <c r="Y1286" s="309"/>
      <c r="Z1286" s="309"/>
      <c r="AA1286" s="309"/>
      <c r="AB1286" s="309"/>
      <c r="AC1286" s="309"/>
      <c r="AD1286" s="309"/>
    </row>
    <row r="1287" spans="18:30" s="311" customFormat="1" ht="12" x14ac:dyDescent="0.2">
      <c r="R1287" s="309"/>
      <c r="S1287" s="309"/>
      <c r="T1287" s="309"/>
      <c r="U1287" s="309"/>
      <c r="V1287" s="309"/>
      <c r="W1287" s="309"/>
      <c r="X1287" s="309"/>
      <c r="Y1287" s="309"/>
      <c r="Z1287" s="309"/>
      <c r="AA1287" s="309"/>
      <c r="AB1287" s="309"/>
      <c r="AC1287" s="309"/>
      <c r="AD1287" s="309"/>
    </row>
    <row r="1288" spans="18:30" s="311" customFormat="1" ht="12" x14ac:dyDescent="0.2">
      <c r="R1288" s="309"/>
      <c r="S1288" s="309"/>
      <c r="T1288" s="309"/>
      <c r="U1288" s="309"/>
      <c r="V1288" s="309"/>
      <c r="W1288" s="309"/>
      <c r="X1288" s="309"/>
      <c r="Y1288" s="309"/>
      <c r="Z1288" s="309"/>
      <c r="AA1288" s="309"/>
      <c r="AB1288" s="309"/>
      <c r="AC1288" s="309"/>
      <c r="AD1288" s="309"/>
    </row>
    <row r="1289" spans="18:30" s="311" customFormat="1" ht="12" x14ac:dyDescent="0.2">
      <c r="R1289" s="309"/>
      <c r="S1289" s="309"/>
      <c r="T1289" s="309"/>
      <c r="U1289" s="309"/>
      <c r="V1289" s="309"/>
      <c r="W1289" s="309"/>
      <c r="X1289" s="309"/>
      <c r="Y1289" s="309"/>
      <c r="Z1289" s="309"/>
      <c r="AA1289" s="309"/>
      <c r="AB1289" s="309"/>
      <c r="AC1289" s="309"/>
      <c r="AD1289" s="309"/>
    </row>
    <row r="1290" spans="18:30" s="311" customFormat="1" ht="12" x14ac:dyDescent="0.2">
      <c r="R1290" s="309"/>
      <c r="S1290" s="309"/>
      <c r="T1290" s="309"/>
      <c r="U1290" s="309"/>
      <c r="V1290" s="309"/>
      <c r="W1290" s="309"/>
      <c r="X1290" s="309"/>
      <c r="Y1290" s="309"/>
      <c r="Z1290" s="309"/>
      <c r="AA1290" s="309"/>
      <c r="AB1290" s="309"/>
      <c r="AC1290" s="309"/>
      <c r="AD1290" s="309"/>
    </row>
    <row r="1291" spans="18:30" s="311" customFormat="1" ht="12" x14ac:dyDescent="0.2">
      <c r="R1291" s="309"/>
      <c r="S1291" s="309"/>
      <c r="T1291" s="309"/>
      <c r="U1291" s="309"/>
      <c r="V1291" s="309"/>
      <c r="W1291" s="309"/>
      <c r="X1291" s="309"/>
      <c r="Y1291" s="309"/>
      <c r="Z1291" s="309"/>
      <c r="AA1291" s="309"/>
      <c r="AB1291" s="309"/>
      <c r="AC1291" s="309"/>
      <c r="AD1291" s="309"/>
    </row>
    <row r="1292" spans="18:30" s="311" customFormat="1" ht="12" x14ac:dyDescent="0.2">
      <c r="R1292" s="309"/>
      <c r="S1292" s="309"/>
      <c r="T1292" s="309"/>
      <c r="U1292" s="309"/>
      <c r="V1292" s="309"/>
      <c r="W1292" s="309"/>
      <c r="X1292" s="309"/>
      <c r="Y1292" s="309"/>
      <c r="Z1292" s="309"/>
      <c r="AA1292" s="309"/>
      <c r="AB1292" s="309"/>
      <c r="AC1292" s="309"/>
      <c r="AD1292" s="309"/>
    </row>
    <row r="1293" spans="18:30" s="311" customFormat="1" ht="12" x14ac:dyDescent="0.2">
      <c r="R1293" s="309"/>
      <c r="S1293" s="309"/>
      <c r="T1293" s="309"/>
      <c r="U1293" s="309"/>
      <c r="V1293" s="309"/>
      <c r="W1293" s="309"/>
      <c r="X1293" s="309"/>
      <c r="Y1293" s="309"/>
      <c r="Z1293" s="309"/>
      <c r="AA1293" s="309"/>
      <c r="AB1293" s="309"/>
      <c r="AC1293" s="309"/>
      <c r="AD1293" s="309"/>
    </row>
    <row r="1294" spans="18:30" s="311" customFormat="1" ht="12" x14ac:dyDescent="0.2">
      <c r="R1294" s="309"/>
      <c r="S1294" s="309"/>
      <c r="T1294" s="309"/>
      <c r="U1294" s="309"/>
      <c r="V1294" s="309"/>
      <c r="W1294" s="309"/>
      <c r="X1294" s="309"/>
      <c r="Y1294" s="309"/>
      <c r="Z1294" s="309"/>
      <c r="AA1294" s="309"/>
      <c r="AB1294" s="309"/>
      <c r="AC1294" s="309"/>
      <c r="AD1294" s="309"/>
    </row>
    <row r="1295" spans="18:30" s="311" customFormat="1" ht="12" x14ac:dyDescent="0.2">
      <c r="R1295" s="309"/>
      <c r="S1295" s="309"/>
      <c r="T1295" s="309"/>
      <c r="U1295" s="309"/>
      <c r="V1295" s="309"/>
      <c r="W1295" s="309"/>
      <c r="X1295" s="309"/>
      <c r="Y1295" s="309"/>
      <c r="Z1295" s="309"/>
      <c r="AA1295" s="309"/>
      <c r="AB1295" s="309"/>
      <c r="AC1295" s="309"/>
      <c r="AD1295" s="309"/>
    </row>
    <row r="1296" spans="18:30" s="311" customFormat="1" ht="12" x14ac:dyDescent="0.2">
      <c r="R1296" s="309"/>
      <c r="S1296" s="309"/>
      <c r="T1296" s="309"/>
      <c r="U1296" s="309"/>
      <c r="V1296" s="309"/>
      <c r="W1296" s="309"/>
      <c r="X1296" s="309"/>
      <c r="Y1296" s="309"/>
      <c r="Z1296" s="309"/>
      <c r="AA1296" s="309"/>
      <c r="AB1296" s="309"/>
      <c r="AC1296" s="309"/>
      <c r="AD1296" s="309"/>
    </row>
    <row r="1297" spans="18:30" s="311" customFormat="1" ht="12" x14ac:dyDescent="0.2">
      <c r="R1297" s="309"/>
      <c r="S1297" s="309"/>
      <c r="T1297" s="309"/>
      <c r="U1297" s="309"/>
      <c r="V1297" s="309"/>
      <c r="W1297" s="309"/>
      <c r="X1297" s="309"/>
      <c r="Y1297" s="309"/>
      <c r="Z1297" s="309"/>
      <c r="AA1297" s="309"/>
      <c r="AB1297" s="309"/>
      <c r="AC1297" s="309"/>
      <c r="AD1297" s="309"/>
    </row>
    <row r="1298" spans="18:30" s="311" customFormat="1" ht="12" x14ac:dyDescent="0.2">
      <c r="R1298" s="309"/>
      <c r="S1298" s="309"/>
      <c r="T1298" s="309"/>
      <c r="U1298" s="309"/>
      <c r="V1298" s="309"/>
      <c r="W1298" s="309"/>
      <c r="X1298" s="309"/>
      <c r="Y1298" s="309"/>
      <c r="Z1298" s="309"/>
      <c r="AA1298" s="309"/>
      <c r="AB1298" s="309"/>
      <c r="AC1298" s="309"/>
      <c r="AD1298" s="309"/>
    </row>
    <row r="1299" spans="18:30" s="311" customFormat="1" ht="12" x14ac:dyDescent="0.2">
      <c r="R1299" s="309"/>
      <c r="S1299" s="309"/>
      <c r="T1299" s="309"/>
      <c r="U1299" s="309"/>
      <c r="V1299" s="309"/>
      <c r="W1299" s="309"/>
      <c r="X1299" s="309"/>
      <c r="Y1299" s="309"/>
      <c r="Z1299" s="309"/>
      <c r="AA1299" s="309"/>
      <c r="AB1299" s="309"/>
      <c r="AC1299" s="309"/>
      <c r="AD1299" s="309"/>
    </row>
    <row r="1300" spans="18:30" s="311" customFormat="1" ht="12" x14ac:dyDescent="0.2">
      <c r="R1300" s="309"/>
      <c r="S1300" s="309"/>
      <c r="T1300" s="309"/>
      <c r="U1300" s="309"/>
      <c r="V1300" s="309"/>
      <c r="W1300" s="309"/>
      <c r="X1300" s="309"/>
      <c r="Y1300" s="309"/>
      <c r="Z1300" s="309"/>
      <c r="AA1300" s="309"/>
      <c r="AB1300" s="309"/>
      <c r="AC1300" s="309"/>
      <c r="AD1300" s="309"/>
    </row>
    <row r="1301" spans="18:30" s="311" customFormat="1" ht="12" x14ac:dyDescent="0.2">
      <c r="R1301" s="309"/>
      <c r="S1301" s="309"/>
      <c r="T1301" s="309"/>
      <c r="U1301" s="309"/>
      <c r="V1301" s="309"/>
      <c r="W1301" s="309"/>
      <c r="X1301" s="309"/>
      <c r="Y1301" s="309"/>
      <c r="Z1301" s="309"/>
      <c r="AA1301" s="309"/>
      <c r="AB1301" s="309"/>
      <c r="AC1301" s="309"/>
      <c r="AD1301" s="309"/>
    </row>
    <row r="1302" spans="18:30" s="311" customFormat="1" ht="12" x14ac:dyDescent="0.2">
      <c r="R1302" s="309"/>
      <c r="S1302" s="309"/>
      <c r="T1302" s="309"/>
      <c r="U1302" s="309"/>
      <c r="V1302" s="309"/>
      <c r="W1302" s="309"/>
      <c r="X1302" s="309"/>
      <c r="Y1302" s="309"/>
      <c r="Z1302" s="309"/>
      <c r="AA1302" s="309"/>
      <c r="AB1302" s="309"/>
      <c r="AC1302" s="309"/>
      <c r="AD1302" s="309"/>
    </row>
    <row r="1303" spans="18:30" s="311" customFormat="1" ht="12" x14ac:dyDescent="0.2">
      <c r="R1303" s="309"/>
      <c r="S1303" s="309"/>
      <c r="T1303" s="309"/>
      <c r="U1303" s="309"/>
      <c r="V1303" s="309"/>
      <c r="W1303" s="309"/>
      <c r="X1303" s="309"/>
      <c r="Y1303" s="309"/>
      <c r="Z1303" s="309"/>
      <c r="AA1303" s="309"/>
      <c r="AB1303" s="309"/>
      <c r="AC1303" s="309"/>
      <c r="AD1303" s="309"/>
    </row>
    <row r="1304" spans="18:30" s="311" customFormat="1" ht="12" x14ac:dyDescent="0.2">
      <c r="R1304" s="309"/>
      <c r="S1304" s="309"/>
      <c r="T1304" s="309"/>
      <c r="U1304" s="309"/>
      <c r="V1304" s="309"/>
      <c r="W1304" s="309"/>
      <c r="X1304" s="309"/>
      <c r="Y1304" s="309"/>
      <c r="Z1304" s="309"/>
      <c r="AA1304" s="309"/>
      <c r="AB1304" s="309"/>
      <c r="AC1304" s="309"/>
      <c r="AD1304" s="309"/>
    </row>
    <row r="1305" spans="18:30" s="311" customFormat="1" ht="12" x14ac:dyDescent="0.2">
      <c r="R1305" s="309"/>
      <c r="S1305" s="309"/>
      <c r="T1305" s="309"/>
      <c r="U1305" s="309"/>
      <c r="V1305" s="309"/>
      <c r="W1305" s="309"/>
      <c r="X1305" s="309"/>
      <c r="Y1305" s="309"/>
      <c r="Z1305" s="309"/>
      <c r="AA1305" s="309"/>
      <c r="AB1305" s="309"/>
      <c r="AC1305" s="309"/>
      <c r="AD1305" s="309"/>
    </row>
    <row r="1306" spans="18:30" s="311" customFormat="1" ht="12" x14ac:dyDescent="0.2">
      <c r="R1306" s="309"/>
      <c r="S1306" s="309"/>
      <c r="T1306" s="309"/>
      <c r="U1306" s="309"/>
      <c r="V1306" s="309"/>
      <c r="W1306" s="309"/>
      <c r="X1306" s="309"/>
      <c r="Y1306" s="309"/>
      <c r="Z1306" s="309"/>
      <c r="AA1306" s="309"/>
      <c r="AB1306" s="309"/>
      <c r="AC1306" s="309"/>
      <c r="AD1306" s="309"/>
    </row>
    <row r="1307" spans="18:30" s="311" customFormat="1" ht="12" x14ac:dyDescent="0.2">
      <c r="R1307" s="309"/>
      <c r="S1307" s="309"/>
      <c r="T1307" s="309"/>
      <c r="U1307" s="309"/>
      <c r="V1307" s="309"/>
      <c r="W1307" s="309"/>
      <c r="X1307" s="309"/>
      <c r="Y1307" s="309"/>
      <c r="Z1307" s="309"/>
      <c r="AA1307" s="309"/>
      <c r="AB1307" s="309"/>
      <c r="AC1307" s="309"/>
      <c r="AD1307" s="309"/>
    </row>
    <row r="1308" spans="18:30" s="311" customFormat="1" ht="12" x14ac:dyDescent="0.2">
      <c r="R1308" s="309"/>
      <c r="S1308" s="309"/>
      <c r="T1308" s="309"/>
      <c r="U1308" s="309"/>
      <c r="V1308" s="309"/>
      <c r="W1308" s="309"/>
      <c r="X1308" s="309"/>
      <c r="Y1308" s="309"/>
      <c r="Z1308" s="309"/>
      <c r="AA1308" s="309"/>
      <c r="AB1308" s="309"/>
      <c r="AC1308" s="309"/>
      <c r="AD1308" s="309"/>
    </row>
    <row r="1309" spans="18:30" s="311" customFormat="1" ht="12" x14ac:dyDescent="0.2">
      <c r="R1309" s="309"/>
      <c r="S1309" s="309"/>
      <c r="T1309" s="309"/>
      <c r="U1309" s="309"/>
      <c r="V1309" s="309"/>
      <c r="W1309" s="309"/>
      <c r="X1309" s="309"/>
      <c r="Y1309" s="309"/>
      <c r="Z1309" s="309"/>
      <c r="AA1309" s="309"/>
      <c r="AB1309" s="309"/>
      <c r="AC1309" s="309"/>
      <c r="AD1309" s="309"/>
    </row>
    <row r="1310" spans="18:30" s="311" customFormat="1" ht="12" x14ac:dyDescent="0.2">
      <c r="R1310" s="309"/>
      <c r="S1310" s="309"/>
      <c r="T1310" s="309"/>
      <c r="U1310" s="309"/>
      <c r="V1310" s="309"/>
      <c r="W1310" s="309"/>
      <c r="X1310" s="309"/>
      <c r="Y1310" s="309"/>
      <c r="Z1310" s="309"/>
      <c r="AA1310" s="309"/>
      <c r="AB1310" s="309"/>
      <c r="AC1310" s="309"/>
      <c r="AD1310" s="309"/>
    </row>
    <row r="1311" spans="18:30" s="311" customFormat="1" ht="12" x14ac:dyDescent="0.2">
      <c r="R1311" s="309"/>
      <c r="S1311" s="309"/>
      <c r="T1311" s="309"/>
      <c r="U1311" s="309"/>
      <c r="V1311" s="309"/>
      <c r="W1311" s="309"/>
      <c r="X1311" s="309"/>
      <c r="Y1311" s="309"/>
      <c r="Z1311" s="309"/>
      <c r="AA1311" s="309"/>
      <c r="AB1311" s="309"/>
      <c r="AC1311" s="309"/>
      <c r="AD1311" s="309"/>
    </row>
    <row r="1312" spans="18:30" s="311" customFormat="1" ht="12" x14ac:dyDescent="0.2">
      <c r="R1312" s="309"/>
      <c r="S1312" s="309"/>
      <c r="T1312" s="309"/>
      <c r="U1312" s="309"/>
      <c r="V1312" s="309"/>
      <c r="W1312" s="309"/>
      <c r="X1312" s="309"/>
      <c r="Y1312" s="309"/>
      <c r="Z1312" s="309"/>
      <c r="AA1312" s="309"/>
      <c r="AB1312" s="309"/>
      <c r="AC1312" s="309"/>
      <c r="AD1312" s="309"/>
    </row>
    <row r="1313" spans="18:30" s="311" customFormat="1" ht="12" x14ac:dyDescent="0.2">
      <c r="R1313" s="309"/>
      <c r="S1313" s="309"/>
      <c r="T1313" s="309"/>
      <c r="U1313" s="309"/>
      <c r="V1313" s="309"/>
      <c r="W1313" s="309"/>
      <c r="X1313" s="309"/>
      <c r="Y1313" s="309"/>
      <c r="Z1313" s="309"/>
      <c r="AA1313" s="309"/>
      <c r="AB1313" s="309"/>
      <c r="AC1313" s="309"/>
      <c r="AD1313" s="309"/>
    </row>
    <row r="1314" spans="18:30" s="311" customFormat="1" ht="12" x14ac:dyDescent="0.2">
      <c r="R1314" s="309"/>
      <c r="S1314" s="309"/>
      <c r="T1314" s="309"/>
      <c r="U1314" s="309"/>
      <c r="V1314" s="309"/>
      <c r="W1314" s="309"/>
      <c r="X1314" s="309"/>
      <c r="Y1314" s="309"/>
      <c r="Z1314" s="309"/>
      <c r="AA1314" s="309"/>
      <c r="AB1314" s="309"/>
      <c r="AC1314" s="309"/>
      <c r="AD1314" s="309"/>
    </row>
    <row r="1315" spans="18:30" s="311" customFormat="1" ht="12" x14ac:dyDescent="0.2">
      <c r="R1315" s="309"/>
      <c r="S1315" s="309"/>
      <c r="T1315" s="309"/>
      <c r="U1315" s="309"/>
      <c r="V1315" s="309"/>
      <c r="W1315" s="309"/>
      <c r="X1315" s="309"/>
      <c r="Y1315" s="309"/>
      <c r="Z1315" s="309"/>
      <c r="AA1315" s="309"/>
      <c r="AB1315" s="309"/>
      <c r="AC1315" s="309"/>
      <c r="AD1315" s="309"/>
    </row>
    <row r="1316" spans="18:30" s="311" customFormat="1" ht="12" x14ac:dyDescent="0.2">
      <c r="R1316" s="309"/>
      <c r="S1316" s="309"/>
      <c r="T1316" s="309"/>
      <c r="U1316" s="309"/>
      <c r="V1316" s="309"/>
      <c r="W1316" s="309"/>
      <c r="X1316" s="309"/>
      <c r="Y1316" s="309"/>
      <c r="Z1316" s="309"/>
      <c r="AA1316" s="309"/>
      <c r="AB1316" s="309"/>
      <c r="AC1316" s="309"/>
      <c r="AD1316" s="309"/>
    </row>
    <row r="1317" spans="18:30" s="311" customFormat="1" ht="12" x14ac:dyDescent="0.2">
      <c r="R1317" s="309"/>
      <c r="S1317" s="309"/>
      <c r="T1317" s="309"/>
      <c r="U1317" s="309"/>
      <c r="V1317" s="309"/>
      <c r="W1317" s="309"/>
      <c r="X1317" s="309"/>
      <c r="Y1317" s="309"/>
      <c r="Z1317" s="309"/>
      <c r="AA1317" s="309"/>
      <c r="AB1317" s="309"/>
      <c r="AC1317" s="309"/>
      <c r="AD1317" s="309"/>
    </row>
    <row r="1318" spans="18:30" s="311" customFormat="1" ht="12" x14ac:dyDescent="0.2">
      <c r="R1318" s="309"/>
      <c r="S1318" s="309"/>
      <c r="T1318" s="309"/>
      <c r="U1318" s="309"/>
      <c r="V1318" s="309"/>
      <c r="W1318" s="309"/>
      <c r="X1318" s="309"/>
      <c r="Y1318" s="309"/>
      <c r="Z1318" s="309"/>
      <c r="AA1318" s="309"/>
      <c r="AB1318" s="309"/>
      <c r="AC1318" s="309"/>
      <c r="AD1318" s="309"/>
    </row>
    <row r="1319" spans="18:30" s="311" customFormat="1" ht="12" x14ac:dyDescent="0.2">
      <c r="R1319" s="309"/>
      <c r="S1319" s="309"/>
      <c r="T1319" s="309"/>
      <c r="U1319" s="309"/>
      <c r="V1319" s="309"/>
      <c r="W1319" s="309"/>
      <c r="X1319" s="309"/>
      <c r="Y1319" s="309"/>
      <c r="Z1319" s="309"/>
      <c r="AA1319" s="309"/>
      <c r="AB1319" s="309"/>
      <c r="AC1319" s="309"/>
      <c r="AD1319" s="309"/>
    </row>
    <row r="1320" spans="18:30" s="311" customFormat="1" ht="12" x14ac:dyDescent="0.2">
      <c r="R1320" s="309"/>
      <c r="S1320" s="309"/>
      <c r="T1320" s="309"/>
      <c r="U1320" s="309"/>
      <c r="V1320" s="309"/>
      <c r="W1320" s="309"/>
      <c r="X1320" s="309"/>
      <c r="Y1320" s="309"/>
      <c r="Z1320" s="309"/>
      <c r="AA1320" s="309"/>
      <c r="AB1320" s="309"/>
      <c r="AC1320" s="309"/>
      <c r="AD1320" s="309"/>
    </row>
    <row r="1321" spans="18:30" s="311" customFormat="1" ht="12" x14ac:dyDescent="0.2">
      <c r="R1321" s="309"/>
      <c r="S1321" s="309"/>
      <c r="T1321" s="309"/>
      <c r="U1321" s="309"/>
      <c r="V1321" s="309"/>
      <c r="W1321" s="309"/>
      <c r="X1321" s="309"/>
      <c r="Y1321" s="309"/>
      <c r="Z1321" s="309"/>
      <c r="AA1321" s="309"/>
      <c r="AB1321" s="309"/>
      <c r="AC1321" s="309"/>
      <c r="AD1321" s="309"/>
    </row>
    <row r="1322" spans="18:30" s="311" customFormat="1" ht="12" x14ac:dyDescent="0.2">
      <c r="R1322" s="309"/>
      <c r="S1322" s="309"/>
      <c r="T1322" s="309"/>
      <c r="U1322" s="309"/>
      <c r="V1322" s="309"/>
      <c r="W1322" s="309"/>
      <c r="X1322" s="309"/>
      <c r="Y1322" s="309"/>
      <c r="Z1322" s="309"/>
      <c r="AA1322" s="309"/>
      <c r="AB1322" s="309"/>
      <c r="AC1322" s="309"/>
      <c r="AD1322" s="309"/>
    </row>
    <row r="1323" spans="18:30" s="311" customFormat="1" ht="12" x14ac:dyDescent="0.2">
      <c r="R1323" s="309"/>
      <c r="S1323" s="309"/>
      <c r="T1323" s="309"/>
      <c r="U1323" s="309"/>
      <c r="V1323" s="309"/>
      <c r="W1323" s="309"/>
      <c r="X1323" s="309"/>
      <c r="Y1323" s="309"/>
      <c r="Z1323" s="309"/>
      <c r="AA1323" s="309"/>
      <c r="AB1323" s="309"/>
      <c r="AC1323" s="309"/>
      <c r="AD1323" s="309"/>
    </row>
    <row r="1324" spans="18:30" s="311" customFormat="1" ht="12" x14ac:dyDescent="0.2">
      <c r="R1324" s="309"/>
      <c r="S1324" s="309"/>
      <c r="T1324" s="309"/>
      <c r="U1324" s="309"/>
      <c r="V1324" s="309"/>
      <c r="W1324" s="309"/>
      <c r="X1324" s="309"/>
      <c r="Y1324" s="309"/>
      <c r="Z1324" s="309"/>
      <c r="AA1324" s="309"/>
      <c r="AB1324" s="309"/>
      <c r="AC1324" s="309"/>
      <c r="AD1324" s="309"/>
    </row>
    <row r="1325" spans="18:30" s="311" customFormat="1" ht="12" x14ac:dyDescent="0.2">
      <c r="R1325" s="309"/>
      <c r="S1325" s="309"/>
      <c r="T1325" s="309"/>
      <c r="U1325" s="309"/>
      <c r="V1325" s="309"/>
      <c r="W1325" s="309"/>
      <c r="X1325" s="309"/>
      <c r="Y1325" s="309"/>
      <c r="Z1325" s="309"/>
      <c r="AA1325" s="309"/>
      <c r="AB1325" s="309"/>
      <c r="AC1325" s="309"/>
      <c r="AD1325" s="309"/>
    </row>
    <row r="1326" spans="18:30" s="311" customFormat="1" ht="12" x14ac:dyDescent="0.2">
      <c r="R1326" s="309"/>
      <c r="S1326" s="309"/>
      <c r="T1326" s="309"/>
      <c r="U1326" s="309"/>
      <c r="V1326" s="309"/>
      <c r="W1326" s="309"/>
      <c r="X1326" s="309"/>
      <c r="Y1326" s="309"/>
      <c r="Z1326" s="309"/>
      <c r="AA1326" s="309"/>
      <c r="AB1326" s="309"/>
      <c r="AC1326" s="309"/>
      <c r="AD1326" s="309"/>
    </row>
    <row r="1327" spans="18:30" s="311" customFormat="1" ht="12" x14ac:dyDescent="0.2">
      <c r="R1327" s="309"/>
      <c r="S1327" s="309"/>
      <c r="T1327" s="309"/>
      <c r="U1327" s="309"/>
      <c r="V1327" s="309"/>
      <c r="W1327" s="309"/>
      <c r="X1327" s="309"/>
      <c r="Y1327" s="309"/>
      <c r="Z1327" s="309"/>
      <c r="AA1327" s="309"/>
      <c r="AB1327" s="309"/>
      <c r="AC1327" s="309"/>
      <c r="AD1327" s="309"/>
    </row>
    <row r="1328" spans="18:30" s="311" customFormat="1" ht="12" x14ac:dyDescent="0.2">
      <c r="R1328" s="309"/>
      <c r="S1328" s="309"/>
      <c r="T1328" s="309"/>
      <c r="U1328" s="309"/>
      <c r="V1328" s="309"/>
      <c r="W1328" s="309"/>
      <c r="X1328" s="309"/>
      <c r="Y1328" s="309"/>
      <c r="Z1328" s="309"/>
      <c r="AA1328" s="309"/>
      <c r="AB1328" s="309"/>
      <c r="AC1328" s="309"/>
      <c r="AD1328" s="309"/>
    </row>
    <row r="1329" spans="18:30" s="311" customFormat="1" ht="12" x14ac:dyDescent="0.2">
      <c r="R1329" s="309"/>
      <c r="S1329" s="309"/>
      <c r="T1329" s="309"/>
      <c r="U1329" s="309"/>
      <c r="V1329" s="309"/>
      <c r="W1329" s="309"/>
      <c r="X1329" s="309"/>
      <c r="Y1329" s="309"/>
      <c r="Z1329" s="309"/>
      <c r="AA1329" s="309"/>
      <c r="AB1329" s="309"/>
      <c r="AC1329" s="309"/>
      <c r="AD1329" s="309"/>
    </row>
    <row r="1330" spans="18:30" s="311" customFormat="1" ht="12" x14ac:dyDescent="0.2">
      <c r="R1330" s="309"/>
      <c r="S1330" s="309"/>
      <c r="T1330" s="309"/>
      <c r="U1330" s="309"/>
      <c r="V1330" s="309"/>
      <c r="W1330" s="309"/>
      <c r="X1330" s="309"/>
      <c r="Y1330" s="309"/>
      <c r="Z1330" s="309"/>
      <c r="AA1330" s="309"/>
      <c r="AB1330" s="309"/>
      <c r="AC1330" s="309"/>
      <c r="AD1330" s="309"/>
    </row>
    <row r="1331" spans="18:30" s="311" customFormat="1" ht="12" x14ac:dyDescent="0.2">
      <c r="R1331" s="309"/>
      <c r="S1331" s="309"/>
      <c r="T1331" s="309"/>
      <c r="U1331" s="309"/>
      <c r="V1331" s="309"/>
      <c r="W1331" s="309"/>
      <c r="X1331" s="309"/>
      <c r="Y1331" s="309"/>
      <c r="Z1331" s="309"/>
      <c r="AA1331" s="309"/>
      <c r="AB1331" s="309"/>
      <c r="AC1331" s="309"/>
      <c r="AD1331" s="309"/>
    </row>
    <row r="1332" spans="18:30" s="311" customFormat="1" ht="12" x14ac:dyDescent="0.2">
      <c r="R1332" s="309"/>
      <c r="S1332" s="309"/>
      <c r="T1332" s="309"/>
      <c r="U1332" s="309"/>
      <c r="V1332" s="309"/>
      <c r="W1332" s="309"/>
      <c r="X1332" s="309"/>
      <c r="Y1332" s="309"/>
      <c r="Z1332" s="309"/>
      <c r="AA1332" s="309"/>
      <c r="AB1332" s="309"/>
      <c r="AC1332" s="309"/>
      <c r="AD1332" s="309"/>
    </row>
    <row r="1333" spans="18:30" s="311" customFormat="1" ht="12" x14ac:dyDescent="0.2">
      <c r="R1333" s="309"/>
      <c r="S1333" s="309"/>
      <c r="T1333" s="309"/>
      <c r="U1333" s="309"/>
      <c r="V1333" s="309"/>
      <c r="W1333" s="309"/>
      <c r="X1333" s="309"/>
      <c r="Y1333" s="309"/>
      <c r="Z1333" s="309"/>
      <c r="AA1333" s="309"/>
      <c r="AB1333" s="309"/>
      <c r="AC1333" s="309"/>
      <c r="AD1333" s="309"/>
    </row>
    <row r="1334" spans="18:30" s="311" customFormat="1" ht="12" x14ac:dyDescent="0.2">
      <c r="R1334" s="309"/>
      <c r="S1334" s="309"/>
      <c r="T1334" s="309"/>
      <c r="U1334" s="309"/>
      <c r="V1334" s="309"/>
      <c r="W1334" s="309"/>
      <c r="X1334" s="309"/>
      <c r="Y1334" s="309"/>
      <c r="Z1334" s="309"/>
      <c r="AA1334" s="309"/>
      <c r="AB1334" s="309"/>
      <c r="AC1334" s="309"/>
      <c r="AD1334" s="309"/>
    </row>
    <row r="1335" spans="18:30" s="311" customFormat="1" ht="12" x14ac:dyDescent="0.2">
      <c r="R1335" s="309"/>
      <c r="S1335" s="309"/>
      <c r="T1335" s="309"/>
      <c r="U1335" s="309"/>
      <c r="V1335" s="309"/>
      <c r="W1335" s="309"/>
      <c r="X1335" s="309"/>
      <c r="Y1335" s="309"/>
      <c r="Z1335" s="309"/>
      <c r="AA1335" s="309"/>
      <c r="AB1335" s="309"/>
      <c r="AC1335" s="309"/>
      <c r="AD1335" s="309"/>
    </row>
    <row r="1336" spans="18:30" s="311" customFormat="1" ht="12" x14ac:dyDescent="0.2">
      <c r="R1336" s="309"/>
      <c r="S1336" s="309"/>
      <c r="T1336" s="309"/>
      <c r="U1336" s="309"/>
      <c r="V1336" s="309"/>
      <c r="W1336" s="309"/>
      <c r="X1336" s="309"/>
      <c r="Y1336" s="309"/>
      <c r="Z1336" s="309"/>
      <c r="AA1336" s="309"/>
      <c r="AB1336" s="309"/>
      <c r="AC1336" s="309"/>
      <c r="AD1336" s="309"/>
    </row>
    <row r="1337" spans="18:30" s="311" customFormat="1" ht="12" x14ac:dyDescent="0.2">
      <c r="R1337" s="309"/>
      <c r="S1337" s="309"/>
      <c r="T1337" s="309"/>
      <c r="U1337" s="309"/>
      <c r="V1337" s="309"/>
      <c r="W1337" s="309"/>
      <c r="X1337" s="309"/>
      <c r="Y1337" s="309"/>
      <c r="Z1337" s="309"/>
      <c r="AA1337" s="309"/>
      <c r="AB1337" s="309"/>
      <c r="AC1337" s="309"/>
      <c r="AD1337" s="309"/>
    </row>
    <row r="1338" spans="18:30" s="311" customFormat="1" ht="12" x14ac:dyDescent="0.2">
      <c r="R1338" s="309"/>
      <c r="S1338" s="309"/>
      <c r="T1338" s="309"/>
      <c r="U1338" s="309"/>
      <c r="V1338" s="309"/>
      <c r="W1338" s="309"/>
      <c r="X1338" s="309"/>
      <c r="Y1338" s="309"/>
      <c r="Z1338" s="309"/>
      <c r="AA1338" s="309"/>
      <c r="AB1338" s="309"/>
      <c r="AC1338" s="309"/>
      <c r="AD1338" s="309"/>
    </row>
    <row r="1339" spans="18:30" s="311" customFormat="1" ht="12" x14ac:dyDescent="0.2">
      <c r="R1339" s="309"/>
      <c r="S1339" s="309"/>
      <c r="T1339" s="309"/>
      <c r="U1339" s="309"/>
      <c r="V1339" s="309"/>
      <c r="W1339" s="309"/>
      <c r="X1339" s="309"/>
      <c r="Y1339" s="309"/>
      <c r="Z1339" s="309"/>
      <c r="AA1339" s="309"/>
      <c r="AB1339" s="309"/>
      <c r="AC1339" s="309"/>
      <c r="AD1339" s="309"/>
    </row>
    <row r="1340" spans="18:30" s="311" customFormat="1" ht="12" x14ac:dyDescent="0.2">
      <c r="R1340" s="309"/>
      <c r="S1340" s="309"/>
      <c r="T1340" s="309"/>
      <c r="U1340" s="309"/>
      <c r="V1340" s="309"/>
      <c r="W1340" s="309"/>
      <c r="X1340" s="309"/>
      <c r="Y1340" s="309"/>
      <c r="Z1340" s="309"/>
      <c r="AA1340" s="309"/>
      <c r="AB1340" s="309"/>
      <c r="AC1340" s="309"/>
      <c r="AD1340" s="309"/>
    </row>
    <row r="1341" spans="18:30" s="311" customFormat="1" ht="12" x14ac:dyDescent="0.2">
      <c r="R1341" s="309"/>
      <c r="S1341" s="309"/>
      <c r="T1341" s="309"/>
      <c r="U1341" s="309"/>
      <c r="V1341" s="309"/>
      <c r="W1341" s="309"/>
      <c r="X1341" s="309"/>
      <c r="Y1341" s="309"/>
      <c r="Z1341" s="309"/>
      <c r="AA1341" s="309"/>
      <c r="AB1341" s="309"/>
      <c r="AC1341" s="309"/>
      <c r="AD1341" s="309"/>
    </row>
    <row r="1342" spans="18:30" s="311" customFormat="1" ht="12" x14ac:dyDescent="0.2">
      <c r="R1342" s="309"/>
      <c r="S1342" s="309"/>
      <c r="T1342" s="309"/>
      <c r="U1342" s="309"/>
      <c r="V1342" s="309"/>
      <c r="W1342" s="309"/>
      <c r="X1342" s="309"/>
      <c r="Y1342" s="309"/>
      <c r="Z1342" s="309"/>
      <c r="AA1342" s="309"/>
      <c r="AB1342" s="309"/>
      <c r="AC1342" s="309"/>
      <c r="AD1342" s="309"/>
    </row>
    <row r="1343" spans="18:30" s="311" customFormat="1" ht="12" x14ac:dyDescent="0.2">
      <c r="R1343" s="309"/>
      <c r="S1343" s="309"/>
      <c r="T1343" s="309"/>
      <c r="U1343" s="309"/>
      <c r="V1343" s="309"/>
      <c r="W1343" s="309"/>
      <c r="X1343" s="309"/>
      <c r="Y1343" s="309"/>
      <c r="Z1343" s="309"/>
      <c r="AA1343" s="309"/>
      <c r="AB1343" s="309"/>
      <c r="AC1343" s="309"/>
      <c r="AD1343" s="309"/>
    </row>
    <row r="1344" spans="18:30" s="311" customFormat="1" ht="12" x14ac:dyDescent="0.2">
      <c r="R1344" s="309"/>
      <c r="S1344" s="309"/>
      <c r="T1344" s="309"/>
      <c r="U1344" s="309"/>
      <c r="V1344" s="309"/>
      <c r="W1344" s="309"/>
      <c r="X1344" s="309"/>
      <c r="Y1344" s="309"/>
      <c r="Z1344" s="309"/>
      <c r="AA1344" s="309"/>
      <c r="AB1344" s="309"/>
      <c r="AC1344" s="309"/>
      <c r="AD1344" s="309"/>
    </row>
    <row r="1345" spans="18:30" s="311" customFormat="1" ht="12" x14ac:dyDescent="0.2">
      <c r="R1345" s="309"/>
      <c r="S1345" s="309"/>
      <c r="T1345" s="309"/>
      <c r="U1345" s="309"/>
      <c r="V1345" s="309"/>
      <c r="W1345" s="309"/>
      <c r="X1345" s="309"/>
      <c r="Y1345" s="309"/>
      <c r="Z1345" s="309"/>
      <c r="AA1345" s="309"/>
      <c r="AB1345" s="309"/>
      <c r="AC1345" s="309"/>
      <c r="AD1345" s="309"/>
    </row>
    <row r="1346" spans="18:30" s="311" customFormat="1" ht="12" x14ac:dyDescent="0.2">
      <c r="R1346" s="309"/>
      <c r="S1346" s="309"/>
      <c r="T1346" s="309"/>
      <c r="U1346" s="309"/>
      <c r="V1346" s="309"/>
      <c r="W1346" s="309"/>
      <c r="X1346" s="309"/>
      <c r="Y1346" s="309"/>
      <c r="Z1346" s="309"/>
      <c r="AA1346" s="309"/>
      <c r="AB1346" s="309"/>
      <c r="AC1346" s="309"/>
      <c r="AD1346" s="309"/>
    </row>
    <row r="1347" spans="18:30" s="311" customFormat="1" ht="12" x14ac:dyDescent="0.2">
      <c r="R1347" s="309"/>
      <c r="S1347" s="309"/>
      <c r="T1347" s="309"/>
      <c r="U1347" s="309"/>
      <c r="V1347" s="309"/>
      <c r="W1347" s="309"/>
      <c r="X1347" s="309"/>
      <c r="Y1347" s="309"/>
      <c r="Z1347" s="309"/>
      <c r="AA1347" s="309"/>
      <c r="AB1347" s="309"/>
      <c r="AC1347" s="309"/>
      <c r="AD1347" s="309"/>
    </row>
    <row r="1348" spans="18:30" s="311" customFormat="1" ht="12" x14ac:dyDescent="0.2">
      <c r="R1348" s="309"/>
      <c r="S1348" s="309"/>
      <c r="T1348" s="309"/>
      <c r="U1348" s="309"/>
      <c r="V1348" s="309"/>
      <c r="W1348" s="309"/>
      <c r="X1348" s="309"/>
      <c r="Y1348" s="309"/>
      <c r="Z1348" s="309"/>
      <c r="AA1348" s="309"/>
      <c r="AB1348" s="309"/>
      <c r="AC1348" s="309"/>
      <c r="AD1348" s="309"/>
    </row>
    <row r="1349" spans="18:30" s="311" customFormat="1" ht="12" x14ac:dyDescent="0.2">
      <c r="R1349" s="309"/>
      <c r="S1349" s="309"/>
      <c r="T1349" s="309"/>
      <c r="U1349" s="309"/>
      <c r="V1349" s="309"/>
      <c r="W1349" s="309"/>
      <c r="X1349" s="309"/>
      <c r="Y1349" s="309"/>
      <c r="Z1349" s="309"/>
      <c r="AA1349" s="309"/>
      <c r="AB1349" s="309"/>
      <c r="AC1349" s="309"/>
      <c r="AD1349" s="309"/>
    </row>
    <row r="1350" spans="18:30" s="311" customFormat="1" ht="12" x14ac:dyDescent="0.2">
      <c r="R1350" s="309"/>
      <c r="S1350" s="309"/>
      <c r="T1350" s="309"/>
      <c r="U1350" s="309"/>
      <c r="V1350" s="309"/>
      <c r="W1350" s="309"/>
      <c r="X1350" s="309"/>
      <c r="Y1350" s="309"/>
      <c r="Z1350" s="309"/>
      <c r="AA1350" s="309"/>
      <c r="AB1350" s="309"/>
      <c r="AC1350" s="309"/>
      <c r="AD1350" s="309"/>
    </row>
    <row r="1351" spans="18:30" s="311" customFormat="1" ht="12" x14ac:dyDescent="0.2">
      <c r="R1351" s="309"/>
      <c r="S1351" s="309"/>
      <c r="T1351" s="309"/>
      <c r="U1351" s="309"/>
      <c r="V1351" s="309"/>
      <c r="W1351" s="309"/>
      <c r="X1351" s="309"/>
      <c r="Y1351" s="309"/>
      <c r="Z1351" s="309"/>
      <c r="AA1351" s="309"/>
      <c r="AB1351" s="309"/>
      <c r="AC1351" s="309"/>
      <c r="AD1351" s="309"/>
    </row>
    <row r="1352" spans="18:30" s="311" customFormat="1" ht="12" x14ac:dyDescent="0.2">
      <c r="R1352" s="309"/>
      <c r="S1352" s="309"/>
      <c r="T1352" s="309"/>
      <c r="U1352" s="309"/>
      <c r="V1352" s="309"/>
      <c r="W1352" s="309"/>
      <c r="X1352" s="309"/>
      <c r="Y1352" s="309"/>
      <c r="Z1352" s="309"/>
      <c r="AA1352" s="309"/>
      <c r="AB1352" s="309"/>
      <c r="AC1352" s="309"/>
      <c r="AD1352" s="309"/>
    </row>
    <row r="1353" spans="18:30" s="311" customFormat="1" ht="12" x14ac:dyDescent="0.2">
      <c r="R1353" s="309"/>
      <c r="S1353" s="309"/>
      <c r="T1353" s="309"/>
      <c r="U1353" s="309"/>
      <c r="V1353" s="309"/>
      <c r="W1353" s="309"/>
      <c r="X1353" s="309"/>
      <c r="Y1353" s="309"/>
      <c r="Z1353" s="309"/>
      <c r="AA1353" s="309"/>
      <c r="AB1353" s="309"/>
      <c r="AC1353" s="309"/>
      <c r="AD1353" s="309"/>
    </row>
    <row r="1354" spans="18:30" s="311" customFormat="1" ht="12" x14ac:dyDescent="0.2">
      <c r="R1354" s="309"/>
      <c r="S1354" s="309"/>
      <c r="T1354" s="309"/>
      <c r="U1354" s="309"/>
      <c r="V1354" s="309"/>
      <c r="W1354" s="309"/>
      <c r="X1354" s="309"/>
      <c r="Y1354" s="309"/>
      <c r="Z1354" s="309"/>
      <c r="AA1354" s="309"/>
      <c r="AB1354" s="309"/>
      <c r="AC1354" s="309"/>
      <c r="AD1354" s="309"/>
    </row>
    <row r="1355" spans="18:30" s="311" customFormat="1" ht="12" x14ac:dyDescent="0.2">
      <c r="R1355" s="309"/>
      <c r="S1355" s="309"/>
      <c r="T1355" s="309"/>
      <c r="U1355" s="309"/>
      <c r="V1355" s="309"/>
      <c r="W1355" s="309"/>
      <c r="X1355" s="309"/>
      <c r="Y1355" s="309"/>
      <c r="Z1355" s="309"/>
      <c r="AA1355" s="309"/>
      <c r="AB1355" s="309"/>
      <c r="AC1355" s="309"/>
      <c r="AD1355" s="309"/>
    </row>
    <row r="1356" spans="18:30" s="311" customFormat="1" ht="12" x14ac:dyDescent="0.2">
      <c r="R1356" s="309"/>
      <c r="S1356" s="309"/>
      <c r="T1356" s="309"/>
      <c r="U1356" s="309"/>
      <c r="V1356" s="309"/>
      <c r="W1356" s="309"/>
      <c r="X1356" s="309"/>
      <c r="Y1356" s="309"/>
      <c r="Z1356" s="309"/>
      <c r="AA1356" s="309"/>
      <c r="AB1356" s="309"/>
      <c r="AC1356" s="309"/>
      <c r="AD1356" s="309"/>
    </row>
    <row r="1357" spans="18:30" s="311" customFormat="1" ht="12" x14ac:dyDescent="0.2">
      <c r="R1357" s="309"/>
      <c r="S1357" s="309"/>
      <c r="T1357" s="309"/>
      <c r="U1357" s="309"/>
      <c r="V1357" s="309"/>
      <c r="W1357" s="309"/>
      <c r="X1357" s="309"/>
      <c r="Y1357" s="309"/>
      <c r="Z1357" s="309"/>
      <c r="AA1357" s="309"/>
      <c r="AB1357" s="309"/>
      <c r="AC1357" s="309"/>
      <c r="AD1357" s="309"/>
    </row>
    <row r="1358" spans="18:30" s="311" customFormat="1" ht="12" x14ac:dyDescent="0.2">
      <c r="R1358" s="309"/>
      <c r="S1358" s="309"/>
      <c r="T1358" s="309"/>
      <c r="U1358" s="309"/>
      <c r="V1358" s="309"/>
      <c r="W1358" s="309"/>
      <c r="X1358" s="309"/>
      <c r="Y1358" s="309"/>
      <c r="Z1358" s="309"/>
      <c r="AA1358" s="309"/>
      <c r="AB1358" s="309"/>
      <c r="AC1358" s="309"/>
      <c r="AD1358" s="309"/>
    </row>
    <row r="1359" spans="18:30" s="311" customFormat="1" ht="12" x14ac:dyDescent="0.2">
      <c r="R1359" s="309"/>
      <c r="S1359" s="309"/>
      <c r="T1359" s="309"/>
      <c r="U1359" s="309"/>
      <c r="V1359" s="309"/>
      <c r="W1359" s="309"/>
      <c r="X1359" s="309"/>
      <c r="Y1359" s="309"/>
      <c r="Z1359" s="309"/>
      <c r="AA1359" s="309"/>
      <c r="AB1359" s="309"/>
      <c r="AC1359" s="309"/>
      <c r="AD1359" s="309"/>
    </row>
    <row r="1360" spans="18:30" s="311" customFormat="1" ht="12" x14ac:dyDescent="0.2">
      <c r="R1360" s="309"/>
      <c r="S1360" s="309"/>
      <c r="T1360" s="309"/>
      <c r="U1360" s="309"/>
      <c r="V1360" s="309"/>
      <c r="W1360" s="309"/>
      <c r="X1360" s="309"/>
      <c r="Y1360" s="309"/>
      <c r="Z1360" s="309"/>
      <c r="AA1360" s="309"/>
      <c r="AB1360" s="309"/>
      <c r="AC1360" s="309"/>
      <c r="AD1360" s="309"/>
    </row>
    <row r="1361" spans="18:30" s="311" customFormat="1" ht="12" x14ac:dyDescent="0.2">
      <c r="R1361" s="309"/>
      <c r="S1361" s="309"/>
      <c r="T1361" s="309"/>
      <c r="U1361" s="309"/>
      <c r="V1361" s="309"/>
      <c r="W1361" s="309"/>
      <c r="X1361" s="309"/>
      <c r="Y1361" s="309"/>
      <c r="Z1361" s="309"/>
      <c r="AA1361" s="309"/>
      <c r="AB1361" s="309"/>
      <c r="AC1361" s="309"/>
      <c r="AD1361" s="309"/>
    </row>
    <row r="1362" spans="18:30" s="311" customFormat="1" ht="12" x14ac:dyDescent="0.2">
      <c r="R1362" s="309"/>
      <c r="S1362" s="309"/>
      <c r="T1362" s="309"/>
      <c r="U1362" s="309"/>
      <c r="V1362" s="309"/>
      <c r="W1362" s="309"/>
      <c r="X1362" s="309"/>
      <c r="Y1362" s="309"/>
      <c r="Z1362" s="309"/>
      <c r="AA1362" s="309"/>
      <c r="AB1362" s="309"/>
      <c r="AC1362" s="309"/>
      <c r="AD1362" s="309"/>
    </row>
    <row r="1363" spans="18:30" s="311" customFormat="1" ht="12" x14ac:dyDescent="0.2">
      <c r="R1363" s="309"/>
      <c r="S1363" s="309"/>
      <c r="T1363" s="309"/>
      <c r="U1363" s="309"/>
      <c r="V1363" s="309"/>
      <c r="W1363" s="309"/>
      <c r="X1363" s="309"/>
      <c r="Y1363" s="309"/>
      <c r="Z1363" s="309"/>
      <c r="AA1363" s="309"/>
      <c r="AB1363" s="309"/>
      <c r="AC1363" s="309"/>
      <c r="AD1363" s="309"/>
    </row>
    <row r="1364" spans="18:30" s="311" customFormat="1" ht="12" x14ac:dyDescent="0.2">
      <c r="R1364" s="309"/>
      <c r="S1364" s="309"/>
      <c r="T1364" s="309"/>
      <c r="U1364" s="309"/>
      <c r="V1364" s="309"/>
      <c r="W1364" s="309"/>
      <c r="X1364" s="309"/>
      <c r="Y1364" s="309"/>
      <c r="Z1364" s="309"/>
      <c r="AA1364" s="309"/>
      <c r="AB1364" s="309"/>
      <c r="AC1364" s="309"/>
      <c r="AD1364" s="309"/>
    </row>
    <row r="1365" spans="18:30" s="311" customFormat="1" ht="12" x14ac:dyDescent="0.2">
      <c r="R1365" s="309"/>
      <c r="S1365" s="309"/>
      <c r="T1365" s="309"/>
      <c r="U1365" s="309"/>
      <c r="V1365" s="309"/>
      <c r="W1365" s="309"/>
      <c r="X1365" s="309"/>
      <c r="Y1365" s="309"/>
      <c r="Z1365" s="309"/>
      <c r="AA1365" s="309"/>
      <c r="AB1365" s="309"/>
      <c r="AC1365" s="309"/>
      <c r="AD1365" s="309"/>
    </row>
    <row r="1366" spans="18:30" s="311" customFormat="1" ht="12" x14ac:dyDescent="0.2">
      <c r="R1366" s="309"/>
      <c r="S1366" s="309"/>
      <c r="T1366" s="309"/>
      <c r="U1366" s="309"/>
      <c r="V1366" s="309"/>
      <c r="W1366" s="309"/>
      <c r="X1366" s="309"/>
      <c r="Y1366" s="309"/>
      <c r="Z1366" s="309"/>
      <c r="AA1366" s="309"/>
      <c r="AB1366" s="309"/>
      <c r="AC1366" s="309"/>
      <c r="AD1366" s="309"/>
    </row>
    <row r="1367" spans="18:30" s="311" customFormat="1" ht="12" x14ac:dyDescent="0.2">
      <c r="R1367" s="309"/>
      <c r="S1367" s="309"/>
      <c r="T1367" s="309"/>
      <c r="U1367" s="309"/>
      <c r="V1367" s="309"/>
      <c r="W1367" s="309"/>
      <c r="X1367" s="309"/>
      <c r="Y1367" s="309"/>
      <c r="Z1367" s="309"/>
      <c r="AA1367" s="309"/>
      <c r="AB1367" s="309"/>
      <c r="AC1367" s="309"/>
      <c r="AD1367" s="309"/>
    </row>
    <row r="1368" spans="18:30" s="311" customFormat="1" ht="12" x14ac:dyDescent="0.2">
      <c r="R1368" s="309"/>
      <c r="S1368" s="309"/>
      <c r="T1368" s="309"/>
      <c r="U1368" s="309"/>
      <c r="V1368" s="309"/>
      <c r="W1368" s="309"/>
      <c r="X1368" s="309"/>
      <c r="Y1368" s="309"/>
      <c r="Z1368" s="309"/>
      <c r="AA1368" s="309"/>
      <c r="AB1368" s="309"/>
      <c r="AC1368" s="309"/>
      <c r="AD1368" s="309"/>
    </row>
    <row r="1369" spans="18:30" s="311" customFormat="1" ht="12" x14ac:dyDescent="0.2">
      <c r="R1369" s="309"/>
      <c r="S1369" s="309"/>
      <c r="T1369" s="309"/>
      <c r="U1369" s="309"/>
      <c r="V1369" s="309"/>
      <c r="W1369" s="309"/>
      <c r="X1369" s="309"/>
      <c r="Y1369" s="309"/>
      <c r="Z1369" s="309"/>
      <c r="AA1369" s="309"/>
      <c r="AB1369" s="309"/>
      <c r="AC1369" s="309"/>
      <c r="AD1369" s="309"/>
    </row>
    <row r="1370" spans="18:30" s="311" customFormat="1" ht="12" x14ac:dyDescent="0.2">
      <c r="R1370" s="309"/>
      <c r="S1370" s="309"/>
      <c r="T1370" s="309"/>
      <c r="U1370" s="309"/>
      <c r="V1370" s="309"/>
      <c r="W1370" s="309"/>
      <c r="X1370" s="309"/>
      <c r="Y1370" s="309"/>
      <c r="Z1370" s="309"/>
      <c r="AA1370" s="309"/>
      <c r="AB1370" s="309"/>
      <c r="AC1370" s="309"/>
      <c r="AD1370" s="309"/>
    </row>
    <row r="1371" spans="18:30" s="311" customFormat="1" ht="12" x14ac:dyDescent="0.2">
      <c r="R1371" s="309"/>
      <c r="S1371" s="309"/>
      <c r="T1371" s="309"/>
      <c r="U1371" s="309"/>
      <c r="V1371" s="309"/>
      <c r="W1371" s="309"/>
      <c r="X1371" s="309"/>
      <c r="Y1371" s="309"/>
      <c r="Z1371" s="309"/>
      <c r="AA1371" s="309"/>
      <c r="AB1371" s="309"/>
      <c r="AC1371" s="309"/>
      <c r="AD1371" s="309"/>
    </row>
    <row r="1372" spans="18:30" s="311" customFormat="1" ht="12" x14ac:dyDescent="0.2">
      <c r="R1372" s="309"/>
      <c r="S1372" s="309"/>
      <c r="T1372" s="309"/>
      <c r="U1372" s="309"/>
      <c r="V1372" s="309"/>
      <c r="W1372" s="309"/>
      <c r="X1372" s="309"/>
      <c r="Y1372" s="309"/>
      <c r="Z1372" s="309"/>
      <c r="AA1372" s="309"/>
      <c r="AB1372" s="309"/>
      <c r="AC1372" s="309"/>
      <c r="AD1372" s="309"/>
    </row>
    <row r="1373" spans="18:30" s="311" customFormat="1" ht="12" x14ac:dyDescent="0.2">
      <c r="R1373" s="309"/>
      <c r="S1373" s="309"/>
      <c r="T1373" s="309"/>
      <c r="U1373" s="309"/>
      <c r="V1373" s="309"/>
      <c r="W1373" s="309"/>
      <c r="X1373" s="309"/>
      <c r="Y1373" s="309"/>
      <c r="Z1373" s="309"/>
      <c r="AA1373" s="309"/>
      <c r="AB1373" s="309"/>
      <c r="AC1373" s="309"/>
      <c r="AD1373" s="309"/>
    </row>
    <row r="1374" spans="18:30" s="311" customFormat="1" ht="12" x14ac:dyDescent="0.2">
      <c r="R1374" s="309"/>
      <c r="S1374" s="309"/>
      <c r="T1374" s="309"/>
      <c r="U1374" s="309"/>
      <c r="V1374" s="309"/>
      <c r="W1374" s="309"/>
      <c r="X1374" s="309"/>
      <c r="Y1374" s="309"/>
      <c r="Z1374" s="309"/>
      <c r="AA1374" s="309"/>
      <c r="AB1374" s="309"/>
      <c r="AC1374" s="309"/>
      <c r="AD1374" s="309"/>
    </row>
    <row r="1375" spans="18:30" s="311" customFormat="1" ht="12" x14ac:dyDescent="0.2">
      <c r="R1375" s="309"/>
      <c r="S1375" s="309"/>
      <c r="T1375" s="309"/>
      <c r="U1375" s="309"/>
      <c r="V1375" s="309"/>
      <c r="W1375" s="309"/>
      <c r="X1375" s="309"/>
      <c r="Y1375" s="309"/>
      <c r="Z1375" s="309"/>
      <c r="AA1375" s="309"/>
      <c r="AB1375" s="309"/>
      <c r="AC1375" s="309"/>
      <c r="AD1375" s="309"/>
    </row>
    <row r="1376" spans="18:30" s="311" customFormat="1" ht="12" x14ac:dyDescent="0.2">
      <c r="R1376" s="309"/>
      <c r="S1376" s="309"/>
      <c r="T1376" s="309"/>
      <c r="U1376" s="309"/>
      <c r="V1376" s="309"/>
      <c r="W1376" s="309"/>
      <c r="X1376" s="309"/>
      <c r="Y1376" s="309"/>
      <c r="Z1376" s="309"/>
      <c r="AA1376" s="309"/>
      <c r="AB1376" s="309"/>
      <c r="AC1376" s="309"/>
      <c r="AD1376" s="309"/>
    </row>
    <row r="1377" spans="18:30" s="311" customFormat="1" ht="12" x14ac:dyDescent="0.2">
      <c r="R1377" s="309"/>
      <c r="S1377" s="309"/>
      <c r="T1377" s="309"/>
      <c r="U1377" s="309"/>
      <c r="V1377" s="309"/>
      <c r="W1377" s="309"/>
      <c r="X1377" s="309"/>
      <c r="Y1377" s="309"/>
      <c r="Z1377" s="309"/>
      <c r="AA1377" s="309"/>
      <c r="AB1377" s="309"/>
      <c r="AC1377" s="309"/>
      <c r="AD1377" s="309"/>
    </row>
    <row r="1378" spans="18:30" s="311" customFormat="1" ht="12" x14ac:dyDescent="0.2">
      <c r="R1378" s="309"/>
      <c r="S1378" s="309"/>
      <c r="T1378" s="309"/>
      <c r="U1378" s="309"/>
      <c r="V1378" s="309"/>
      <c r="W1378" s="309"/>
      <c r="X1378" s="309"/>
      <c r="Y1378" s="309"/>
      <c r="Z1378" s="309"/>
      <c r="AA1378" s="309"/>
      <c r="AB1378" s="309"/>
      <c r="AC1378" s="309"/>
      <c r="AD1378" s="309"/>
    </row>
    <row r="1379" spans="18:30" s="311" customFormat="1" ht="12" x14ac:dyDescent="0.2">
      <c r="R1379" s="309"/>
      <c r="S1379" s="309"/>
      <c r="T1379" s="309"/>
      <c r="U1379" s="309"/>
      <c r="V1379" s="309"/>
      <c r="W1379" s="309"/>
      <c r="X1379" s="309"/>
      <c r="Y1379" s="309"/>
      <c r="Z1379" s="309"/>
      <c r="AA1379" s="309"/>
      <c r="AB1379" s="309"/>
      <c r="AC1379" s="309"/>
      <c r="AD1379" s="309"/>
    </row>
    <row r="1380" spans="18:30" s="311" customFormat="1" ht="12" x14ac:dyDescent="0.2">
      <c r="R1380" s="309"/>
      <c r="S1380" s="309"/>
      <c r="T1380" s="309"/>
      <c r="U1380" s="309"/>
      <c r="V1380" s="309"/>
      <c r="W1380" s="309"/>
      <c r="X1380" s="309"/>
      <c r="Y1380" s="309"/>
      <c r="Z1380" s="309"/>
      <c r="AA1380" s="309"/>
      <c r="AB1380" s="309"/>
      <c r="AC1380" s="309"/>
      <c r="AD1380" s="309"/>
    </row>
    <row r="1381" spans="18:30" s="311" customFormat="1" ht="12" x14ac:dyDescent="0.2">
      <c r="R1381" s="309"/>
      <c r="S1381" s="309"/>
      <c r="T1381" s="309"/>
      <c r="U1381" s="309"/>
      <c r="V1381" s="309"/>
      <c r="W1381" s="309"/>
      <c r="X1381" s="309"/>
      <c r="Y1381" s="309"/>
      <c r="Z1381" s="309"/>
      <c r="AA1381" s="309"/>
      <c r="AB1381" s="309"/>
      <c r="AC1381" s="309"/>
      <c r="AD1381" s="309"/>
    </row>
    <row r="1382" spans="18:30" s="311" customFormat="1" ht="12" x14ac:dyDescent="0.2">
      <c r="R1382" s="309"/>
      <c r="S1382" s="309"/>
      <c r="T1382" s="309"/>
      <c r="U1382" s="309"/>
      <c r="V1382" s="309"/>
      <c r="W1382" s="309"/>
      <c r="X1382" s="309"/>
      <c r="Y1382" s="309"/>
      <c r="Z1382" s="309"/>
      <c r="AA1382" s="309"/>
      <c r="AB1382" s="309"/>
      <c r="AC1382" s="309"/>
      <c r="AD1382" s="309"/>
    </row>
    <row r="1383" spans="18:30" s="311" customFormat="1" ht="12" x14ac:dyDescent="0.2">
      <c r="R1383" s="309"/>
      <c r="S1383" s="309"/>
      <c r="T1383" s="309"/>
      <c r="U1383" s="309"/>
      <c r="V1383" s="309"/>
      <c r="W1383" s="309"/>
      <c r="X1383" s="309"/>
      <c r="Y1383" s="309"/>
      <c r="Z1383" s="309"/>
      <c r="AA1383" s="309"/>
      <c r="AB1383" s="309"/>
      <c r="AC1383" s="309"/>
      <c r="AD1383" s="309"/>
    </row>
    <row r="1384" spans="18:30" s="311" customFormat="1" ht="12" x14ac:dyDescent="0.2">
      <c r="R1384" s="309"/>
      <c r="S1384" s="309"/>
      <c r="T1384" s="309"/>
      <c r="U1384" s="309"/>
      <c r="V1384" s="309"/>
      <c r="W1384" s="309"/>
      <c r="X1384" s="309"/>
      <c r="Y1384" s="309"/>
      <c r="Z1384" s="309"/>
      <c r="AA1384" s="309"/>
      <c r="AB1384" s="309"/>
      <c r="AC1384" s="309"/>
      <c r="AD1384" s="309"/>
    </row>
    <row r="1385" spans="18:30" s="311" customFormat="1" ht="12" x14ac:dyDescent="0.2">
      <c r="R1385" s="309"/>
      <c r="S1385" s="309"/>
      <c r="T1385" s="309"/>
      <c r="U1385" s="309"/>
      <c r="V1385" s="309"/>
      <c r="W1385" s="309"/>
      <c r="X1385" s="309"/>
      <c r="Y1385" s="309"/>
      <c r="Z1385" s="309"/>
      <c r="AA1385" s="309"/>
      <c r="AB1385" s="309"/>
      <c r="AC1385" s="309"/>
      <c r="AD1385" s="309"/>
    </row>
    <row r="1386" spans="18:30" s="311" customFormat="1" ht="12" x14ac:dyDescent="0.2">
      <c r="R1386" s="309"/>
      <c r="S1386" s="309"/>
      <c r="T1386" s="309"/>
      <c r="U1386" s="309"/>
      <c r="V1386" s="309"/>
      <c r="W1386" s="309"/>
      <c r="X1386" s="309"/>
      <c r="Y1386" s="309"/>
      <c r="Z1386" s="309"/>
      <c r="AA1386" s="309"/>
      <c r="AB1386" s="309"/>
      <c r="AC1386" s="309"/>
      <c r="AD1386" s="309"/>
    </row>
    <row r="1387" spans="18:30" s="311" customFormat="1" ht="12" x14ac:dyDescent="0.2">
      <c r="R1387" s="309"/>
      <c r="S1387" s="309"/>
      <c r="T1387" s="309"/>
      <c r="U1387" s="309"/>
      <c r="V1387" s="309"/>
      <c r="W1387" s="309"/>
      <c r="X1387" s="309"/>
      <c r="Y1387" s="309"/>
      <c r="Z1387" s="309"/>
      <c r="AA1387" s="309"/>
      <c r="AB1387" s="309"/>
      <c r="AC1387" s="309"/>
      <c r="AD1387" s="309"/>
    </row>
    <row r="1388" spans="18:30" s="311" customFormat="1" ht="12" x14ac:dyDescent="0.2">
      <c r="R1388" s="309"/>
      <c r="S1388" s="309"/>
      <c r="T1388" s="309"/>
      <c r="U1388" s="309"/>
      <c r="V1388" s="309"/>
      <c r="W1388" s="309"/>
      <c r="X1388" s="309"/>
      <c r="Y1388" s="309"/>
      <c r="Z1388" s="309"/>
      <c r="AA1388" s="309"/>
      <c r="AB1388" s="309"/>
      <c r="AC1388" s="309"/>
      <c r="AD1388" s="309"/>
    </row>
    <row r="1389" spans="18:30" s="311" customFormat="1" ht="12" x14ac:dyDescent="0.2">
      <c r="R1389" s="309"/>
      <c r="S1389" s="309"/>
      <c r="T1389" s="309"/>
      <c r="U1389" s="309"/>
      <c r="V1389" s="309"/>
      <c r="W1389" s="309"/>
      <c r="X1389" s="309"/>
      <c r="Y1389" s="309"/>
      <c r="Z1389" s="309"/>
      <c r="AA1389" s="309"/>
      <c r="AB1389" s="309"/>
      <c r="AC1389" s="309"/>
      <c r="AD1389" s="309"/>
    </row>
    <row r="1390" spans="18:30" s="311" customFormat="1" ht="12" x14ac:dyDescent="0.2">
      <c r="R1390" s="309"/>
      <c r="S1390" s="309"/>
      <c r="T1390" s="309"/>
      <c r="U1390" s="309"/>
      <c r="V1390" s="309"/>
      <c r="W1390" s="309"/>
      <c r="X1390" s="309"/>
      <c r="Y1390" s="309"/>
      <c r="Z1390" s="309"/>
      <c r="AA1390" s="309"/>
      <c r="AB1390" s="309"/>
      <c r="AC1390" s="309"/>
      <c r="AD1390" s="309"/>
    </row>
    <row r="1391" spans="18:30" s="311" customFormat="1" ht="12" x14ac:dyDescent="0.2">
      <c r="R1391" s="309"/>
      <c r="S1391" s="309"/>
      <c r="T1391" s="309"/>
      <c r="U1391" s="309"/>
      <c r="V1391" s="309"/>
      <c r="W1391" s="309"/>
      <c r="X1391" s="309"/>
      <c r="Y1391" s="309"/>
      <c r="Z1391" s="309"/>
      <c r="AA1391" s="309"/>
      <c r="AB1391" s="309"/>
      <c r="AC1391" s="309"/>
      <c r="AD1391" s="309"/>
    </row>
    <row r="1392" spans="18:30" s="311" customFormat="1" ht="12" x14ac:dyDescent="0.2">
      <c r="R1392" s="309"/>
      <c r="S1392" s="309"/>
      <c r="T1392" s="309"/>
      <c r="U1392" s="309"/>
      <c r="V1392" s="309"/>
      <c r="W1392" s="309"/>
      <c r="X1392" s="309"/>
      <c r="Y1392" s="309"/>
      <c r="Z1392" s="309"/>
      <c r="AA1392" s="309"/>
      <c r="AB1392" s="309"/>
      <c r="AC1392" s="309"/>
      <c r="AD1392" s="309"/>
    </row>
    <row r="1393" spans="18:30" s="311" customFormat="1" ht="12" x14ac:dyDescent="0.2">
      <c r="R1393" s="309"/>
      <c r="S1393" s="309"/>
      <c r="T1393" s="309"/>
      <c r="U1393" s="309"/>
      <c r="V1393" s="309"/>
      <c r="W1393" s="309"/>
      <c r="X1393" s="309"/>
      <c r="Y1393" s="309"/>
      <c r="Z1393" s="309"/>
      <c r="AA1393" s="309"/>
      <c r="AB1393" s="309"/>
      <c r="AC1393" s="309"/>
      <c r="AD1393" s="309"/>
    </row>
    <row r="1394" spans="18:30" s="311" customFormat="1" ht="12" x14ac:dyDescent="0.2">
      <c r="R1394" s="309"/>
      <c r="S1394" s="309"/>
      <c r="T1394" s="309"/>
      <c r="U1394" s="309"/>
      <c r="V1394" s="309"/>
      <c r="W1394" s="309"/>
      <c r="X1394" s="309"/>
      <c r="Y1394" s="309"/>
      <c r="Z1394" s="309"/>
      <c r="AA1394" s="309"/>
      <c r="AB1394" s="309"/>
      <c r="AC1394" s="309"/>
      <c r="AD1394" s="309"/>
    </row>
    <row r="1395" spans="18:30" s="311" customFormat="1" ht="12" x14ac:dyDescent="0.2">
      <c r="R1395" s="309"/>
      <c r="S1395" s="309"/>
      <c r="T1395" s="309"/>
      <c r="U1395" s="309"/>
      <c r="V1395" s="309"/>
      <c r="W1395" s="309"/>
      <c r="X1395" s="309"/>
      <c r="Y1395" s="309"/>
      <c r="Z1395" s="309"/>
      <c r="AA1395" s="309"/>
      <c r="AB1395" s="309"/>
      <c r="AC1395" s="309"/>
      <c r="AD1395" s="309"/>
    </row>
    <row r="1396" spans="18:30" s="311" customFormat="1" ht="12" x14ac:dyDescent="0.2">
      <c r="R1396" s="309"/>
      <c r="S1396" s="309"/>
      <c r="T1396" s="309"/>
      <c r="U1396" s="309"/>
      <c r="V1396" s="309"/>
      <c r="W1396" s="309"/>
      <c r="X1396" s="309"/>
      <c r="Y1396" s="309"/>
      <c r="Z1396" s="309"/>
      <c r="AA1396" s="309"/>
      <c r="AB1396" s="309"/>
      <c r="AC1396" s="309"/>
      <c r="AD1396" s="309"/>
    </row>
    <row r="1397" spans="18:30" s="311" customFormat="1" ht="12" x14ac:dyDescent="0.2">
      <c r="R1397" s="309"/>
      <c r="S1397" s="309"/>
      <c r="T1397" s="309"/>
      <c r="U1397" s="309"/>
      <c r="V1397" s="309"/>
      <c r="W1397" s="309"/>
      <c r="X1397" s="309"/>
      <c r="Y1397" s="309"/>
      <c r="Z1397" s="309"/>
      <c r="AA1397" s="309"/>
      <c r="AB1397" s="309"/>
      <c r="AC1397" s="309"/>
      <c r="AD1397" s="309"/>
    </row>
    <row r="1398" spans="18:30" s="311" customFormat="1" ht="12" x14ac:dyDescent="0.2">
      <c r="R1398" s="309"/>
      <c r="S1398" s="309"/>
      <c r="T1398" s="309"/>
      <c r="U1398" s="309"/>
      <c r="V1398" s="309"/>
      <c r="W1398" s="309"/>
      <c r="X1398" s="309"/>
      <c r="Y1398" s="309"/>
      <c r="Z1398" s="309"/>
      <c r="AA1398" s="309"/>
      <c r="AB1398" s="309"/>
      <c r="AC1398" s="309"/>
      <c r="AD1398" s="309"/>
    </row>
    <row r="1399" spans="18:30" s="311" customFormat="1" ht="12" x14ac:dyDescent="0.2">
      <c r="R1399" s="309"/>
      <c r="S1399" s="309"/>
      <c r="T1399" s="309"/>
      <c r="U1399" s="309"/>
      <c r="V1399" s="309"/>
      <c r="W1399" s="309"/>
      <c r="X1399" s="309"/>
      <c r="Y1399" s="309"/>
      <c r="Z1399" s="309"/>
      <c r="AA1399" s="309"/>
      <c r="AB1399" s="309"/>
      <c r="AC1399" s="309"/>
      <c r="AD1399" s="309"/>
    </row>
    <row r="1400" spans="18:30" s="311" customFormat="1" ht="12" x14ac:dyDescent="0.2">
      <c r="R1400" s="309"/>
      <c r="S1400" s="309"/>
      <c r="T1400" s="309"/>
      <c r="U1400" s="309"/>
      <c r="V1400" s="309"/>
      <c r="W1400" s="309"/>
      <c r="X1400" s="309"/>
      <c r="Y1400" s="309"/>
      <c r="Z1400" s="309"/>
      <c r="AA1400" s="309"/>
      <c r="AB1400" s="309"/>
      <c r="AC1400" s="309"/>
      <c r="AD1400" s="309"/>
    </row>
    <row r="1401" spans="18:30" s="311" customFormat="1" ht="12" x14ac:dyDescent="0.2">
      <c r="R1401" s="309"/>
      <c r="S1401" s="309"/>
      <c r="T1401" s="309"/>
      <c r="U1401" s="309"/>
      <c r="V1401" s="309"/>
      <c r="W1401" s="309"/>
      <c r="X1401" s="309"/>
      <c r="Y1401" s="309"/>
      <c r="Z1401" s="309"/>
      <c r="AA1401" s="309"/>
      <c r="AB1401" s="309"/>
      <c r="AC1401" s="309"/>
      <c r="AD1401" s="309"/>
    </row>
    <row r="1402" spans="18:30" s="311" customFormat="1" ht="12" x14ac:dyDescent="0.2">
      <c r="R1402" s="309"/>
      <c r="S1402" s="309"/>
      <c r="T1402" s="309"/>
      <c r="U1402" s="309"/>
      <c r="V1402" s="309"/>
      <c r="W1402" s="309"/>
      <c r="X1402" s="309"/>
      <c r="Y1402" s="309"/>
      <c r="Z1402" s="309"/>
      <c r="AA1402" s="309"/>
      <c r="AB1402" s="309"/>
      <c r="AC1402" s="309"/>
      <c r="AD1402" s="309"/>
    </row>
    <row r="1403" spans="18:30" s="311" customFormat="1" ht="12" x14ac:dyDescent="0.2">
      <c r="R1403" s="309"/>
      <c r="S1403" s="309"/>
      <c r="T1403" s="309"/>
      <c r="U1403" s="309"/>
      <c r="V1403" s="309"/>
      <c r="W1403" s="309"/>
      <c r="X1403" s="309"/>
      <c r="Y1403" s="309"/>
      <c r="Z1403" s="309"/>
      <c r="AA1403" s="309"/>
      <c r="AB1403" s="309"/>
      <c r="AC1403" s="309"/>
      <c r="AD1403" s="309"/>
    </row>
    <row r="1404" spans="18:30" s="311" customFormat="1" ht="12" x14ac:dyDescent="0.2">
      <c r="R1404" s="309"/>
      <c r="S1404" s="309"/>
      <c r="T1404" s="309"/>
      <c r="U1404" s="309"/>
      <c r="V1404" s="309"/>
      <c r="W1404" s="309"/>
      <c r="X1404" s="309"/>
      <c r="Y1404" s="309"/>
      <c r="Z1404" s="309"/>
      <c r="AA1404" s="309"/>
      <c r="AB1404" s="309"/>
      <c r="AC1404" s="309"/>
      <c r="AD1404" s="309"/>
    </row>
    <row r="1405" spans="18:30" s="311" customFormat="1" ht="12" x14ac:dyDescent="0.2">
      <c r="R1405" s="309"/>
      <c r="S1405" s="309"/>
      <c r="T1405" s="309"/>
      <c r="U1405" s="309"/>
      <c r="V1405" s="309"/>
      <c r="W1405" s="309"/>
      <c r="X1405" s="309"/>
      <c r="Y1405" s="309"/>
      <c r="Z1405" s="309"/>
      <c r="AA1405" s="309"/>
      <c r="AB1405" s="309"/>
      <c r="AC1405" s="309"/>
      <c r="AD1405" s="309"/>
    </row>
    <row r="1406" spans="18:30" s="311" customFormat="1" ht="12" x14ac:dyDescent="0.2">
      <c r="R1406" s="309"/>
      <c r="S1406" s="309"/>
      <c r="T1406" s="309"/>
      <c r="U1406" s="309"/>
      <c r="V1406" s="309"/>
      <c r="W1406" s="309"/>
      <c r="X1406" s="309"/>
      <c r="Y1406" s="309"/>
      <c r="Z1406" s="309"/>
      <c r="AA1406" s="309"/>
      <c r="AB1406" s="309"/>
      <c r="AC1406" s="309"/>
      <c r="AD1406" s="309"/>
    </row>
    <row r="1407" spans="18:30" s="311" customFormat="1" ht="12" x14ac:dyDescent="0.2">
      <c r="R1407" s="309"/>
      <c r="S1407" s="309"/>
      <c r="T1407" s="309"/>
      <c r="U1407" s="309"/>
      <c r="V1407" s="309"/>
      <c r="W1407" s="309"/>
      <c r="X1407" s="309"/>
      <c r="Y1407" s="309"/>
      <c r="Z1407" s="309"/>
      <c r="AA1407" s="309"/>
      <c r="AB1407" s="309"/>
      <c r="AC1407" s="309"/>
      <c r="AD1407" s="309"/>
    </row>
    <row r="1408" spans="18:30" s="311" customFormat="1" ht="12" x14ac:dyDescent="0.2">
      <c r="R1408" s="309"/>
      <c r="S1408" s="309"/>
      <c r="T1408" s="309"/>
      <c r="U1408" s="309"/>
      <c r="V1408" s="309"/>
      <c r="W1408" s="309"/>
      <c r="X1408" s="309"/>
      <c r="Y1408" s="309"/>
      <c r="Z1408" s="309"/>
      <c r="AA1408" s="309"/>
      <c r="AB1408" s="309"/>
      <c r="AC1408" s="309"/>
      <c r="AD1408" s="309"/>
    </row>
    <row r="1409" spans="18:30" s="311" customFormat="1" ht="12" x14ac:dyDescent="0.2">
      <c r="R1409" s="309"/>
      <c r="S1409" s="309"/>
      <c r="T1409" s="309"/>
      <c r="U1409" s="309"/>
      <c r="V1409" s="309"/>
      <c r="W1409" s="309"/>
      <c r="X1409" s="309"/>
      <c r="Y1409" s="309"/>
      <c r="Z1409" s="309"/>
      <c r="AA1409" s="309"/>
      <c r="AB1409" s="309"/>
      <c r="AC1409" s="309"/>
      <c r="AD1409" s="309"/>
    </row>
    <row r="1410" spans="18:30" s="311" customFormat="1" ht="12" x14ac:dyDescent="0.2">
      <c r="R1410" s="309"/>
      <c r="S1410" s="309"/>
      <c r="T1410" s="309"/>
      <c r="U1410" s="309"/>
      <c r="V1410" s="309"/>
      <c r="W1410" s="309"/>
      <c r="X1410" s="309"/>
      <c r="Y1410" s="309"/>
      <c r="Z1410" s="309"/>
      <c r="AA1410" s="309"/>
      <c r="AB1410" s="309"/>
      <c r="AC1410" s="309"/>
      <c r="AD1410" s="309"/>
    </row>
    <row r="1411" spans="18:30" s="311" customFormat="1" ht="12" x14ac:dyDescent="0.2">
      <c r="R1411" s="309"/>
      <c r="S1411" s="309"/>
      <c r="T1411" s="309"/>
      <c r="U1411" s="309"/>
      <c r="V1411" s="309"/>
      <c r="W1411" s="309"/>
      <c r="X1411" s="309"/>
      <c r="Y1411" s="309"/>
      <c r="Z1411" s="309"/>
      <c r="AA1411" s="309"/>
      <c r="AB1411" s="309"/>
      <c r="AC1411" s="309"/>
      <c r="AD1411" s="309"/>
    </row>
    <row r="1412" spans="18:30" s="311" customFormat="1" ht="12" x14ac:dyDescent="0.2">
      <c r="R1412" s="309"/>
      <c r="S1412" s="309"/>
      <c r="T1412" s="309"/>
      <c r="U1412" s="309"/>
      <c r="V1412" s="309"/>
      <c r="W1412" s="309"/>
      <c r="X1412" s="309"/>
      <c r="Y1412" s="309"/>
      <c r="Z1412" s="309"/>
      <c r="AA1412" s="309"/>
      <c r="AB1412" s="309"/>
      <c r="AC1412" s="309"/>
      <c r="AD1412" s="309"/>
    </row>
    <row r="1413" spans="18:30" s="311" customFormat="1" ht="12" x14ac:dyDescent="0.2">
      <c r="R1413" s="309"/>
      <c r="S1413" s="309"/>
      <c r="T1413" s="309"/>
      <c r="U1413" s="309"/>
      <c r="V1413" s="309"/>
      <c r="W1413" s="309"/>
      <c r="X1413" s="309"/>
      <c r="Y1413" s="309"/>
      <c r="Z1413" s="309"/>
      <c r="AA1413" s="309"/>
      <c r="AB1413" s="309"/>
      <c r="AC1413" s="309"/>
      <c r="AD1413" s="309"/>
    </row>
    <row r="1414" spans="18:30" s="311" customFormat="1" ht="12" x14ac:dyDescent="0.2">
      <c r="R1414" s="309"/>
      <c r="S1414" s="309"/>
      <c r="T1414" s="309"/>
      <c r="U1414" s="309"/>
      <c r="V1414" s="309"/>
      <c r="W1414" s="309"/>
      <c r="X1414" s="309"/>
      <c r="Y1414" s="309"/>
      <c r="Z1414" s="309"/>
      <c r="AA1414" s="309"/>
      <c r="AB1414" s="309"/>
      <c r="AC1414" s="309"/>
      <c r="AD1414" s="309"/>
    </row>
    <row r="1415" spans="18:30" s="311" customFormat="1" ht="12" x14ac:dyDescent="0.2">
      <c r="R1415" s="309"/>
      <c r="S1415" s="309"/>
      <c r="T1415" s="309"/>
      <c r="U1415" s="309"/>
      <c r="V1415" s="309"/>
      <c r="W1415" s="309"/>
      <c r="X1415" s="309"/>
      <c r="Y1415" s="309"/>
      <c r="Z1415" s="309"/>
      <c r="AA1415" s="309"/>
      <c r="AB1415" s="309"/>
      <c r="AC1415" s="309"/>
      <c r="AD1415" s="309"/>
    </row>
    <row r="1416" spans="18:30" s="311" customFormat="1" ht="12" x14ac:dyDescent="0.2">
      <c r="R1416" s="309"/>
      <c r="S1416" s="309"/>
      <c r="T1416" s="309"/>
      <c r="U1416" s="309"/>
      <c r="V1416" s="309"/>
      <c r="W1416" s="309"/>
      <c r="X1416" s="309"/>
      <c r="Y1416" s="309"/>
      <c r="Z1416" s="309"/>
      <c r="AA1416" s="309"/>
      <c r="AB1416" s="309"/>
      <c r="AC1416" s="309"/>
      <c r="AD1416" s="309"/>
    </row>
    <row r="1417" spans="18:30" s="311" customFormat="1" ht="12" x14ac:dyDescent="0.2">
      <c r="R1417" s="309"/>
      <c r="S1417" s="309"/>
      <c r="T1417" s="309"/>
      <c r="U1417" s="309"/>
      <c r="V1417" s="309"/>
      <c r="W1417" s="309"/>
      <c r="X1417" s="309"/>
      <c r="Y1417" s="309"/>
      <c r="Z1417" s="309"/>
      <c r="AA1417" s="309"/>
      <c r="AB1417" s="309"/>
      <c r="AC1417" s="309"/>
      <c r="AD1417" s="309"/>
    </row>
    <row r="1418" spans="18:30" s="311" customFormat="1" ht="12" x14ac:dyDescent="0.2">
      <c r="R1418" s="309"/>
      <c r="S1418" s="309"/>
      <c r="T1418" s="309"/>
      <c r="U1418" s="309"/>
      <c r="V1418" s="309"/>
      <c r="W1418" s="309"/>
      <c r="X1418" s="309"/>
      <c r="Y1418" s="309"/>
      <c r="Z1418" s="309"/>
      <c r="AA1418" s="309"/>
      <c r="AB1418" s="309"/>
      <c r="AC1418" s="309"/>
      <c r="AD1418" s="309"/>
    </row>
    <row r="1419" spans="18:30" s="311" customFormat="1" ht="12" x14ac:dyDescent="0.2">
      <c r="R1419" s="309"/>
      <c r="S1419" s="309"/>
      <c r="T1419" s="309"/>
      <c r="U1419" s="309"/>
      <c r="V1419" s="309"/>
      <c r="W1419" s="309"/>
      <c r="X1419" s="309"/>
      <c r="Y1419" s="309"/>
      <c r="Z1419" s="309"/>
      <c r="AA1419" s="309"/>
      <c r="AB1419" s="309"/>
      <c r="AC1419" s="309"/>
      <c r="AD1419" s="309"/>
    </row>
    <row r="1420" spans="18:30" s="311" customFormat="1" ht="12" x14ac:dyDescent="0.2">
      <c r="R1420" s="309"/>
      <c r="S1420" s="309"/>
      <c r="T1420" s="309"/>
      <c r="U1420" s="309"/>
      <c r="V1420" s="309"/>
      <c r="W1420" s="309"/>
      <c r="X1420" s="309"/>
      <c r="Y1420" s="309"/>
      <c r="Z1420" s="309"/>
      <c r="AA1420" s="309"/>
      <c r="AB1420" s="309"/>
      <c r="AC1420" s="309"/>
      <c r="AD1420" s="309"/>
    </row>
    <row r="1421" spans="18:30" s="311" customFormat="1" ht="12" x14ac:dyDescent="0.2">
      <c r="R1421" s="309"/>
      <c r="S1421" s="309"/>
      <c r="T1421" s="309"/>
      <c r="U1421" s="309"/>
      <c r="V1421" s="309"/>
      <c r="W1421" s="309"/>
      <c r="X1421" s="309"/>
      <c r="Y1421" s="309"/>
      <c r="Z1421" s="309"/>
      <c r="AA1421" s="309"/>
      <c r="AB1421" s="309"/>
      <c r="AC1421" s="309"/>
      <c r="AD1421" s="309"/>
    </row>
    <row r="1422" spans="18:30" s="311" customFormat="1" ht="12" x14ac:dyDescent="0.2">
      <c r="R1422" s="309"/>
      <c r="S1422" s="309"/>
      <c r="T1422" s="309"/>
      <c r="U1422" s="309"/>
      <c r="V1422" s="309"/>
      <c r="W1422" s="309"/>
      <c r="X1422" s="309"/>
      <c r="Y1422" s="309"/>
      <c r="Z1422" s="309"/>
      <c r="AA1422" s="309"/>
      <c r="AB1422" s="309"/>
      <c r="AC1422" s="309"/>
      <c r="AD1422" s="309"/>
    </row>
    <row r="1423" spans="18:30" s="311" customFormat="1" ht="12" x14ac:dyDescent="0.2">
      <c r="R1423" s="309"/>
      <c r="S1423" s="309"/>
      <c r="T1423" s="309"/>
      <c r="U1423" s="309"/>
      <c r="V1423" s="309"/>
      <c r="W1423" s="309"/>
      <c r="X1423" s="309"/>
      <c r="Y1423" s="309"/>
      <c r="Z1423" s="309"/>
      <c r="AA1423" s="309"/>
      <c r="AB1423" s="309"/>
      <c r="AC1423" s="309"/>
      <c r="AD1423" s="309"/>
    </row>
    <row r="1424" spans="18:30" s="311" customFormat="1" ht="12" x14ac:dyDescent="0.2">
      <c r="R1424" s="309"/>
      <c r="S1424" s="309"/>
      <c r="T1424" s="309"/>
      <c r="U1424" s="309"/>
      <c r="V1424" s="309"/>
      <c r="W1424" s="309"/>
      <c r="X1424" s="309"/>
      <c r="Y1424" s="309"/>
      <c r="Z1424" s="309"/>
      <c r="AA1424" s="309"/>
      <c r="AB1424" s="309"/>
      <c r="AC1424" s="309"/>
      <c r="AD1424" s="309"/>
    </row>
    <row r="1425" spans="18:30" s="311" customFormat="1" ht="12" x14ac:dyDescent="0.2">
      <c r="R1425" s="309"/>
      <c r="S1425" s="309"/>
      <c r="T1425" s="309"/>
      <c r="U1425" s="309"/>
      <c r="V1425" s="309"/>
      <c r="W1425" s="309"/>
      <c r="X1425" s="309"/>
      <c r="Y1425" s="309"/>
      <c r="Z1425" s="309"/>
      <c r="AA1425" s="309"/>
      <c r="AB1425" s="309"/>
      <c r="AC1425" s="309"/>
      <c r="AD1425" s="309"/>
    </row>
    <row r="1426" spans="18:30" s="311" customFormat="1" ht="12" x14ac:dyDescent="0.2">
      <c r="R1426" s="309"/>
      <c r="S1426" s="309"/>
      <c r="T1426" s="309"/>
      <c r="U1426" s="309"/>
      <c r="V1426" s="309"/>
      <c r="W1426" s="309"/>
      <c r="X1426" s="309"/>
      <c r="Y1426" s="309"/>
      <c r="Z1426" s="309"/>
      <c r="AA1426" s="309"/>
      <c r="AB1426" s="309"/>
      <c r="AC1426" s="309"/>
      <c r="AD1426" s="309"/>
    </row>
    <row r="1427" spans="18:30" s="311" customFormat="1" ht="12" x14ac:dyDescent="0.2">
      <c r="R1427" s="309"/>
      <c r="S1427" s="309"/>
      <c r="T1427" s="309"/>
      <c r="U1427" s="309"/>
      <c r="V1427" s="309"/>
      <c r="W1427" s="309"/>
      <c r="X1427" s="309"/>
      <c r="Y1427" s="309"/>
      <c r="Z1427" s="309"/>
      <c r="AA1427" s="309"/>
      <c r="AB1427" s="309"/>
      <c r="AC1427" s="309"/>
      <c r="AD1427" s="309"/>
    </row>
    <row r="1428" spans="18:30" s="311" customFormat="1" ht="12" x14ac:dyDescent="0.2">
      <c r="R1428" s="309"/>
      <c r="S1428" s="309"/>
      <c r="T1428" s="309"/>
      <c r="U1428" s="309"/>
      <c r="V1428" s="309"/>
      <c r="W1428" s="309"/>
      <c r="X1428" s="309"/>
      <c r="Y1428" s="309"/>
      <c r="Z1428" s="309"/>
      <c r="AA1428" s="309"/>
      <c r="AB1428" s="309"/>
      <c r="AC1428" s="309"/>
      <c r="AD1428" s="309"/>
    </row>
    <row r="1429" spans="18:30" s="311" customFormat="1" ht="12" x14ac:dyDescent="0.2">
      <c r="R1429" s="309"/>
      <c r="S1429" s="309"/>
      <c r="T1429" s="309"/>
      <c r="U1429" s="309"/>
      <c r="V1429" s="309"/>
      <c r="W1429" s="309"/>
      <c r="X1429" s="309"/>
      <c r="Y1429" s="309"/>
      <c r="Z1429" s="309"/>
      <c r="AA1429" s="309"/>
      <c r="AB1429" s="309"/>
      <c r="AC1429" s="309"/>
      <c r="AD1429" s="309"/>
    </row>
    <row r="1430" spans="18:30" s="311" customFormat="1" ht="12" x14ac:dyDescent="0.2">
      <c r="R1430" s="309"/>
      <c r="S1430" s="309"/>
      <c r="T1430" s="309"/>
      <c r="U1430" s="309"/>
      <c r="V1430" s="309"/>
      <c r="W1430" s="309"/>
      <c r="X1430" s="309"/>
      <c r="Y1430" s="309"/>
      <c r="Z1430" s="309"/>
      <c r="AA1430" s="309"/>
      <c r="AB1430" s="309"/>
      <c r="AC1430" s="309"/>
      <c r="AD1430" s="309"/>
    </row>
    <row r="1431" spans="18:30" s="311" customFormat="1" ht="12" x14ac:dyDescent="0.2">
      <c r="R1431" s="309"/>
      <c r="S1431" s="309"/>
      <c r="T1431" s="309"/>
      <c r="U1431" s="309"/>
      <c r="V1431" s="309"/>
      <c r="W1431" s="309"/>
      <c r="X1431" s="309"/>
      <c r="Y1431" s="309"/>
      <c r="Z1431" s="309"/>
      <c r="AA1431" s="309"/>
      <c r="AB1431" s="309"/>
      <c r="AC1431" s="309"/>
      <c r="AD1431" s="309"/>
    </row>
    <row r="1432" spans="18:30" s="311" customFormat="1" ht="12" x14ac:dyDescent="0.2">
      <c r="R1432" s="309"/>
      <c r="S1432" s="309"/>
      <c r="T1432" s="309"/>
      <c r="U1432" s="309"/>
      <c r="V1432" s="309"/>
      <c r="W1432" s="309"/>
      <c r="X1432" s="309"/>
      <c r="Y1432" s="309"/>
      <c r="Z1432" s="309"/>
      <c r="AA1432" s="309"/>
      <c r="AB1432" s="309"/>
      <c r="AC1432" s="309"/>
      <c r="AD1432" s="309"/>
    </row>
    <row r="1433" spans="18:30" s="311" customFormat="1" ht="12" x14ac:dyDescent="0.2">
      <c r="R1433" s="309"/>
      <c r="S1433" s="309"/>
      <c r="T1433" s="309"/>
      <c r="U1433" s="309"/>
      <c r="V1433" s="309"/>
      <c r="W1433" s="309"/>
      <c r="X1433" s="309"/>
      <c r="Y1433" s="309"/>
      <c r="Z1433" s="309"/>
      <c r="AA1433" s="309"/>
      <c r="AB1433" s="309"/>
      <c r="AC1433" s="309"/>
      <c r="AD1433" s="309"/>
    </row>
    <row r="1434" spans="18:30" s="311" customFormat="1" ht="12" x14ac:dyDescent="0.2">
      <c r="R1434" s="309"/>
      <c r="S1434" s="309"/>
      <c r="T1434" s="309"/>
      <c r="U1434" s="309"/>
      <c r="V1434" s="309"/>
      <c r="W1434" s="309"/>
      <c r="X1434" s="309"/>
      <c r="Y1434" s="309"/>
      <c r="Z1434" s="309"/>
      <c r="AA1434" s="309"/>
      <c r="AB1434" s="309"/>
      <c r="AC1434" s="309"/>
      <c r="AD1434" s="309"/>
    </row>
    <row r="1435" spans="18:30" s="311" customFormat="1" ht="12" x14ac:dyDescent="0.2">
      <c r="R1435" s="309"/>
      <c r="S1435" s="309"/>
      <c r="T1435" s="309"/>
      <c r="U1435" s="309"/>
      <c r="V1435" s="309"/>
      <c r="W1435" s="309"/>
      <c r="X1435" s="309"/>
      <c r="Y1435" s="309"/>
      <c r="Z1435" s="309"/>
      <c r="AA1435" s="309"/>
      <c r="AB1435" s="309"/>
      <c r="AC1435" s="309"/>
      <c r="AD1435" s="309"/>
    </row>
    <row r="1436" spans="18:30" s="311" customFormat="1" ht="12" x14ac:dyDescent="0.2">
      <c r="R1436" s="309"/>
      <c r="S1436" s="309"/>
      <c r="T1436" s="309"/>
      <c r="U1436" s="309"/>
      <c r="V1436" s="309"/>
      <c r="W1436" s="309"/>
      <c r="X1436" s="309"/>
      <c r="Y1436" s="309"/>
      <c r="Z1436" s="309"/>
      <c r="AA1436" s="309"/>
      <c r="AB1436" s="309"/>
      <c r="AC1436" s="309"/>
      <c r="AD1436" s="309"/>
    </row>
    <row r="1437" spans="18:30" s="311" customFormat="1" ht="12" x14ac:dyDescent="0.2">
      <c r="R1437" s="309"/>
      <c r="S1437" s="309"/>
      <c r="T1437" s="309"/>
      <c r="U1437" s="309"/>
      <c r="V1437" s="309"/>
      <c r="W1437" s="309"/>
      <c r="X1437" s="309"/>
      <c r="Y1437" s="309"/>
      <c r="Z1437" s="309"/>
      <c r="AA1437" s="309"/>
      <c r="AB1437" s="309"/>
      <c r="AC1437" s="309"/>
      <c r="AD1437" s="309"/>
    </row>
    <row r="1438" spans="18:30" s="311" customFormat="1" ht="12" x14ac:dyDescent="0.2">
      <c r="R1438" s="309"/>
      <c r="S1438" s="309"/>
      <c r="T1438" s="309"/>
      <c r="U1438" s="309"/>
      <c r="V1438" s="309"/>
      <c r="W1438" s="309"/>
      <c r="X1438" s="309"/>
      <c r="Y1438" s="309"/>
      <c r="Z1438" s="309"/>
      <c r="AA1438" s="309"/>
      <c r="AB1438" s="309"/>
      <c r="AC1438" s="309"/>
      <c r="AD1438" s="309"/>
    </row>
    <row r="1439" spans="18:30" s="311" customFormat="1" ht="12" x14ac:dyDescent="0.2">
      <c r="R1439" s="309"/>
      <c r="S1439" s="309"/>
      <c r="T1439" s="309"/>
      <c r="U1439" s="309"/>
      <c r="V1439" s="309"/>
      <c r="W1439" s="309"/>
      <c r="X1439" s="309"/>
      <c r="Y1439" s="309"/>
      <c r="Z1439" s="309"/>
      <c r="AA1439" s="309"/>
      <c r="AB1439" s="309"/>
      <c r="AC1439" s="309"/>
      <c r="AD1439" s="309"/>
    </row>
    <row r="1440" spans="18:30" s="311" customFormat="1" ht="12" x14ac:dyDescent="0.2">
      <c r="R1440" s="309"/>
      <c r="S1440" s="309"/>
      <c r="T1440" s="309"/>
      <c r="U1440" s="309"/>
      <c r="V1440" s="309"/>
      <c r="W1440" s="309"/>
      <c r="X1440" s="309"/>
      <c r="Y1440" s="309"/>
      <c r="Z1440" s="309"/>
      <c r="AA1440" s="309"/>
      <c r="AB1440" s="309"/>
      <c r="AC1440" s="309"/>
      <c r="AD1440" s="309"/>
    </row>
    <row r="1441" spans="18:30" s="311" customFormat="1" ht="12" x14ac:dyDescent="0.2">
      <c r="R1441" s="309"/>
      <c r="S1441" s="309"/>
      <c r="T1441" s="309"/>
      <c r="U1441" s="309"/>
      <c r="V1441" s="309"/>
      <c r="W1441" s="309"/>
      <c r="X1441" s="309"/>
      <c r="Y1441" s="309"/>
      <c r="Z1441" s="309"/>
      <c r="AA1441" s="309"/>
      <c r="AB1441" s="309"/>
      <c r="AC1441" s="309"/>
      <c r="AD1441" s="309"/>
    </row>
    <row r="1442" spans="18:30" s="311" customFormat="1" ht="12" x14ac:dyDescent="0.2">
      <c r="R1442" s="309"/>
      <c r="S1442" s="309"/>
      <c r="T1442" s="309"/>
      <c r="U1442" s="309"/>
      <c r="V1442" s="309"/>
      <c r="W1442" s="309"/>
      <c r="X1442" s="309"/>
      <c r="Y1442" s="309"/>
      <c r="Z1442" s="309"/>
      <c r="AA1442" s="309"/>
      <c r="AB1442" s="309"/>
      <c r="AC1442" s="309"/>
      <c r="AD1442" s="309"/>
    </row>
    <row r="1443" spans="18:30" s="311" customFormat="1" ht="12" x14ac:dyDescent="0.2">
      <c r="R1443" s="309"/>
      <c r="S1443" s="309"/>
      <c r="T1443" s="309"/>
      <c r="U1443" s="309"/>
      <c r="V1443" s="309"/>
      <c r="W1443" s="309"/>
      <c r="X1443" s="309"/>
      <c r="Y1443" s="309"/>
      <c r="Z1443" s="309"/>
      <c r="AA1443" s="309"/>
      <c r="AB1443" s="309"/>
      <c r="AC1443" s="309"/>
      <c r="AD1443" s="309"/>
    </row>
    <row r="1444" spans="18:30" s="311" customFormat="1" ht="12" x14ac:dyDescent="0.2">
      <c r="R1444" s="309"/>
      <c r="S1444" s="309"/>
      <c r="T1444" s="309"/>
      <c r="U1444" s="309"/>
      <c r="V1444" s="309"/>
      <c r="W1444" s="309"/>
      <c r="X1444" s="309"/>
      <c r="Y1444" s="309"/>
      <c r="Z1444" s="309"/>
      <c r="AA1444" s="309"/>
      <c r="AB1444" s="309"/>
      <c r="AC1444" s="309"/>
      <c r="AD1444" s="309"/>
    </row>
    <row r="1445" spans="18:30" s="311" customFormat="1" ht="12" x14ac:dyDescent="0.2">
      <c r="R1445" s="309"/>
      <c r="S1445" s="309"/>
      <c r="T1445" s="309"/>
      <c r="U1445" s="309"/>
      <c r="V1445" s="309"/>
      <c r="W1445" s="309"/>
      <c r="X1445" s="309"/>
      <c r="Y1445" s="309"/>
      <c r="Z1445" s="309"/>
      <c r="AA1445" s="309"/>
      <c r="AB1445" s="309"/>
      <c r="AC1445" s="309"/>
      <c r="AD1445" s="309"/>
    </row>
    <row r="1446" spans="18:30" s="311" customFormat="1" ht="12" x14ac:dyDescent="0.2">
      <c r="R1446" s="309"/>
      <c r="S1446" s="309"/>
      <c r="T1446" s="309"/>
      <c r="U1446" s="309"/>
      <c r="V1446" s="309"/>
      <c r="W1446" s="309"/>
      <c r="X1446" s="309"/>
      <c r="Y1446" s="309"/>
      <c r="Z1446" s="309"/>
      <c r="AA1446" s="309"/>
      <c r="AB1446" s="309"/>
      <c r="AC1446" s="309"/>
      <c r="AD1446" s="309"/>
    </row>
    <row r="1447" spans="18:30" s="311" customFormat="1" ht="12" x14ac:dyDescent="0.2">
      <c r="R1447" s="309"/>
      <c r="S1447" s="309"/>
      <c r="T1447" s="309"/>
      <c r="U1447" s="309"/>
      <c r="V1447" s="309"/>
      <c r="W1447" s="309"/>
      <c r="X1447" s="309"/>
      <c r="Y1447" s="309"/>
      <c r="Z1447" s="309"/>
      <c r="AA1447" s="309"/>
      <c r="AB1447" s="309"/>
      <c r="AC1447" s="309"/>
      <c r="AD1447" s="309"/>
    </row>
    <row r="1448" spans="18:30" s="311" customFormat="1" ht="12" x14ac:dyDescent="0.2">
      <c r="R1448" s="309"/>
      <c r="S1448" s="309"/>
      <c r="T1448" s="309"/>
      <c r="U1448" s="309"/>
      <c r="V1448" s="309"/>
      <c r="W1448" s="309"/>
      <c r="X1448" s="309"/>
      <c r="Y1448" s="309"/>
      <c r="Z1448" s="309"/>
      <c r="AA1448" s="309"/>
      <c r="AB1448" s="309"/>
      <c r="AC1448" s="309"/>
      <c r="AD1448" s="309"/>
    </row>
    <row r="1449" spans="18:30" s="311" customFormat="1" ht="12" x14ac:dyDescent="0.2">
      <c r="R1449" s="309"/>
      <c r="S1449" s="309"/>
      <c r="T1449" s="309"/>
      <c r="U1449" s="309"/>
      <c r="V1449" s="309"/>
      <c r="W1449" s="309"/>
      <c r="X1449" s="309"/>
      <c r="Y1449" s="309"/>
      <c r="Z1449" s="309"/>
      <c r="AA1449" s="309"/>
      <c r="AB1449" s="309"/>
      <c r="AC1449" s="309"/>
      <c r="AD1449" s="309"/>
    </row>
    <row r="1450" spans="18:30" s="311" customFormat="1" ht="12" x14ac:dyDescent="0.2">
      <c r="R1450" s="309"/>
      <c r="S1450" s="309"/>
      <c r="T1450" s="309"/>
      <c r="U1450" s="309"/>
      <c r="V1450" s="309"/>
      <c r="W1450" s="309"/>
      <c r="X1450" s="309"/>
      <c r="Y1450" s="309"/>
      <c r="Z1450" s="309"/>
      <c r="AA1450" s="309"/>
      <c r="AB1450" s="309"/>
      <c r="AC1450" s="309"/>
      <c r="AD1450" s="309"/>
    </row>
    <row r="1451" spans="18:30" s="311" customFormat="1" ht="12" x14ac:dyDescent="0.2">
      <c r="R1451" s="309"/>
      <c r="S1451" s="309"/>
      <c r="T1451" s="309"/>
      <c r="U1451" s="309"/>
      <c r="V1451" s="309"/>
      <c r="W1451" s="309"/>
      <c r="X1451" s="309"/>
      <c r="Y1451" s="309"/>
      <c r="Z1451" s="309"/>
      <c r="AA1451" s="309"/>
      <c r="AB1451" s="309"/>
      <c r="AC1451" s="309"/>
      <c r="AD1451" s="309"/>
    </row>
    <row r="1452" spans="18:30" s="311" customFormat="1" ht="12" x14ac:dyDescent="0.2">
      <c r="R1452" s="309"/>
      <c r="S1452" s="309"/>
      <c r="T1452" s="309"/>
      <c r="U1452" s="309"/>
      <c r="V1452" s="309"/>
      <c r="W1452" s="309"/>
      <c r="X1452" s="309"/>
      <c r="Y1452" s="309"/>
      <c r="Z1452" s="309"/>
      <c r="AA1452" s="309"/>
      <c r="AB1452" s="309"/>
      <c r="AC1452" s="309"/>
      <c r="AD1452" s="309"/>
    </row>
    <row r="1453" spans="18:30" s="311" customFormat="1" ht="12" x14ac:dyDescent="0.2">
      <c r="R1453" s="309"/>
      <c r="S1453" s="309"/>
      <c r="T1453" s="309"/>
      <c r="U1453" s="309"/>
      <c r="V1453" s="309"/>
      <c r="W1453" s="309"/>
      <c r="X1453" s="309"/>
      <c r="Y1453" s="309"/>
      <c r="Z1453" s="309"/>
      <c r="AA1453" s="309"/>
      <c r="AB1453" s="309"/>
      <c r="AC1453" s="309"/>
      <c r="AD1453" s="309"/>
    </row>
    <row r="1454" spans="18:30" s="311" customFormat="1" ht="12" x14ac:dyDescent="0.2">
      <c r="R1454" s="309"/>
      <c r="S1454" s="309"/>
      <c r="T1454" s="309"/>
      <c r="U1454" s="309"/>
      <c r="V1454" s="309"/>
      <c r="W1454" s="309"/>
      <c r="X1454" s="309"/>
      <c r="Y1454" s="309"/>
      <c r="Z1454" s="309"/>
      <c r="AA1454" s="309"/>
      <c r="AB1454" s="309"/>
      <c r="AC1454" s="309"/>
      <c r="AD1454" s="309"/>
    </row>
    <row r="1455" spans="18:30" s="311" customFormat="1" ht="12" x14ac:dyDescent="0.2">
      <c r="R1455" s="309"/>
      <c r="S1455" s="309"/>
      <c r="T1455" s="309"/>
      <c r="U1455" s="309"/>
      <c r="V1455" s="309"/>
      <c r="W1455" s="309"/>
      <c r="X1455" s="309"/>
      <c r="Y1455" s="309"/>
      <c r="Z1455" s="309"/>
      <c r="AA1455" s="309"/>
      <c r="AB1455" s="309"/>
      <c r="AC1455" s="309"/>
      <c r="AD1455" s="309"/>
    </row>
    <row r="1456" spans="18:30" s="311" customFormat="1" ht="12" x14ac:dyDescent="0.2">
      <c r="R1456" s="309"/>
      <c r="S1456" s="309"/>
      <c r="T1456" s="309"/>
      <c r="U1456" s="309"/>
      <c r="V1456" s="309"/>
      <c r="W1456" s="309"/>
      <c r="X1456" s="309"/>
      <c r="Y1456" s="309"/>
      <c r="Z1456" s="309"/>
      <c r="AA1456" s="309"/>
      <c r="AB1456" s="309"/>
      <c r="AC1456" s="309"/>
      <c r="AD1456" s="309"/>
    </row>
    <row r="1457" spans="18:30" s="311" customFormat="1" ht="12" x14ac:dyDescent="0.2">
      <c r="R1457" s="309"/>
      <c r="S1457" s="309"/>
      <c r="T1457" s="309"/>
      <c r="U1457" s="309"/>
      <c r="V1457" s="309"/>
      <c r="W1457" s="309"/>
      <c r="X1457" s="309"/>
      <c r="Y1457" s="309"/>
      <c r="Z1457" s="309"/>
      <c r="AA1457" s="309"/>
      <c r="AB1457" s="309"/>
      <c r="AC1457" s="309"/>
      <c r="AD1457" s="309"/>
    </row>
    <row r="1458" spans="18:30" s="311" customFormat="1" ht="12" x14ac:dyDescent="0.2">
      <c r="R1458" s="309"/>
      <c r="S1458" s="309"/>
      <c r="T1458" s="309"/>
      <c r="U1458" s="309"/>
      <c r="V1458" s="309"/>
      <c r="W1458" s="309"/>
      <c r="X1458" s="309"/>
      <c r="Y1458" s="309"/>
      <c r="Z1458" s="309"/>
      <c r="AA1458" s="309"/>
      <c r="AB1458" s="309"/>
      <c r="AC1458" s="309"/>
      <c r="AD1458" s="309"/>
    </row>
    <row r="1459" spans="18:30" s="311" customFormat="1" ht="12" x14ac:dyDescent="0.2">
      <c r="R1459" s="309"/>
      <c r="S1459" s="309"/>
      <c r="T1459" s="309"/>
      <c r="U1459" s="309"/>
      <c r="V1459" s="309"/>
      <c r="W1459" s="309"/>
      <c r="X1459" s="309"/>
      <c r="Y1459" s="309"/>
      <c r="Z1459" s="309"/>
      <c r="AA1459" s="309"/>
      <c r="AB1459" s="309"/>
      <c r="AC1459" s="309"/>
      <c r="AD1459" s="309"/>
    </row>
    <row r="1460" spans="18:30" s="311" customFormat="1" ht="12" x14ac:dyDescent="0.2">
      <c r="R1460" s="309"/>
      <c r="S1460" s="309"/>
      <c r="T1460" s="309"/>
      <c r="U1460" s="309"/>
      <c r="V1460" s="309"/>
      <c r="W1460" s="309"/>
      <c r="X1460" s="309"/>
      <c r="Y1460" s="309"/>
      <c r="Z1460" s="309"/>
      <c r="AA1460" s="309"/>
      <c r="AB1460" s="309"/>
      <c r="AC1460" s="309"/>
      <c r="AD1460" s="309"/>
    </row>
    <row r="1461" spans="18:30" s="311" customFormat="1" ht="12" x14ac:dyDescent="0.2">
      <c r="R1461" s="309"/>
      <c r="S1461" s="309"/>
      <c r="T1461" s="309"/>
      <c r="U1461" s="309"/>
      <c r="V1461" s="309"/>
      <c r="W1461" s="309"/>
      <c r="X1461" s="309"/>
      <c r="Y1461" s="309"/>
      <c r="Z1461" s="309"/>
      <c r="AA1461" s="309"/>
      <c r="AB1461" s="309"/>
      <c r="AC1461" s="309"/>
      <c r="AD1461" s="309"/>
    </row>
    <row r="1462" spans="18:30" s="311" customFormat="1" ht="12" x14ac:dyDescent="0.2">
      <c r="R1462" s="309"/>
      <c r="S1462" s="309"/>
      <c r="T1462" s="309"/>
      <c r="U1462" s="309"/>
      <c r="V1462" s="309"/>
      <c r="W1462" s="309"/>
      <c r="X1462" s="309"/>
      <c r="Y1462" s="309"/>
      <c r="Z1462" s="309"/>
      <c r="AA1462" s="309"/>
      <c r="AB1462" s="309"/>
      <c r="AC1462" s="309"/>
      <c r="AD1462" s="309"/>
    </row>
    <row r="1463" spans="18:30" s="311" customFormat="1" ht="12" x14ac:dyDescent="0.2">
      <c r="R1463" s="309"/>
      <c r="S1463" s="309"/>
      <c r="T1463" s="309"/>
      <c r="U1463" s="309"/>
      <c r="V1463" s="309"/>
      <c r="W1463" s="309"/>
      <c r="X1463" s="309"/>
      <c r="Y1463" s="309"/>
      <c r="Z1463" s="309"/>
      <c r="AA1463" s="309"/>
      <c r="AB1463" s="309"/>
      <c r="AC1463" s="309"/>
      <c r="AD1463" s="309"/>
    </row>
    <row r="1464" spans="18:30" s="311" customFormat="1" ht="12" x14ac:dyDescent="0.2">
      <c r="R1464" s="309"/>
      <c r="S1464" s="309"/>
      <c r="T1464" s="309"/>
      <c r="U1464" s="309"/>
      <c r="V1464" s="309"/>
      <c r="W1464" s="309"/>
      <c r="X1464" s="309"/>
      <c r="Y1464" s="309"/>
      <c r="Z1464" s="309"/>
      <c r="AA1464" s="309"/>
      <c r="AB1464" s="309"/>
      <c r="AC1464" s="309"/>
      <c r="AD1464" s="309"/>
    </row>
    <row r="1465" spans="18:30" s="311" customFormat="1" ht="12" x14ac:dyDescent="0.2">
      <c r="R1465" s="309"/>
      <c r="S1465" s="309"/>
      <c r="T1465" s="309"/>
      <c r="U1465" s="309"/>
      <c r="V1465" s="309"/>
      <c r="W1465" s="309"/>
      <c r="X1465" s="309"/>
      <c r="Y1465" s="309"/>
      <c r="Z1465" s="309"/>
      <c r="AA1465" s="309"/>
      <c r="AB1465" s="309"/>
      <c r="AC1465" s="309"/>
      <c r="AD1465" s="309"/>
    </row>
    <row r="1466" spans="18:30" s="311" customFormat="1" ht="12" x14ac:dyDescent="0.2">
      <c r="R1466" s="309"/>
      <c r="S1466" s="309"/>
      <c r="T1466" s="309"/>
      <c r="U1466" s="309"/>
      <c r="V1466" s="309"/>
      <c r="W1466" s="309"/>
      <c r="X1466" s="309"/>
      <c r="Y1466" s="309"/>
      <c r="Z1466" s="309"/>
      <c r="AA1466" s="309"/>
      <c r="AB1466" s="309"/>
      <c r="AC1466" s="309"/>
      <c r="AD1466" s="309"/>
    </row>
    <row r="1467" spans="18:30" s="311" customFormat="1" ht="12" x14ac:dyDescent="0.2">
      <c r="R1467" s="309"/>
      <c r="S1467" s="309"/>
      <c r="T1467" s="309"/>
      <c r="U1467" s="309"/>
      <c r="V1467" s="309"/>
      <c r="W1467" s="309"/>
      <c r="X1467" s="309"/>
      <c r="Y1467" s="309"/>
      <c r="Z1467" s="309"/>
      <c r="AA1467" s="309"/>
      <c r="AB1467" s="309"/>
      <c r="AC1467" s="309"/>
      <c r="AD1467" s="309"/>
    </row>
    <row r="1468" spans="18:30" s="311" customFormat="1" ht="12" x14ac:dyDescent="0.2">
      <c r="R1468" s="309"/>
      <c r="S1468" s="309"/>
      <c r="T1468" s="309"/>
      <c r="U1468" s="309"/>
      <c r="V1468" s="309"/>
      <c r="W1468" s="309"/>
      <c r="X1468" s="309"/>
      <c r="Y1468" s="309"/>
      <c r="Z1468" s="309"/>
      <c r="AA1468" s="309"/>
      <c r="AB1468" s="309"/>
      <c r="AC1468" s="309"/>
      <c r="AD1468" s="309"/>
    </row>
    <row r="1469" spans="18:30" s="311" customFormat="1" ht="12" x14ac:dyDescent="0.2">
      <c r="R1469" s="309"/>
      <c r="S1469" s="309"/>
      <c r="T1469" s="309"/>
      <c r="U1469" s="309"/>
      <c r="V1469" s="309"/>
      <c r="W1469" s="309"/>
      <c r="X1469" s="309"/>
      <c r="Y1469" s="309"/>
      <c r="Z1469" s="309"/>
      <c r="AA1469" s="309"/>
      <c r="AB1469" s="309"/>
      <c r="AC1469" s="309"/>
      <c r="AD1469" s="309"/>
    </row>
    <row r="1470" spans="18:30" s="311" customFormat="1" ht="12" x14ac:dyDescent="0.2">
      <c r="R1470" s="309"/>
      <c r="S1470" s="309"/>
      <c r="T1470" s="309"/>
      <c r="U1470" s="309"/>
      <c r="V1470" s="309"/>
      <c r="W1470" s="309"/>
      <c r="X1470" s="309"/>
      <c r="Y1470" s="309"/>
      <c r="Z1470" s="309"/>
      <c r="AA1470" s="309"/>
      <c r="AB1470" s="309"/>
      <c r="AC1470" s="309"/>
      <c r="AD1470" s="309"/>
    </row>
    <row r="1471" spans="18:30" s="311" customFormat="1" ht="12" x14ac:dyDescent="0.2">
      <c r="R1471" s="309"/>
      <c r="S1471" s="309"/>
      <c r="T1471" s="309"/>
      <c r="U1471" s="309"/>
      <c r="V1471" s="309"/>
      <c r="W1471" s="309"/>
      <c r="X1471" s="309"/>
      <c r="Y1471" s="309"/>
      <c r="Z1471" s="309"/>
      <c r="AA1471" s="309"/>
      <c r="AB1471" s="309"/>
      <c r="AC1471" s="309"/>
      <c r="AD1471" s="309"/>
    </row>
    <row r="1472" spans="18:30" s="311" customFormat="1" ht="12" x14ac:dyDescent="0.2">
      <c r="R1472" s="309"/>
      <c r="S1472" s="309"/>
      <c r="T1472" s="309"/>
      <c r="U1472" s="309"/>
      <c r="V1472" s="309"/>
      <c r="W1472" s="309"/>
      <c r="X1472" s="309"/>
      <c r="Y1472" s="309"/>
      <c r="Z1472" s="309"/>
      <c r="AA1472" s="309"/>
      <c r="AB1472" s="309"/>
      <c r="AC1472" s="309"/>
      <c r="AD1472" s="309"/>
    </row>
    <row r="1473" spans="18:30" s="311" customFormat="1" ht="12" x14ac:dyDescent="0.2">
      <c r="R1473" s="309"/>
      <c r="S1473" s="309"/>
      <c r="T1473" s="309"/>
      <c r="U1473" s="309"/>
      <c r="V1473" s="309"/>
      <c r="W1473" s="309"/>
      <c r="X1473" s="309"/>
      <c r="Y1473" s="309"/>
      <c r="Z1473" s="309"/>
      <c r="AA1473" s="309"/>
      <c r="AB1473" s="309"/>
      <c r="AC1473" s="309"/>
      <c r="AD1473" s="309"/>
    </row>
    <row r="1474" spans="18:30" s="311" customFormat="1" ht="12" x14ac:dyDescent="0.2">
      <c r="R1474" s="309"/>
      <c r="S1474" s="309"/>
      <c r="T1474" s="309"/>
      <c r="U1474" s="309"/>
      <c r="V1474" s="309"/>
      <c r="W1474" s="309"/>
      <c r="X1474" s="309"/>
      <c r="Y1474" s="309"/>
      <c r="Z1474" s="309"/>
      <c r="AA1474" s="309"/>
      <c r="AB1474" s="309"/>
      <c r="AC1474" s="309"/>
      <c r="AD1474" s="309"/>
    </row>
    <row r="1475" spans="18:30" s="311" customFormat="1" ht="12" x14ac:dyDescent="0.2">
      <c r="R1475" s="309"/>
      <c r="S1475" s="309"/>
      <c r="T1475" s="309"/>
      <c r="U1475" s="309"/>
      <c r="V1475" s="309"/>
      <c r="W1475" s="309"/>
      <c r="X1475" s="309"/>
      <c r="Y1475" s="309"/>
      <c r="Z1475" s="309"/>
      <c r="AA1475" s="309"/>
      <c r="AB1475" s="309"/>
      <c r="AC1475" s="309"/>
      <c r="AD1475" s="309"/>
    </row>
    <row r="1476" spans="18:30" s="311" customFormat="1" ht="12" x14ac:dyDescent="0.2">
      <c r="R1476" s="309"/>
      <c r="S1476" s="309"/>
      <c r="T1476" s="309"/>
      <c r="U1476" s="309"/>
      <c r="V1476" s="309"/>
      <c r="W1476" s="309"/>
      <c r="X1476" s="309"/>
      <c r="Y1476" s="309"/>
      <c r="Z1476" s="309"/>
      <c r="AA1476" s="309"/>
      <c r="AB1476" s="309"/>
      <c r="AC1476" s="309"/>
      <c r="AD1476" s="309"/>
    </row>
    <row r="1477" spans="18:30" s="311" customFormat="1" ht="12" x14ac:dyDescent="0.2">
      <c r="R1477" s="309"/>
      <c r="S1477" s="309"/>
      <c r="T1477" s="309"/>
      <c r="U1477" s="309"/>
      <c r="V1477" s="309"/>
      <c r="W1477" s="309"/>
      <c r="X1477" s="309"/>
      <c r="Y1477" s="309"/>
      <c r="Z1477" s="309"/>
      <c r="AA1477" s="309"/>
      <c r="AB1477" s="309"/>
      <c r="AC1477" s="309"/>
      <c r="AD1477" s="309"/>
    </row>
    <row r="1478" spans="18:30" s="311" customFormat="1" ht="12" x14ac:dyDescent="0.2">
      <c r="R1478" s="309"/>
      <c r="S1478" s="309"/>
      <c r="T1478" s="309"/>
      <c r="U1478" s="309"/>
      <c r="V1478" s="309"/>
      <c r="W1478" s="309"/>
      <c r="X1478" s="309"/>
      <c r="Y1478" s="309"/>
      <c r="Z1478" s="309"/>
      <c r="AA1478" s="309"/>
      <c r="AB1478" s="309"/>
      <c r="AC1478" s="309"/>
      <c r="AD1478" s="309"/>
    </row>
    <row r="1479" spans="18:30" s="311" customFormat="1" ht="12" x14ac:dyDescent="0.2">
      <c r="R1479" s="309"/>
      <c r="S1479" s="309"/>
      <c r="T1479" s="309"/>
      <c r="U1479" s="309"/>
      <c r="V1479" s="309"/>
      <c r="W1479" s="309"/>
      <c r="X1479" s="309"/>
      <c r="Y1479" s="309"/>
      <c r="Z1479" s="309"/>
      <c r="AA1479" s="309"/>
      <c r="AB1479" s="309"/>
      <c r="AC1479" s="309"/>
      <c r="AD1479" s="309"/>
    </row>
    <row r="1480" spans="18:30" s="311" customFormat="1" ht="12" x14ac:dyDescent="0.2">
      <c r="R1480" s="309"/>
      <c r="S1480" s="309"/>
      <c r="T1480" s="309"/>
      <c r="U1480" s="309"/>
      <c r="V1480" s="309"/>
      <c r="W1480" s="309"/>
      <c r="X1480" s="309"/>
      <c r="Y1480" s="309"/>
      <c r="Z1480" s="309"/>
      <c r="AA1480" s="309"/>
      <c r="AB1480" s="309"/>
      <c r="AC1480" s="309"/>
      <c r="AD1480" s="309"/>
    </row>
    <row r="1481" spans="18:30" s="311" customFormat="1" ht="12" x14ac:dyDescent="0.2">
      <c r="R1481" s="309"/>
      <c r="S1481" s="309"/>
      <c r="T1481" s="309"/>
      <c r="U1481" s="309"/>
      <c r="V1481" s="309"/>
      <c r="W1481" s="309"/>
      <c r="X1481" s="309"/>
      <c r="Y1481" s="309"/>
      <c r="Z1481" s="309"/>
      <c r="AA1481" s="309"/>
      <c r="AB1481" s="309"/>
      <c r="AC1481" s="309"/>
      <c r="AD1481" s="309"/>
    </row>
    <row r="1482" spans="18:30" s="311" customFormat="1" ht="12" x14ac:dyDescent="0.2">
      <c r="R1482" s="309"/>
      <c r="S1482" s="309"/>
      <c r="T1482" s="309"/>
      <c r="U1482" s="309"/>
      <c r="V1482" s="309"/>
      <c r="W1482" s="309"/>
      <c r="X1482" s="309"/>
      <c r="Y1482" s="309"/>
      <c r="Z1482" s="309"/>
      <c r="AA1482" s="309"/>
      <c r="AB1482" s="309"/>
      <c r="AC1482" s="309"/>
      <c r="AD1482" s="309"/>
    </row>
    <row r="1483" spans="18:30" s="311" customFormat="1" ht="12" x14ac:dyDescent="0.2">
      <c r="R1483" s="309"/>
      <c r="S1483" s="309"/>
      <c r="T1483" s="309"/>
      <c r="U1483" s="309"/>
      <c r="V1483" s="309"/>
      <c r="W1483" s="309"/>
      <c r="X1483" s="309"/>
      <c r="Y1483" s="309"/>
      <c r="Z1483" s="309"/>
      <c r="AA1483" s="309"/>
      <c r="AB1483" s="309"/>
      <c r="AC1483" s="309"/>
      <c r="AD1483" s="309"/>
    </row>
    <row r="1484" spans="18:30" s="311" customFormat="1" ht="12" x14ac:dyDescent="0.2">
      <c r="R1484" s="309"/>
      <c r="S1484" s="309"/>
      <c r="T1484" s="309"/>
      <c r="U1484" s="309"/>
      <c r="V1484" s="309"/>
      <c r="W1484" s="309"/>
      <c r="X1484" s="309"/>
      <c r="Y1484" s="309"/>
      <c r="Z1484" s="309"/>
      <c r="AA1484" s="309"/>
      <c r="AB1484" s="309"/>
      <c r="AC1484" s="309"/>
      <c r="AD1484" s="309"/>
    </row>
    <row r="1485" spans="18:30" s="311" customFormat="1" ht="12" x14ac:dyDescent="0.2">
      <c r="R1485" s="309"/>
      <c r="S1485" s="309"/>
      <c r="T1485" s="309"/>
      <c r="U1485" s="309"/>
      <c r="V1485" s="309"/>
      <c r="W1485" s="309"/>
      <c r="X1485" s="309"/>
      <c r="Y1485" s="309"/>
      <c r="Z1485" s="309"/>
      <c r="AA1485" s="309"/>
      <c r="AB1485" s="309"/>
      <c r="AC1485" s="309"/>
      <c r="AD1485" s="309"/>
    </row>
    <row r="1486" spans="18:30" s="311" customFormat="1" ht="12" x14ac:dyDescent="0.2">
      <c r="R1486" s="309"/>
      <c r="S1486" s="309"/>
      <c r="T1486" s="309"/>
      <c r="U1486" s="309"/>
      <c r="V1486" s="309"/>
      <c r="W1486" s="309"/>
      <c r="X1486" s="309"/>
      <c r="Y1486" s="309"/>
      <c r="Z1486" s="309"/>
      <c r="AA1486" s="309"/>
      <c r="AB1486" s="309"/>
      <c r="AC1486" s="309"/>
      <c r="AD1486" s="309"/>
    </row>
    <row r="1487" spans="18:30" s="311" customFormat="1" ht="12" x14ac:dyDescent="0.2">
      <c r="R1487" s="309"/>
      <c r="S1487" s="309"/>
      <c r="T1487" s="309"/>
      <c r="U1487" s="309"/>
      <c r="V1487" s="309"/>
      <c r="W1487" s="309"/>
      <c r="X1487" s="309"/>
      <c r="Y1487" s="309"/>
      <c r="Z1487" s="309"/>
      <c r="AA1487" s="309"/>
      <c r="AB1487" s="309"/>
      <c r="AC1487" s="309"/>
      <c r="AD1487" s="309"/>
    </row>
    <row r="1488" spans="18:30" s="311" customFormat="1" ht="12" x14ac:dyDescent="0.2">
      <c r="R1488" s="309"/>
      <c r="S1488" s="309"/>
      <c r="T1488" s="309"/>
      <c r="U1488" s="309"/>
      <c r="V1488" s="309"/>
      <c r="W1488" s="309"/>
      <c r="X1488" s="309"/>
      <c r="Y1488" s="309"/>
      <c r="Z1488" s="309"/>
      <c r="AA1488" s="309"/>
      <c r="AB1488" s="309"/>
      <c r="AC1488" s="309"/>
      <c r="AD1488" s="309"/>
    </row>
    <row r="1489" spans="18:30" s="311" customFormat="1" ht="12" x14ac:dyDescent="0.2">
      <c r="R1489" s="309"/>
      <c r="S1489" s="309"/>
      <c r="T1489" s="309"/>
      <c r="U1489" s="309"/>
      <c r="V1489" s="309"/>
      <c r="W1489" s="309"/>
      <c r="X1489" s="309"/>
      <c r="Y1489" s="309"/>
      <c r="Z1489" s="309"/>
      <c r="AA1489" s="309"/>
      <c r="AB1489" s="309"/>
      <c r="AC1489" s="309"/>
      <c r="AD1489" s="309"/>
    </row>
    <row r="1490" spans="18:30" s="311" customFormat="1" ht="12" x14ac:dyDescent="0.2">
      <c r="R1490" s="309"/>
      <c r="S1490" s="309"/>
      <c r="T1490" s="309"/>
      <c r="U1490" s="309"/>
      <c r="V1490" s="309"/>
      <c r="W1490" s="309"/>
      <c r="X1490" s="309"/>
      <c r="Y1490" s="309"/>
      <c r="Z1490" s="309"/>
      <c r="AA1490" s="309"/>
      <c r="AB1490" s="309"/>
      <c r="AC1490" s="309"/>
      <c r="AD1490" s="309"/>
    </row>
    <row r="1491" spans="18:30" s="311" customFormat="1" ht="12" x14ac:dyDescent="0.2">
      <c r="R1491" s="309"/>
      <c r="S1491" s="309"/>
      <c r="T1491" s="309"/>
      <c r="U1491" s="309"/>
      <c r="V1491" s="309"/>
      <c r="W1491" s="309"/>
      <c r="X1491" s="309"/>
      <c r="Y1491" s="309"/>
      <c r="Z1491" s="309"/>
      <c r="AA1491" s="309"/>
      <c r="AB1491" s="309"/>
      <c r="AC1491" s="309"/>
      <c r="AD1491" s="309"/>
    </row>
    <row r="1492" spans="18:30" s="311" customFormat="1" ht="12" x14ac:dyDescent="0.2">
      <c r="R1492" s="309"/>
      <c r="S1492" s="309"/>
      <c r="T1492" s="309"/>
      <c r="U1492" s="309"/>
      <c r="V1492" s="309"/>
      <c r="W1492" s="309"/>
      <c r="X1492" s="309"/>
      <c r="Y1492" s="309"/>
      <c r="Z1492" s="309"/>
      <c r="AA1492" s="309"/>
      <c r="AB1492" s="309"/>
      <c r="AC1492" s="309"/>
      <c r="AD1492" s="309"/>
    </row>
    <row r="1493" spans="18:30" s="311" customFormat="1" ht="12" x14ac:dyDescent="0.2">
      <c r="R1493" s="309"/>
      <c r="S1493" s="309"/>
      <c r="T1493" s="309"/>
      <c r="U1493" s="309"/>
      <c r="V1493" s="309"/>
      <c r="W1493" s="309"/>
      <c r="X1493" s="309"/>
      <c r="Y1493" s="309"/>
      <c r="Z1493" s="309"/>
      <c r="AA1493" s="309"/>
      <c r="AB1493" s="309"/>
      <c r="AC1493" s="309"/>
      <c r="AD1493" s="309"/>
    </row>
    <row r="1494" spans="18:30" s="311" customFormat="1" ht="12" x14ac:dyDescent="0.2">
      <c r="R1494" s="309"/>
      <c r="S1494" s="309"/>
      <c r="T1494" s="309"/>
      <c r="U1494" s="309"/>
      <c r="V1494" s="309"/>
      <c r="W1494" s="309"/>
      <c r="X1494" s="309"/>
      <c r="Y1494" s="309"/>
      <c r="Z1494" s="309"/>
      <c r="AA1494" s="309"/>
      <c r="AB1494" s="309"/>
      <c r="AC1494" s="309"/>
      <c r="AD1494" s="309"/>
    </row>
    <row r="1495" spans="18:30" s="311" customFormat="1" ht="12" x14ac:dyDescent="0.2">
      <c r="R1495" s="309"/>
      <c r="S1495" s="309"/>
      <c r="T1495" s="309"/>
      <c r="U1495" s="309"/>
      <c r="V1495" s="309"/>
      <c r="W1495" s="309"/>
      <c r="X1495" s="309"/>
      <c r="Y1495" s="309"/>
      <c r="Z1495" s="309"/>
      <c r="AA1495" s="309"/>
      <c r="AB1495" s="309"/>
      <c r="AC1495" s="309"/>
      <c r="AD1495" s="309"/>
    </row>
    <row r="1496" spans="18:30" s="311" customFormat="1" ht="12" x14ac:dyDescent="0.2">
      <c r="R1496" s="309"/>
      <c r="S1496" s="309"/>
      <c r="T1496" s="309"/>
      <c r="U1496" s="309"/>
      <c r="V1496" s="309"/>
      <c r="W1496" s="309"/>
      <c r="X1496" s="309"/>
      <c r="Y1496" s="309"/>
      <c r="Z1496" s="309"/>
      <c r="AA1496" s="309"/>
      <c r="AB1496" s="309"/>
      <c r="AC1496" s="309"/>
      <c r="AD1496" s="309"/>
    </row>
    <row r="1497" spans="18:30" s="311" customFormat="1" ht="12" x14ac:dyDescent="0.2">
      <c r="R1497" s="309"/>
      <c r="S1497" s="309"/>
      <c r="T1497" s="309"/>
      <c r="U1497" s="309"/>
      <c r="V1497" s="309"/>
      <c r="W1497" s="309"/>
      <c r="X1497" s="309"/>
      <c r="Y1497" s="309"/>
      <c r="Z1497" s="309"/>
      <c r="AA1497" s="309"/>
      <c r="AB1497" s="309"/>
      <c r="AC1497" s="309"/>
      <c r="AD1497" s="309"/>
    </row>
    <row r="1498" spans="18:30" s="311" customFormat="1" ht="12" x14ac:dyDescent="0.2">
      <c r="R1498" s="309"/>
      <c r="S1498" s="309"/>
      <c r="T1498" s="309"/>
      <c r="U1498" s="309"/>
      <c r="V1498" s="309"/>
      <c r="W1498" s="309"/>
      <c r="X1498" s="309"/>
      <c r="Y1498" s="309"/>
      <c r="Z1498" s="309"/>
      <c r="AA1498" s="309"/>
      <c r="AB1498" s="309"/>
      <c r="AC1498" s="309"/>
      <c r="AD1498" s="309"/>
    </row>
    <row r="1499" spans="18:30" s="311" customFormat="1" ht="12" x14ac:dyDescent="0.2">
      <c r="R1499" s="309"/>
      <c r="S1499" s="309"/>
      <c r="T1499" s="309"/>
      <c r="U1499" s="309"/>
      <c r="V1499" s="309"/>
      <c r="W1499" s="309"/>
      <c r="X1499" s="309"/>
      <c r="Y1499" s="309"/>
      <c r="Z1499" s="309"/>
      <c r="AA1499" s="309"/>
      <c r="AB1499" s="309"/>
      <c r="AC1499" s="309"/>
      <c r="AD1499" s="309"/>
    </row>
    <row r="1500" spans="18:30" s="311" customFormat="1" ht="12" x14ac:dyDescent="0.2">
      <c r="R1500" s="309"/>
      <c r="S1500" s="309"/>
      <c r="T1500" s="309"/>
      <c r="U1500" s="309"/>
      <c r="V1500" s="309"/>
      <c r="W1500" s="309"/>
      <c r="X1500" s="309"/>
      <c r="Y1500" s="309"/>
      <c r="Z1500" s="309"/>
      <c r="AA1500" s="309"/>
      <c r="AB1500" s="309"/>
      <c r="AC1500" s="309"/>
      <c r="AD1500" s="309"/>
    </row>
    <row r="1501" spans="18:30" s="311" customFormat="1" ht="12" x14ac:dyDescent="0.2">
      <c r="R1501" s="309"/>
      <c r="S1501" s="309"/>
      <c r="T1501" s="309"/>
      <c r="U1501" s="309"/>
      <c r="V1501" s="309"/>
      <c r="W1501" s="309"/>
      <c r="X1501" s="309"/>
      <c r="Y1501" s="309"/>
      <c r="Z1501" s="309"/>
      <c r="AA1501" s="309"/>
      <c r="AB1501" s="309"/>
      <c r="AC1501" s="309"/>
      <c r="AD1501" s="309"/>
    </row>
    <row r="1502" spans="18:30" s="311" customFormat="1" ht="12" x14ac:dyDescent="0.2">
      <c r="R1502" s="309"/>
      <c r="S1502" s="309"/>
      <c r="T1502" s="309"/>
      <c r="U1502" s="309"/>
      <c r="V1502" s="309"/>
      <c r="W1502" s="309"/>
      <c r="X1502" s="309"/>
      <c r="Y1502" s="309"/>
      <c r="Z1502" s="309"/>
      <c r="AA1502" s="309"/>
      <c r="AB1502" s="309"/>
      <c r="AC1502" s="309"/>
      <c r="AD1502" s="309"/>
    </row>
    <row r="1503" spans="18:30" s="311" customFormat="1" ht="12" x14ac:dyDescent="0.2">
      <c r="R1503" s="309"/>
      <c r="S1503" s="309"/>
      <c r="T1503" s="309"/>
      <c r="U1503" s="309"/>
      <c r="V1503" s="309"/>
      <c r="W1503" s="309"/>
      <c r="X1503" s="309"/>
      <c r="Y1503" s="309"/>
      <c r="Z1503" s="309"/>
      <c r="AA1503" s="309"/>
      <c r="AB1503" s="309"/>
      <c r="AC1503" s="309"/>
      <c r="AD1503" s="309"/>
    </row>
    <row r="1504" spans="18:30" s="311" customFormat="1" ht="12" x14ac:dyDescent="0.2">
      <c r="R1504" s="309"/>
      <c r="S1504" s="309"/>
      <c r="T1504" s="309"/>
      <c r="U1504" s="309"/>
      <c r="V1504" s="309"/>
      <c r="W1504" s="309"/>
      <c r="X1504" s="309"/>
      <c r="Y1504" s="309"/>
      <c r="Z1504" s="309"/>
      <c r="AA1504" s="309"/>
      <c r="AB1504" s="309"/>
      <c r="AC1504" s="309"/>
      <c r="AD1504" s="309"/>
    </row>
    <row r="1505" spans="18:30" s="311" customFormat="1" ht="12" x14ac:dyDescent="0.2">
      <c r="R1505" s="309"/>
      <c r="S1505" s="309"/>
      <c r="T1505" s="309"/>
      <c r="U1505" s="309"/>
      <c r="V1505" s="309"/>
      <c r="W1505" s="309"/>
      <c r="X1505" s="309"/>
      <c r="Y1505" s="309"/>
      <c r="Z1505" s="309"/>
      <c r="AA1505" s="309"/>
      <c r="AB1505" s="309"/>
      <c r="AC1505" s="309"/>
      <c r="AD1505" s="309"/>
    </row>
    <row r="1506" spans="18:30" s="311" customFormat="1" ht="12" x14ac:dyDescent="0.2">
      <c r="R1506" s="309"/>
      <c r="S1506" s="309"/>
      <c r="T1506" s="309"/>
      <c r="U1506" s="309"/>
      <c r="V1506" s="309"/>
      <c r="W1506" s="309"/>
      <c r="X1506" s="309"/>
      <c r="Y1506" s="309"/>
      <c r="Z1506" s="309"/>
      <c r="AA1506" s="309"/>
      <c r="AB1506" s="309"/>
      <c r="AC1506" s="309"/>
      <c r="AD1506" s="309"/>
    </row>
    <row r="1507" spans="18:30" s="311" customFormat="1" ht="12" x14ac:dyDescent="0.2">
      <c r="R1507" s="309"/>
      <c r="S1507" s="309"/>
      <c r="T1507" s="309"/>
      <c r="U1507" s="309"/>
      <c r="V1507" s="309"/>
      <c r="W1507" s="309"/>
      <c r="X1507" s="309"/>
      <c r="Y1507" s="309"/>
      <c r="Z1507" s="309"/>
      <c r="AA1507" s="309"/>
      <c r="AB1507" s="309"/>
      <c r="AC1507" s="309"/>
      <c r="AD1507" s="309"/>
    </row>
    <row r="1508" spans="18:30" s="311" customFormat="1" ht="12" x14ac:dyDescent="0.2">
      <c r="R1508" s="309"/>
      <c r="S1508" s="309"/>
      <c r="T1508" s="309"/>
      <c r="U1508" s="309"/>
      <c r="V1508" s="309"/>
      <c r="W1508" s="309"/>
      <c r="X1508" s="309"/>
      <c r="Y1508" s="309"/>
      <c r="Z1508" s="309"/>
      <c r="AA1508" s="309"/>
      <c r="AB1508" s="309"/>
      <c r="AC1508" s="309"/>
      <c r="AD1508" s="309"/>
    </row>
    <row r="1509" spans="18:30" s="311" customFormat="1" ht="12" x14ac:dyDescent="0.2">
      <c r="R1509" s="309"/>
      <c r="S1509" s="309"/>
      <c r="T1509" s="309"/>
      <c r="U1509" s="309"/>
      <c r="V1509" s="309"/>
      <c r="W1509" s="309"/>
      <c r="X1509" s="309"/>
      <c r="Y1509" s="309"/>
      <c r="Z1509" s="309"/>
      <c r="AA1509" s="309"/>
      <c r="AB1509" s="309"/>
      <c r="AC1509" s="309"/>
      <c r="AD1509" s="309"/>
    </row>
    <row r="1510" spans="18:30" s="311" customFormat="1" ht="12" x14ac:dyDescent="0.2">
      <c r="R1510" s="309"/>
      <c r="S1510" s="309"/>
      <c r="T1510" s="309"/>
      <c r="U1510" s="309"/>
      <c r="V1510" s="309"/>
      <c r="W1510" s="309"/>
      <c r="X1510" s="309"/>
      <c r="Y1510" s="309"/>
      <c r="Z1510" s="309"/>
      <c r="AA1510" s="309"/>
      <c r="AB1510" s="309"/>
      <c r="AC1510" s="309"/>
      <c r="AD1510" s="309"/>
    </row>
    <row r="1511" spans="18:30" s="311" customFormat="1" ht="12" x14ac:dyDescent="0.2">
      <c r="R1511" s="309"/>
      <c r="S1511" s="309"/>
      <c r="T1511" s="309"/>
      <c r="U1511" s="309"/>
      <c r="V1511" s="309"/>
      <c r="W1511" s="309"/>
      <c r="X1511" s="309"/>
      <c r="Y1511" s="309"/>
      <c r="Z1511" s="309"/>
      <c r="AA1511" s="309"/>
      <c r="AB1511" s="309"/>
      <c r="AC1511" s="309"/>
      <c r="AD1511" s="309"/>
    </row>
    <row r="1512" spans="18:30" s="311" customFormat="1" ht="12" x14ac:dyDescent="0.2">
      <c r="R1512" s="309"/>
      <c r="S1512" s="309"/>
      <c r="T1512" s="309"/>
      <c r="U1512" s="309"/>
      <c r="V1512" s="309"/>
      <c r="W1512" s="309"/>
      <c r="X1512" s="309"/>
      <c r="Y1512" s="309"/>
      <c r="Z1512" s="309"/>
      <c r="AA1512" s="309"/>
      <c r="AB1512" s="309"/>
      <c r="AC1512" s="309"/>
      <c r="AD1512" s="309"/>
    </row>
    <row r="1513" spans="18:30" s="311" customFormat="1" ht="12" x14ac:dyDescent="0.2">
      <c r="R1513" s="309"/>
      <c r="S1513" s="309"/>
      <c r="T1513" s="309"/>
      <c r="U1513" s="309"/>
      <c r="V1513" s="309"/>
      <c r="W1513" s="309"/>
      <c r="X1513" s="309"/>
      <c r="Y1513" s="309"/>
      <c r="Z1513" s="309"/>
      <c r="AA1513" s="309"/>
      <c r="AB1513" s="309"/>
      <c r="AC1513" s="309"/>
      <c r="AD1513" s="309"/>
    </row>
    <row r="1514" spans="18:30" s="311" customFormat="1" ht="12" x14ac:dyDescent="0.2">
      <c r="R1514" s="309"/>
      <c r="S1514" s="309"/>
      <c r="T1514" s="309"/>
      <c r="U1514" s="309"/>
      <c r="V1514" s="309"/>
      <c r="W1514" s="309"/>
      <c r="X1514" s="309"/>
      <c r="Y1514" s="309"/>
      <c r="Z1514" s="309"/>
      <c r="AA1514" s="309"/>
      <c r="AB1514" s="309"/>
      <c r="AC1514" s="309"/>
      <c r="AD1514" s="309"/>
    </row>
    <row r="1515" spans="18:30" s="311" customFormat="1" ht="12" x14ac:dyDescent="0.2">
      <c r="R1515" s="309"/>
      <c r="S1515" s="309"/>
      <c r="T1515" s="309"/>
      <c r="U1515" s="309"/>
      <c r="V1515" s="309"/>
      <c r="W1515" s="309"/>
      <c r="X1515" s="309"/>
      <c r="Y1515" s="309"/>
      <c r="Z1515" s="309"/>
      <c r="AA1515" s="309"/>
      <c r="AB1515" s="309"/>
      <c r="AC1515" s="309"/>
      <c r="AD1515" s="309"/>
    </row>
    <row r="1516" spans="18:30" s="311" customFormat="1" ht="12" x14ac:dyDescent="0.2">
      <c r="R1516" s="309"/>
      <c r="S1516" s="309"/>
      <c r="T1516" s="309"/>
      <c r="U1516" s="309"/>
      <c r="V1516" s="309"/>
      <c r="W1516" s="309"/>
      <c r="X1516" s="309"/>
      <c r="Y1516" s="309"/>
      <c r="Z1516" s="309"/>
      <c r="AA1516" s="309"/>
      <c r="AB1516" s="309"/>
      <c r="AC1516" s="309"/>
      <c r="AD1516" s="309"/>
    </row>
    <row r="1517" spans="18:30" s="311" customFormat="1" ht="12" x14ac:dyDescent="0.2">
      <c r="R1517" s="309"/>
      <c r="S1517" s="309"/>
      <c r="T1517" s="309"/>
      <c r="U1517" s="309"/>
      <c r="V1517" s="309"/>
      <c r="W1517" s="309"/>
      <c r="X1517" s="309"/>
      <c r="Y1517" s="309"/>
      <c r="Z1517" s="309"/>
      <c r="AA1517" s="309"/>
      <c r="AB1517" s="309"/>
      <c r="AC1517" s="309"/>
      <c r="AD1517" s="309"/>
    </row>
    <row r="1518" spans="18:30" s="311" customFormat="1" ht="12" x14ac:dyDescent="0.2">
      <c r="R1518" s="309"/>
      <c r="S1518" s="309"/>
      <c r="T1518" s="309"/>
      <c r="U1518" s="309"/>
      <c r="V1518" s="309"/>
      <c r="W1518" s="309"/>
      <c r="X1518" s="309"/>
      <c r="Y1518" s="309"/>
      <c r="Z1518" s="309"/>
      <c r="AA1518" s="309"/>
      <c r="AB1518" s="309"/>
      <c r="AC1518" s="309"/>
      <c r="AD1518" s="309"/>
    </row>
    <row r="1519" spans="18:30" s="311" customFormat="1" ht="12" x14ac:dyDescent="0.2">
      <c r="R1519" s="309"/>
      <c r="S1519" s="309"/>
      <c r="T1519" s="309"/>
      <c r="U1519" s="309"/>
      <c r="V1519" s="309"/>
      <c r="W1519" s="309"/>
      <c r="X1519" s="309"/>
      <c r="Y1519" s="309"/>
      <c r="Z1519" s="309"/>
      <c r="AA1519" s="309"/>
      <c r="AB1519" s="309"/>
      <c r="AC1519" s="309"/>
      <c r="AD1519" s="309"/>
    </row>
    <row r="1520" spans="18:30" s="311" customFormat="1" ht="12" x14ac:dyDescent="0.2">
      <c r="R1520" s="309"/>
      <c r="S1520" s="309"/>
      <c r="T1520" s="309"/>
      <c r="U1520" s="309"/>
      <c r="V1520" s="309"/>
      <c r="W1520" s="309"/>
      <c r="X1520" s="309"/>
      <c r="Y1520" s="309"/>
      <c r="Z1520" s="309"/>
      <c r="AA1520" s="309"/>
      <c r="AB1520" s="309"/>
      <c r="AC1520" s="309"/>
      <c r="AD1520" s="309"/>
    </row>
    <row r="1521" spans="18:30" s="311" customFormat="1" ht="12" x14ac:dyDescent="0.2">
      <c r="R1521" s="309"/>
      <c r="S1521" s="309"/>
      <c r="T1521" s="309"/>
      <c r="U1521" s="309"/>
      <c r="V1521" s="309"/>
      <c r="W1521" s="309"/>
      <c r="X1521" s="309"/>
      <c r="Y1521" s="309"/>
      <c r="Z1521" s="309"/>
      <c r="AA1521" s="309"/>
      <c r="AB1521" s="309"/>
      <c r="AC1521" s="309"/>
      <c r="AD1521" s="309"/>
    </row>
    <row r="1522" spans="18:30" s="311" customFormat="1" ht="12" x14ac:dyDescent="0.2">
      <c r="R1522" s="309"/>
      <c r="S1522" s="309"/>
      <c r="T1522" s="309"/>
      <c r="U1522" s="309"/>
      <c r="V1522" s="309"/>
      <c r="W1522" s="309"/>
      <c r="X1522" s="309"/>
      <c r="Y1522" s="309"/>
      <c r="Z1522" s="309"/>
      <c r="AA1522" s="309"/>
      <c r="AB1522" s="309"/>
      <c r="AC1522" s="309"/>
      <c r="AD1522" s="309"/>
    </row>
    <row r="1523" spans="18:30" s="311" customFormat="1" ht="12" x14ac:dyDescent="0.2">
      <c r="R1523" s="309"/>
      <c r="S1523" s="309"/>
      <c r="T1523" s="309"/>
      <c r="U1523" s="309"/>
      <c r="V1523" s="309"/>
      <c r="W1523" s="309"/>
      <c r="X1523" s="309"/>
      <c r="Y1523" s="309"/>
      <c r="Z1523" s="309"/>
      <c r="AA1523" s="309"/>
      <c r="AB1523" s="309"/>
      <c r="AC1523" s="309"/>
      <c r="AD1523" s="309"/>
    </row>
    <row r="1524" spans="18:30" s="311" customFormat="1" ht="12" x14ac:dyDescent="0.2">
      <c r="R1524" s="309"/>
      <c r="S1524" s="309"/>
      <c r="T1524" s="309"/>
      <c r="U1524" s="309"/>
      <c r="V1524" s="309"/>
      <c r="W1524" s="309"/>
      <c r="X1524" s="309"/>
      <c r="Y1524" s="309"/>
      <c r="Z1524" s="309"/>
      <c r="AA1524" s="309"/>
      <c r="AB1524" s="309"/>
      <c r="AC1524" s="309"/>
      <c r="AD1524" s="309"/>
    </row>
    <row r="1525" spans="18:30" s="311" customFormat="1" ht="12" x14ac:dyDescent="0.2">
      <c r="R1525" s="309"/>
      <c r="S1525" s="309"/>
      <c r="T1525" s="309"/>
      <c r="U1525" s="309"/>
      <c r="V1525" s="309"/>
      <c r="W1525" s="309"/>
      <c r="X1525" s="309"/>
      <c r="Y1525" s="309"/>
      <c r="Z1525" s="309"/>
      <c r="AA1525" s="309"/>
      <c r="AB1525" s="309"/>
      <c r="AC1525" s="309"/>
      <c r="AD1525" s="309"/>
    </row>
    <row r="1526" spans="18:30" s="311" customFormat="1" ht="12" x14ac:dyDescent="0.2">
      <c r="R1526" s="309"/>
      <c r="S1526" s="309"/>
      <c r="T1526" s="309"/>
      <c r="U1526" s="309"/>
      <c r="V1526" s="309"/>
      <c r="W1526" s="309"/>
      <c r="X1526" s="309"/>
      <c r="Y1526" s="309"/>
      <c r="Z1526" s="309"/>
      <c r="AA1526" s="309"/>
      <c r="AB1526" s="309"/>
      <c r="AC1526" s="309"/>
      <c r="AD1526" s="309"/>
    </row>
    <row r="1527" spans="18:30" s="311" customFormat="1" ht="12" x14ac:dyDescent="0.2">
      <c r="R1527" s="309"/>
      <c r="S1527" s="309"/>
      <c r="T1527" s="309"/>
      <c r="U1527" s="309"/>
      <c r="V1527" s="309"/>
      <c r="W1527" s="309"/>
      <c r="X1527" s="309"/>
      <c r="Y1527" s="309"/>
      <c r="Z1527" s="309"/>
      <c r="AA1527" s="309"/>
      <c r="AB1527" s="309"/>
      <c r="AC1527" s="309"/>
      <c r="AD1527" s="309"/>
    </row>
    <row r="1528" spans="18:30" s="311" customFormat="1" ht="12" x14ac:dyDescent="0.2">
      <c r="R1528" s="309"/>
      <c r="S1528" s="309"/>
      <c r="T1528" s="309"/>
      <c r="U1528" s="309"/>
      <c r="V1528" s="309"/>
      <c r="W1528" s="309"/>
      <c r="X1528" s="309"/>
      <c r="Y1528" s="309"/>
      <c r="Z1528" s="309"/>
      <c r="AA1528" s="309"/>
      <c r="AB1528" s="309"/>
      <c r="AC1528" s="309"/>
      <c r="AD1528" s="309"/>
    </row>
    <row r="1529" spans="18:30" s="311" customFormat="1" ht="12" x14ac:dyDescent="0.2">
      <c r="R1529" s="309"/>
      <c r="S1529" s="309"/>
      <c r="T1529" s="309"/>
      <c r="U1529" s="309"/>
      <c r="V1529" s="309"/>
      <c r="W1529" s="309"/>
      <c r="X1529" s="309"/>
      <c r="Y1529" s="309"/>
      <c r="Z1529" s="309"/>
      <c r="AA1529" s="309"/>
      <c r="AB1529" s="309"/>
      <c r="AC1529" s="309"/>
      <c r="AD1529" s="309"/>
    </row>
    <row r="1530" spans="18:30" s="311" customFormat="1" ht="12" x14ac:dyDescent="0.2">
      <c r="R1530" s="309"/>
      <c r="S1530" s="309"/>
      <c r="T1530" s="309"/>
      <c r="U1530" s="309"/>
      <c r="V1530" s="309"/>
      <c r="W1530" s="309"/>
      <c r="X1530" s="309"/>
      <c r="Y1530" s="309"/>
      <c r="Z1530" s="309"/>
      <c r="AA1530" s="309"/>
      <c r="AB1530" s="309"/>
      <c r="AC1530" s="309"/>
      <c r="AD1530" s="309"/>
    </row>
    <row r="1531" spans="18:30" s="311" customFormat="1" ht="12" x14ac:dyDescent="0.2">
      <c r="R1531" s="309"/>
      <c r="S1531" s="309"/>
      <c r="T1531" s="309"/>
      <c r="U1531" s="309"/>
      <c r="V1531" s="309"/>
      <c r="W1531" s="309"/>
      <c r="X1531" s="309"/>
      <c r="Y1531" s="309"/>
      <c r="Z1531" s="309"/>
      <c r="AA1531" s="309"/>
      <c r="AB1531" s="309"/>
      <c r="AC1531" s="309"/>
      <c r="AD1531" s="309"/>
    </row>
    <row r="1532" spans="18:30" s="311" customFormat="1" ht="12" x14ac:dyDescent="0.2">
      <c r="R1532" s="309"/>
      <c r="S1532" s="309"/>
      <c r="T1532" s="309"/>
      <c r="U1532" s="309"/>
      <c r="V1532" s="309"/>
      <c r="W1532" s="309"/>
      <c r="X1532" s="309"/>
      <c r="Y1532" s="309"/>
      <c r="Z1532" s="309"/>
      <c r="AA1532" s="309"/>
      <c r="AB1532" s="309"/>
      <c r="AC1532" s="309"/>
      <c r="AD1532" s="309"/>
    </row>
    <row r="1533" spans="18:30" s="311" customFormat="1" ht="12" x14ac:dyDescent="0.2">
      <c r="R1533" s="309"/>
      <c r="S1533" s="309"/>
      <c r="T1533" s="309"/>
      <c r="U1533" s="309"/>
      <c r="V1533" s="309"/>
      <c r="W1533" s="309"/>
      <c r="X1533" s="309"/>
      <c r="Y1533" s="309"/>
      <c r="Z1533" s="309"/>
      <c r="AA1533" s="309"/>
      <c r="AB1533" s="309"/>
      <c r="AC1533" s="309"/>
      <c r="AD1533" s="309"/>
    </row>
    <row r="1534" spans="18:30" s="311" customFormat="1" ht="12" x14ac:dyDescent="0.2">
      <c r="R1534" s="309"/>
      <c r="S1534" s="309"/>
      <c r="T1534" s="309"/>
      <c r="U1534" s="309"/>
      <c r="V1534" s="309"/>
      <c r="W1534" s="309"/>
      <c r="X1534" s="309"/>
      <c r="Y1534" s="309"/>
      <c r="Z1534" s="309"/>
      <c r="AA1534" s="309"/>
      <c r="AB1534" s="309"/>
      <c r="AC1534" s="309"/>
      <c r="AD1534" s="309"/>
    </row>
    <row r="1535" spans="18:30" s="311" customFormat="1" ht="12" x14ac:dyDescent="0.2">
      <c r="R1535" s="309"/>
      <c r="S1535" s="309"/>
      <c r="T1535" s="309"/>
      <c r="U1535" s="309"/>
      <c r="V1535" s="309"/>
      <c r="W1535" s="309"/>
      <c r="X1535" s="309"/>
      <c r="Y1535" s="309"/>
      <c r="Z1535" s="309"/>
      <c r="AA1535" s="309"/>
      <c r="AB1535" s="309"/>
      <c r="AC1535" s="309"/>
      <c r="AD1535" s="309"/>
    </row>
    <row r="1536" spans="18:30" s="311" customFormat="1" ht="12" x14ac:dyDescent="0.2">
      <c r="R1536" s="309"/>
      <c r="S1536" s="309"/>
      <c r="T1536" s="309"/>
      <c r="U1536" s="309"/>
      <c r="V1536" s="309"/>
      <c r="W1536" s="309"/>
      <c r="X1536" s="309"/>
      <c r="Y1536" s="309"/>
      <c r="Z1536" s="309"/>
      <c r="AA1536" s="309"/>
      <c r="AB1536" s="309"/>
      <c r="AC1536" s="309"/>
      <c r="AD1536" s="309"/>
    </row>
    <row r="1537" spans="18:30" s="311" customFormat="1" ht="12" x14ac:dyDescent="0.2">
      <c r="R1537" s="309"/>
      <c r="S1537" s="309"/>
      <c r="T1537" s="309"/>
      <c r="U1537" s="309"/>
      <c r="V1537" s="309"/>
      <c r="W1537" s="309"/>
      <c r="X1537" s="309"/>
      <c r="Y1537" s="309"/>
      <c r="Z1537" s="309"/>
      <c r="AA1537" s="309"/>
      <c r="AB1537" s="309"/>
      <c r="AC1537" s="309"/>
      <c r="AD1537" s="309"/>
    </row>
    <row r="1538" spans="18:30" s="311" customFormat="1" ht="12" x14ac:dyDescent="0.2">
      <c r="R1538" s="309"/>
      <c r="S1538" s="309"/>
      <c r="T1538" s="309"/>
      <c r="U1538" s="309"/>
      <c r="V1538" s="309"/>
      <c r="W1538" s="309"/>
      <c r="X1538" s="309"/>
      <c r="Y1538" s="309"/>
      <c r="Z1538" s="309"/>
      <c r="AA1538" s="309"/>
      <c r="AB1538" s="309"/>
      <c r="AC1538" s="309"/>
      <c r="AD1538" s="309"/>
    </row>
    <row r="1539" spans="18:30" s="311" customFormat="1" ht="12" x14ac:dyDescent="0.2">
      <c r="R1539" s="309"/>
      <c r="S1539" s="309"/>
      <c r="T1539" s="309"/>
      <c r="U1539" s="309"/>
      <c r="V1539" s="309"/>
      <c r="W1539" s="309"/>
      <c r="X1539" s="309"/>
      <c r="Y1539" s="309"/>
      <c r="Z1539" s="309"/>
      <c r="AA1539" s="309"/>
      <c r="AB1539" s="309"/>
      <c r="AC1539" s="309"/>
      <c r="AD1539" s="309"/>
    </row>
    <row r="1540" spans="18:30" s="311" customFormat="1" ht="12" x14ac:dyDescent="0.2">
      <c r="R1540" s="309"/>
      <c r="S1540" s="309"/>
      <c r="T1540" s="309"/>
      <c r="U1540" s="309"/>
      <c r="V1540" s="309"/>
      <c r="W1540" s="309"/>
      <c r="X1540" s="309"/>
      <c r="Y1540" s="309"/>
      <c r="Z1540" s="309"/>
      <c r="AA1540" s="309"/>
      <c r="AB1540" s="309"/>
      <c r="AC1540" s="309"/>
      <c r="AD1540" s="309"/>
    </row>
    <row r="1541" spans="18:30" s="311" customFormat="1" ht="12" x14ac:dyDescent="0.2">
      <c r="R1541" s="309"/>
      <c r="S1541" s="309"/>
      <c r="T1541" s="309"/>
      <c r="U1541" s="309"/>
      <c r="V1541" s="309"/>
      <c r="W1541" s="309"/>
      <c r="X1541" s="309"/>
      <c r="Y1541" s="309"/>
      <c r="Z1541" s="309"/>
      <c r="AA1541" s="309"/>
      <c r="AB1541" s="309"/>
      <c r="AC1541" s="309"/>
      <c r="AD1541" s="309"/>
    </row>
    <row r="1542" spans="18:30" s="311" customFormat="1" ht="12" x14ac:dyDescent="0.2">
      <c r="R1542" s="309"/>
      <c r="S1542" s="309"/>
      <c r="T1542" s="309"/>
      <c r="U1542" s="309"/>
      <c r="V1542" s="309"/>
      <c r="W1542" s="309"/>
      <c r="X1542" s="309"/>
      <c r="Y1542" s="309"/>
      <c r="Z1542" s="309"/>
      <c r="AA1542" s="309"/>
      <c r="AB1542" s="309"/>
      <c r="AC1542" s="309"/>
      <c r="AD1542" s="309"/>
    </row>
    <row r="1543" spans="18:30" s="311" customFormat="1" ht="12" x14ac:dyDescent="0.2">
      <c r="R1543" s="309"/>
      <c r="S1543" s="309"/>
      <c r="T1543" s="309"/>
      <c r="U1543" s="309"/>
      <c r="V1543" s="309"/>
      <c r="W1543" s="309"/>
      <c r="X1543" s="309"/>
      <c r="Y1543" s="309"/>
      <c r="Z1543" s="309"/>
      <c r="AA1543" s="309"/>
      <c r="AB1543" s="309"/>
      <c r="AC1543" s="309"/>
      <c r="AD1543" s="309"/>
    </row>
    <row r="1544" spans="18:30" s="311" customFormat="1" ht="12" x14ac:dyDescent="0.2">
      <c r="R1544" s="309"/>
      <c r="S1544" s="309"/>
      <c r="T1544" s="309"/>
      <c r="U1544" s="309"/>
      <c r="V1544" s="309"/>
      <c r="W1544" s="309"/>
      <c r="X1544" s="309"/>
      <c r="Y1544" s="309"/>
      <c r="Z1544" s="309"/>
      <c r="AA1544" s="309"/>
      <c r="AB1544" s="309"/>
      <c r="AC1544" s="309"/>
      <c r="AD1544" s="309"/>
    </row>
    <row r="1545" spans="18:30" s="311" customFormat="1" ht="12" x14ac:dyDescent="0.2">
      <c r="R1545" s="309"/>
      <c r="S1545" s="309"/>
      <c r="T1545" s="309"/>
      <c r="U1545" s="309"/>
      <c r="V1545" s="309"/>
      <c r="W1545" s="309"/>
      <c r="X1545" s="309"/>
      <c r="Y1545" s="309"/>
      <c r="Z1545" s="309"/>
      <c r="AA1545" s="309"/>
      <c r="AB1545" s="309"/>
      <c r="AC1545" s="309"/>
      <c r="AD1545" s="309"/>
    </row>
    <row r="1546" spans="18:30" s="311" customFormat="1" ht="12" x14ac:dyDescent="0.2">
      <c r="R1546" s="309"/>
      <c r="S1546" s="309"/>
      <c r="T1546" s="309"/>
      <c r="U1546" s="309"/>
      <c r="V1546" s="309"/>
      <c r="W1546" s="309"/>
      <c r="X1546" s="309"/>
      <c r="Y1546" s="309"/>
      <c r="Z1546" s="309"/>
      <c r="AA1546" s="309"/>
      <c r="AB1546" s="309"/>
      <c r="AC1546" s="309"/>
      <c r="AD1546" s="309"/>
    </row>
    <row r="1547" spans="18:30" s="311" customFormat="1" ht="12" x14ac:dyDescent="0.2">
      <c r="R1547" s="309"/>
      <c r="S1547" s="309"/>
      <c r="T1547" s="309"/>
      <c r="U1547" s="309"/>
      <c r="V1547" s="309"/>
      <c r="W1547" s="309"/>
      <c r="X1547" s="309"/>
      <c r="Y1547" s="309"/>
      <c r="Z1547" s="309"/>
      <c r="AA1547" s="309"/>
      <c r="AB1547" s="309"/>
      <c r="AC1547" s="309"/>
      <c r="AD1547" s="309"/>
    </row>
    <row r="1548" spans="18:30" s="311" customFormat="1" ht="12" x14ac:dyDescent="0.2">
      <c r="R1548" s="309"/>
      <c r="S1548" s="309"/>
      <c r="T1548" s="309"/>
      <c r="U1548" s="309"/>
      <c r="V1548" s="309"/>
      <c r="W1548" s="309"/>
      <c r="X1548" s="309"/>
      <c r="Y1548" s="309"/>
      <c r="Z1548" s="309"/>
      <c r="AA1548" s="309"/>
      <c r="AB1548" s="309"/>
      <c r="AC1548" s="309"/>
      <c r="AD1548" s="309"/>
    </row>
    <row r="1549" spans="18:30" s="311" customFormat="1" ht="12" x14ac:dyDescent="0.2">
      <c r="R1549" s="309"/>
      <c r="S1549" s="309"/>
      <c r="T1549" s="309"/>
      <c r="U1549" s="309"/>
      <c r="V1549" s="309"/>
      <c r="W1549" s="309"/>
      <c r="X1549" s="309"/>
      <c r="Y1549" s="309"/>
      <c r="Z1549" s="309"/>
      <c r="AA1549" s="309"/>
      <c r="AB1549" s="309"/>
      <c r="AC1549" s="309"/>
      <c r="AD1549" s="309"/>
    </row>
    <row r="1550" spans="18:30" s="311" customFormat="1" ht="12" x14ac:dyDescent="0.2">
      <c r="R1550" s="309"/>
      <c r="S1550" s="309"/>
      <c r="T1550" s="309"/>
      <c r="U1550" s="309"/>
      <c r="V1550" s="309"/>
      <c r="W1550" s="309"/>
      <c r="X1550" s="309"/>
      <c r="Y1550" s="309"/>
      <c r="Z1550" s="309"/>
      <c r="AA1550" s="309"/>
      <c r="AB1550" s="309"/>
      <c r="AC1550" s="309"/>
      <c r="AD1550" s="309"/>
    </row>
    <row r="1551" spans="18:30" s="311" customFormat="1" ht="12" x14ac:dyDescent="0.2">
      <c r="R1551" s="309"/>
      <c r="S1551" s="309"/>
      <c r="T1551" s="309"/>
      <c r="U1551" s="309"/>
      <c r="V1551" s="309"/>
      <c r="W1551" s="309"/>
      <c r="X1551" s="309"/>
      <c r="Y1551" s="309"/>
      <c r="Z1551" s="309"/>
      <c r="AA1551" s="309"/>
      <c r="AB1551" s="309"/>
      <c r="AC1551" s="309"/>
      <c r="AD1551" s="309"/>
    </row>
    <row r="1552" spans="18:30" s="311" customFormat="1" ht="12" x14ac:dyDescent="0.2">
      <c r="R1552" s="309"/>
      <c r="S1552" s="309"/>
      <c r="T1552" s="309"/>
      <c r="U1552" s="309"/>
      <c r="V1552" s="309"/>
      <c r="W1552" s="309"/>
      <c r="X1552" s="309"/>
      <c r="Y1552" s="309"/>
      <c r="Z1552" s="309"/>
      <c r="AA1552" s="309"/>
      <c r="AB1552" s="309"/>
      <c r="AC1552" s="309"/>
      <c r="AD1552" s="309"/>
    </row>
    <row r="1553" spans="18:30" s="311" customFormat="1" ht="12" x14ac:dyDescent="0.2">
      <c r="R1553" s="309"/>
      <c r="S1553" s="309"/>
      <c r="T1553" s="309"/>
      <c r="U1553" s="309"/>
      <c r="V1553" s="309"/>
      <c r="W1553" s="309"/>
      <c r="X1553" s="309"/>
      <c r="Y1553" s="309"/>
      <c r="Z1553" s="309"/>
      <c r="AA1553" s="309"/>
      <c r="AB1553" s="309"/>
      <c r="AC1553" s="309"/>
      <c r="AD1553" s="309"/>
    </row>
    <row r="1554" spans="18:30" s="311" customFormat="1" ht="12" x14ac:dyDescent="0.2">
      <c r="R1554" s="309"/>
      <c r="S1554" s="309"/>
      <c r="T1554" s="309"/>
      <c r="U1554" s="309"/>
      <c r="V1554" s="309"/>
      <c r="W1554" s="309"/>
      <c r="X1554" s="309"/>
      <c r="Y1554" s="309"/>
      <c r="Z1554" s="309"/>
      <c r="AA1554" s="309"/>
      <c r="AB1554" s="309"/>
      <c r="AC1554" s="309"/>
      <c r="AD1554" s="309"/>
    </row>
    <row r="1555" spans="18:30" s="311" customFormat="1" ht="12" x14ac:dyDescent="0.2">
      <c r="R1555" s="309"/>
      <c r="S1555" s="309"/>
      <c r="T1555" s="309"/>
      <c r="U1555" s="309"/>
      <c r="V1555" s="309"/>
      <c r="W1555" s="309"/>
      <c r="X1555" s="309"/>
      <c r="Y1555" s="309"/>
      <c r="Z1555" s="309"/>
      <c r="AA1555" s="309"/>
      <c r="AB1555" s="309"/>
      <c r="AC1555" s="309"/>
      <c r="AD1555" s="309"/>
    </row>
    <row r="1556" spans="18:30" s="311" customFormat="1" ht="12" x14ac:dyDescent="0.2">
      <c r="R1556" s="309"/>
      <c r="S1556" s="309"/>
      <c r="T1556" s="309"/>
      <c r="U1556" s="309"/>
      <c r="V1556" s="309"/>
      <c r="W1556" s="309"/>
      <c r="X1556" s="309"/>
      <c r="Y1556" s="309"/>
      <c r="Z1556" s="309"/>
      <c r="AA1556" s="309"/>
      <c r="AB1556" s="309"/>
      <c r="AC1556" s="309"/>
      <c r="AD1556" s="309"/>
    </row>
    <row r="1557" spans="18:30" s="311" customFormat="1" ht="12" x14ac:dyDescent="0.2">
      <c r="R1557" s="309"/>
      <c r="S1557" s="309"/>
      <c r="T1557" s="309"/>
      <c r="U1557" s="309"/>
      <c r="V1557" s="309"/>
      <c r="W1557" s="309"/>
      <c r="X1557" s="309"/>
      <c r="Y1557" s="309"/>
      <c r="Z1557" s="309"/>
      <c r="AA1557" s="309"/>
      <c r="AB1557" s="309"/>
      <c r="AC1557" s="309"/>
      <c r="AD1557" s="309"/>
    </row>
    <row r="1558" spans="18:30" s="311" customFormat="1" ht="12" x14ac:dyDescent="0.2">
      <c r="R1558" s="309"/>
      <c r="S1558" s="309"/>
      <c r="T1558" s="309"/>
      <c r="U1558" s="309"/>
      <c r="V1558" s="309"/>
      <c r="W1558" s="309"/>
      <c r="X1558" s="309"/>
      <c r="Y1558" s="309"/>
      <c r="Z1558" s="309"/>
      <c r="AA1558" s="309"/>
      <c r="AB1558" s="309"/>
      <c r="AC1558" s="309"/>
      <c r="AD1558" s="309"/>
    </row>
    <row r="1559" spans="18:30" s="311" customFormat="1" ht="12" x14ac:dyDescent="0.2">
      <c r="R1559" s="309"/>
      <c r="S1559" s="309"/>
      <c r="T1559" s="309"/>
      <c r="U1559" s="309"/>
      <c r="V1559" s="309"/>
      <c r="W1559" s="309"/>
      <c r="X1559" s="309"/>
      <c r="Y1559" s="309"/>
      <c r="Z1559" s="309"/>
      <c r="AA1559" s="309"/>
      <c r="AB1559" s="309"/>
      <c r="AC1559" s="309"/>
      <c r="AD1559" s="309"/>
    </row>
    <row r="1560" spans="18:30" s="311" customFormat="1" ht="12" x14ac:dyDescent="0.2">
      <c r="R1560" s="309"/>
      <c r="S1560" s="309"/>
      <c r="T1560" s="309"/>
      <c r="U1560" s="309"/>
      <c r="V1560" s="309"/>
      <c r="W1560" s="309"/>
      <c r="X1560" s="309"/>
      <c r="Y1560" s="309"/>
      <c r="Z1560" s="309"/>
      <c r="AA1560" s="309"/>
      <c r="AB1560" s="309"/>
      <c r="AC1560" s="309"/>
      <c r="AD1560" s="309"/>
    </row>
    <row r="1561" spans="18:30" s="311" customFormat="1" ht="12" x14ac:dyDescent="0.2">
      <c r="R1561" s="309"/>
      <c r="S1561" s="309"/>
      <c r="T1561" s="309"/>
      <c r="U1561" s="309"/>
      <c r="V1561" s="309"/>
      <c r="W1561" s="309"/>
      <c r="X1561" s="309"/>
      <c r="Y1561" s="309"/>
      <c r="Z1561" s="309"/>
      <c r="AA1561" s="309"/>
      <c r="AB1561" s="309"/>
      <c r="AC1561" s="309"/>
      <c r="AD1561" s="309"/>
    </row>
    <row r="1562" spans="18:30" s="311" customFormat="1" ht="12" x14ac:dyDescent="0.2">
      <c r="R1562" s="309"/>
      <c r="S1562" s="309"/>
      <c r="T1562" s="309"/>
      <c r="U1562" s="309"/>
      <c r="V1562" s="309"/>
      <c r="W1562" s="309"/>
      <c r="X1562" s="309"/>
      <c r="Y1562" s="309"/>
      <c r="Z1562" s="309"/>
      <c r="AA1562" s="309"/>
      <c r="AB1562" s="309"/>
      <c r="AC1562" s="309"/>
      <c r="AD1562" s="309"/>
    </row>
    <row r="1563" spans="18:30" s="311" customFormat="1" ht="12" x14ac:dyDescent="0.2">
      <c r="R1563" s="309"/>
      <c r="S1563" s="309"/>
      <c r="T1563" s="309"/>
      <c r="U1563" s="309"/>
      <c r="V1563" s="309"/>
      <c r="W1563" s="309"/>
      <c r="X1563" s="309"/>
      <c r="Y1563" s="309"/>
      <c r="Z1563" s="309"/>
      <c r="AA1563" s="309"/>
      <c r="AB1563" s="309"/>
      <c r="AC1563" s="309"/>
      <c r="AD1563" s="309"/>
    </row>
    <row r="1564" spans="18:30" s="311" customFormat="1" ht="12" x14ac:dyDescent="0.2">
      <c r="R1564" s="309"/>
      <c r="S1564" s="309"/>
      <c r="T1564" s="309"/>
      <c r="U1564" s="309"/>
      <c r="V1564" s="309"/>
      <c r="W1564" s="309"/>
      <c r="X1564" s="309"/>
      <c r="Y1564" s="309"/>
      <c r="Z1564" s="309"/>
      <c r="AA1564" s="309"/>
      <c r="AB1564" s="309"/>
      <c r="AC1564" s="309"/>
      <c r="AD1564" s="309"/>
    </row>
    <row r="1565" spans="18:30" s="311" customFormat="1" ht="12" x14ac:dyDescent="0.2">
      <c r="R1565" s="309"/>
      <c r="S1565" s="309"/>
      <c r="T1565" s="309"/>
      <c r="U1565" s="309"/>
      <c r="V1565" s="309"/>
      <c r="W1565" s="309"/>
      <c r="X1565" s="309"/>
      <c r="Y1565" s="309"/>
      <c r="Z1565" s="309"/>
      <c r="AA1565" s="309"/>
      <c r="AB1565" s="309"/>
      <c r="AC1565" s="309"/>
      <c r="AD1565" s="309"/>
    </row>
    <row r="1566" spans="18:30" s="311" customFormat="1" ht="12" x14ac:dyDescent="0.2">
      <c r="R1566" s="309"/>
      <c r="S1566" s="309"/>
      <c r="T1566" s="309"/>
      <c r="U1566" s="309"/>
      <c r="V1566" s="309"/>
      <c r="W1566" s="309"/>
      <c r="X1566" s="309"/>
      <c r="Y1566" s="309"/>
      <c r="Z1566" s="309"/>
      <c r="AA1566" s="309"/>
      <c r="AB1566" s="309"/>
      <c r="AC1566" s="309"/>
      <c r="AD1566" s="309"/>
    </row>
    <row r="1567" spans="18:30" s="311" customFormat="1" ht="12" x14ac:dyDescent="0.2">
      <c r="R1567" s="309"/>
      <c r="S1567" s="309"/>
      <c r="T1567" s="309"/>
      <c r="U1567" s="309"/>
      <c r="V1567" s="309"/>
      <c r="W1567" s="309"/>
      <c r="X1567" s="309"/>
      <c r="Y1567" s="309"/>
      <c r="Z1567" s="309"/>
      <c r="AA1567" s="309"/>
      <c r="AB1567" s="309"/>
      <c r="AC1567" s="309"/>
      <c r="AD1567" s="309"/>
    </row>
    <row r="1568" spans="18:30" s="311" customFormat="1" ht="12" x14ac:dyDescent="0.2">
      <c r="R1568" s="309"/>
      <c r="S1568" s="309"/>
      <c r="T1568" s="309"/>
      <c r="U1568" s="309"/>
      <c r="V1568" s="309"/>
      <c r="W1568" s="309"/>
      <c r="X1568" s="309"/>
      <c r="Y1568" s="309"/>
      <c r="Z1568" s="309"/>
      <c r="AA1568" s="309"/>
      <c r="AB1568" s="309"/>
      <c r="AC1568" s="309"/>
      <c r="AD1568" s="309"/>
    </row>
    <row r="1569" spans="18:30" s="311" customFormat="1" ht="12" x14ac:dyDescent="0.2">
      <c r="R1569" s="309"/>
      <c r="S1569" s="309"/>
      <c r="T1569" s="309"/>
      <c r="U1569" s="309"/>
      <c r="V1569" s="309"/>
      <c r="W1569" s="309"/>
      <c r="X1569" s="309"/>
      <c r="Y1569" s="309"/>
      <c r="Z1569" s="309"/>
      <c r="AA1569" s="309"/>
      <c r="AB1569" s="309"/>
      <c r="AC1569" s="309"/>
      <c r="AD1569" s="309"/>
    </row>
    <row r="1570" spans="18:30" s="311" customFormat="1" ht="12" x14ac:dyDescent="0.2">
      <c r="R1570" s="309"/>
      <c r="S1570" s="309"/>
      <c r="T1570" s="309"/>
      <c r="U1570" s="309"/>
      <c r="V1570" s="309"/>
      <c r="W1570" s="309"/>
      <c r="X1570" s="309"/>
      <c r="Y1570" s="309"/>
      <c r="Z1570" s="309"/>
      <c r="AA1570" s="309"/>
      <c r="AB1570" s="309"/>
      <c r="AC1570" s="309"/>
      <c r="AD1570" s="309"/>
    </row>
    <row r="1571" spans="18:30" s="311" customFormat="1" ht="12" x14ac:dyDescent="0.2">
      <c r="R1571" s="309"/>
      <c r="S1571" s="309"/>
      <c r="T1571" s="309"/>
      <c r="U1571" s="309"/>
      <c r="V1571" s="309"/>
      <c r="W1571" s="309"/>
      <c r="X1571" s="309"/>
      <c r="Y1571" s="309"/>
      <c r="Z1571" s="309"/>
      <c r="AA1571" s="309"/>
      <c r="AB1571" s="309"/>
      <c r="AC1571" s="309"/>
      <c r="AD1571" s="309"/>
    </row>
    <row r="1572" spans="18:30" s="311" customFormat="1" ht="12" x14ac:dyDescent="0.2">
      <c r="R1572" s="309"/>
      <c r="S1572" s="309"/>
      <c r="T1572" s="309"/>
      <c r="U1572" s="309"/>
      <c r="V1572" s="309"/>
      <c r="W1572" s="309"/>
      <c r="X1572" s="309"/>
      <c r="Y1572" s="309"/>
      <c r="Z1572" s="309"/>
      <c r="AA1572" s="309"/>
      <c r="AB1572" s="309"/>
      <c r="AC1572" s="309"/>
      <c r="AD1572" s="309"/>
    </row>
    <row r="1573" spans="18:30" s="311" customFormat="1" ht="12" x14ac:dyDescent="0.2">
      <c r="R1573" s="309"/>
      <c r="S1573" s="309"/>
      <c r="T1573" s="309"/>
      <c r="U1573" s="309"/>
      <c r="V1573" s="309"/>
      <c r="W1573" s="309"/>
      <c r="X1573" s="309"/>
      <c r="Y1573" s="309"/>
      <c r="Z1573" s="309"/>
      <c r="AA1573" s="309"/>
      <c r="AB1573" s="309"/>
      <c r="AC1573" s="309"/>
      <c r="AD1573" s="309"/>
    </row>
    <row r="1574" spans="18:30" s="311" customFormat="1" ht="12" x14ac:dyDescent="0.2">
      <c r="R1574" s="309"/>
      <c r="S1574" s="309"/>
      <c r="T1574" s="309"/>
      <c r="U1574" s="309"/>
      <c r="V1574" s="309"/>
      <c r="W1574" s="309"/>
      <c r="X1574" s="309"/>
      <c r="Y1574" s="309"/>
      <c r="Z1574" s="309"/>
      <c r="AA1574" s="309"/>
      <c r="AB1574" s="309"/>
      <c r="AC1574" s="309"/>
      <c r="AD1574" s="309"/>
    </row>
    <row r="1575" spans="18:30" s="311" customFormat="1" ht="12" x14ac:dyDescent="0.2">
      <c r="R1575" s="309"/>
      <c r="S1575" s="309"/>
      <c r="T1575" s="309"/>
      <c r="U1575" s="309"/>
      <c r="V1575" s="309"/>
      <c r="W1575" s="309"/>
      <c r="X1575" s="309"/>
      <c r="Y1575" s="309"/>
      <c r="Z1575" s="309"/>
      <c r="AA1575" s="309"/>
      <c r="AB1575" s="309"/>
      <c r="AC1575" s="309"/>
      <c r="AD1575" s="309"/>
    </row>
    <row r="1576" spans="18:30" s="311" customFormat="1" ht="12" x14ac:dyDescent="0.2">
      <c r="R1576" s="309"/>
      <c r="S1576" s="309"/>
      <c r="T1576" s="309"/>
      <c r="U1576" s="309"/>
      <c r="V1576" s="309"/>
      <c r="W1576" s="309"/>
      <c r="X1576" s="309"/>
      <c r="Y1576" s="309"/>
      <c r="Z1576" s="309"/>
      <c r="AA1576" s="309"/>
      <c r="AB1576" s="309"/>
      <c r="AC1576" s="309"/>
      <c r="AD1576" s="309"/>
    </row>
    <row r="1577" spans="18:30" s="311" customFormat="1" ht="12" x14ac:dyDescent="0.2">
      <c r="R1577" s="309"/>
      <c r="S1577" s="309"/>
      <c r="T1577" s="309"/>
      <c r="U1577" s="309"/>
      <c r="V1577" s="309"/>
      <c r="W1577" s="309"/>
      <c r="X1577" s="309"/>
      <c r="Y1577" s="309"/>
      <c r="Z1577" s="309"/>
      <c r="AA1577" s="309"/>
      <c r="AB1577" s="309"/>
      <c r="AC1577" s="309"/>
      <c r="AD1577" s="309"/>
    </row>
    <row r="1578" spans="18:30" s="311" customFormat="1" ht="12" x14ac:dyDescent="0.2">
      <c r="R1578" s="309"/>
      <c r="S1578" s="309"/>
      <c r="T1578" s="309"/>
      <c r="U1578" s="309"/>
      <c r="V1578" s="309"/>
      <c r="W1578" s="309"/>
      <c r="X1578" s="309"/>
      <c r="Y1578" s="309"/>
      <c r="Z1578" s="309"/>
      <c r="AA1578" s="309"/>
      <c r="AB1578" s="309"/>
      <c r="AC1578" s="309"/>
      <c r="AD1578" s="309"/>
    </row>
    <row r="1579" spans="18:30" s="311" customFormat="1" ht="12" x14ac:dyDescent="0.2">
      <c r="R1579" s="309"/>
      <c r="S1579" s="309"/>
      <c r="T1579" s="309"/>
      <c r="U1579" s="309"/>
      <c r="V1579" s="309"/>
      <c r="W1579" s="309"/>
      <c r="X1579" s="309"/>
      <c r="Y1579" s="309"/>
      <c r="Z1579" s="309"/>
      <c r="AA1579" s="309"/>
      <c r="AB1579" s="309"/>
      <c r="AC1579" s="309"/>
      <c r="AD1579" s="309"/>
    </row>
    <row r="1580" spans="18:30" s="311" customFormat="1" ht="12" x14ac:dyDescent="0.2">
      <c r="R1580" s="309"/>
      <c r="S1580" s="309"/>
      <c r="T1580" s="309"/>
      <c r="U1580" s="309"/>
      <c r="V1580" s="309"/>
      <c r="W1580" s="309"/>
      <c r="X1580" s="309"/>
      <c r="Y1580" s="309"/>
      <c r="Z1580" s="309"/>
      <c r="AA1580" s="309"/>
      <c r="AB1580" s="309"/>
      <c r="AC1580" s="309"/>
      <c r="AD1580" s="309"/>
    </row>
    <row r="1581" spans="18:30" s="311" customFormat="1" ht="12" x14ac:dyDescent="0.2">
      <c r="R1581" s="309"/>
      <c r="S1581" s="309"/>
      <c r="T1581" s="309"/>
      <c r="U1581" s="309"/>
      <c r="V1581" s="309"/>
      <c r="W1581" s="309"/>
      <c r="X1581" s="309"/>
      <c r="Y1581" s="309"/>
      <c r="Z1581" s="309"/>
      <c r="AA1581" s="309"/>
      <c r="AB1581" s="309"/>
      <c r="AC1581" s="309"/>
      <c r="AD1581" s="309"/>
    </row>
    <row r="1582" spans="18:30" s="311" customFormat="1" ht="12" x14ac:dyDescent="0.2">
      <c r="R1582" s="309"/>
      <c r="S1582" s="309"/>
      <c r="T1582" s="309"/>
      <c r="U1582" s="309"/>
      <c r="V1582" s="309"/>
      <c r="W1582" s="309"/>
      <c r="X1582" s="309"/>
      <c r="Y1582" s="309"/>
      <c r="Z1582" s="309"/>
      <c r="AA1582" s="309"/>
      <c r="AB1582" s="309"/>
      <c r="AC1582" s="309"/>
      <c r="AD1582" s="309"/>
    </row>
    <row r="1583" spans="18:30" s="311" customFormat="1" ht="12" x14ac:dyDescent="0.2">
      <c r="R1583" s="309"/>
      <c r="S1583" s="309"/>
      <c r="T1583" s="309"/>
      <c r="U1583" s="309"/>
      <c r="V1583" s="309"/>
      <c r="W1583" s="309"/>
      <c r="X1583" s="309"/>
      <c r="Y1583" s="309"/>
      <c r="Z1583" s="309"/>
      <c r="AA1583" s="309"/>
      <c r="AB1583" s="309"/>
      <c r="AC1583" s="309"/>
      <c r="AD1583" s="309"/>
    </row>
    <row r="1584" spans="18:30" s="311" customFormat="1" ht="12" x14ac:dyDescent="0.2">
      <c r="R1584" s="309"/>
      <c r="S1584" s="309"/>
      <c r="T1584" s="309"/>
      <c r="U1584" s="309"/>
      <c r="V1584" s="309"/>
      <c r="W1584" s="309"/>
      <c r="X1584" s="309"/>
      <c r="Y1584" s="309"/>
      <c r="Z1584" s="309"/>
      <c r="AA1584" s="309"/>
      <c r="AB1584" s="309"/>
      <c r="AC1584" s="309"/>
      <c r="AD1584" s="309"/>
    </row>
    <row r="1585" spans="18:30" s="311" customFormat="1" ht="12" x14ac:dyDescent="0.2">
      <c r="R1585" s="309"/>
      <c r="S1585" s="309"/>
      <c r="T1585" s="309"/>
      <c r="U1585" s="309"/>
      <c r="V1585" s="309"/>
      <c r="W1585" s="309"/>
      <c r="X1585" s="309"/>
      <c r="Y1585" s="309"/>
      <c r="Z1585" s="309"/>
      <c r="AA1585" s="309"/>
      <c r="AB1585" s="309"/>
      <c r="AC1585" s="309"/>
      <c r="AD1585" s="309"/>
    </row>
    <row r="1586" spans="18:30" s="311" customFormat="1" ht="12" x14ac:dyDescent="0.2">
      <c r="R1586" s="309"/>
      <c r="S1586" s="309"/>
      <c r="T1586" s="309"/>
      <c r="U1586" s="309"/>
      <c r="V1586" s="309"/>
      <c r="W1586" s="309"/>
      <c r="X1586" s="309"/>
      <c r="Y1586" s="309"/>
      <c r="Z1586" s="309"/>
      <c r="AA1586" s="309"/>
      <c r="AB1586" s="309"/>
      <c r="AC1586" s="309"/>
      <c r="AD1586" s="309"/>
    </row>
    <row r="1587" spans="18:30" s="311" customFormat="1" ht="12" x14ac:dyDescent="0.2">
      <c r="R1587" s="309"/>
      <c r="S1587" s="309"/>
      <c r="T1587" s="309"/>
      <c r="U1587" s="309"/>
      <c r="V1587" s="309"/>
      <c r="W1587" s="309"/>
      <c r="X1587" s="309"/>
      <c r="Y1587" s="309"/>
      <c r="Z1587" s="309"/>
      <c r="AA1587" s="309"/>
      <c r="AB1587" s="309"/>
      <c r="AC1587" s="309"/>
      <c r="AD1587" s="309"/>
    </row>
    <row r="1588" spans="18:30" s="311" customFormat="1" ht="12" x14ac:dyDescent="0.2">
      <c r="R1588" s="309"/>
      <c r="S1588" s="309"/>
      <c r="T1588" s="309"/>
      <c r="U1588" s="309"/>
      <c r="V1588" s="309"/>
      <c r="W1588" s="309"/>
      <c r="X1588" s="309"/>
      <c r="Y1588" s="309"/>
      <c r="Z1588" s="309"/>
      <c r="AA1588" s="309"/>
      <c r="AB1588" s="309"/>
      <c r="AC1588" s="309"/>
      <c r="AD1588" s="309"/>
    </row>
    <row r="1589" spans="18:30" s="311" customFormat="1" ht="12" x14ac:dyDescent="0.2">
      <c r="R1589" s="309"/>
      <c r="S1589" s="309"/>
      <c r="T1589" s="309"/>
      <c r="U1589" s="309"/>
      <c r="V1589" s="309"/>
      <c r="W1589" s="309"/>
      <c r="X1589" s="309"/>
      <c r="Y1589" s="309"/>
      <c r="Z1589" s="309"/>
      <c r="AA1589" s="309"/>
      <c r="AB1589" s="309"/>
      <c r="AC1589" s="309"/>
      <c r="AD1589" s="309"/>
    </row>
    <row r="1590" spans="18:30" s="311" customFormat="1" ht="12" x14ac:dyDescent="0.2">
      <c r="R1590" s="309"/>
      <c r="S1590" s="309"/>
      <c r="T1590" s="309"/>
      <c r="U1590" s="309"/>
      <c r="V1590" s="309"/>
      <c r="W1590" s="309"/>
      <c r="X1590" s="309"/>
      <c r="Y1590" s="309"/>
      <c r="Z1590" s="309"/>
      <c r="AA1590" s="309"/>
      <c r="AB1590" s="309"/>
      <c r="AC1590" s="309"/>
      <c r="AD1590" s="309"/>
    </row>
    <row r="1591" spans="18:30" s="311" customFormat="1" ht="12" x14ac:dyDescent="0.2">
      <c r="R1591" s="309"/>
      <c r="S1591" s="309"/>
      <c r="T1591" s="309"/>
      <c r="U1591" s="309"/>
      <c r="V1591" s="309"/>
      <c r="W1591" s="309"/>
      <c r="X1591" s="309"/>
      <c r="Y1591" s="309"/>
      <c r="Z1591" s="309"/>
      <c r="AA1591" s="309"/>
      <c r="AB1591" s="309"/>
      <c r="AC1591" s="309"/>
      <c r="AD1591" s="309"/>
    </row>
    <row r="1592" spans="18:30" s="311" customFormat="1" ht="12" x14ac:dyDescent="0.2">
      <c r="R1592" s="309"/>
      <c r="S1592" s="309"/>
      <c r="T1592" s="309"/>
      <c r="U1592" s="309"/>
      <c r="V1592" s="309"/>
      <c r="W1592" s="309"/>
      <c r="X1592" s="309"/>
      <c r="Y1592" s="309"/>
      <c r="Z1592" s="309"/>
      <c r="AA1592" s="309"/>
      <c r="AB1592" s="309"/>
      <c r="AC1592" s="309"/>
      <c r="AD1592" s="309"/>
    </row>
    <row r="1593" spans="18:30" s="311" customFormat="1" ht="12" x14ac:dyDescent="0.2">
      <c r="R1593" s="309"/>
      <c r="S1593" s="309"/>
      <c r="T1593" s="309"/>
      <c r="U1593" s="309"/>
      <c r="V1593" s="309"/>
      <c r="W1593" s="309"/>
      <c r="X1593" s="309"/>
      <c r="Y1593" s="309"/>
      <c r="Z1593" s="309"/>
      <c r="AA1593" s="309"/>
      <c r="AB1593" s="309"/>
      <c r="AC1593" s="309"/>
      <c r="AD1593" s="309"/>
    </row>
    <row r="1594" spans="18:30" s="311" customFormat="1" ht="12" x14ac:dyDescent="0.2">
      <c r="R1594" s="309"/>
      <c r="S1594" s="309"/>
      <c r="T1594" s="309"/>
      <c r="U1594" s="309"/>
      <c r="V1594" s="309"/>
      <c r="W1594" s="309"/>
      <c r="X1594" s="309"/>
      <c r="Y1594" s="309"/>
      <c r="Z1594" s="309"/>
      <c r="AA1594" s="309"/>
      <c r="AB1594" s="309"/>
      <c r="AC1594" s="309"/>
      <c r="AD1594" s="309"/>
    </row>
    <row r="1595" spans="18:30" s="311" customFormat="1" ht="12" x14ac:dyDescent="0.2">
      <c r="R1595" s="309"/>
      <c r="S1595" s="309"/>
      <c r="T1595" s="309"/>
      <c r="U1595" s="309"/>
      <c r="V1595" s="309"/>
      <c r="W1595" s="309"/>
      <c r="X1595" s="309"/>
      <c r="Y1595" s="309"/>
      <c r="Z1595" s="309"/>
      <c r="AA1595" s="309"/>
      <c r="AB1595" s="309"/>
      <c r="AC1595" s="309"/>
      <c r="AD1595" s="309"/>
    </row>
    <row r="1596" spans="18:30" s="311" customFormat="1" ht="12" x14ac:dyDescent="0.2">
      <c r="R1596" s="309"/>
      <c r="S1596" s="309"/>
      <c r="T1596" s="309"/>
      <c r="U1596" s="309"/>
      <c r="V1596" s="309"/>
      <c r="W1596" s="309"/>
      <c r="X1596" s="309"/>
      <c r="Y1596" s="309"/>
      <c r="Z1596" s="309"/>
      <c r="AA1596" s="309"/>
      <c r="AB1596" s="309"/>
      <c r="AC1596" s="309"/>
      <c r="AD1596" s="309"/>
    </row>
    <row r="1597" spans="18:30" s="311" customFormat="1" ht="12" x14ac:dyDescent="0.2">
      <c r="R1597" s="309"/>
      <c r="S1597" s="309"/>
      <c r="T1597" s="309"/>
      <c r="U1597" s="309"/>
      <c r="V1597" s="309"/>
      <c r="W1597" s="309"/>
      <c r="X1597" s="309"/>
      <c r="Y1597" s="309"/>
      <c r="Z1597" s="309"/>
      <c r="AA1597" s="309"/>
      <c r="AB1597" s="309"/>
      <c r="AC1597" s="309"/>
      <c r="AD1597" s="309"/>
    </row>
    <row r="1598" spans="18:30" s="311" customFormat="1" ht="12" x14ac:dyDescent="0.2">
      <c r="R1598" s="309"/>
      <c r="S1598" s="309"/>
      <c r="T1598" s="309"/>
      <c r="U1598" s="309"/>
      <c r="V1598" s="309"/>
      <c r="W1598" s="309"/>
      <c r="X1598" s="309"/>
      <c r="Y1598" s="309"/>
      <c r="Z1598" s="309"/>
      <c r="AA1598" s="309"/>
      <c r="AB1598" s="309"/>
      <c r="AC1598" s="309"/>
      <c r="AD1598" s="309"/>
    </row>
    <row r="1599" spans="18:30" s="311" customFormat="1" ht="12" x14ac:dyDescent="0.2">
      <c r="R1599" s="309"/>
      <c r="S1599" s="309"/>
      <c r="T1599" s="309"/>
      <c r="U1599" s="309"/>
      <c r="V1599" s="309"/>
      <c r="W1599" s="309"/>
      <c r="X1599" s="309"/>
      <c r="Y1599" s="309"/>
      <c r="Z1599" s="309"/>
      <c r="AA1599" s="309"/>
      <c r="AB1599" s="309"/>
      <c r="AC1599" s="309"/>
      <c r="AD1599" s="309"/>
    </row>
    <row r="1600" spans="18:30" s="311" customFormat="1" ht="12" x14ac:dyDescent="0.2">
      <c r="R1600" s="309"/>
      <c r="S1600" s="309"/>
      <c r="T1600" s="309"/>
      <c r="U1600" s="309"/>
      <c r="V1600" s="309"/>
      <c r="W1600" s="309"/>
      <c r="X1600" s="309"/>
      <c r="Y1600" s="309"/>
      <c r="Z1600" s="309"/>
      <c r="AA1600" s="309"/>
      <c r="AB1600" s="309"/>
      <c r="AC1600" s="309"/>
      <c r="AD1600" s="309"/>
    </row>
    <row r="1601" spans="18:30" s="311" customFormat="1" ht="12" x14ac:dyDescent="0.2">
      <c r="R1601" s="309"/>
      <c r="S1601" s="309"/>
      <c r="T1601" s="309"/>
      <c r="U1601" s="309"/>
      <c r="V1601" s="309"/>
      <c r="W1601" s="309"/>
      <c r="X1601" s="309"/>
      <c r="Y1601" s="309"/>
      <c r="Z1601" s="309"/>
      <c r="AA1601" s="309"/>
      <c r="AB1601" s="309"/>
      <c r="AC1601" s="309"/>
      <c r="AD1601" s="309"/>
    </row>
    <row r="1602" spans="18:30" s="311" customFormat="1" ht="12" x14ac:dyDescent="0.2">
      <c r="R1602" s="309"/>
      <c r="S1602" s="309"/>
      <c r="T1602" s="309"/>
      <c r="U1602" s="309"/>
      <c r="V1602" s="309"/>
      <c r="W1602" s="309"/>
      <c r="X1602" s="309"/>
      <c r="Y1602" s="309"/>
      <c r="Z1602" s="309"/>
      <c r="AA1602" s="309"/>
      <c r="AB1602" s="309"/>
      <c r="AC1602" s="309"/>
      <c r="AD1602" s="309"/>
    </row>
    <row r="1603" spans="18:30" s="311" customFormat="1" ht="12" x14ac:dyDescent="0.2">
      <c r="R1603" s="309"/>
      <c r="S1603" s="309"/>
      <c r="T1603" s="309"/>
      <c r="U1603" s="309"/>
      <c r="V1603" s="309"/>
      <c r="W1603" s="309"/>
      <c r="X1603" s="309"/>
      <c r="Y1603" s="309"/>
      <c r="Z1603" s="309"/>
      <c r="AA1603" s="309"/>
      <c r="AB1603" s="309"/>
      <c r="AC1603" s="309"/>
      <c r="AD1603" s="309"/>
    </row>
    <row r="1604" spans="18:30" s="311" customFormat="1" ht="12" x14ac:dyDescent="0.2">
      <c r="R1604" s="309"/>
      <c r="S1604" s="309"/>
      <c r="T1604" s="309"/>
      <c r="U1604" s="309"/>
      <c r="V1604" s="309"/>
      <c r="W1604" s="309"/>
      <c r="X1604" s="309"/>
      <c r="Y1604" s="309"/>
      <c r="Z1604" s="309"/>
      <c r="AA1604" s="309"/>
      <c r="AB1604" s="309"/>
      <c r="AC1604" s="309"/>
      <c r="AD1604" s="309"/>
    </row>
    <row r="1605" spans="18:30" s="311" customFormat="1" ht="12" x14ac:dyDescent="0.2">
      <c r="R1605" s="309"/>
      <c r="S1605" s="309"/>
      <c r="T1605" s="309"/>
      <c r="U1605" s="309"/>
      <c r="V1605" s="309"/>
      <c r="W1605" s="309"/>
      <c r="X1605" s="309"/>
      <c r="Y1605" s="309"/>
      <c r="Z1605" s="309"/>
      <c r="AA1605" s="309"/>
      <c r="AB1605" s="309"/>
      <c r="AC1605" s="309"/>
      <c r="AD1605" s="309"/>
    </row>
    <row r="1606" spans="18:30" s="311" customFormat="1" ht="12" x14ac:dyDescent="0.2">
      <c r="R1606" s="309"/>
      <c r="S1606" s="309"/>
      <c r="T1606" s="309"/>
      <c r="U1606" s="309"/>
      <c r="V1606" s="309"/>
      <c r="W1606" s="309"/>
      <c r="X1606" s="309"/>
      <c r="Y1606" s="309"/>
      <c r="Z1606" s="309"/>
      <c r="AA1606" s="309"/>
      <c r="AB1606" s="309"/>
      <c r="AC1606" s="309"/>
      <c r="AD1606" s="309"/>
    </row>
    <row r="1607" spans="18:30" s="311" customFormat="1" ht="12" x14ac:dyDescent="0.2">
      <c r="R1607" s="309"/>
      <c r="S1607" s="309"/>
      <c r="T1607" s="309"/>
      <c r="U1607" s="309"/>
      <c r="V1607" s="309"/>
      <c r="W1607" s="309"/>
      <c r="X1607" s="309"/>
      <c r="Y1607" s="309"/>
      <c r="Z1607" s="309"/>
      <c r="AA1607" s="309"/>
      <c r="AB1607" s="309"/>
      <c r="AC1607" s="309"/>
      <c r="AD1607" s="309"/>
    </row>
    <row r="1608" spans="18:30" s="311" customFormat="1" ht="12" x14ac:dyDescent="0.2">
      <c r="R1608" s="309"/>
      <c r="S1608" s="309"/>
      <c r="T1608" s="309"/>
      <c r="U1608" s="309"/>
      <c r="V1608" s="309"/>
      <c r="W1608" s="309"/>
      <c r="X1608" s="309"/>
      <c r="Y1608" s="309"/>
      <c r="Z1608" s="309"/>
      <c r="AA1608" s="309"/>
      <c r="AB1608" s="309"/>
      <c r="AC1608" s="309"/>
      <c r="AD1608" s="309"/>
    </row>
    <row r="1609" spans="18:30" s="311" customFormat="1" ht="12" x14ac:dyDescent="0.2">
      <c r="R1609" s="309"/>
      <c r="S1609" s="309"/>
      <c r="T1609" s="309"/>
      <c r="U1609" s="309"/>
      <c r="V1609" s="309"/>
      <c r="W1609" s="309"/>
      <c r="X1609" s="309"/>
      <c r="Y1609" s="309"/>
      <c r="Z1609" s="309"/>
      <c r="AA1609" s="309"/>
      <c r="AB1609" s="309"/>
      <c r="AC1609" s="309"/>
      <c r="AD1609" s="309"/>
    </row>
    <row r="1610" spans="18:30" s="311" customFormat="1" ht="12" x14ac:dyDescent="0.2">
      <c r="R1610" s="309"/>
      <c r="S1610" s="309"/>
      <c r="T1610" s="309"/>
      <c r="U1610" s="309"/>
      <c r="V1610" s="309"/>
      <c r="W1610" s="309"/>
      <c r="X1610" s="309"/>
      <c r="Y1610" s="309"/>
      <c r="Z1610" s="309"/>
      <c r="AA1610" s="309"/>
      <c r="AB1610" s="309"/>
      <c r="AC1610" s="309"/>
      <c r="AD1610" s="309"/>
    </row>
    <row r="1611" spans="18:30" s="311" customFormat="1" ht="12" x14ac:dyDescent="0.2">
      <c r="R1611" s="309"/>
      <c r="S1611" s="309"/>
      <c r="T1611" s="309"/>
      <c r="U1611" s="309"/>
      <c r="V1611" s="309"/>
      <c r="W1611" s="309"/>
      <c r="X1611" s="309"/>
      <c r="Y1611" s="309"/>
      <c r="Z1611" s="309"/>
      <c r="AA1611" s="309"/>
      <c r="AB1611" s="309"/>
      <c r="AC1611" s="309"/>
      <c r="AD1611" s="309"/>
    </row>
    <row r="1612" spans="18:30" s="311" customFormat="1" ht="12" x14ac:dyDescent="0.2">
      <c r="R1612" s="309"/>
      <c r="S1612" s="309"/>
      <c r="T1612" s="309"/>
      <c r="U1612" s="309"/>
      <c r="V1612" s="309"/>
      <c r="W1612" s="309"/>
      <c r="X1612" s="309"/>
      <c r="Y1612" s="309"/>
      <c r="Z1612" s="309"/>
      <c r="AA1612" s="309"/>
      <c r="AB1612" s="309"/>
      <c r="AC1612" s="309"/>
      <c r="AD1612" s="309"/>
    </row>
    <row r="1613" spans="18:30" s="311" customFormat="1" ht="12" x14ac:dyDescent="0.2">
      <c r="R1613" s="309"/>
      <c r="S1613" s="309"/>
      <c r="T1613" s="309"/>
      <c r="U1613" s="309"/>
      <c r="V1613" s="309"/>
      <c r="W1613" s="309"/>
      <c r="X1613" s="309"/>
      <c r="Y1613" s="309"/>
      <c r="Z1613" s="309"/>
      <c r="AA1613" s="309"/>
      <c r="AB1613" s="309"/>
      <c r="AC1613" s="309"/>
      <c r="AD1613" s="309"/>
    </row>
    <row r="1614" spans="18:30" s="311" customFormat="1" ht="12" x14ac:dyDescent="0.2">
      <c r="R1614" s="309"/>
      <c r="S1614" s="309"/>
      <c r="T1614" s="309"/>
      <c r="U1614" s="309"/>
      <c r="V1614" s="309"/>
      <c r="W1614" s="309"/>
      <c r="X1614" s="309"/>
      <c r="Y1614" s="309"/>
      <c r="Z1614" s="309"/>
      <c r="AA1614" s="309"/>
      <c r="AB1614" s="309"/>
      <c r="AC1614" s="309"/>
      <c r="AD1614" s="309"/>
    </row>
    <row r="1615" spans="18:30" s="311" customFormat="1" ht="12" x14ac:dyDescent="0.2">
      <c r="R1615" s="309"/>
      <c r="S1615" s="309"/>
      <c r="T1615" s="309"/>
      <c r="U1615" s="309"/>
      <c r="V1615" s="309"/>
      <c r="W1615" s="309"/>
      <c r="X1615" s="309"/>
      <c r="Y1615" s="309"/>
      <c r="Z1615" s="309"/>
      <c r="AA1615" s="309"/>
      <c r="AB1615" s="309"/>
      <c r="AC1615" s="309"/>
      <c r="AD1615" s="309"/>
    </row>
    <row r="1616" spans="18:30" s="311" customFormat="1" ht="12" x14ac:dyDescent="0.2">
      <c r="R1616" s="309"/>
      <c r="S1616" s="309"/>
      <c r="T1616" s="309"/>
      <c r="U1616" s="309"/>
      <c r="V1616" s="309"/>
      <c r="W1616" s="309"/>
      <c r="X1616" s="309"/>
      <c r="Y1616" s="309"/>
      <c r="Z1616" s="309"/>
      <c r="AA1616" s="309"/>
      <c r="AB1616" s="309"/>
      <c r="AC1616" s="309"/>
      <c r="AD1616" s="309"/>
    </row>
    <row r="1617" spans="18:30" s="311" customFormat="1" ht="12" x14ac:dyDescent="0.2">
      <c r="R1617" s="309"/>
      <c r="S1617" s="309"/>
      <c r="T1617" s="309"/>
      <c r="U1617" s="309"/>
      <c r="V1617" s="309"/>
      <c r="W1617" s="309"/>
      <c r="X1617" s="309"/>
      <c r="Y1617" s="309"/>
      <c r="Z1617" s="309"/>
      <c r="AA1617" s="309"/>
      <c r="AB1617" s="309"/>
      <c r="AC1617" s="309"/>
      <c r="AD1617" s="309"/>
    </row>
    <row r="1618" spans="18:30" s="311" customFormat="1" ht="12" x14ac:dyDescent="0.2">
      <c r="R1618" s="309"/>
      <c r="S1618" s="309"/>
      <c r="T1618" s="309"/>
      <c r="U1618" s="309"/>
      <c r="V1618" s="309"/>
      <c r="W1618" s="309"/>
      <c r="X1618" s="309"/>
      <c r="Y1618" s="309"/>
      <c r="Z1618" s="309"/>
      <c r="AA1618" s="309"/>
      <c r="AB1618" s="309"/>
      <c r="AC1618" s="309"/>
      <c r="AD1618" s="309"/>
    </row>
    <row r="1619" spans="18:30" s="311" customFormat="1" ht="12" x14ac:dyDescent="0.2">
      <c r="R1619" s="309"/>
      <c r="S1619" s="309"/>
      <c r="T1619" s="309"/>
      <c r="U1619" s="309"/>
      <c r="V1619" s="309"/>
      <c r="W1619" s="309"/>
      <c r="X1619" s="309"/>
      <c r="Y1619" s="309"/>
      <c r="Z1619" s="309"/>
      <c r="AA1619" s="309"/>
      <c r="AB1619" s="309"/>
      <c r="AC1619" s="309"/>
      <c r="AD1619" s="309"/>
    </row>
    <row r="1620" spans="18:30" s="311" customFormat="1" ht="12" x14ac:dyDescent="0.2">
      <c r="R1620" s="309"/>
      <c r="S1620" s="309"/>
      <c r="T1620" s="309"/>
      <c r="U1620" s="309"/>
      <c r="V1620" s="309"/>
      <c r="W1620" s="309"/>
      <c r="X1620" s="309"/>
      <c r="Y1620" s="309"/>
      <c r="Z1620" s="309"/>
      <c r="AA1620" s="309"/>
      <c r="AB1620" s="309"/>
      <c r="AC1620" s="309"/>
      <c r="AD1620" s="309"/>
    </row>
    <row r="1621" spans="18:30" s="311" customFormat="1" ht="12" x14ac:dyDescent="0.2">
      <c r="R1621" s="309"/>
      <c r="S1621" s="309"/>
      <c r="T1621" s="309"/>
      <c r="U1621" s="309"/>
      <c r="V1621" s="309"/>
      <c r="W1621" s="309"/>
      <c r="X1621" s="309"/>
      <c r="Y1621" s="309"/>
      <c r="Z1621" s="309"/>
      <c r="AA1621" s="309"/>
      <c r="AB1621" s="309"/>
      <c r="AC1621" s="309"/>
      <c r="AD1621" s="309"/>
    </row>
    <row r="1622" spans="18:30" s="311" customFormat="1" ht="12" x14ac:dyDescent="0.2">
      <c r="R1622" s="309"/>
      <c r="S1622" s="309"/>
      <c r="T1622" s="309"/>
      <c r="U1622" s="309"/>
      <c r="V1622" s="309"/>
      <c r="W1622" s="309"/>
      <c r="X1622" s="309"/>
      <c r="Y1622" s="309"/>
      <c r="Z1622" s="309"/>
      <c r="AA1622" s="309"/>
      <c r="AB1622" s="309"/>
      <c r="AC1622" s="309"/>
      <c r="AD1622" s="309"/>
    </row>
    <row r="1623" spans="18:30" s="311" customFormat="1" ht="12" x14ac:dyDescent="0.2">
      <c r="R1623" s="309"/>
      <c r="S1623" s="309"/>
      <c r="T1623" s="309"/>
      <c r="U1623" s="309"/>
      <c r="V1623" s="309"/>
      <c r="W1623" s="309"/>
      <c r="X1623" s="309"/>
      <c r="Y1623" s="309"/>
      <c r="Z1623" s="309"/>
      <c r="AA1623" s="309"/>
      <c r="AB1623" s="309"/>
      <c r="AC1623" s="309"/>
      <c r="AD1623" s="309"/>
    </row>
    <row r="1624" spans="18:30" s="311" customFormat="1" ht="12" x14ac:dyDescent="0.2">
      <c r="R1624" s="309"/>
      <c r="S1624" s="309"/>
      <c r="T1624" s="309"/>
      <c r="U1624" s="309"/>
      <c r="V1624" s="309"/>
      <c r="W1624" s="309"/>
      <c r="X1624" s="309"/>
      <c r="Y1624" s="309"/>
      <c r="Z1624" s="309"/>
      <c r="AA1624" s="309"/>
      <c r="AB1624" s="309"/>
      <c r="AC1624" s="309"/>
      <c r="AD1624" s="309"/>
    </row>
    <row r="1625" spans="18:30" s="311" customFormat="1" ht="12" x14ac:dyDescent="0.2">
      <c r="R1625" s="309"/>
      <c r="S1625" s="309"/>
      <c r="T1625" s="309"/>
      <c r="U1625" s="309"/>
      <c r="V1625" s="309"/>
      <c r="W1625" s="309"/>
      <c r="X1625" s="309"/>
      <c r="Y1625" s="309"/>
      <c r="Z1625" s="309"/>
      <c r="AA1625" s="309"/>
      <c r="AB1625" s="309"/>
      <c r="AC1625" s="309"/>
      <c r="AD1625" s="309"/>
    </row>
    <row r="1626" spans="18:30" s="311" customFormat="1" ht="12" x14ac:dyDescent="0.2">
      <c r="R1626" s="309"/>
      <c r="S1626" s="309"/>
      <c r="T1626" s="309"/>
      <c r="U1626" s="309"/>
      <c r="V1626" s="309"/>
      <c r="W1626" s="309"/>
      <c r="X1626" s="309"/>
      <c r="Y1626" s="309"/>
      <c r="Z1626" s="309"/>
      <c r="AA1626" s="309"/>
      <c r="AB1626" s="309"/>
      <c r="AC1626" s="309"/>
      <c r="AD1626" s="309"/>
    </row>
    <row r="1627" spans="18:30" s="311" customFormat="1" ht="12" x14ac:dyDescent="0.2">
      <c r="R1627" s="309"/>
      <c r="S1627" s="309"/>
      <c r="T1627" s="309"/>
      <c r="U1627" s="309"/>
      <c r="V1627" s="309"/>
      <c r="W1627" s="309"/>
      <c r="X1627" s="309"/>
      <c r="Y1627" s="309"/>
      <c r="Z1627" s="309"/>
      <c r="AA1627" s="309"/>
      <c r="AB1627" s="309"/>
      <c r="AC1627" s="309"/>
      <c r="AD1627" s="309"/>
    </row>
    <row r="1628" spans="18:30" s="311" customFormat="1" ht="12" x14ac:dyDescent="0.2">
      <c r="R1628" s="309"/>
      <c r="S1628" s="309"/>
      <c r="T1628" s="309"/>
      <c r="U1628" s="309"/>
      <c r="V1628" s="309"/>
      <c r="W1628" s="309"/>
      <c r="X1628" s="309"/>
      <c r="Y1628" s="309"/>
      <c r="Z1628" s="309"/>
      <c r="AA1628" s="309"/>
      <c r="AB1628" s="309"/>
      <c r="AC1628" s="309"/>
      <c r="AD1628" s="309"/>
    </row>
    <row r="1629" spans="18:30" s="311" customFormat="1" ht="12" x14ac:dyDescent="0.2">
      <c r="R1629" s="309"/>
      <c r="S1629" s="309"/>
      <c r="T1629" s="309"/>
      <c r="U1629" s="309"/>
      <c r="V1629" s="309"/>
      <c r="W1629" s="309"/>
      <c r="X1629" s="309"/>
      <c r="Y1629" s="309"/>
      <c r="Z1629" s="309"/>
      <c r="AA1629" s="309"/>
      <c r="AB1629" s="309"/>
      <c r="AC1629" s="309"/>
      <c r="AD1629" s="309"/>
    </row>
    <row r="1630" spans="18:30" s="311" customFormat="1" ht="12" x14ac:dyDescent="0.2">
      <c r="R1630" s="309"/>
      <c r="S1630" s="309"/>
      <c r="T1630" s="309"/>
      <c r="U1630" s="309"/>
      <c r="V1630" s="309"/>
      <c r="W1630" s="309"/>
      <c r="X1630" s="309"/>
      <c r="Y1630" s="309"/>
      <c r="Z1630" s="309"/>
      <c r="AA1630" s="309"/>
      <c r="AB1630" s="309"/>
      <c r="AC1630" s="309"/>
      <c r="AD1630" s="309"/>
    </row>
    <row r="1631" spans="18:30" s="311" customFormat="1" ht="12" x14ac:dyDescent="0.2">
      <c r="R1631" s="309"/>
      <c r="S1631" s="309"/>
      <c r="T1631" s="309"/>
      <c r="U1631" s="309"/>
      <c r="V1631" s="309"/>
      <c r="W1631" s="309"/>
      <c r="X1631" s="309"/>
      <c r="Y1631" s="309"/>
      <c r="Z1631" s="309"/>
      <c r="AA1631" s="309"/>
      <c r="AB1631" s="309"/>
      <c r="AC1631" s="309"/>
      <c r="AD1631" s="309"/>
    </row>
    <row r="1632" spans="18:30" s="311" customFormat="1" ht="12" x14ac:dyDescent="0.2">
      <c r="R1632" s="309"/>
      <c r="S1632" s="309"/>
      <c r="T1632" s="309"/>
      <c r="U1632" s="309"/>
      <c r="V1632" s="309"/>
      <c r="W1632" s="309"/>
      <c r="X1632" s="309"/>
      <c r="Y1632" s="309"/>
      <c r="Z1632" s="309"/>
      <c r="AA1632" s="309"/>
      <c r="AB1632" s="309"/>
      <c r="AC1632" s="309"/>
      <c r="AD1632" s="309"/>
    </row>
    <row r="1633" spans="18:30" s="311" customFormat="1" ht="12" x14ac:dyDescent="0.2">
      <c r="R1633" s="309"/>
      <c r="S1633" s="309"/>
      <c r="T1633" s="309"/>
      <c r="U1633" s="309"/>
      <c r="V1633" s="309"/>
      <c r="W1633" s="309"/>
      <c r="X1633" s="309"/>
      <c r="Y1633" s="309"/>
      <c r="Z1633" s="309"/>
      <c r="AA1633" s="309"/>
      <c r="AB1633" s="309"/>
      <c r="AC1633" s="309"/>
      <c r="AD1633" s="309"/>
    </row>
    <row r="1634" spans="18:30" s="311" customFormat="1" ht="12" x14ac:dyDescent="0.2">
      <c r="R1634" s="309"/>
      <c r="S1634" s="309"/>
      <c r="T1634" s="309"/>
      <c r="U1634" s="309"/>
      <c r="V1634" s="309"/>
      <c r="W1634" s="309"/>
      <c r="X1634" s="309"/>
      <c r="Y1634" s="309"/>
      <c r="Z1634" s="309"/>
      <c r="AA1634" s="309"/>
      <c r="AB1634" s="309"/>
      <c r="AC1634" s="309"/>
      <c r="AD1634" s="309"/>
    </row>
    <row r="1635" spans="18:30" s="311" customFormat="1" ht="12" x14ac:dyDescent="0.2">
      <c r="R1635" s="309"/>
      <c r="S1635" s="309"/>
      <c r="T1635" s="309"/>
      <c r="U1635" s="309"/>
      <c r="V1635" s="309"/>
      <c r="W1635" s="309"/>
      <c r="X1635" s="309"/>
      <c r="Y1635" s="309"/>
      <c r="Z1635" s="309"/>
      <c r="AA1635" s="309"/>
      <c r="AB1635" s="309"/>
      <c r="AC1635" s="309"/>
      <c r="AD1635" s="309"/>
    </row>
    <row r="1636" spans="18:30" s="311" customFormat="1" ht="12" x14ac:dyDescent="0.2">
      <c r="R1636" s="309"/>
      <c r="S1636" s="309"/>
      <c r="T1636" s="309"/>
      <c r="U1636" s="309"/>
      <c r="V1636" s="309"/>
      <c r="W1636" s="309"/>
      <c r="X1636" s="309"/>
      <c r="Y1636" s="309"/>
      <c r="Z1636" s="309"/>
      <c r="AA1636" s="309"/>
      <c r="AB1636" s="309"/>
      <c r="AC1636" s="309"/>
      <c r="AD1636" s="309"/>
    </row>
    <row r="1637" spans="18:30" s="311" customFormat="1" ht="12" x14ac:dyDescent="0.2">
      <c r="R1637" s="309"/>
      <c r="S1637" s="309"/>
      <c r="T1637" s="309"/>
      <c r="U1637" s="309"/>
      <c r="V1637" s="309"/>
      <c r="W1637" s="309"/>
      <c r="X1637" s="309"/>
      <c r="Y1637" s="309"/>
      <c r="Z1637" s="309"/>
      <c r="AA1637" s="309"/>
      <c r="AB1637" s="309"/>
      <c r="AC1637" s="309"/>
      <c r="AD1637" s="309"/>
    </row>
    <row r="1638" spans="18:30" s="311" customFormat="1" ht="12" x14ac:dyDescent="0.2">
      <c r="R1638" s="309"/>
      <c r="S1638" s="309"/>
      <c r="T1638" s="309"/>
      <c r="U1638" s="309"/>
      <c r="V1638" s="309"/>
      <c r="W1638" s="309"/>
      <c r="X1638" s="309"/>
      <c r="Y1638" s="309"/>
      <c r="Z1638" s="309"/>
      <c r="AA1638" s="309"/>
      <c r="AB1638" s="309"/>
      <c r="AC1638" s="309"/>
      <c r="AD1638" s="309"/>
    </row>
    <row r="1639" spans="18:30" s="311" customFormat="1" ht="12" x14ac:dyDescent="0.2">
      <c r="R1639" s="309"/>
      <c r="S1639" s="309"/>
      <c r="T1639" s="309"/>
      <c r="U1639" s="309"/>
      <c r="V1639" s="309"/>
      <c r="W1639" s="309"/>
      <c r="X1639" s="309"/>
      <c r="Y1639" s="309"/>
      <c r="Z1639" s="309"/>
      <c r="AA1639" s="309"/>
      <c r="AB1639" s="309"/>
      <c r="AC1639" s="309"/>
      <c r="AD1639" s="309"/>
    </row>
    <row r="1640" spans="18:30" s="311" customFormat="1" ht="12" x14ac:dyDescent="0.2">
      <c r="R1640" s="309"/>
      <c r="S1640" s="309"/>
      <c r="T1640" s="309"/>
      <c r="U1640" s="309"/>
      <c r="V1640" s="309"/>
      <c r="W1640" s="309"/>
      <c r="X1640" s="309"/>
      <c r="Y1640" s="309"/>
      <c r="Z1640" s="309"/>
      <c r="AA1640" s="309"/>
      <c r="AB1640" s="309"/>
      <c r="AC1640" s="309"/>
      <c r="AD1640" s="309"/>
    </row>
    <row r="1641" spans="18:30" s="311" customFormat="1" ht="12" x14ac:dyDescent="0.2">
      <c r="R1641" s="309"/>
      <c r="S1641" s="309"/>
      <c r="T1641" s="309"/>
      <c r="U1641" s="309"/>
      <c r="V1641" s="309"/>
      <c r="W1641" s="309"/>
      <c r="X1641" s="309"/>
      <c r="Y1641" s="309"/>
      <c r="Z1641" s="309"/>
      <c r="AA1641" s="309"/>
      <c r="AB1641" s="309"/>
      <c r="AC1641" s="309"/>
      <c r="AD1641" s="309"/>
    </row>
    <row r="1642" spans="18:30" s="311" customFormat="1" ht="12" x14ac:dyDescent="0.2">
      <c r="R1642" s="309"/>
      <c r="S1642" s="309"/>
      <c r="T1642" s="309"/>
      <c r="U1642" s="309"/>
      <c r="V1642" s="309"/>
      <c r="W1642" s="309"/>
      <c r="X1642" s="309"/>
      <c r="Y1642" s="309"/>
      <c r="Z1642" s="309"/>
      <c r="AA1642" s="309"/>
      <c r="AB1642" s="309"/>
      <c r="AC1642" s="309"/>
      <c r="AD1642" s="309"/>
    </row>
    <row r="1643" spans="18:30" s="311" customFormat="1" ht="12" x14ac:dyDescent="0.2">
      <c r="R1643" s="309"/>
      <c r="S1643" s="309"/>
      <c r="T1643" s="309"/>
      <c r="U1643" s="309"/>
      <c r="V1643" s="309"/>
      <c r="W1643" s="309"/>
      <c r="X1643" s="309"/>
      <c r="Y1643" s="309"/>
      <c r="Z1643" s="309"/>
      <c r="AA1643" s="309"/>
      <c r="AB1643" s="309"/>
      <c r="AC1643" s="309"/>
      <c r="AD1643" s="309"/>
    </row>
    <row r="1644" spans="18:30" s="311" customFormat="1" ht="12" x14ac:dyDescent="0.2">
      <c r="R1644" s="309"/>
      <c r="S1644" s="309"/>
      <c r="T1644" s="309"/>
      <c r="U1644" s="309"/>
      <c r="V1644" s="309"/>
      <c r="W1644" s="309"/>
      <c r="X1644" s="309"/>
      <c r="Y1644" s="309"/>
      <c r="Z1644" s="309"/>
      <c r="AA1644" s="309"/>
      <c r="AB1644" s="309"/>
      <c r="AC1644" s="309"/>
      <c r="AD1644" s="309"/>
    </row>
    <row r="1645" spans="18:30" s="311" customFormat="1" ht="12" x14ac:dyDescent="0.2">
      <c r="R1645" s="309"/>
      <c r="S1645" s="309"/>
      <c r="T1645" s="309"/>
      <c r="U1645" s="309"/>
      <c r="V1645" s="309"/>
      <c r="W1645" s="309"/>
      <c r="X1645" s="309"/>
      <c r="Y1645" s="309"/>
      <c r="Z1645" s="309"/>
      <c r="AA1645" s="309"/>
      <c r="AB1645" s="309"/>
      <c r="AC1645" s="309"/>
      <c r="AD1645" s="309"/>
    </row>
    <row r="1646" spans="18:30" s="311" customFormat="1" ht="12" x14ac:dyDescent="0.2">
      <c r="R1646" s="309"/>
      <c r="S1646" s="309"/>
      <c r="T1646" s="309"/>
      <c r="U1646" s="309"/>
      <c r="V1646" s="309"/>
      <c r="W1646" s="309"/>
      <c r="X1646" s="309"/>
      <c r="Y1646" s="309"/>
      <c r="Z1646" s="309"/>
      <c r="AA1646" s="309"/>
      <c r="AB1646" s="309"/>
      <c r="AC1646" s="309"/>
      <c r="AD1646" s="309"/>
    </row>
    <row r="1647" spans="18:30" s="311" customFormat="1" ht="12" x14ac:dyDescent="0.2">
      <c r="R1647" s="309"/>
      <c r="S1647" s="309"/>
      <c r="T1647" s="309"/>
      <c r="U1647" s="309"/>
      <c r="V1647" s="309"/>
      <c r="W1647" s="309"/>
      <c r="X1647" s="309"/>
      <c r="Y1647" s="309"/>
      <c r="Z1647" s="309"/>
      <c r="AA1647" s="309"/>
      <c r="AB1647" s="309"/>
      <c r="AC1647" s="309"/>
      <c r="AD1647" s="309"/>
    </row>
    <row r="1648" spans="18:30" s="311" customFormat="1" ht="12" x14ac:dyDescent="0.2">
      <c r="R1648" s="309"/>
      <c r="S1648" s="309"/>
      <c r="T1648" s="309"/>
      <c r="U1648" s="309"/>
      <c r="V1648" s="309"/>
      <c r="W1648" s="309"/>
      <c r="X1648" s="309"/>
      <c r="Y1648" s="309"/>
      <c r="Z1648" s="309"/>
      <c r="AA1648" s="309"/>
      <c r="AB1648" s="309"/>
      <c r="AC1648" s="309"/>
      <c r="AD1648" s="309"/>
    </row>
    <row r="1649" spans="18:30" s="311" customFormat="1" ht="12" x14ac:dyDescent="0.2">
      <c r="R1649" s="309"/>
      <c r="S1649" s="309"/>
      <c r="T1649" s="309"/>
      <c r="U1649" s="309"/>
      <c r="V1649" s="309"/>
      <c r="W1649" s="309"/>
      <c r="X1649" s="309"/>
      <c r="Y1649" s="309"/>
      <c r="Z1649" s="309"/>
      <c r="AA1649" s="309"/>
      <c r="AB1649" s="309"/>
      <c r="AC1649" s="309"/>
      <c r="AD1649" s="309"/>
    </row>
    <row r="1650" spans="18:30" s="311" customFormat="1" ht="12" x14ac:dyDescent="0.2">
      <c r="R1650" s="309"/>
      <c r="S1650" s="309"/>
      <c r="T1650" s="309"/>
      <c r="U1650" s="309"/>
      <c r="V1650" s="309"/>
      <c r="W1650" s="309"/>
      <c r="X1650" s="309"/>
      <c r="Y1650" s="309"/>
      <c r="Z1650" s="309"/>
      <c r="AA1650" s="309"/>
      <c r="AB1650" s="309"/>
      <c r="AC1650" s="309"/>
      <c r="AD1650" s="309"/>
    </row>
    <row r="1651" spans="18:30" s="311" customFormat="1" ht="12" x14ac:dyDescent="0.2">
      <c r="R1651" s="309"/>
      <c r="S1651" s="309"/>
      <c r="T1651" s="309"/>
      <c r="U1651" s="309"/>
      <c r="V1651" s="309"/>
      <c r="W1651" s="309"/>
      <c r="X1651" s="309"/>
      <c r="Y1651" s="309"/>
      <c r="Z1651" s="309"/>
      <c r="AA1651" s="309"/>
      <c r="AB1651" s="309"/>
      <c r="AC1651" s="309"/>
      <c r="AD1651" s="309"/>
    </row>
    <row r="1652" spans="18:30" s="311" customFormat="1" ht="12" x14ac:dyDescent="0.2">
      <c r="R1652" s="309"/>
      <c r="S1652" s="309"/>
      <c r="T1652" s="309"/>
      <c r="U1652" s="309"/>
      <c r="V1652" s="309"/>
      <c r="W1652" s="309"/>
      <c r="X1652" s="309"/>
      <c r="Y1652" s="309"/>
      <c r="Z1652" s="309"/>
      <c r="AA1652" s="309"/>
      <c r="AB1652" s="309"/>
      <c r="AC1652" s="309"/>
      <c r="AD1652" s="309"/>
    </row>
    <row r="1653" spans="18:30" s="311" customFormat="1" ht="12" x14ac:dyDescent="0.2">
      <c r="R1653" s="309"/>
      <c r="S1653" s="309"/>
      <c r="T1653" s="309"/>
      <c r="U1653" s="309"/>
      <c r="V1653" s="309"/>
      <c r="W1653" s="309"/>
      <c r="X1653" s="309"/>
      <c r="Y1653" s="309"/>
      <c r="Z1653" s="309"/>
      <c r="AA1653" s="309"/>
      <c r="AB1653" s="309"/>
      <c r="AC1653" s="309"/>
      <c r="AD1653" s="309"/>
    </row>
    <row r="1654" spans="18:30" s="311" customFormat="1" ht="12" x14ac:dyDescent="0.2">
      <c r="R1654" s="309"/>
      <c r="S1654" s="309"/>
      <c r="T1654" s="309"/>
      <c r="U1654" s="309"/>
      <c r="V1654" s="309"/>
      <c r="W1654" s="309"/>
      <c r="X1654" s="309"/>
      <c r="Y1654" s="309"/>
      <c r="Z1654" s="309"/>
      <c r="AA1654" s="309"/>
      <c r="AB1654" s="309"/>
      <c r="AC1654" s="309"/>
      <c r="AD1654" s="309"/>
    </row>
    <row r="1655" spans="18:30" s="311" customFormat="1" ht="12" x14ac:dyDescent="0.2">
      <c r="R1655" s="309"/>
      <c r="S1655" s="309"/>
      <c r="T1655" s="309"/>
      <c r="U1655" s="309"/>
      <c r="V1655" s="309"/>
      <c r="W1655" s="309"/>
      <c r="X1655" s="309"/>
      <c r="Y1655" s="309"/>
      <c r="Z1655" s="309"/>
      <c r="AA1655" s="309"/>
      <c r="AB1655" s="309"/>
      <c r="AC1655" s="309"/>
      <c r="AD1655" s="309"/>
    </row>
    <row r="1656" spans="18:30" s="311" customFormat="1" ht="12" x14ac:dyDescent="0.2">
      <c r="R1656" s="309"/>
      <c r="S1656" s="309"/>
      <c r="T1656" s="309"/>
      <c r="U1656" s="309"/>
      <c r="V1656" s="309"/>
      <c r="W1656" s="309"/>
      <c r="X1656" s="309"/>
      <c r="Y1656" s="309"/>
      <c r="Z1656" s="309"/>
      <c r="AA1656" s="309"/>
      <c r="AB1656" s="309"/>
      <c r="AC1656" s="309"/>
      <c r="AD1656" s="309"/>
    </row>
    <row r="1657" spans="18:30" s="311" customFormat="1" ht="12" x14ac:dyDescent="0.2">
      <c r="R1657" s="309"/>
      <c r="S1657" s="309"/>
      <c r="T1657" s="309"/>
      <c r="U1657" s="309"/>
      <c r="V1657" s="309"/>
      <c r="W1657" s="309"/>
      <c r="X1657" s="309"/>
      <c r="Y1657" s="309"/>
      <c r="Z1657" s="309"/>
      <c r="AA1657" s="309"/>
      <c r="AB1657" s="309"/>
      <c r="AC1657" s="309"/>
      <c r="AD1657" s="309"/>
    </row>
    <row r="1658" spans="18:30" s="311" customFormat="1" ht="12" x14ac:dyDescent="0.2">
      <c r="R1658" s="309"/>
      <c r="S1658" s="309"/>
      <c r="T1658" s="309"/>
      <c r="U1658" s="309"/>
      <c r="V1658" s="309"/>
      <c r="W1658" s="309"/>
      <c r="X1658" s="309"/>
      <c r="Y1658" s="309"/>
      <c r="Z1658" s="309"/>
      <c r="AA1658" s="309"/>
      <c r="AB1658" s="309"/>
      <c r="AC1658" s="309"/>
      <c r="AD1658" s="309"/>
    </row>
    <row r="1659" spans="18:30" s="311" customFormat="1" ht="12" x14ac:dyDescent="0.2">
      <c r="R1659" s="309"/>
      <c r="S1659" s="309"/>
      <c r="T1659" s="309"/>
      <c r="U1659" s="309"/>
      <c r="V1659" s="309"/>
      <c r="W1659" s="309"/>
      <c r="X1659" s="309"/>
      <c r="Y1659" s="309"/>
      <c r="Z1659" s="309"/>
      <c r="AA1659" s="309"/>
      <c r="AB1659" s="309"/>
      <c r="AC1659" s="309"/>
      <c r="AD1659" s="309"/>
    </row>
    <row r="1660" spans="18:30" s="311" customFormat="1" ht="12" x14ac:dyDescent="0.2">
      <c r="R1660" s="309"/>
      <c r="S1660" s="309"/>
      <c r="T1660" s="309"/>
      <c r="U1660" s="309"/>
      <c r="V1660" s="309"/>
      <c r="W1660" s="309"/>
      <c r="X1660" s="309"/>
      <c r="Y1660" s="309"/>
      <c r="Z1660" s="309"/>
      <c r="AA1660" s="309"/>
      <c r="AB1660" s="309"/>
      <c r="AC1660" s="309"/>
      <c r="AD1660" s="309"/>
    </row>
    <row r="1661" spans="18:30" s="311" customFormat="1" ht="12" x14ac:dyDescent="0.2">
      <c r="R1661" s="309"/>
      <c r="S1661" s="309"/>
      <c r="T1661" s="309"/>
      <c r="U1661" s="309"/>
      <c r="V1661" s="309"/>
      <c r="W1661" s="309"/>
      <c r="X1661" s="309"/>
      <c r="Y1661" s="309"/>
      <c r="Z1661" s="309"/>
      <c r="AA1661" s="309"/>
      <c r="AB1661" s="309"/>
      <c r="AC1661" s="309"/>
      <c r="AD1661" s="309"/>
    </row>
    <row r="1662" spans="18:30" s="311" customFormat="1" ht="12" x14ac:dyDescent="0.2">
      <c r="R1662" s="309"/>
      <c r="S1662" s="309"/>
      <c r="T1662" s="309"/>
      <c r="U1662" s="309"/>
      <c r="V1662" s="309"/>
      <c r="W1662" s="309"/>
      <c r="X1662" s="309"/>
      <c r="Y1662" s="309"/>
      <c r="Z1662" s="309"/>
      <c r="AA1662" s="309"/>
      <c r="AB1662" s="309"/>
      <c r="AC1662" s="309"/>
      <c r="AD1662" s="309"/>
    </row>
    <row r="1663" spans="18:30" s="311" customFormat="1" ht="12" x14ac:dyDescent="0.2">
      <c r="R1663" s="309"/>
      <c r="S1663" s="309"/>
      <c r="T1663" s="309"/>
      <c r="U1663" s="309"/>
      <c r="V1663" s="309"/>
      <c r="W1663" s="309"/>
      <c r="X1663" s="309"/>
      <c r="Y1663" s="309"/>
      <c r="Z1663" s="309"/>
      <c r="AA1663" s="309"/>
      <c r="AB1663" s="309"/>
      <c r="AC1663" s="309"/>
      <c r="AD1663" s="309"/>
    </row>
    <row r="1664" spans="18:30" s="311" customFormat="1" ht="12" x14ac:dyDescent="0.2">
      <c r="R1664" s="309"/>
      <c r="S1664" s="309"/>
      <c r="T1664" s="309"/>
      <c r="U1664" s="309"/>
      <c r="V1664" s="309"/>
      <c r="W1664" s="309"/>
      <c r="X1664" s="309"/>
      <c r="Y1664" s="309"/>
      <c r="Z1664" s="309"/>
      <c r="AA1664" s="309"/>
      <c r="AB1664" s="309"/>
      <c r="AC1664" s="309"/>
      <c r="AD1664" s="309"/>
    </row>
    <row r="1665" spans="18:30" s="311" customFormat="1" ht="12" x14ac:dyDescent="0.2">
      <c r="R1665" s="309"/>
      <c r="S1665" s="309"/>
      <c r="T1665" s="309"/>
      <c r="U1665" s="309"/>
      <c r="V1665" s="309"/>
      <c r="W1665" s="309"/>
      <c r="X1665" s="309"/>
      <c r="Y1665" s="309"/>
      <c r="Z1665" s="309"/>
      <c r="AA1665" s="309"/>
      <c r="AB1665" s="309"/>
      <c r="AC1665" s="309"/>
      <c r="AD1665" s="309"/>
    </row>
    <row r="1666" spans="18:30" s="311" customFormat="1" ht="12" x14ac:dyDescent="0.2">
      <c r="R1666" s="309"/>
      <c r="S1666" s="309"/>
      <c r="T1666" s="309"/>
      <c r="U1666" s="309"/>
      <c r="V1666" s="309"/>
      <c r="W1666" s="309"/>
      <c r="X1666" s="309"/>
      <c r="Y1666" s="309"/>
      <c r="Z1666" s="309"/>
      <c r="AA1666" s="309"/>
      <c r="AB1666" s="309"/>
      <c r="AC1666" s="309"/>
      <c r="AD1666" s="309"/>
    </row>
    <row r="1667" spans="18:30" s="311" customFormat="1" ht="12" x14ac:dyDescent="0.2">
      <c r="R1667" s="309"/>
      <c r="S1667" s="309"/>
      <c r="T1667" s="309"/>
      <c r="U1667" s="309"/>
      <c r="V1667" s="309"/>
      <c r="W1667" s="309"/>
      <c r="X1667" s="309"/>
      <c r="Y1667" s="309"/>
      <c r="Z1667" s="309"/>
      <c r="AA1667" s="309"/>
      <c r="AB1667" s="309"/>
      <c r="AC1667" s="309"/>
      <c r="AD1667" s="309"/>
    </row>
    <row r="1668" spans="18:30" s="311" customFormat="1" ht="12" x14ac:dyDescent="0.2">
      <c r="R1668" s="309"/>
      <c r="S1668" s="309"/>
      <c r="T1668" s="309"/>
      <c r="U1668" s="309"/>
      <c r="V1668" s="309"/>
      <c r="W1668" s="309"/>
      <c r="X1668" s="309"/>
      <c r="Y1668" s="309"/>
      <c r="Z1668" s="309"/>
      <c r="AA1668" s="309"/>
      <c r="AB1668" s="309"/>
      <c r="AC1668" s="309"/>
      <c r="AD1668" s="309"/>
    </row>
    <row r="1669" spans="18:30" s="311" customFormat="1" ht="12" x14ac:dyDescent="0.2">
      <c r="R1669" s="309"/>
      <c r="S1669" s="309"/>
      <c r="T1669" s="309"/>
      <c r="U1669" s="309"/>
      <c r="V1669" s="309"/>
      <c r="W1669" s="309"/>
      <c r="X1669" s="309"/>
      <c r="Y1669" s="309"/>
      <c r="Z1669" s="309"/>
      <c r="AA1669" s="309"/>
      <c r="AB1669" s="309"/>
      <c r="AC1669" s="309"/>
      <c r="AD1669" s="309"/>
    </row>
    <row r="1670" spans="18:30" s="311" customFormat="1" ht="12" x14ac:dyDescent="0.2">
      <c r="R1670" s="309"/>
      <c r="S1670" s="309"/>
      <c r="T1670" s="309"/>
      <c r="U1670" s="309"/>
      <c r="V1670" s="309"/>
      <c r="W1670" s="309"/>
      <c r="X1670" s="309"/>
      <c r="Y1670" s="309"/>
      <c r="Z1670" s="309"/>
      <c r="AA1670" s="309"/>
      <c r="AB1670" s="309"/>
      <c r="AC1670" s="309"/>
      <c r="AD1670" s="309"/>
    </row>
    <row r="1671" spans="18:30" s="311" customFormat="1" ht="12" x14ac:dyDescent="0.2">
      <c r="R1671" s="309"/>
      <c r="S1671" s="309"/>
      <c r="T1671" s="309"/>
      <c r="U1671" s="309"/>
      <c r="V1671" s="309"/>
      <c r="W1671" s="309"/>
      <c r="X1671" s="309"/>
      <c r="Y1671" s="309"/>
      <c r="Z1671" s="309"/>
      <c r="AA1671" s="309"/>
      <c r="AB1671" s="309"/>
      <c r="AC1671" s="309"/>
      <c r="AD1671" s="309"/>
    </row>
    <row r="1672" spans="18:30" s="311" customFormat="1" ht="12" x14ac:dyDescent="0.2">
      <c r="R1672" s="309"/>
      <c r="S1672" s="309"/>
      <c r="T1672" s="309"/>
      <c r="U1672" s="309"/>
      <c r="V1672" s="309"/>
      <c r="W1672" s="309"/>
      <c r="X1672" s="309"/>
      <c r="Y1672" s="309"/>
      <c r="Z1672" s="309"/>
      <c r="AA1672" s="309"/>
      <c r="AB1672" s="309"/>
      <c r="AC1672" s="309"/>
      <c r="AD1672" s="309"/>
    </row>
    <row r="1673" spans="18:30" s="311" customFormat="1" ht="12" x14ac:dyDescent="0.2">
      <c r="R1673" s="309"/>
      <c r="S1673" s="309"/>
      <c r="T1673" s="309"/>
      <c r="U1673" s="309"/>
      <c r="V1673" s="309"/>
      <c r="W1673" s="309"/>
      <c r="X1673" s="309"/>
      <c r="Y1673" s="309"/>
      <c r="Z1673" s="309"/>
      <c r="AA1673" s="309"/>
      <c r="AB1673" s="309"/>
      <c r="AC1673" s="309"/>
      <c r="AD1673" s="309"/>
    </row>
    <row r="1674" spans="18:30" s="311" customFormat="1" ht="12" x14ac:dyDescent="0.2">
      <c r="R1674" s="309"/>
      <c r="S1674" s="309"/>
      <c r="T1674" s="309"/>
      <c r="U1674" s="309"/>
      <c r="V1674" s="309"/>
      <c r="W1674" s="309"/>
      <c r="X1674" s="309"/>
      <c r="Y1674" s="309"/>
      <c r="Z1674" s="309"/>
      <c r="AA1674" s="309"/>
      <c r="AB1674" s="309"/>
      <c r="AC1674" s="309"/>
      <c r="AD1674" s="309"/>
    </row>
    <row r="1675" spans="18:30" s="311" customFormat="1" ht="12" x14ac:dyDescent="0.2">
      <c r="R1675" s="309"/>
      <c r="S1675" s="309"/>
      <c r="T1675" s="309"/>
      <c r="U1675" s="309"/>
      <c r="V1675" s="309"/>
      <c r="W1675" s="309"/>
      <c r="X1675" s="309"/>
      <c r="Y1675" s="309"/>
      <c r="Z1675" s="309"/>
      <c r="AA1675" s="309"/>
      <c r="AB1675" s="309"/>
      <c r="AC1675" s="309"/>
      <c r="AD1675" s="309"/>
    </row>
    <row r="1676" spans="18:30" s="311" customFormat="1" ht="12" x14ac:dyDescent="0.2">
      <c r="R1676" s="309"/>
      <c r="S1676" s="309"/>
      <c r="T1676" s="309"/>
      <c r="U1676" s="309"/>
      <c r="V1676" s="309"/>
      <c r="W1676" s="309"/>
      <c r="X1676" s="309"/>
      <c r="Y1676" s="309"/>
      <c r="Z1676" s="309"/>
      <c r="AA1676" s="309"/>
      <c r="AB1676" s="309"/>
      <c r="AC1676" s="309"/>
      <c r="AD1676" s="309"/>
    </row>
    <row r="1677" spans="18:30" s="311" customFormat="1" ht="12" x14ac:dyDescent="0.2">
      <c r="R1677" s="309"/>
      <c r="S1677" s="309"/>
      <c r="T1677" s="309"/>
      <c r="U1677" s="309"/>
      <c r="V1677" s="309"/>
      <c r="W1677" s="309"/>
      <c r="X1677" s="309"/>
      <c r="Y1677" s="309"/>
      <c r="Z1677" s="309"/>
      <c r="AA1677" s="309"/>
      <c r="AB1677" s="309"/>
      <c r="AC1677" s="309"/>
      <c r="AD1677" s="309"/>
    </row>
    <row r="1678" spans="18:30" s="311" customFormat="1" ht="12" x14ac:dyDescent="0.2">
      <c r="R1678" s="309"/>
      <c r="S1678" s="309"/>
      <c r="T1678" s="309"/>
      <c r="U1678" s="309"/>
      <c r="V1678" s="309"/>
      <c r="W1678" s="309"/>
      <c r="X1678" s="309"/>
      <c r="Y1678" s="309"/>
      <c r="Z1678" s="309"/>
      <c r="AA1678" s="309"/>
      <c r="AB1678" s="309"/>
      <c r="AC1678" s="309"/>
      <c r="AD1678" s="309"/>
    </row>
    <row r="1679" spans="18:30" s="311" customFormat="1" ht="12" x14ac:dyDescent="0.2">
      <c r="R1679" s="309"/>
      <c r="S1679" s="309"/>
      <c r="T1679" s="309"/>
      <c r="U1679" s="309"/>
      <c r="V1679" s="309"/>
      <c r="W1679" s="309"/>
      <c r="X1679" s="309"/>
      <c r="Y1679" s="309"/>
      <c r="Z1679" s="309"/>
      <c r="AA1679" s="309"/>
      <c r="AB1679" s="309"/>
      <c r="AC1679" s="309"/>
      <c r="AD1679" s="309"/>
    </row>
    <row r="1680" spans="18:30" s="311" customFormat="1" ht="12" x14ac:dyDescent="0.2">
      <c r="R1680" s="309"/>
      <c r="S1680" s="309"/>
      <c r="T1680" s="309"/>
      <c r="U1680" s="309"/>
      <c r="V1680" s="309"/>
      <c r="W1680" s="309"/>
      <c r="X1680" s="309"/>
      <c r="Y1680" s="309"/>
      <c r="Z1680" s="309"/>
      <c r="AA1680" s="309"/>
      <c r="AB1680" s="309"/>
      <c r="AC1680" s="309"/>
      <c r="AD1680" s="309"/>
    </row>
    <row r="1681" spans="18:30" s="311" customFormat="1" ht="12" x14ac:dyDescent="0.2">
      <c r="R1681" s="309"/>
      <c r="S1681" s="309"/>
      <c r="T1681" s="309"/>
      <c r="U1681" s="309"/>
      <c r="V1681" s="309"/>
      <c r="W1681" s="309"/>
      <c r="X1681" s="309"/>
      <c r="Y1681" s="309"/>
      <c r="Z1681" s="309"/>
      <c r="AA1681" s="309"/>
      <c r="AB1681" s="309"/>
      <c r="AC1681" s="309"/>
      <c r="AD1681" s="309"/>
    </row>
    <row r="1682" spans="18:30" s="311" customFormat="1" ht="12" x14ac:dyDescent="0.2">
      <c r="R1682" s="309"/>
      <c r="S1682" s="309"/>
      <c r="T1682" s="309"/>
      <c r="U1682" s="309"/>
      <c r="V1682" s="309"/>
      <c r="W1682" s="309"/>
      <c r="X1682" s="309"/>
      <c r="Y1682" s="309"/>
      <c r="Z1682" s="309"/>
      <c r="AA1682" s="309"/>
      <c r="AB1682" s="309"/>
      <c r="AC1682" s="309"/>
      <c r="AD1682" s="309"/>
    </row>
    <row r="1683" spans="18:30" s="311" customFormat="1" ht="12" x14ac:dyDescent="0.2">
      <c r="R1683" s="309"/>
      <c r="S1683" s="309"/>
      <c r="T1683" s="309"/>
      <c r="U1683" s="309"/>
      <c r="V1683" s="309"/>
      <c r="W1683" s="309"/>
      <c r="X1683" s="309"/>
      <c r="Y1683" s="309"/>
      <c r="Z1683" s="309"/>
      <c r="AA1683" s="309"/>
      <c r="AB1683" s="309"/>
      <c r="AC1683" s="309"/>
      <c r="AD1683" s="309"/>
    </row>
    <row r="1684" spans="18:30" s="311" customFormat="1" ht="12" x14ac:dyDescent="0.2">
      <c r="R1684" s="309"/>
      <c r="S1684" s="309"/>
      <c r="T1684" s="309"/>
      <c r="U1684" s="309"/>
      <c r="V1684" s="309"/>
      <c r="W1684" s="309"/>
      <c r="X1684" s="309"/>
      <c r="Y1684" s="309"/>
      <c r="Z1684" s="309"/>
      <c r="AA1684" s="309"/>
      <c r="AB1684" s="309"/>
      <c r="AC1684" s="309"/>
      <c r="AD1684" s="309"/>
    </row>
    <row r="1685" spans="18:30" s="311" customFormat="1" ht="12" x14ac:dyDescent="0.2">
      <c r="R1685" s="309"/>
      <c r="S1685" s="309"/>
      <c r="T1685" s="309"/>
      <c r="U1685" s="309"/>
      <c r="V1685" s="309"/>
      <c r="W1685" s="309"/>
      <c r="X1685" s="309"/>
      <c r="Y1685" s="309"/>
      <c r="Z1685" s="309"/>
      <c r="AA1685" s="309"/>
      <c r="AB1685" s="309"/>
      <c r="AC1685" s="309"/>
      <c r="AD1685" s="309"/>
    </row>
    <row r="1686" spans="18:30" s="311" customFormat="1" ht="12" x14ac:dyDescent="0.2">
      <c r="R1686" s="309"/>
      <c r="S1686" s="309"/>
      <c r="T1686" s="309"/>
      <c r="U1686" s="309"/>
      <c r="V1686" s="309"/>
      <c r="W1686" s="309"/>
      <c r="X1686" s="309"/>
      <c r="Y1686" s="309"/>
      <c r="Z1686" s="309"/>
      <c r="AA1686" s="309"/>
      <c r="AB1686" s="309"/>
      <c r="AC1686" s="309"/>
      <c r="AD1686" s="309"/>
    </row>
    <row r="1687" spans="18:30" s="311" customFormat="1" ht="12" x14ac:dyDescent="0.2">
      <c r="R1687" s="309"/>
      <c r="S1687" s="309"/>
      <c r="T1687" s="309"/>
      <c r="U1687" s="309"/>
      <c r="V1687" s="309"/>
      <c r="W1687" s="309"/>
      <c r="X1687" s="309"/>
      <c r="Y1687" s="309"/>
      <c r="Z1687" s="309"/>
      <c r="AA1687" s="309"/>
      <c r="AB1687" s="309"/>
      <c r="AC1687" s="309"/>
      <c r="AD1687" s="309"/>
    </row>
    <row r="1688" spans="18:30" s="311" customFormat="1" ht="12" x14ac:dyDescent="0.2">
      <c r="R1688" s="309"/>
      <c r="S1688" s="309"/>
      <c r="T1688" s="309"/>
      <c r="U1688" s="309"/>
      <c r="V1688" s="309"/>
      <c r="W1688" s="309"/>
      <c r="X1688" s="309"/>
      <c r="Y1688" s="309"/>
      <c r="Z1688" s="309"/>
      <c r="AA1688" s="309"/>
      <c r="AB1688" s="309"/>
      <c r="AC1688" s="309"/>
      <c r="AD1688" s="309"/>
    </row>
    <row r="1689" spans="18:30" s="311" customFormat="1" ht="12" x14ac:dyDescent="0.2">
      <c r="R1689" s="309"/>
      <c r="S1689" s="309"/>
      <c r="T1689" s="309"/>
      <c r="U1689" s="309"/>
      <c r="V1689" s="309"/>
      <c r="W1689" s="309"/>
      <c r="X1689" s="309"/>
      <c r="Y1689" s="309"/>
      <c r="Z1689" s="309"/>
      <c r="AA1689" s="309"/>
      <c r="AB1689" s="309"/>
      <c r="AC1689" s="309"/>
      <c r="AD1689" s="309"/>
    </row>
    <row r="1690" spans="18:30" s="311" customFormat="1" ht="12" x14ac:dyDescent="0.2">
      <c r="R1690" s="309"/>
      <c r="S1690" s="309"/>
      <c r="T1690" s="309"/>
      <c r="U1690" s="309"/>
      <c r="V1690" s="309"/>
      <c r="W1690" s="309"/>
      <c r="X1690" s="309"/>
      <c r="Y1690" s="309"/>
      <c r="Z1690" s="309"/>
      <c r="AA1690" s="309"/>
      <c r="AB1690" s="309"/>
      <c r="AC1690" s="309"/>
      <c r="AD1690" s="309"/>
    </row>
    <row r="1691" spans="18:30" s="311" customFormat="1" ht="12" x14ac:dyDescent="0.2">
      <c r="R1691" s="309"/>
      <c r="S1691" s="309"/>
      <c r="T1691" s="309"/>
      <c r="U1691" s="309"/>
      <c r="V1691" s="309"/>
      <c r="W1691" s="309"/>
      <c r="X1691" s="309"/>
      <c r="Y1691" s="309"/>
      <c r="Z1691" s="309"/>
      <c r="AA1691" s="309"/>
      <c r="AB1691" s="309"/>
      <c r="AC1691" s="309"/>
      <c r="AD1691" s="309"/>
    </row>
    <row r="1692" spans="18:30" s="311" customFormat="1" ht="12" x14ac:dyDescent="0.2">
      <c r="R1692" s="309"/>
      <c r="S1692" s="309"/>
      <c r="T1692" s="309"/>
      <c r="U1692" s="309"/>
      <c r="V1692" s="309"/>
      <c r="W1692" s="309"/>
      <c r="X1692" s="309"/>
      <c r="Y1692" s="309"/>
      <c r="Z1692" s="309"/>
      <c r="AA1692" s="309"/>
      <c r="AB1692" s="309"/>
      <c r="AC1692" s="309"/>
      <c r="AD1692" s="309"/>
    </row>
    <row r="1693" spans="18:30" s="311" customFormat="1" ht="12" x14ac:dyDescent="0.2">
      <c r="R1693" s="309"/>
      <c r="S1693" s="309"/>
      <c r="T1693" s="309"/>
      <c r="U1693" s="309"/>
      <c r="V1693" s="309"/>
      <c r="W1693" s="309"/>
      <c r="X1693" s="309"/>
      <c r="Y1693" s="309"/>
      <c r="Z1693" s="309"/>
      <c r="AA1693" s="309"/>
      <c r="AB1693" s="309"/>
      <c r="AC1693" s="309"/>
      <c r="AD1693" s="309"/>
    </row>
    <row r="1694" spans="18:30" s="311" customFormat="1" ht="12" x14ac:dyDescent="0.2">
      <c r="R1694" s="309"/>
      <c r="S1694" s="309"/>
      <c r="T1694" s="309"/>
      <c r="U1694" s="309"/>
      <c r="V1694" s="309"/>
      <c r="W1694" s="309"/>
      <c r="X1694" s="309"/>
      <c r="Y1694" s="309"/>
      <c r="Z1694" s="309"/>
      <c r="AA1694" s="309"/>
      <c r="AB1694" s="309"/>
      <c r="AC1694" s="309"/>
      <c r="AD1694" s="309"/>
    </row>
    <row r="1695" spans="18:30" s="311" customFormat="1" ht="12" x14ac:dyDescent="0.2">
      <c r="R1695" s="309"/>
      <c r="S1695" s="309"/>
      <c r="T1695" s="309"/>
      <c r="U1695" s="309"/>
      <c r="V1695" s="309"/>
      <c r="W1695" s="309"/>
      <c r="X1695" s="309"/>
      <c r="Y1695" s="309"/>
      <c r="Z1695" s="309"/>
      <c r="AA1695" s="309"/>
      <c r="AB1695" s="309"/>
      <c r="AC1695" s="309"/>
      <c r="AD1695" s="309"/>
    </row>
    <row r="1696" spans="18:30" s="311" customFormat="1" ht="12" x14ac:dyDescent="0.2">
      <c r="R1696" s="309"/>
      <c r="S1696" s="309"/>
      <c r="T1696" s="309"/>
      <c r="U1696" s="309"/>
      <c r="V1696" s="309"/>
      <c r="W1696" s="309"/>
      <c r="X1696" s="309"/>
      <c r="Y1696" s="309"/>
      <c r="Z1696" s="309"/>
      <c r="AA1696" s="309"/>
      <c r="AB1696" s="309"/>
      <c r="AC1696" s="309"/>
      <c r="AD1696" s="309"/>
    </row>
    <row r="1697" spans="18:30" s="311" customFormat="1" ht="12" x14ac:dyDescent="0.2">
      <c r="R1697" s="309"/>
      <c r="S1697" s="309"/>
      <c r="T1697" s="309"/>
      <c r="U1697" s="309"/>
      <c r="V1697" s="309"/>
      <c r="W1697" s="309"/>
      <c r="X1697" s="309"/>
      <c r="Y1697" s="309"/>
      <c r="Z1697" s="309"/>
      <c r="AA1697" s="309"/>
      <c r="AB1697" s="309"/>
      <c r="AC1697" s="309"/>
      <c r="AD1697" s="309"/>
    </row>
    <row r="1698" spans="18:30" s="311" customFormat="1" ht="12" x14ac:dyDescent="0.2">
      <c r="R1698" s="309"/>
      <c r="S1698" s="309"/>
      <c r="T1698" s="309"/>
      <c r="U1698" s="309"/>
      <c r="V1698" s="309"/>
      <c r="W1698" s="309"/>
      <c r="X1698" s="309"/>
      <c r="Y1698" s="309"/>
      <c r="Z1698" s="309"/>
      <c r="AA1698" s="309"/>
      <c r="AB1698" s="309"/>
      <c r="AC1698" s="309"/>
      <c r="AD1698" s="309"/>
    </row>
    <row r="1699" spans="18:30" s="311" customFormat="1" ht="12" x14ac:dyDescent="0.2">
      <c r="R1699" s="309"/>
      <c r="S1699" s="309"/>
      <c r="T1699" s="309"/>
      <c r="U1699" s="309"/>
      <c r="V1699" s="309"/>
      <c r="W1699" s="309"/>
      <c r="X1699" s="309"/>
      <c r="Y1699" s="309"/>
      <c r="Z1699" s="309"/>
      <c r="AA1699" s="309"/>
      <c r="AB1699" s="309"/>
      <c r="AC1699" s="309"/>
      <c r="AD1699" s="309"/>
    </row>
    <row r="1700" spans="18:30" s="311" customFormat="1" ht="12" x14ac:dyDescent="0.2">
      <c r="R1700" s="309"/>
      <c r="S1700" s="309"/>
      <c r="T1700" s="309"/>
      <c r="U1700" s="309"/>
      <c r="V1700" s="309"/>
      <c r="W1700" s="309"/>
      <c r="X1700" s="309"/>
      <c r="Y1700" s="309"/>
      <c r="Z1700" s="309"/>
      <c r="AA1700" s="309"/>
      <c r="AB1700" s="309"/>
      <c r="AC1700" s="309"/>
      <c r="AD1700" s="309"/>
    </row>
    <row r="1701" spans="18:30" s="311" customFormat="1" ht="12" x14ac:dyDescent="0.2">
      <c r="R1701" s="309"/>
      <c r="S1701" s="309"/>
      <c r="T1701" s="309"/>
      <c r="U1701" s="309"/>
      <c r="V1701" s="309"/>
      <c r="W1701" s="309"/>
      <c r="X1701" s="309"/>
      <c r="Y1701" s="309"/>
      <c r="Z1701" s="309"/>
      <c r="AA1701" s="309"/>
      <c r="AB1701" s="309"/>
      <c r="AC1701" s="309"/>
      <c r="AD1701" s="309"/>
    </row>
    <row r="1702" spans="18:30" s="311" customFormat="1" ht="12" x14ac:dyDescent="0.2">
      <c r="R1702" s="309"/>
      <c r="S1702" s="309"/>
      <c r="T1702" s="309"/>
      <c r="U1702" s="309"/>
      <c r="V1702" s="309"/>
      <c r="W1702" s="309"/>
      <c r="X1702" s="309"/>
      <c r="Y1702" s="309"/>
      <c r="Z1702" s="309"/>
      <c r="AA1702" s="309"/>
      <c r="AB1702" s="309"/>
      <c r="AC1702" s="309"/>
      <c r="AD1702" s="309"/>
    </row>
    <row r="1703" spans="18:30" s="311" customFormat="1" ht="12" x14ac:dyDescent="0.2">
      <c r="R1703" s="309"/>
      <c r="S1703" s="309"/>
      <c r="T1703" s="309"/>
      <c r="U1703" s="309"/>
      <c r="V1703" s="309"/>
      <c r="W1703" s="309"/>
      <c r="X1703" s="309"/>
      <c r="Y1703" s="309"/>
      <c r="Z1703" s="309"/>
      <c r="AA1703" s="309"/>
      <c r="AB1703" s="309"/>
      <c r="AC1703" s="309"/>
      <c r="AD1703" s="309"/>
    </row>
    <row r="1704" spans="18:30" s="311" customFormat="1" ht="12" x14ac:dyDescent="0.2">
      <c r="R1704" s="309"/>
      <c r="S1704" s="309"/>
      <c r="T1704" s="309"/>
      <c r="U1704" s="309"/>
      <c r="V1704" s="309"/>
      <c r="W1704" s="309"/>
      <c r="X1704" s="309"/>
      <c r="Y1704" s="309"/>
      <c r="Z1704" s="309"/>
      <c r="AA1704" s="309"/>
      <c r="AB1704" s="309"/>
      <c r="AC1704" s="309"/>
      <c r="AD1704" s="309"/>
    </row>
    <row r="1705" spans="18:30" s="311" customFormat="1" ht="12" x14ac:dyDescent="0.2">
      <c r="R1705" s="309"/>
      <c r="S1705" s="309"/>
      <c r="T1705" s="309"/>
      <c r="U1705" s="309"/>
      <c r="V1705" s="309"/>
      <c r="W1705" s="309"/>
      <c r="X1705" s="309"/>
      <c r="Y1705" s="309"/>
      <c r="Z1705" s="309"/>
      <c r="AA1705" s="309"/>
      <c r="AB1705" s="309"/>
      <c r="AC1705" s="309"/>
      <c r="AD1705" s="309"/>
    </row>
    <row r="1706" spans="18:30" s="311" customFormat="1" ht="12" x14ac:dyDescent="0.2">
      <c r="R1706" s="309"/>
      <c r="S1706" s="309"/>
      <c r="T1706" s="309"/>
      <c r="U1706" s="309"/>
      <c r="V1706" s="309"/>
      <c r="W1706" s="309"/>
      <c r="X1706" s="309"/>
      <c r="Y1706" s="309"/>
      <c r="Z1706" s="309"/>
      <c r="AA1706" s="309"/>
      <c r="AB1706" s="309"/>
      <c r="AC1706" s="309"/>
      <c r="AD1706" s="309"/>
    </row>
    <row r="1707" spans="18:30" s="311" customFormat="1" ht="12" x14ac:dyDescent="0.2">
      <c r="R1707" s="309"/>
      <c r="S1707" s="309"/>
      <c r="T1707" s="309"/>
      <c r="U1707" s="309"/>
      <c r="V1707" s="309"/>
      <c r="W1707" s="309"/>
      <c r="X1707" s="309"/>
      <c r="Y1707" s="309"/>
      <c r="Z1707" s="309"/>
      <c r="AA1707" s="309"/>
      <c r="AB1707" s="309"/>
      <c r="AC1707" s="309"/>
      <c r="AD1707" s="309"/>
    </row>
    <row r="1708" spans="18:30" s="311" customFormat="1" ht="12" x14ac:dyDescent="0.2">
      <c r="R1708" s="309"/>
      <c r="S1708" s="309"/>
      <c r="T1708" s="309"/>
      <c r="U1708" s="309"/>
      <c r="V1708" s="309"/>
      <c r="W1708" s="309"/>
      <c r="X1708" s="309"/>
      <c r="Y1708" s="309"/>
      <c r="Z1708" s="309"/>
      <c r="AA1708" s="309"/>
      <c r="AB1708" s="309"/>
      <c r="AC1708" s="309"/>
      <c r="AD1708" s="309"/>
    </row>
  </sheetData>
  <mergeCells count="513">
    <mergeCell ref="A1:D3"/>
    <mergeCell ref="E1:AY1"/>
    <mergeCell ref="E2:AY2"/>
    <mergeCell ref="E3:AD3"/>
    <mergeCell ref="AE3:AY3"/>
    <mergeCell ref="A4:D4"/>
    <mergeCell ref="E4:AY4"/>
    <mergeCell ref="G8:S8"/>
    <mergeCell ref="T8:AF8"/>
    <mergeCell ref="AG8:AK8"/>
    <mergeCell ref="AL8:AM8"/>
    <mergeCell ref="AN8:AV8"/>
    <mergeCell ref="AY8:AY9"/>
    <mergeCell ref="A5:D5"/>
    <mergeCell ref="E5:AY5"/>
    <mergeCell ref="A6:D6"/>
    <mergeCell ref="E6:AY6"/>
    <mergeCell ref="A7:AY7"/>
    <mergeCell ref="A8:A9"/>
    <mergeCell ref="B8:B9"/>
    <mergeCell ref="C8:C9"/>
    <mergeCell ref="D8:D9"/>
    <mergeCell ref="E8:E9"/>
    <mergeCell ref="A10:A133"/>
    <mergeCell ref="B10:B133"/>
    <mergeCell ref="C10:C15"/>
    <mergeCell ref="AF10:AF15"/>
    <mergeCell ref="AG10:AG15"/>
    <mergeCell ref="AH10:AH15"/>
    <mergeCell ref="C46:C51"/>
    <mergeCell ref="AF46:AF51"/>
    <mergeCell ref="AG46:AG51"/>
    <mergeCell ref="AH46:AH51"/>
    <mergeCell ref="AU10:AU15"/>
    <mergeCell ref="AV10:AV15"/>
    <mergeCell ref="AW10:AW15"/>
    <mergeCell ref="AX10:AX15"/>
    <mergeCell ref="AY10:AY15"/>
    <mergeCell ref="C16:C21"/>
    <mergeCell ref="AF16:AF21"/>
    <mergeCell ref="AG16:AG21"/>
    <mergeCell ref="AH16:AH21"/>
    <mergeCell ref="AI16:AI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V16:AV21"/>
    <mergeCell ref="AW16:AW21"/>
    <mergeCell ref="AX16:AX21"/>
    <mergeCell ref="AY16:AY21"/>
    <mergeCell ref="C22:C27"/>
    <mergeCell ref="AF22:AF27"/>
    <mergeCell ref="AG22:AG27"/>
    <mergeCell ref="AH22:AH27"/>
    <mergeCell ref="AI22:AI27"/>
    <mergeCell ref="AJ22:AJ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W22:AW27"/>
    <mergeCell ref="AX22:AX27"/>
    <mergeCell ref="AY22:AY27"/>
    <mergeCell ref="C28:C33"/>
    <mergeCell ref="AF28:AF33"/>
    <mergeCell ref="AG28:AG33"/>
    <mergeCell ref="AH28:AH33"/>
    <mergeCell ref="AI28:AI33"/>
    <mergeCell ref="AJ28:AJ33"/>
    <mergeCell ref="AK28:AK33"/>
    <mergeCell ref="AQ22:AQ27"/>
    <mergeCell ref="AR22:AR27"/>
    <mergeCell ref="AS22:AS27"/>
    <mergeCell ref="AT22:AT27"/>
    <mergeCell ref="AU22:AU27"/>
    <mergeCell ref="AV22:AV27"/>
    <mergeCell ref="AK22:AK27"/>
    <mergeCell ref="AL22:AL27"/>
    <mergeCell ref="AM22:AM27"/>
    <mergeCell ref="AN22:AN27"/>
    <mergeCell ref="AO22:AO27"/>
    <mergeCell ref="AP22:AP27"/>
    <mergeCell ref="AX28:AX33"/>
    <mergeCell ref="AY28:AY33"/>
    <mergeCell ref="C34:C39"/>
    <mergeCell ref="AF34:AF39"/>
    <mergeCell ref="AG34:AG39"/>
    <mergeCell ref="AH34:AH39"/>
    <mergeCell ref="AI34:AI39"/>
    <mergeCell ref="AJ34:AJ39"/>
    <mergeCell ref="AK34:AK39"/>
    <mergeCell ref="AL34:AL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AY34:AY39"/>
    <mergeCell ref="C40:C45"/>
    <mergeCell ref="AF40:AF45"/>
    <mergeCell ref="AG40:AG45"/>
    <mergeCell ref="AH40:AH45"/>
    <mergeCell ref="AI40:AI45"/>
    <mergeCell ref="AJ40:AJ45"/>
    <mergeCell ref="AK40:AK45"/>
    <mergeCell ref="AL40:AL45"/>
    <mergeCell ref="AM40:AM45"/>
    <mergeCell ref="AS34:AS39"/>
    <mergeCell ref="AT34:AT39"/>
    <mergeCell ref="AU34:AU39"/>
    <mergeCell ref="AV34:AV39"/>
    <mergeCell ref="AW34:AW39"/>
    <mergeCell ref="AX34:AX39"/>
    <mergeCell ref="AM34:AM39"/>
    <mergeCell ref="AN34:AN39"/>
    <mergeCell ref="AO34:AO39"/>
    <mergeCell ref="AP34:AP39"/>
    <mergeCell ref="AQ34:AQ39"/>
    <mergeCell ref="AR34:AR39"/>
    <mergeCell ref="AT40:AT45"/>
    <mergeCell ref="AU40:AU45"/>
    <mergeCell ref="AV40:AV45"/>
    <mergeCell ref="AW40:AW45"/>
    <mergeCell ref="AX40:AX45"/>
    <mergeCell ref="AY40:AY45"/>
    <mergeCell ref="AN40:AN45"/>
    <mergeCell ref="AO40:AO45"/>
    <mergeCell ref="AP40:AP45"/>
    <mergeCell ref="AQ40:AQ45"/>
    <mergeCell ref="AR40:AR45"/>
    <mergeCell ref="AS40:AS45"/>
    <mergeCell ref="AU46:AU51"/>
    <mergeCell ref="AV46:AV51"/>
    <mergeCell ref="AW46:AW51"/>
    <mergeCell ref="AX46:AX51"/>
    <mergeCell ref="AY46:AY51"/>
    <mergeCell ref="C52:C57"/>
    <mergeCell ref="AF52:AF57"/>
    <mergeCell ref="AG52:AG57"/>
    <mergeCell ref="AH52:AH57"/>
    <mergeCell ref="AI52:AI57"/>
    <mergeCell ref="AO46:AO51"/>
    <mergeCell ref="AP46:AP51"/>
    <mergeCell ref="AQ46:AQ51"/>
    <mergeCell ref="AR46:AR51"/>
    <mergeCell ref="AS46:AS51"/>
    <mergeCell ref="AT46:AT51"/>
    <mergeCell ref="AI46:AI51"/>
    <mergeCell ref="AJ46:AJ51"/>
    <mergeCell ref="AK46:AK51"/>
    <mergeCell ref="AL46:AL51"/>
    <mergeCell ref="AM46:AM51"/>
    <mergeCell ref="AN46:AN51"/>
    <mergeCell ref="AP58:AP63"/>
    <mergeCell ref="AV52:AV57"/>
    <mergeCell ref="AW52:AW57"/>
    <mergeCell ref="AX52:AX57"/>
    <mergeCell ref="AY52:AY57"/>
    <mergeCell ref="C58:C63"/>
    <mergeCell ref="AF58:AF63"/>
    <mergeCell ref="AG58:AG63"/>
    <mergeCell ref="AH58:AH63"/>
    <mergeCell ref="AI58:AI63"/>
    <mergeCell ref="AJ58:AJ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O64:AO69"/>
    <mergeCell ref="AP64:AP69"/>
    <mergeCell ref="AQ64:AQ69"/>
    <mergeCell ref="AW58:AW63"/>
    <mergeCell ref="AX58:AX63"/>
    <mergeCell ref="AY58:AY63"/>
    <mergeCell ref="C64:C69"/>
    <mergeCell ref="AF64:AF69"/>
    <mergeCell ref="AG64:AG69"/>
    <mergeCell ref="AH64:AH69"/>
    <mergeCell ref="AI64:AI69"/>
    <mergeCell ref="AJ64:AJ69"/>
    <mergeCell ref="AK64:AK69"/>
    <mergeCell ref="AQ58:AQ63"/>
    <mergeCell ref="AR58:AR63"/>
    <mergeCell ref="AS58:AS63"/>
    <mergeCell ref="AT58:AT63"/>
    <mergeCell ref="AU58:AU63"/>
    <mergeCell ref="AV58:AV63"/>
    <mergeCell ref="AK58:AK63"/>
    <mergeCell ref="AL58:AL63"/>
    <mergeCell ref="AM58:AM63"/>
    <mergeCell ref="AN58:AN63"/>
    <mergeCell ref="AO58:AO63"/>
    <mergeCell ref="AN70:AN75"/>
    <mergeCell ref="AO70:AO75"/>
    <mergeCell ref="AP70:AP75"/>
    <mergeCell ref="AQ70:AQ75"/>
    <mergeCell ref="AR70:AR75"/>
    <mergeCell ref="AX64:AX69"/>
    <mergeCell ref="AY64:AY69"/>
    <mergeCell ref="C70:C75"/>
    <mergeCell ref="AF70:AF75"/>
    <mergeCell ref="AG70:AG75"/>
    <mergeCell ref="AH70:AH75"/>
    <mergeCell ref="AI70:AI75"/>
    <mergeCell ref="AJ70:AJ75"/>
    <mergeCell ref="AK70:AK75"/>
    <mergeCell ref="AL70:AL75"/>
    <mergeCell ref="AR64:AR69"/>
    <mergeCell ref="AS64:AS69"/>
    <mergeCell ref="AT64:AT69"/>
    <mergeCell ref="AU64:AU69"/>
    <mergeCell ref="AV64:AV69"/>
    <mergeCell ref="AW64:AW69"/>
    <mergeCell ref="AL64:AL69"/>
    <mergeCell ref="AM64:AM69"/>
    <mergeCell ref="AN64:AN69"/>
    <mergeCell ref="AY76:AY81"/>
    <mergeCell ref="AN76:AN81"/>
    <mergeCell ref="AO76:AO81"/>
    <mergeCell ref="AP76:AP81"/>
    <mergeCell ref="AQ76:AQ81"/>
    <mergeCell ref="AR76:AR81"/>
    <mergeCell ref="AS76:AS81"/>
    <mergeCell ref="AY70:AY75"/>
    <mergeCell ref="C76:C81"/>
    <mergeCell ref="AF76:AF81"/>
    <mergeCell ref="AG76:AG81"/>
    <mergeCell ref="AH76:AH81"/>
    <mergeCell ref="AI76:AI81"/>
    <mergeCell ref="AJ76:AJ81"/>
    <mergeCell ref="AK76:AK81"/>
    <mergeCell ref="AL76:AL81"/>
    <mergeCell ref="AM76:AM81"/>
    <mergeCell ref="AS70:AS75"/>
    <mergeCell ref="AT70:AT75"/>
    <mergeCell ref="AU70:AU75"/>
    <mergeCell ref="AV70:AV75"/>
    <mergeCell ref="AW70:AW75"/>
    <mergeCell ref="AX70:AX75"/>
    <mergeCell ref="AM70:AM75"/>
    <mergeCell ref="AG82:AG87"/>
    <mergeCell ref="AH82:AH87"/>
    <mergeCell ref="AI82:AI87"/>
    <mergeCell ref="AJ82:AJ87"/>
    <mergeCell ref="AT76:AT81"/>
    <mergeCell ref="AU76:AU81"/>
    <mergeCell ref="AV76:AV81"/>
    <mergeCell ref="AW76:AW81"/>
    <mergeCell ref="AX76:AX81"/>
    <mergeCell ref="AW82:AW87"/>
    <mergeCell ref="AX82:AX87"/>
    <mergeCell ref="AY82:AY87"/>
    <mergeCell ref="C88:C93"/>
    <mergeCell ref="AF88:AF93"/>
    <mergeCell ref="AG88:AG93"/>
    <mergeCell ref="AH88:AH93"/>
    <mergeCell ref="AI88:AI93"/>
    <mergeCell ref="AJ88:AJ93"/>
    <mergeCell ref="AK88:AK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C82:C87"/>
    <mergeCell ref="AF82:AF87"/>
    <mergeCell ref="AX88:AX93"/>
    <mergeCell ref="AY88:AY93"/>
    <mergeCell ref="C94:C99"/>
    <mergeCell ref="AF94:AF99"/>
    <mergeCell ref="AG94:AG99"/>
    <mergeCell ref="AH94:AH99"/>
    <mergeCell ref="AI94:AI99"/>
    <mergeCell ref="AJ94:AJ99"/>
    <mergeCell ref="AK94:AK99"/>
    <mergeCell ref="AL94:AL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Y94:AY99"/>
    <mergeCell ref="C100:C105"/>
    <mergeCell ref="AF100:AF105"/>
    <mergeCell ref="AG100:AG105"/>
    <mergeCell ref="AH100:AH105"/>
    <mergeCell ref="AI100:AI105"/>
    <mergeCell ref="AJ100:AJ105"/>
    <mergeCell ref="AK100:AK105"/>
    <mergeCell ref="AL100:AL105"/>
    <mergeCell ref="AM100:AM105"/>
    <mergeCell ref="AS94:AS99"/>
    <mergeCell ref="AT94:AT99"/>
    <mergeCell ref="AU94:AU99"/>
    <mergeCell ref="AV94:AV99"/>
    <mergeCell ref="AW94:AW99"/>
    <mergeCell ref="AX94:AX99"/>
    <mergeCell ref="AM94:AM99"/>
    <mergeCell ref="AN94:AN99"/>
    <mergeCell ref="AO94:AO99"/>
    <mergeCell ref="AP94:AP99"/>
    <mergeCell ref="AQ94:AQ99"/>
    <mergeCell ref="AR94:AR99"/>
    <mergeCell ref="AV100:AV105"/>
    <mergeCell ref="AW100:AW105"/>
    <mergeCell ref="AX100:AX105"/>
    <mergeCell ref="AY100:AY105"/>
    <mergeCell ref="AN100:AN105"/>
    <mergeCell ref="AO100:AO105"/>
    <mergeCell ref="AP100:AP105"/>
    <mergeCell ref="AQ100:AQ105"/>
    <mergeCell ref="AR100:AR105"/>
    <mergeCell ref="AS100:AS105"/>
    <mergeCell ref="AP106:AP111"/>
    <mergeCell ref="C106:C111"/>
    <mergeCell ref="AF106:AF111"/>
    <mergeCell ref="AG106:AG111"/>
    <mergeCell ref="AH106:AH111"/>
    <mergeCell ref="AI106:AI111"/>
    <mergeCell ref="AJ106:AJ111"/>
    <mergeCell ref="AT100:AT105"/>
    <mergeCell ref="AU100:AU105"/>
    <mergeCell ref="AO112:AO117"/>
    <mergeCell ref="AP112:AP117"/>
    <mergeCell ref="AQ112:AQ117"/>
    <mergeCell ref="AW106:AW111"/>
    <mergeCell ref="AX106:AX111"/>
    <mergeCell ref="AY106:AY111"/>
    <mergeCell ref="C112:C117"/>
    <mergeCell ref="AF112:AF117"/>
    <mergeCell ref="AG112:AG117"/>
    <mergeCell ref="AH112:AH117"/>
    <mergeCell ref="AI112:AI117"/>
    <mergeCell ref="AJ112:AJ117"/>
    <mergeCell ref="AK112:AK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N118:AN123"/>
    <mergeCell ref="AO118:AO123"/>
    <mergeCell ref="AP118:AP123"/>
    <mergeCell ref="AQ118:AQ123"/>
    <mergeCell ref="AR118:AR123"/>
    <mergeCell ref="AX112:AX117"/>
    <mergeCell ref="AY112:AY117"/>
    <mergeCell ref="C118:C123"/>
    <mergeCell ref="AF118:AF123"/>
    <mergeCell ref="AG118:AG123"/>
    <mergeCell ref="AH118:AH123"/>
    <mergeCell ref="AI118:AI123"/>
    <mergeCell ref="AJ118:AJ123"/>
    <mergeCell ref="AK118:AK123"/>
    <mergeCell ref="AL118:AL123"/>
    <mergeCell ref="AR112:AR117"/>
    <mergeCell ref="AS112:AS117"/>
    <mergeCell ref="AT112:AT117"/>
    <mergeCell ref="AU112:AU117"/>
    <mergeCell ref="AV112:AV117"/>
    <mergeCell ref="AW112:AW117"/>
    <mergeCell ref="AL112:AL117"/>
    <mergeCell ref="AM112:AM117"/>
    <mergeCell ref="AN112:AN117"/>
    <mergeCell ref="AY124:AY129"/>
    <mergeCell ref="AN124:AN129"/>
    <mergeCell ref="AO124:AO129"/>
    <mergeCell ref="AP124:AP129"/>
    <mergeCell ref="AQ124:AQ129"/>
    <mergeCell ref="AR124:AR129"/>
    <mergeCell ref="AS124:AS129"/>
    <mergeCell ref="AY118:AY123"/>
    <mergeCell ref="C124:C129"/>
    <mergeCell ref="AF124:AF129"/>
    <mergeCell ref="AG124:AG129"/>
    <mergeCell ref="AH124:AH129"/>
    <mergeCell ref="AI124:AI129"/>
    <mergeCell ref="AJ124:AJ129"/>
    <mergeCell ref="AK124:AK129"/>
    <mergeCell ref="AL124:AL129"/>
    <mergeCell ref="AM124:AM129"/>
    <mergeCell ref="AS118:AS123"/>
    <mergeCell ref="AT118:AT123"/>
    <mergeCell ref="AU118:AU123"/>
    <mergeCell ref="AV118:AV123"/>
    <mergeCell ref="AW118:AW123"/>
    <mergeCell ref="AX118:AX123"/>
    <mergeCell ref="AM118:AM123"/>
    <mergeCell ref="AG130:AG133"/>
    <mergeCell ref="AH130:AH133"/>
    <mergeCell ref="AI130:AI133"/>
    <mergeCell ref="AJ130:AJ133"/>
    <mergeCell ref="AT124:AT129"/>
    <mergeCell ref="AU124:AU129"/>
    <mergeCell ref="AV124:AV129"/>
    <mergeCell ref="AW124:AW129"/>
    <mergeCell ref="AX124:AX129"/>
    <mergeCell ref="AW130:AW133"/>
    <mergeCell ref="AX130:AX133"/>
    <mergeCell ref="AY130:AY133"/>
    <mergeCell ref="A134:A139"/>
    <mergeCell ref="B134:B139"/>
    <mergeCell ref="C134:C139"/>
    <mergeCell ref="AF134:AF139"/>
    <mergeCell ref="AG134:AG139"/>
    <mergeCell ref="AH134:AH139"/>
    <mergeCell ref="AI134:AI139"/>
    <mergeCell ref="AQ130:AQ133"/>
    <mergeCell ref="AR130:AR133"/>
    <mergeCell ref="AS130:AS133"/>
    <mergeCell ref="AT130:AT133"/>
    <mergeCell ref="AU130:AU133"/>
    <mergeCell ref="AV130:AV133"/>
    <mergeCell ref="AK130:AK133"/>
    <mergeCell ref="AL130:AL133"/>
    <mergeCell ref="AM130:AM133"/>
    <mergeCell ref="AN130:AN133"/>
    <mergeCell ref="AO130:AO133"/>
    <mergeCell ref="AP130:AP133"/>
    <mergeCell ref="C130:C133"/>
    <mergeCell ref="AF130:AF133"/>
    <mergeCell ref="AV134:AV139"/>
    <mergeCell ref="AW134:AW139"/>
    <mergeCell ref="AX134:AX139"/>
    <mergeCell ref="AY134:AY139"/>
    <mergeCell ref="A140:C142"/>
    <mergeCell ref="AG140:AG142"/>
    <mergeCell ref="AH140:AH142"/>
    <mergeCell ref="AI140:AI142"/>
    <mergeCell ref="AJ140:AJ142"/>
    <mergeCell ref="AK140:AK142"/>
    <mergeCell ref="AP134:AP139"/>
    <mergeCell ref="AQ134:AQ139"/>
    <mergeCell ref="AR134:AR139"/>
    <mergeCell ref="AS134:AS139"/>
    <mergeCell ref="AT134:AT139"/>
    <mergeCell ref="AU134:AU139"/>
    <mergeCell ref="AJ134:AJ139"/>
    <mergeCell ref="AK134:AK139"/>
    <mergeCell ref="AL134:AL139"/>
    <mergeCell ref="AM134:AM139"/>
    <mergeCell ref="AN134:AN139"/>
    <mergeCell ref="AO134:AO139"/>
    <mergeCell ref="B146:D146"/>
    <mergeCell ref="E146:R146"/>
    <mergeCell ref="AX140:AX142"/>
    <mergeCell ref="AY140:AY142"/>
    <mergeCell ref="B145:D145"/>
    <mergeCell ref="E145:R145"/>
    <mergeCell ref="AR140:AR142"/>
    <mergeCell ref="AS140:AS142"/>
    <mergeCell ref="AT140:AT142"/>
    <mergeCell ref="AU140:AU142"/>
    <mergeCell ref="AV140:AV142"/>
    <mergeCell ref="AW140:AW142"/>
    <mergeCell ref="AL140:AL142"/>
    <mergeCell ref="AM140:AM142"/>
    <mergeCell ref="AN140:AN142"/>
    <mergeCell ref="AO140:AO142"/>
    <mergeCell ref="AP140:AP142"/>
    <mergeCell ref="AQ140:AQ14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CC18-9D5A-4493-9EBA-F7ACA29D51BC}">
  <dimension ref="B1:H22"/>
  <sheetViews>
    <sheetView workbookViewId="0">
      <selection activeCell="B12" sqref="B12:G12"/>
    </sheetView>
  </sheetViews>
  <sheetFormatPr baseColWidth="10" defaultRowHeight="12.75" x14ac:dyDescent="0.2"/>
  <cols>
    <col min="1" max="2" width="11.42578125" style="280"/>
    <col min="3" max="3" width="33.85546875" style="280" customWidth="1"/>
    <col min="4" max="4" width="11.42578125" style="280"/>
    <col min="5" max="5" width="11.42578125" style="286"/>
    <col min="6" max="6" width="18.85546875" style="286" bestFit="1" customWidth="1"/>
    <col min="7" max="7" width="16.5703125" style="284" bestFit="1" customWidth="1"/>
    <col min="8" max="16384" width="11.42578125" style="280"/>
  </cols>
  <sheetData>
    <row r="1" spans="2:7" ht="13.5" thickBot="1" x14ac:dyDescent="0.25">
      <c r="B1" s="280" t="s">
        <v>314</v>
      </c>
      <c r="C1" s="280" t="s">
        <v>293</v>
      </c>
      <c r="D1" s="280" t="s">
        <v>315</v>
      </c>
      <c r="E1" s="286" t="s">
        <v>187</v>
      </c>
      <c r="F1" s="284">
        <f>+INVERSIÓN!DX11</f>
        <v>636768000</v>
      </c>
      <c r="G1" s="284">
        <f>+INVERSIÓN!DY11</f>
        <v>639943164</v>
      </c>
    </row>
    <row r="2" spans="2:7" ht="19.5" thickTop="1" thickBot="1" x14ac:dyDescent="0.25">
      <c r="B2" s="280" t="s">
        <v>172</v>
      </c>
      <c r="C2" s="312" t="s">
        <v>299</v>
      </c>
      <c r="D2" s="280">
        <v>78</v>
      </c>
      <c r="E2" s="286">
        <f t="shared" ref="E2:E21" si="0">+D2/$D$22</f>
        <v>6.1904761904761907E-2</v>
      </c>
      <c r="F2" s="284">
        <f>+ROUND($F$1*E2,0)</f>
        <v>39418971</v>
      </c>
      <c r="G2" s="284">
        <f t="shared" ref="G2:G18" si="1">+ROUND($G$1*E2,0)</f>
        <v>39615529</v>
      </c>
    </row>
    <row r="3" spans="2:7" ht="19.5" thickTop="1" thickBot="1" x14ac:dyDescent="0.25">
      <c r="B3" s="280" t="s">
        <v>173</v>
      </c>
      <c r="C3" s="314" t="s">
        <v>308</v>
      </c>
      <c r="D3" s="280">
        <v>146</v>
      </c>
      <c r="E3" s="286">
        <f t="shared" si="0"/>
        <v>0.11587301587301588</v>
      </c>
      <c r="F3" s="284">
        <f t="shared" ref="F3:F21" si="2">+ROUND($F$1*E3,0)</f>
        <v>73784229</v>
      </c>
      <c r="G3" s="284">
        <f t="shared" si="1"/>
        <v>74152144</v>
      </c>
    </row>
    <row r="4" spans="2:7" ht="19.5" thickTop="1" thickBot="1" x14ac:dyDescent="0.25">
      <c r="B4" s="280" t="s">
        <v>174</v>
      </c>
      <c r="C4" s="324" t="s">
        <v>295</v>
      </c>
      <c r="D4" s="280">
        <v>55</v>
      </c>
      <c r="E4" s="286">
        <f t="shared" si="0"/>
        <v>4.3650793650793648E-2</v>
      </c>
      <c r="F4" s="284">
        <f t="shared" si="2"/>
        <v>27795429</v>
      </c>
      <c r="G4" s="284">
        <f t="shared" si="1"/>
        <v>27934027</v>
      </c>
    </row>
    <row r="5" spans="2:7" ht="19.5" thickTop="1" thickBot="1" x14ac:dyDescent="0.25">
      <c r="B5" s="280" t="s">
        <v>175</v>
      </c>
      <c r="C5" s="322" t="s">
        <v>309</v>
      </c>
      <c r="D5" s="280">
        <v>68</v>
      </c>
      <c r="E5" s="286">
        <f t="shared" si="0"/>
        <v>5.3968253968253971E-2</v>
      </c>
      <c r="F5" s="284">
        <f t="shared" si="2"/>
        <v>34365257</v>
      </c>
      <c r="G5" s="284">
        <f t="shared" si="1"/>
        <v>34536615</v>
      </c>
    </row>
    <row r="6" spans="2:7" ht="19.5" thickTop="1" thickBot="1" x14ac:dyDescent="0.25">
      <c r="B6" s="280" t="s">
        <v>176</v>
      </c>
      <c r="C6" s="325" t="s">
        <v>303</v>
      </c>
      <c r="D6" s="280">
        <v>10</v>
      </c>
      <c r="E6" s="286">
        <f t="shared" si="0"/>
        <v>7.9365079365079361E-3</v>
      </c>
      <c r="F6" s="284">
        <f t="shared" si="2"/>
        <v>5053714</v>
      </c>
      <c r="G6" s="284">
        <f t="shared" si="1"/>
        <v>5078914</v>
      </c>
    </row>
    <row r="7" spans="2:7" ht="19.5" thickTop="1" thickBot="1" x14ac:dyDescent="0.25">
      <c r="B7" s="280" t="s">
        <v>177</v>
      </c>
      <c r="C7" s="313" t="s">
        <v>294</v>
      </c>
      <c r="D7" s="280">
        <v>24</v>
      </c>
      <c r="E7" s="286">
        <f t="shared" si="0"/>
        <v>1.9047619047619049E-2</v>
      </c>
      <c r="F7" s="284">
        <f t="shared" si="2"/>
        <v>12128914</v>
      </c>
      <c r="G7" s="284">
        <f t="shared" si="1"/>
        <v>12189394</v>
      </c>
    </row>
    <row r="8" spans="2:7" ht="19.5" thickTop="1" thickBot="1" x14ac:dyDescent="0.25">
      <c r="B8" s="280" t="s">
        <v>178</v>
      </c>
      <c r="C8" s="317" t="s">
        <v>304</v>
      </c>
      <c r="D8" s="280">
        <v>37</v>
      </c>
      <c r="E8" s="286">
        <f t="shared" si="0"/>
        <v>2.9365079365079365E-2</v>
      </c>
      <c r="F8" s="284">
        <f t="shared" si="2"/>
        <v>18698743</v>
      </c>
      <c r="G8" s="284">
        <f t="shared" si="1"/>
        <v>18791982</v>
      </c>
    </row>
    <row r="9" spans="2:7" ht="19.5" thickTop="1" thickBot="1" x14ac:dyDescent="0.25">
      <c r="B9" s="280" t="s">
        <v>179</v>
      </c>
      <c r="C9" s="320" t="s">
        <v>302</v>
      </c>
      <c r="D9" s="280">
        <v>7</v>
      </c>
      <c r="E9" s="286">
        <f t="shared" si="0"/>
        <v>5.5555555555555558E-3</v>
      </c>
      <c r="F9" s="284">
        <f t="shared" si="2"/>
        <v>3537600</v>
      </c>
      <c r="G9" s="284">
        <f t="shared" si="1"/>
        <v>3555240</v>
      </c>
    </row>
    <row r="10" spans="2:7" ht="19.5" thickTop="1" thickBot="1" x14ac:dyDescent="0.25">
      <c r="B10" s="280" t="s">
        <v>180</v>
      </c>
      <c r="C10" s="281" t="s">
        <v>305</v>
      </c>
      <c r="D10" s="280">
        <v>16</v>
      </c>
      <c r="E10" s="286">
        <f t="shared" si="0"/>
        <v>1.2698412698412698E-2</v>
      </c>
      <c r="F10" s="284">
        <f t="shared" si="2"/>
        <v>8085943</v>
      </c>
      <c r="G10" s="284">
        <f t="shared" si="1"/>
        <v>8126262</v>
      </c>
    </row>
    <row r="11" spans="2:7" ht="19.5" thickTop="1" thickBot="1" x14ac:dyDescent="0.25">
      <c r="B11" s="280" t="s">
        <v>181</v>
      </c>
      <c r="C11" s="326" t="s">
        <v>298</v>
      </c>
      <c r="D11" s="280">
        <v>51</v>
      </c>
      <c r="E11" s="286">
        <f t="shared" si="0"/>
        <v>4.0476190476190478E-2</v>
      </c>
      <c r="F11" s="284">
        <f t="shared" si="2"/>
        <v>25773943</v>
      </c>
      <c r="G11" s="284">
        <f t="shared" si="1"/>
        <v>25902461</v>
      </c>
    </row>
    <row r="12" spans="2:7" ht="19.5" thickTop="1" thickBot="1" x14ac:dyDescent="0.25">
      <c r="B12" s="280" t="s">
        <v>163</v>
      </c>
      <c r="C12" s="318" t="s">
        <v>311</v>
      </c>
      <c r="D12" s="280">
        <v>56</v>
      </c>
      <c r="E12" s="286">
        <f t="shared" si="0"/>
        <v>4.4444444444444446E-2</v>
      </c>
      <c r="F12" s="284">
        <f t="shared" si="2"/>
        <v>28300800</v>
      </c>
      <c r="G12" s="284">
        <f t="shared" si="1"/>
        <v>28441918</v>
      </c>
    </row>
    <row r="13" spans="2:7" ht="19.5" thickTop="1" thickBot="1" x14ac:dyDescent="0.25">
      <c r="B13" s="280" t="s">
        <v>164</v>
      </c>
      <c r="C13" s="321" t="s">
        <v>297</v>
      </c>
      <c r="D13" s="280">
        <v>32</v>
      </c>
      <c r="E13" s="286">
        <f t="shared" si="0"/>
        <v>2.5396825396825397E-2</v>
      </c>
      <c r="F13" s="284">
        <f t="shared" si="2"/>
        <v>16171886</v>
      </c>
      <c r="G13" s="284">
        <f t="shared" si="1"/>
        <v>16252525</v>
      </c>
    </row>
    <row r="14" spans="2:7" ht="19.5" thickTop="1" thickBot="1" x14ac:dyDescent="0.25">
      <c r="B14" s="280" t="s">
        <v>165</v>
      </c>
      <c r="C14" s="327" t="s">
        <v>307</v>
      </c>
      <c r="D14" s="280">
        <v>48</v>
      </c>
      <c r="E14" s="286">
        <f t="shared" si="0"/>
        <v>3.8095238095238099E-2</v>
      </c>
      <c r="F14" s="284">
        <f t="shared" si="2"/>
        <v>24257829</v>
      </c>
      <c r="G14" s="284">
        <f t="shared" si="1"/>
        <v>24378787</v>
      </c>
    </row>
    <row r="15" spans="2:7" ht="19.5" thickTop="1" thickBot="1" x14ac:dyDescent="0.25">
      <c r="B15" s="280" t="s">
        <v>166</v>
      </c>
      <c r="C15" s="328" t="s">
        <v>306</v>
      </c>
      <c r="D15" s="280">
        <v>26</v>
      </c>
      <c r="E15" s="286">
        <f t="shared" si="0"/>
        <v>2.0634920634920634E-2</v>
      </c>
      <c r="F15" s="284">
        <f t="shared" si="2"/>
        <v>13139657</v>
      </c>
      <c r="G15" s="284">
        <f t="shared" si="1"/>
        <v>13205176</v>
      </c>
    </row>
    <row r="16" spans="2:7" ht="18.75" thickTop="1" x14ac:dyDescent="0.2">
      <c r="B16" s="280" t="s">
        <v>167</v>
      </c>
      <c r="C16" s="315" t="s">
        <v>312</v>
      </c>
      <c r="D16" s="280">
        <v>16</v>
      </c>
      <c r="E16" s="286">
        <f t="shared" si="0"/>
        <v>1.2698412698412698E-2</v>
      </c>
      <c r="F16" s="284">
        <f t="shared" si="2"/>
        <v>8085943</v>
      </c>
      <c r="G16" s="284">
        <f t="shared" si="1"/>
        <v>8126262</v>
      </c>
    </row>
    <row r="17" spans="2:8" ht="18.75" thickBot="1" x14ac:dyDescent="0.25">
      <c r="B17" s="280" t="s">
        <v>168</v>
      </c>
      <c r="C17" s="323" t="s">
        <v>310</v>
      </c>
      <c r="D17" s="280">
        <v>22</v>
      </c>
      <c r="E17" s="286">
        <f t="shared" si="0"/>
        <v>1.7460317460317461E-2</v>
      </c>
      <c r="F17" s="284">
        <f t="shared" si="2"/>
        <v>11118171</v>
      </c>
      <c r="G17" s="284">
        <f t="shared" si="1"/>
        <v>11173611</v>
      </c>
    </row>
    <row r="18" spans="2:8" ht="18.75" thickTop="1" x14ac:dyDescent="0.2">
      <c r="B18" s="280" t="s">
        <v>169</v>
      </c>
      <c r="C18" s="282" t="s">
        <v>296</v>
      </c>
      <c r="D18" s="280">
        <v>40</v>
      </c>
      <c r="E18" s="286">
        <f t="shared" si="0"/>
        <v>3.1746031746031744E-2</v>
      </c>
      <c r="F18" s="284">
        <f t="shared" si="2"/>
        <v>20214857</v>
      </c>
      <c r="G18" s="284">
        <f t="shared" si="1"/>
        <v>20315656</v>
      </c>
    </row>
    <row r="19" spans="2:8" ht="18" x14ac:dyDescent="0.2">
      <c r="B19" s="280" t="s">
        <v>170</v>
      </c>
      <c r="C19" s="319" t="s">
        <v>301</v>
      </c>
      <c r="D19" s="280">
        <v>96</v>
      </c>
      <c r="E19" s="286">
        <f t="shared" si="0"/>
        <v>7.6190476190476197E-2</v>
      </c>
      <c r="F19" s="284">
        <f t="shared" si="2"/>
        <v>48515657</v>
      </c>
      <c r="G19" s="284">
        <f>+ROUND($G$1*E19,0)+3</f>
        <v>48757577</v>
      </c>
    </row>
    <row r="20" spans="2:8" ht="18" x14ac:dyDescent="0.2">
      <c r="B20" s="280" t="s">
        <v>171</v>
      </c>
      <c r="C20" s="316" t="s">
        <v>300</v>
      </c>
      <c r="D20" s="280">
        <v>192</v>
      </c>
      <c r="E20" s="286">
        <f t="shared" si="0"/>
        <v>0.15238095238095239</v>
      </c>
      <c r="F20" s="284">
        <f t="shared" si="2"/>
        <v>97031314</v>
      </c>
      <c r="G20" s="284">
        <f>+ROUND($G$1*E20,0)</f>
        <v>97515149</v>
      </c>
    </row>
    <row r="21" spans="2:8" ht="94.5" x14ac:dyDescent="0.2">
      <c r="B21" s="280" t="s">
        <v>202</v>
      </c>
      <c r="C21" s="283" t="s">
        <v>313</v>
      </c>
      <c r="D21" s="280">
        <v>240</v>
      </c>
      <c r="E21" s="286">
        <f t="shared" si="0"/>
        <v>0.19047619047619047</v>
      </c>
      <c r="F21" s="284">
        <f t="shared" si="2"/>
        <v>121289143</v>
      </c>
      <c r="G21" s="284">
        <f>+ROUND($G$1*E21,0)-3+2</f>
        <v>121893935</v>
      </c>
    </row>
    <row r="22" spans="2:8" x14ac:dyDescent="0.2">
      <c r="D22" s="280">
        <f>SUM(D2:D21)</f>
        <v>1260</v>
      </c>
      <c r="H22" s="285"/>
    </row>
  </sheetData>
  <autoFilter ref="B1:G22" xr:uid="{1A5631A7-EFE4-40D7-BC7F-D546A0992075}">
    <sortState xmlns:xlrd2="http://schemas.microsoft.com/office/spreadsheetml/2017/richdata2" ref="B2:G22">
      <sortCondition ref="B1:B22"/>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EC7B-A672-4A68-88A8-D1EE495D950B}">
  <sheetPr>
    <outlinePr summaryBelow="0" summaryRight="0"/>
  </sheetPr>
  <dimension ref="A1:E877"/>
  <sheetViews>
    <sheetView workbookViewId="0">
      <pane xSplit="2" ySplit="1" topLeftCell="C2" activePane="bottomRight" state="frozen"/>
      <selection pane="topRight" activeCell="B1" sqref="B1"/>
      <selection pane="bottomLeft" activeCell="A5" sqref="A5"/>
      <selection pane="bottomRight" activeCell="C2" sqref="C2:C21"/>
    </sheetView>
  </sheetViews>
  <sheetFormatPr baseColWidth="10" defaultColWidth="14.42578125" defaultRowHeight="15" customHeight="1" x14ac:dyDescent="0.2"/>
  <cols>
    <col min="1" max="1" width="14.42578125" style="164"/>
    <col min="2" max="2" width="54.140625" style="164" customWidth="1"/>
    <col min="3" max="4" width="14.42578125" style="164"/>
    <col min="5" max="5" width="15.42578125" style="164" bestFit="1" customWidth="1"/>
    <col min="6" max="16384" width="14.42578125" style="164"/>
  </cols>
  <sheetData>
    <row r="1" spans="1:5" ht="66" customHeight="1" thickBot="1" x14ac:dyDescent="0.25">
      <c r="A1" s="164" t="s">
        <v>264</v>
      </c>
      <c r="B1" s="167" t="s">
        <v>265</v>
      </c>
      <c r="C1" s="166" t="s">
        <v>265</v>
      </c>
      <c r="D1" s="164" t="s">
        <v>266</v>
      </c>
      <c r="E1" s="174">
        <f>+INVERSIÓN!L11</f>
        <v>636768000</v>
      </c>
    </row>
    <row r="2" spans="1:5" ht="18" customHeight="1" thickTop="1" x14ac:dyDescent="0.2">
      <c r="A2" s="164">
        <v>1</v>
      </c>
      <c r="B2" s="169" t="s">
        <v>163</v>
      </c>
      <c r="C2" s="200">
        <v>39</v>
      </c>
      <c r="D2" s="173">
        <f>+C2/$C$22</f>
        <v>4.710144927536232E-2</v>
      </c>
      <c r="E2" s="175">
        <f>+ROUND($E$1*D2,0)</f>
        <v>29992696</v>
      </c>
    </row>
    <row r="3" spans="1:5" ht="18" customHeight="1" thickBot="1" x14ac:dyDescent="0.25">
      <c r="A3" s="164">
        <v>2</v>
      </c>
      <c r="B3" s="169" t="s">
        <v>164</v>
      </c>
      <c r="C3" s="190">
        <f>15+7</f>
        <v>22</v>
      </c>
      <c r="D3" s="173">
        <f t="shared" ref="D3:D21" si="0">+C3/$C$22</f>
        <v>2.6570048309178744E-2</v>
      </c>
      <c r="E3" s="175">
        <f t="shared" ref="E3:E20" si="1">+ROUND($E$1*D3,0)</f>
        <v>16918957</v>
      </c>
    </row>
    <row r="4" spans="1:5" ht="18" customHeight="1" thickTop="1" thickBot="1" x14ac:dyDescent="0.25">
      <c r="A4" s="164">
        <v>3</v>
      </c>
      <c r="B4" s="169" t="s">
        <v>165</v>
      </c>
      <c r="C4" s="197">
        <f>8+17</f>
        <v>25</v>
      </c>
      <c r="D4" s="173">
        <f t="shared" si="0"/>
        <v>3.0193236714975844E-2</v>
      </c>
      <c r="E4" s="175">
        <f t="shared" si="1"/>
        <v>19226087</v>
      </c>
    </row>
    <row r="5" spans="1:5" ht="18" customHeight="1" thickTop="1" thickBot="1" x14ac:dyDescent="0.25">
      <c r="A5" s="164">
        <v>4</v>
      </c>
      <c r="B5" s="169" t="s">
        <v>166</v>
      </c>
      <c r="C5" s="196">
        <v>16</v>
      </c>
      <c r="D5" s="173">
        <f t="shared" si="0"/>
        <v>1.932367149758454E-2</v>
      </c>
      <c r="E5" s="175">
        <f t="shared" si="1"/>
        <v>12304696</v>
      </c>
    </row>
    <row r="6" spans="1:5" ht="18" customHeight="1" thickTop="1" thickBot="1" x14ac:dyDescent="0.25">
      <c r="A6" s="164">
        <v>5</v>
      </c>
      <c r="B6" s="169" t="s">
        <v>167</v>
      </c>
      <c r="C6" s="201">
        <f>7+5</f>
        <v>12</v>
      </c>
      <c r="D6" s="173">
        <f t="shared" si="0"/>
        <v>1.4492753623188406E-2</v>
      </c>
      <c r="E6" s="175">
        <f t="shared" si="1"/>
        <v>9228522</v>
      </c>
    </row>
    <row r="7" spans="1:5" ht="18" customHeight="1" thickTop="1" thickBot="1" x14ac:dyDescent="0.25">
      <c r="A7" s="164">
        <v>6</v>
      </c>
      <c r="B7" s="169" t="s">
        <v>168</v>
      </c>
      <c r="C7" s="199">
        <v>10</v>
      </c>
      <c r="D7" s="173">
        <f t="shared" si="0"/>
        <v>1.2077294685990338E-2</v>
      </c>
      <c r="E7" s="175">
        <f t="shared" si="1"/>
        <v>7690435</v>
      </c>
    </row>
    <row r="8" spans="1:5" ht="18" customHeight="1" thickTop="1" x14ac:dyDescent="0.2">
      <c r="A8" s="164">
        <v>7</v>
      </c>
      <c r="B8" s="169" t="s">
        <v>169</v>
      </c>
      <c r="C8" s="191">
        <f>10+20</f>
        <v>30</v>
      </c>
      <c r="D8" s="173">
        <f t="shared" si="0"/>
        <v>3.6231884057971016E-2</v>
      </c>
      <c r="E8" s="175">
        <f t="shared" si="1"/>
        <v>23071304</v>
      </c>
    </row>
    <row r="9" spans="1:5" ht="18" customHeight="1" thickBot="1" x14ac:dyDescent="0.25">
      <c r="A9" s="164">
        <v>8</v>
      </c>
      <c r="B9" s="172" t="s">
        <v>170</v>
      </c>
      <c r="C9" s="190">
        <f>30+44</f>
        <v>74</v>
      </c>
      <c r="D9" s="173">
        <f t="shared" si="0"/>
        <v>8.9371980676328497E-2</v>
      </c>
      <c r="E9" s="175">
        <f t="shared" si="1"/>
        <v>56909217</v>
      </c>
    </row>
    <row r="10" spans="1:5" ht="18" customHeight="1" thickTop="1" thickBot="1" x14ac:dyDescent="0.25">
      <c r="A10" s="164">
        <v>9</v>
      </c>
      <c r="B10" s="169" t="s">
        <v>171</v>
      </c>
      <c r="C10" s="193">
        <f>53+48</f>
        <v>101</v>
      </c>
      <c r="D10" s="173">
        <f t="shared" si="0"/>
        <v>0.12198067632850242</v>
      </c>
      <c r="E10" s="175">
        <f t="shared" si="1"/>
        <v>77673391</v>
      </c>
    </row>
    <row r="11" spans="1:5" ht="18" customHeight="1" thickTop="1" thickBot="1" x14ac:dyDescent="0.25">
      <c r="A11" s="164">
        <v>10</v>
      </c>
      <c r="B11" s="169" t="s">
        <v>172</v>
      </c>
      <c r="C11" s="190">
        <f>31+26</f>
        <v>57</v>
      </c>
      <c r="D11" s="173">
        <f t="shared" si="0"/>
        <v>6.8840579710144928E-2</v>
      </c>
      <c r="E11" s="175">
        <f t="shared" si="1"/>
        <v>43835478</v>
      </c>
    </row>
    <row r="12" spans="1:5" ht="18" customHeight="1" thickTop="1" x14ac:dyDescent="0.2">
      <c r="A12" s="164">
        <v>11</v>
      </c>
      <c r="B12" s="169" t="s">
        <v>173</v>
      </c>
      <c r="C12" s="198">
        <f>53+60</f>
        <v>113</v>
      </c>
      <c r="D12" s="173">
        <f t="shared" si="0"/>
        <v>0.13647342995169082</v>
      </c>
      <c r="E12" s="175">
        <f t="shared" si="1"/>
        <v>86901913</v>
      </c>
    </row>
    <row r="13" spans="1:5" ht="18" customHeight="1" x14ac:dyDescent="0.2">
      <c r="A13" s="164">
        <v>12</v>
      </c>
      <c r="B13" s="169" t="s">
        <v>174</v>
      </c>
      <c r="C13" s="190">
        <f>19+17</f>
        <v>36</v>
      </c>
      <c r="D13" s="173">
        <f t="shared" si="0"/>
        <v>4.3478260869565216E-2</v>
      </c>
      <c r="E13" s="175">
        <f t="shared" si="1"/>
        <v>27685565</v>
      </c>
    </row>
    <row r="14" spans="1:5" ht="18" customHeight="1" x14ac:dyDescent="0.2">
      <c r="A14" s="164">
        <v>13</v>
      </c>
      <c r="B14" s="170" t="s">
        <v>175</v>
      </c>
      <c r="C14" s="190">
        <f>16+25</f>
        <v>41</v>
      </c>
      <c r="D14" s="173">
        <f t="shared" si="0"/>
        <v>4.9516908212560384E-2</v>
      </c>
      <c r="E14" s="175">
        <f t="shared" si="1"/>
        <v>31530783</v>
      </c>
    </row>
    <row r="15" spans="1:5" ht="18" customHeight="1" thickBot="1" x14ac:dyDescent="0.25">
      <c r="A15" s="164">
        <v>14</v>
      </c>
      <c r="B15" s="169" t="s">
        <v>176</v>
      </c>
      <c r="C15" s="190">
        <v>7</v>
      </c>
      <c r="D15" s="173">
        <f t="shared" si="0"/>
        <v>8.4541062801932361E-3</v>
      </c>
      <c r="E15" s="175">
        <f t="shared" si="1"/>
        <v>5383304</v>
      </c>
    </row>
    <row r="16" spans="1:5" ht="18" customHeight="1" thickTop="1" x14ac:dyDescent="0.2">
      <c r="A16" s="164">
        <v>15</v>
      </c>
      <c r="B16" s="168" t="s">
        <v>177</v>
      </c>
      <c r="C16" s="189">
        <f>8+7</f>
        <v>15</v>
      </c>
      <c r="D16" s="173">
        <f t="shared" si="0"/>
        <v>1.8115942028985508E-2</v>
      </c>
      <c r="E16" s="175">
        <f t="shared" si="1"/>
        <v>11535652</v>
      </c>
    </row>
    <row r="17" spans="1:5" ht="18" customHeight="1" thickBot="1" x14ac:dyDescent="0.25">
      <c r="A17" s="164">
        <v>16</v>
      </c>
      <c r="B17" s="169" t="s">
        <v>178</v>
      </c>
      <c r="C17" s="195">
        <v>27</v>
      </c>
      <c r="D17" s="173">
        <f t="shared" si="0"/>
        <v>3.2608695652173912E-2</v>
      </c>
      <c r="E17" s="175">
        <f t="shared" si="1"/>
        <v>20764174</v>
      </c>
    </row>
    <row r="18" spans="1:5" ht="18" customHeight="1" thickTop="1" x14ac:dyDescent="0.2">
      <c r="A18" s="164">
        <v>17</v>
      </c>
      <c r="B18" s="169" t="s">
        <v>179</v>
      </c>
      <c r="C18" s="194">
        <v>4</v>
      </c>
      <c r="D18" s="173">
        <f t="shared" si="0"/>
        <v>4.830917874396135E-3</v>
      </c>
      <c r="E18" s="175">
        <f t="shared" si="1"/>
        <v>3076174</v>
      </c>
    </row>
    <row r="19" spans="1:5" ht="18" customHeight="1" thickBot="1" x14ac:dyDescent="0.25">
      <c r="A19" s="164">
        <v>18</v>
      </c>
      <c r="B19" s="169" t="s">
        <v>180</v>
      </c>
      <c r="C19" s="190">
        <v>9</v>
      </c>
      <c r="D19" s="173">
        <f t="shared" si="0"/>
        <v>1.0869565217391304E-2</v>
      </c>
      <c r="E19" s="175">
        <f t="shared" si="1"/>
        <v>6921391</v>
      </c>
    </row>
    <row r="20" spans="1:5" ht="33.75" customHeight="1" thickTop="1" x14ac:dyDescent="0.2">
      <c r="A20" s="164">
        <v>19</v>
      </c>
      <c r="B20" s="169" t="s">
        <v>181</v>
      </c>
      <c r="C20" s="192">
        <f>13+21</f>
        <v>34</v>
      </c>
      <c r="D20" s="173">
        <f t="shared" si="0"/>
        <v>4.1062801932367152E-2</v>
      </c>
      <c r="E20" s="175">
        <f t="shared" si="1"/>
        <v>26147478</v>
      </c>
    </row>
    <row r="21" spans="1:5" ht="18" customHeight="1" x14ac:dyDescent="0.2">
      <c r="A21" s="164">
        <v>20</v>
      </c>
      <c r="B21" s="171" t="s">
        <v>202</v>
      </c>
      <c r="C21" s="202">
        <f>90+75-9</f>
        <v>156</v>
      </c>
      <c r="D21" s="173">
        <f t="shared" si="0"/>
        <v>0.18840579710144928</v>
      </c>
      <c r="E21" s="203">
        <f>+ROUND($E$1*D21,0)</f>
        <v>119970783</v>
      </c>
    </row>
    <row r="22" spans="1:5" ht="87.75" customHeight="1" x14ac:dyDescent="0.2">
      <c r="B22" s="165"/>
      <c r="C22" s="165">
        <f>SUM(C2:C21)</f>
        <v>828</v>
      </c>
    </row>
    <row r="23" spans="1:5" ht="15.75" customHeight="1" x14ac:dyDescent="0.2">
      <c r="B23" s="165"/>
      <c r="C23" s="165"/>
    </row>
    <row r="24" spans="1:5" ht="15.75" customHeight="1" x14ac:dyDescent="0.2">
      <c r="B24" s="165"/>
      <c r="C24" s="165"/>
    </row>
    <row r="25" spans="1:5" ht="15.75" customHeight="1" x14ac:dyDescent="0.2">
      <c r="B25" s="165"/>
      <c r="C25" s="165"/>
    </row>
    <row r="26" spans="1:5" ht="15.75" customHeight="1" x14ac:dyDescent="0.2">
      <c r="B26" s="165"/>
      <c r="C26" s="165"/>
    </row>
    <row r="27" spans="1:5" ht="15.75" customHeight="1" x14ac:dyDescent="0.2">
      <c r="B27" s="165"/>
      <c r="C27" s="165"/>
    </row>
    <row r="28" spans="1:5" ht="15.75" customHeight="1" x14ac:dyDescent="0.2">
      <c r="B28" s="165"/>
      <c r="C28" s="165"/>
    </row>
    <row r="29" spans="1:5" ht="15.75" customHeight="1" x14ac:dyDescent="0.2">
      <c r="B29" s="165"/>
      <c r="C29" s="165"/>
    </row>
    <row r="30" spans="1:5" ht="15.75" customHeight="1" x14ac:dyDescent="0.2">
      <c r="B30" s="165"/>
      <c r="C30" s="165"/>
    </row>
    <row r="31" spans="1:5" ht="15.75" customHeight="1" x14ac:dyDescent="0.2">
      <c r="B31" s="165"/>
      <c r="C31" s="165"/>
    </row>
    <row r="32" spans="1:5" ht="15.75" customHeight="1" x14ac:dyDescent="0.2">
      <c r="B32" s="165"/>
      <c r="C32" s="165"/>
    </row>
    <row r="33" spans="2:3" ht="15.75" customHeight="1" x14ac:dyDescent="0.2">
      <c r="B33" s="165"/>
      <c r="C33" s="165"/>
    </row>
    <row r="34" spans="2:3" ht="15.75" customHeight="1" x14ac:dyDescent="0.2">
      <c r="B34" s="165"/>
      <c r="C34" s="165"/>
    </row>
    <row r="35" spans="2:3" ht="15.75" customHeight="1" x14ac:dyDescent="0.2">
      <c r="B35" s="165"/>
      <c r="C35" s="165"/>
    </row>
    <row r="36" spans="2:3" ht="15.75" customHeight="1" x14ac:dyDescent="0.2">
      <c r="B36" s="165"/>
      <c r="C36" s="165"/>
    </row>
    <row r="37" spans="2:3" ht="15.75" customHeight="1" x14ac:dyDescent="0.2">
      <c r="B37" s="165"/>
      <c r="C37" s="165"/>
    </row>
    <row r="38" spans="2:3" ht="15.75" customHeight="1" x14ac:dyDescent="0.2">
      <c r="B38" s="165"/>
      <c r="C38" s="165"/>
    </row>
    <row r="39" spans="2:3" ht="15.75" customHeight="1" x14ac:dyDescent="0.2">
      <c r="B39" s="165"/>
      <c r="C39" s="165"/>
    </row>
    <row r="40" spans="2:3" ht="15.75" customHeight="1" x14ac:dyDescent="0.2">
      <c r="B40" s="165"/>
      <c r="C40" s="165"/>
    </row>
    <row r="41" spans="2:3" ht="15.75" customHeight="1" x14ac:dyDescent="0.2">
      <c r="B41" s="165"/>
      <c r="C41" s="165"/>
    </row>
    <row r="42" spans="2:3" ht="15.75" customHeight="1" x14ac:dyDescent="0.2">
      <c r="B42" s="165"/>
      <c r="C42" s="165"/>
    </row>
    <row r="43" spans="2:3" ht="15.75" customHeight="1" x14ac:dyDescent="0.2">
      <c r="B43" s="165"/>
      <c r="C43" s="165"/>
    </row>
    <row r="44" spans="2:3" ht="15.75" customHeight="1" x14ac:dyDescent="0.2">
      <c r="B44" s="165"/>
      <c r="C44" s="165"/>
    </row>
    <row r="45" spans="2:3" ht="15.75" customHeight="1" x14ac:dyDescent="0.2">
      <c r="B45" s="165"/>
      <c r="C45" s="165"/>
    </row>
    <row r="46" spans="2:3" ht="15.75" customHeight="1" x14ac:dyDescent="0.2">
      <c r="B46" s="165"/>
      <c r="C46" s="165"/>
    </row>
    <row r="47" spans="2:3" ht="15.75" customHeight="1" x14ac:dyDescent="0.2">
      <c r="B47" s="165"/>
      <c r="C47" s="165"/>
    </row>
    <row r="48" spans="2:3" ht="15.75" customHeight="1" x14ac:dyDescent="0.2">
      <c r="B48" s="165"/>
      <c r="C48" s="165"/>
    </row>
    <row r="49" spans="2:3" ht="15.75" customHeight="1" x14ac:dyDescent="0.2">
      <c r="B49" s="165"/>
      <c r="C49" s="165"/>
    </row>
    <row r="50" spans="2:3" ht="15.75" customHeight="1" x14ac:dyDescent="0.2">
      <c r="B50" s="165"/>
      <c r="C50" s="165"/>
    </row>
    <row r="51" spans="2:3" ht="15.75" customHeight="1" x14ac:dyDescent="0.2">
      <c r="B51" s="165"/>
      <c r="C51" s="165"/>
    </row>
    <row r="52" spans="2:3" ht="15.75" customHeight="1" x14ac:dyDescent="0.2">
      <c r="B52" s="165"/>
      <c r="C52" s="165"/>
    </row>
    <row r="53" spans="2:3" ht="15.75" customHeight="1" x14ac:dyDescent="0.2">
      <c r="B53" s="165"/>
      <c r="C53" s="165"/>
    </row>
    <row r="54" spans="2:3" ht="15.75" customHeight="1" x14ac:dyDescent="0.2">
      <c r="B54" s="165"/>
      <c r="C54" s="165"/>
    </row>
    <row r="55" spans="2:3" ht="15.75" customHeight="1" x14ac:dyDescent="0.2">
      <c r="B55" s="165"/>
      <c r="C55" s="165"/>
    </row>
    <row r="56" spans="2:3" ht="15.75" customHeight="1" x14ac:dyDescent="0.2">
      <c r="B56" s="165"/>
      <c r="C56" s="165"/>
    </row>
    <row r="57" spans="2:3" ht="15.75" customHeight="1" x14ac:dyDescent="0.2">
      <c r="B57" s="165"/>
      <c r="C57" s="165"/>
    </row>
    <row r="58" spans="2:3" ht="15.75" customHeight="1" x14ac:dyDescent="0.2">
      <c r="B58" s="165"/>
      <c r="C58" s="165"/>
    </row>
    <row r="59" spans="2:3" ht="15.75" customHeight="1" x14ac:dyDescent="0.2">
      <c r="B59" s="165"/>
      <c r="C59" s="165"/>
    </row>
    <row r="60" spans="2:3" ht="15.75" customHeight="1" x14ac:dyDescent="0.2">
      <c r="B60" s="165"/>
      <c r="C60" s="165"/>
    </row>
    <row r="61" spans="2:3" ht="15.75" customHeight="1" x14ac:dyDescent="0.2">
      <c r="B61" s="165"/>
      <c r="C61" s="165"/>
    </row>
    <row r="62" spans="2:3" ht="15.75" customHeight="1" x14ac:dyDescent="0.2">
      <c r="B62" s="165"/>
      <c r="C62" s="165"/>
    </row>
    <row r="63" spans="2:3" ht="15.75" customHeight="1" x14ac:dyDescent="0.2">
      <c r="B63" s="165"/>
      <c r="C63" s="165"/>
    </row>
    <row r="64" spans="2:3" ht="15.75" customHeight="1" x14ac:dyDescent="0.2">
      <c r="B64" s="165"/>
      <c r="C64" s="165"/>
    </row>
    <row r="65" spans="2:3" ht="15.75" customHeight="1" x14ac:dyDescent="0.2">
      <c r="B65" s="165"/>
      <c r="C65" s="165"/>
    </row>
    <row r="66" spans="2:3" ht="15.75" customHeight="1" x14ac:dyDescent="0.2">
      <c r="B66" s="165"/>
      <c r="C66" s="165"/>
    </row>
    <row r="67" spans="2:3" ht="15.75" customHeight="1" x14ac:dyDescent="0.2">
      <c r="B67" s="165"/>
      <c r="C67" s="165"/>
    </row>
    <row r="68" spans="2:3" ht="15.75" customHeight="1" x14ac:dyDescent="0.2">
      <c r="B68" s="165"/>
      <c r="C68" s="165"/>
    </row>
    <row r="69" spans="2:3" ht="15.75" customHeight="1" x14ac:dyDescent="0.2">
      <c r="B69" s="165"/>
      <c r="C69" s="165"/>
    </row>
    <row r="70" spans="2:3" ht="15.75" customHeight="1" x14ac:dyDescent="0.2">
      <c r="B70" s="165"/>
      <c r="C70" s="165"/>
    </row>
    <row r="71" spans="2:3" ht="15.75" customHeight="1" x14ac:dyDescent="0.2">
      <c r="B71" s="165"/>
      <c r="C71" s="165"/>
    </row>
    <row r="72" spans="2:3" ht="15.75" customHeight="1" x14ac:dyDescent="0.2">
      <c r="B72" s="165"/>
      <c r="C72" s="165"/>
    </row>
    <row r="73" spans="2:3" ht="15.75" customHeight="1" x14ac:dyDescent="0.2">
      <c r="B73" s="165"/>
      <c r="C73" s="165"/>
    </row>
    <row r="74" spans="2:3" ht="15.75" customHeight="1" x14ac:dyDescent="0.2">
      <c r="B74" s="165"/>
      <c r="C74" s="165"/>
    </row>
    <row r="75" spans="2:3" ht="15.75" customHeight="1" x14ac:dyDescent="0.2">
      <c r="B75" s="165"/>
      <c r="C75" s="165"/>
    </row>
    <row r="76" spans="2:3" ht="15.75" customHeight="1" x14ac:dyDescent="0.2">
      <c r="B76" s="165"/>
      <c r="C76" s="165"/>
    </row>
    <row r="77" spans="2:3" ht="15.75" customHeight="1" x14ac:dyDescent="0.2">
      <c r="B77" s="165"/>
      <c r="C77" s="165"/>
    </row>
    <row r="78" spans="2:3" ht="15.75" customHeight="1" x14ac:dyDescent="0.2">
      <c r="B78" s="165"/>
      <c r="C78" s="165"/>
    </row>
    <row r="79" spans="2:3" ht="15.75" customHeight="1" x14ac:dyDescent="0.2">
      <c r="B79" s="165"/>
      <c r="C79" s="165"/>
    </row>
    <row r="80" spans="2:3" ht="15.75" customHeight="1" x14ac:dyDescent="0.2">
      <c r="B80" s="165"/>
      <c r="C80" s="165"/>
    </row>
    <row r="81" spans="2:3" ht="15.75" customHeight="1" x14ac:dyDescent="0.2">
      <c r="B81" s="165"/>
      <c r="C81" s="165"/>
    </row>
    <row r="82" spans="2:3" ht="15.75" customHeight="1" x14ac:dyDescent="0.2">
      <c r="B82" s="165"/>
      <c r="C82" s="165"/>
    </row>
    <row r="83" spans="2:3" ht="15.75" customHeight="1" x14ac:dyDescent="0.2">
      <c r="B83" s="165"/>
      <c r="C83" s="165"/>
    </row>
    <row r="84" spans="2:3" ht="15.75" customHeight="1" x14ac:dyDescent="0.2">
      <c r="B84" s="165"/>
      <c r="C84" s="165"/>
    </row>
    <row r="85" spans="2:3" ht="15.75" customHeight="1" x14ac:dyDescent="0.2">
      <c r="B85" s="165"/>
      <c r="C85" s="165"/>
    </row>
    <row r="86" spans="2:3" ht="15.75" customHeight="1" x14ac:dyDescent="0.2">
      <c r="B86" s="165"/>
      <c r="C86" s="165"/>
    </row>
    <row r="87" spans="2:3" ht="15.75" customHeight="1" x14ac:dyDescent="0.2">
      <c r="B87" s="165"/>
      <c r="C87" s="165"/>
    </row>
    <row r="88" spans="2:3" ht="15.75" customHeight="1" x14ac:dyDescent="0.2">
      <c r="B88" s="165"/>
      <c r="C88" s="165"/>
    </row>
    <row r="89" spans="2:3" ht="15.75" customHeight="1" x14ac:dyDescent="0.2">
      <c r="B89" s="165"/>
      <c r="C89" s="165"/>
    </row>
    <row r="90" spans="2:3" ht="15.75" customHeight="1" x14ac:dyDescent="0.2">
      <c r="B90" s="165"/>
      <c r="C90" s="165"/>
    </row>
    <row r="91" spans="2:3" ht="15.75" customHeight="1" x14ac:dyDescent="0.2">
      <c r="B91" s="165"/>
      <c r="C91" s="165"/>
    </row>
    <row r="92" spans="2:3" ht="15.75" customHeight="1" x14ac:dyDescent="0.2">
      <c r="B92" s="165"/>
      <c r="C92" s="165"/>
    </row>
    <row r="93" spans="2:3" ht="15.75" customHeight="1" x14ac:dyDescent="0.2">
      <c r="B93" s="165"/>
      <c r="C93" s="165"/>
    </row>
    <row r="94" spans="2:3" ht="15.75" customHeight="1" x14ac:dyDescent="0.2">
      <c r="B94" s="165"/>
      <c r="C94" s="165"/>
    </row>
    <row r="95" spans="2:3" ht="15.75" customHeight="1" x14ac:dyDescent="0.2">
      <c r="B95" s="165"/>
      <c r="C95" s="165"/>
    </row>
    <row r="96" spans="2:3" ht="15.75" customHeight="1" x14ac:dyDescent="0.2">
      <c r="B96" s="165"/>
      <c r="C96" s="165"/>
    </row>
    <row r="97" spans="2:3" ht="15.75" customHeight="1" x14ac:dyDescent="0.2">
      <c r="B97" s="165"/>
      <c r="C97" s="165"/>
    </row>
    <row r="98" spans="2:3" ht="15.75" customHeight="1" x14ac:dyDescent="0.2">
      <c r="B98" s="165"/>
      <c r="C98" s="165"/>
    </row>
    <row r="99" spans="2:3" ht="15.75" customHeight="1" x14ac:dyDescent="0.2">
      <c r="B99" s="165"/>
      <c r="C99" s="165"/>
    </row>
    <row r="100" spans="2:3" ht="15.75" customHeight="1" x14ac:dyDescent="0.2">
      <c r="B100" s="165"/>
      <c r="C100" s="165"/>
    </row>
    <row r="101" spans="2:3" ht="15.75" customHeight="1" x14ac:dyDescent="0.2">
      <c r="B101" s="165"/>
      <c r="C101" s="165"/>
    </row>
    <row r="102" spans="2:3" ht="15.75" customHeight="1" x14ac:dyDescent="0.2">
      <c r="B102" s="165"/>
      <c r="C102" s="165"/>
    </row>
    <row r="103" spans="2:3" ht="15.75" customHeight="1" x14ac:dyDescent="0.2">
      <c r="B103" s="165"/>
      <c r="C103" s="165"/>
    </row>
    <row r="104" spans="2:3" ht="15.75" customHeight="1" x14ac:dyDescent="0.2">
      <c r="B104" s="165"/>
      <c r="C104" s="165"/>
    </row>
    <row r="105" spans="2:3" ht="15.75" customHeight="1" x14ac:dyDescent="0.2">
      <c r="B105" s="165"/>
      <c r="C105" s="165"/>
    </row>
    <row r="106" spans="2:3" ht="15.75" customHeight="1" x14ac:dyDescent="0.2">
      <c r="B106" s="165"/>
      <c r="C106" s="165"/>
    </row>
    <row r="107" spans="2:3" ht="15.75" customHeight="1" x14ac:dyDescent="0.2">
      <c r="B107" s="165"/>
      <c r="C107" s="165"/>
    </row>
    <row r="108" spans="2:3" ht="15.75" customHeight="1" x14ac:dyDescent="0.2">
      <c r="B108" s="165"/>
      <c r="C108" s="165"/>
    </row>
    <row r="109" spans="2:3" ht="15.75" customHeight="1" x14ac:dyDescent="0.2">
      <c r="B109" s="165"/>
      <c r="C109" s="165"/>
    </row>
    <row r="110" spans="2:3" ht="15.75" customHeight="1" x14ac:dyDescent="0.2">
      <c r="B110" s="165"/>
      <c r="C110" s="165"/>
    </row>
    <row r="111" spans="2:3" ht="15.75" customHeight="1" x14ac:dyDescent="0.2">
      <c r="B111" s="165"/>
      <c r="C111" s="165"/>
    </row>
    <row r="112" spans="2:3" ht="15.75" customHeight="1" x14ac:dyDescent="0.2">
      <c r="B112" s="165"/>
      <c r="C112" s="165"/>
    </row>
    <row r="113" spans="2:3" ht="15.75" customHeight="1" x14ac:dyDescent="0.2">
      <c r="B113" s="165"/>
      <c r="C113" s="165"/>
    </row>
    <row r="114" spans="2:3" ht="15.75" customHeight="1" x14ac:dyDescent="0.2">
      <c r="B114" s="165"/>
      <c r="C114" s="165"/>
    </row>
    <row r="115" spans="2:3" ht="15.75" customHeight="1" x14ac:dyDescent="0.2">
      <c r="B115" s="165"/>
      <c r="C115" s="165"/>
    </row>
    <row r="116" spans="2:3" ht="15.75" customHeight="1" x14ac:dyDescent="0.2">
      <c r="B116" s="165"/>
      <c r="C116" s="165"/>
    </row>
    <row r="117" spans="2:3" ht="15.75" customHeight="1" x14ac:dyDescent="0.2">
      <c r="B117" s="165"/>
      <c r="C117" s="165"/>
    </row>
    <row r="118" spans="2:3" ht="15.75" customHeight="1" x14ac:dyDescent="0.2">
      <c r="B118" s="165"/>
      <c r="C118" s="165"/>
    </row>
    <row r="119" spans="2:3" ht="15.75" customHeight="1" x14ac:dyDescent="0.2">
      <c r="B119" s="165"/>
      <c r="C119" s="165"/>
    </row>
    <row r="120" spans="2:3" ht="15.75" customHeight="1" x14ac:dyDescent="0.2">
      <c r="B120" s="165"/>
      <c r="C120" s="165"/>
    </row>
    <row r="121" spans="2:3" ht="15.75" customHeight="1" x14ac:dyDescent="0.2">
      <c r="B121" s="165"/>
      <c r="C121" s="165"/>
    </row>
    <row r="122" spans="2:3" ht="15.75" customHeight="1" x14ac:dyDescent="0.2">
      <c r="B122" s="165"/>
      <c r="C122" s="165"/>
    </row>
    <row r="123" spans="2:3" ht="15.75" customHeight="1" x14ac:dyDescent="0.2">
      <c r="B123" s="165"/>
      <c r="C123" s="165"/>
    </row>
    <row r="124" spans="2:3" ht="15.75" customHeight="1" x14ac:dyDescent="0.2">
      <c r="B124" s="165"/>
      <c r="C124" s="165"/>
    </row>
    <row r="125" spans="2:3" ht="15.75" customHeight="1" x14ac:dyDescent="0.2">
      <c r="B125" s="165"/>
      <c r="C125" s="165"/>
    </row>
    <row r="126" spans="2:3" ht="15.75" customHeight="1" x14ac:dyDescent="0.2">
      <c r="B126" s="165"/>
      <c r="C126" s="165"/>
    </row>
    <row r="127" spans="2:3" ht="15.75" customHeight="1" x14ac:dyDescent="0.2">
      <c r="B127" s="165"/>
      <c r="C127" s="165"/>
    </row>
    <row r="128" spans="2:3" ht="15.75" customHeight="1" x14ac:dyDescent="0.2">
      <c r="B128" s="165"/>
      <c r="C128" s="165"/>
    </row>
    <row r="129" spans="2:3" ht="15.75" customHeight="1" x14ac:dyDescent="0.2">
      <c r="B129" s="165"/>
      <c r="C129" s="165"/>
    </row>
    <row r="130" spans="2:3" ht="15.75" customHeight="1" x14ac:dyDescent="0.2">
      <c r="B130" s="165"/>
      <c r="C130" s="165"/>
    </row>
    <row r="131" spans="2:3" ht="15.75" customHeight="1" x14ac:dyDescent="0.2">
      <c r="B131" s="165"/>
      <c r="C131" s="165"/>
    </row>
    <row r="132" spans="2:3" ht="15.75" customHeight="1" x14ac:dyDescent="0.2">
      <c r="B132" s="165"/>
      <c r="C132" s="165"/>
    </row>
    <row r="133" spans="2:3" ht="15.75" customHeight="1" x14ac:dyDescent="0.2">
      <c r="B133" s="165"/>
      <c r="C133" s="165"/>
    </row>
    <row r="134" spans="2:3" ht="15.75" customHeight="1" x14ac:dyDescent="0.2">
      <c r="B134" s="165"/>
      <c r="C134" s="165"/>
    </row>
    <row r="135" spans="2:3" ht="15.75" customHeight="1" x14ac:dyDescent="0.2">
      <c r="B135" s="165"/>
      <c r="C135" s="165"/>
    </row>
    <row r="136" spans="2:3" ht="15.75" customHeight="1" x14ac:dyDescent="0.2">
      <c r="B136" s="165"/>
      <c r="C136" s="165"/>
    </row>
    <row r="137" spans="2:3" ht="15.75" customHeight="1" x14ac:dyDescent="0.2">
      <c r="B137" s="165"/>
      <c r="C137" s="165"/>
    </row>
    <row r="138" spans="2:3" ht="15.75" customHeight="1" x14ac:dyDescent="0.2">
      <c r="B138" s="165"/>
      <c r="C138" s="165"/>
    </row>
    <row r="139" spans="2:3" ht="15.75" customHeight="1" x14ac:dyDescent="0.2">
      <c r="B139" s="165"/>
      <c r="C139" s="165"/>
    </row>
    <row r="140" spans="2:3" ht="15.75" customHeight="1" x14ac:dyDescent="0.2">
      <c r="B140" s="165"/>
      <c r="C140" s="165"/>
    </row>
    <row r="141" spans="2:3" ht="15.75" customHeight="1" x14ac:dyDescent="0.2">
      <c r="B141" s="165"/>
      <c r="C141" s="165"/>
    </row>
    <row r="142" spans="2:3" ht="15.75" customHeight="1" x14ac:dyDescent="0.2">
      <c r="B142" s="165"/>
      <c r="C142" s="165"/>
    </row>
    <row r="143" spans="2:3" ht="15.75" customHeight="1" x14ac:dyDescent="0.2">
      <c r="B143" s="165"/>
      <c r="C143" s="165"/>
    </row>
    <row r="144" spans="2:3" ht="15.75" customHeight="1" x14ac:dyDescent="0.2">
      <c r="B144" s="165"/>
      <c r="C144" s="165"/>
    </row>
    <row r="145" spans="2:3" ht="15.75" customHeight="1" x14ac:dyDescent="0.2">
      <c r="B145" s="165"/>
      <c r="C145" s="165"/>
    </row>
    <row r="146" spans="2:3" ht="15.75" customHeight="1" x14ac:dyDescent="0.2">
      <c r="B146" s="165"/>
      <c r="C146" s="165"/>
    </row>
    <row r="147" spans="2:3" ht="15.75" customHeight="1" x14ac:dyDescent="0.2">
      <c r="B147" s="165"/>
      <c r="C147" s="165"/>
    </row>
    <row r="148" spans="2:3" ht="15.75" customHeight="1" x14ac:dyDescent="0.2">
      <c r="B148" s="165"/>
      <c r="C148" s="165"/>
    </row>
    <row r="149" spans="2:3" ht="15.75" customHeight="1" x14ac:dyDescent="0.2">
      <c r="B149" s="165"/>
      <c r="C149" s="165"/>
    </row>
    <row r="150" spans="2:3" ht="15.75" customHeight="1" x14ac:dyDescent="0.2">
      <c r="B150" s="165"/>
      <c r="C150" s="165"/>
    </row>
    <row r="151" spans="2:3" ht="15.75" customHeight="1" x14ac:dyDescent="0.2">
      <c r="B151" s="165"/>
      <c r="C151" s="165"/>
    </row>
    <row r="152" spans="2:3" ht="15.75" customHeight="1" x14ac:dyDescent="0.2">
      <c r="B152" s="165"/>
      <c r="C152" s="165"/>
    </row>
    <row r="153" spans="2:3" ht="15.75" customHeight="1" x14ac:dyDescent="0.2">
      <c r="B153" s="165"/>
      <c r="C153" s="165"/>
    </row>
    <row r="154" spans="2:3" ht="15.75" customHeight="1" x14ac:dyDescent="0.2">
      <c r="B154" s="165"/>
      <c r="C154" s="165"/>
    </row>
    <row r="155" spans="2:3" ht="15.75" customHeight="1" x14ac:dyDescent="0.2">
      <c r="B155" s="165"/>
      <c r="C155" s="165"/>
    </row>
    <row r="156" spans="2:3" ht="15.75" customHeight="1" x14ac:dyDescent="0.2">
      <c r="B156" s="165"/>
      <c r="C156" s="165"/>
    </row>
    <row r="157" spans="2:3" ht="15.75" customHeight="1" x14ac:dyDescent="0.2">
      <c r="B157" s="165"/>
      <c r="C157" s="165"/>
    </row>
    <row r="158" spans="2:3" ht="15.75" customHeight="1" x14ac:dyDescent="0.2">
      <c r="B158" s="165"/>
      <c r="C158" s="165"/>
    </row>
    <row r="159" spans="2:3" ht="15.75" customHeight="1" x14ac:dyDescent="0.2">
      <c r="B159" s="165"/>
      <c r="C159" s="165"/>
    </row>
    <row r="160" spans="2:3" ht="15.75" customHeight="1" x14ac:dyDescent="0.2">
      <c r="B160" s="165"/>
      <c r="C160" s="165"/>
    </row>
    <row r="161" spans="2:3" ht="15.75" customHeight="1" x14ac:dyDescent="0.2">
      <c r="B161" s="165"/>
      <c r="C161" s="165"/>
    </row>
    <row r="162" spans="2:3" ht="15.75" customHeight="1" x14ac:dyDescent="0.2">
      <c r="B162" s="165"/>
      <c r="C162" s="165"/>
    </row>
    <row r="163" spans="2:3" ht="15.75" customHeight="1" x14ac:dyDescent="0.2">
      <c r="B163" s="165"/>
      <c r="C163" s="165"/>
    </row>
    <row r="164" spans="2:3" ht="15.75" customHeight="1" x14ac:dyDescent="0.2">
      <c r="B164" s="165"/>
      <c r="C164" s="165"/>
    </row>
    <row r="165" spans="2:3" ht="15.75" customHeight="1" x14ac:dyDescent="0.2">
      <c r="B165" s="165"/>
      <c r="C165" s="165"/>
    </row>
    <row r="166" spans="2:3" ht="15.75" customHeight="1" x14ac:dyDescent="0.2">
      <c r="B166" s="165"/>
      <c r="C166" s="165"/>
    </row>
    <row r="167" spans="2:3" ht="15.75" customHeight="1" x14ac:dyDescent="0.2">
      <c r="B167" s="165"/>
      <c r="C167" s="165"/>
    </row>
    <row r="168" spans="2:3" ht="15.75" customHeight="1" x14ac:dyDescent="0.2">
      <c r="B168" s="165"/>
      <c r="C168" s="165"/>
    </row>
    <row r="169" spans="2:3" ht="15.75" customHeight="1" x14ac:dyDescent="0.2">
      <c r="B169" s="165"/>
      <c r="C169" s="165"/>
    </row>
    <row r="170" spans="2:3" ht="15.75" customHeight="1" x14ac:dyDescent="0.2">
      <c r="B170" s="165"/>
      <c r="C170" s="165"/>
    </row>
    <row r="171" spans="2:3" ht="15.75" customHeight="1" x14ac:dyDescent="0.2">
      <c r="B171" s="165"/>
      <c r="C171" s="165"/>
    </row>
    <row r="172" spans="2:3" ht="15.75" customHeight="1" x14ac:dyDescent="0.2">
      <c r="B172" s="165"/>
      <c r="C172" s="165"/>
    </row>
    <row r="173" spans="2:3" ht="15.75" customHeight="1" x14ac:dyDescent="0.2">
      <c r="B173" s="165"/>
      <c r="C173" s="165"/>
    </row>
    <row r="174" spans="2:3" ht="15.75" customHeight="1" x14ac:dyDescent="0.2">
      <c r="B174" s="165"/>
      <c r="C174" s="165"/>
    </row>
    <row r="175" spans="2:3" ht="15.75" customHeight="1" x14ac:dyDescent="0.2">
      <c r="B175" s="165"/>
      <c r="C175" s="165"/>
    </row>
    <row r="176" spans="2:3" ht="15.75" customHeight="1" x14ac:dyDescent="0.2">
      <c r="B176" s="165"/>
      <c r="C176" s="165"/>
    </row>
    <row r="177" spans="2:3" ht="15.75" customHeight="1" x14ac:dyDescent="0.2">
      <c r="B177" s="165"/>
      <c r="C177" s="165"/>
    </row>
    <row r="178" spans="2:3" ht="15.75" customHeight="1" x14ac:dyDescent="0.2">
      <c r="B178" s="165"/>
      <c r="C178" s="165"/>
    </row>
    <row r="179" spans="2:3" ht="15.75" customHeight="1" x14ac:dyDescent="0.2">
      <c r="B179" s="165"/>
      <c r="C179" s="165"/>
    </row>
    <row r="180" spans="2:3" ht="15.75" customHeight="1" x14ac:dyDescent="0.2">
      <c r="B180" s="165"/>
      <c r="C180" s="165"/>
    </row>
    <row r="181" spans="2:3" ht="15.75" customHeight="1" x14ac:dyDescent="0.2">
      <c r="B181" s="165"/>
      <c r="C181" s="165"/>
    </row>
    <row r="182" spans="2:3" ht="15.75" customHeight="1" x14ac:dyDescent="0.2">
      <c r="B182" s="165"/>
      <c r="C182" s="165"/>
    </row>
    <row r="183" spans="2:3" ht="15.75" customHeight="1" x14ac:dyDescent="0.2">
      <c r="B183" s="165"/>
      <c r="C183" s="165"/>
    </row>
    <row r="184" spans="2:3" ht="15.75" customHeight="1" x14ac:dyDescent="0.2">
      <c r="B184" s="165"/>
      <c r="C184" s="165"/>
    </row>
    <row r="185" spans="2:3" ht="15.75" customHeight="1" x14ac:dyDescent="0.2">
      <c r="B185" s="165"/>
      <c r="C185" s="165"/>
    </row>
    <row r="186" spans="2:3" ht="15.75" customHeight="1" x14ac:dyDescent="0.2">
      <c r="B186" s="165"/>
      <c r="C186" s="165"/>
    </row>
    <row r="187" spans="2:3" ht="15.75" customHeight="1" x14ac:dyDescent="0.2">
      <c r="B187" s="165"/>
      <c r="C187" s="165"/>
    </row>
    <row r="188" spans="2:3" ht="15.75" customHeight="1" x14ac:dyDescent="0.2">
      <c r="B188" s="165"/>
      <c r="C188" s="165"/>
    </row>
    <row r="189" spans="2:3" ht="15.75" customHeight="1" x14ac:dyDescent="0.2">
      <c r="B189" s="165"/>
      <c r="C189" s="165"/>
    </row>
    <row r="190" spans="2:3" ht="15.75" customHeight="1" x14ac:dyDescent="0.2">
      <c r="B190" s="165"/>
      <c r="C190" s="165"/>
    </row>
    <row r="191" spans="2:3" ht="15.75" customHeight="1" x14ac:dyDescent="0.2">
      <c r="B191" s="165"/>
      <c r="C191" s="165"/>
    </row>
    <row r="192" spans="2:3" ht="15.75" customHeight="1" x14ac:dyDescent="0.2">
      <c r="B192" s="165"/>
      <c r="C192" s="165"/>
    </row>
    <row r="193" spans="2:3" ht="15.75" customHeight="1" x14ac:dyDescent="0.2">
      <c r="B193" s="165"/>
      <c r="C193" s="165"/>
    </row>
    <row r="194" spans="2:3" ht="15.75" customHeight="1" x14ac:dyDescent="0.2">
      <c r="B194" s="165"/>
      <c r="C194" s="165"/>
    </row>
    <row r="195" spans="2:3" ht="15.75" customHeight="1" x14ac:dyDescent="0.2">
      <c r="B195" s="165"/>
      <c r="C195" s="165"/>
    </row>
    <row r="196" spans="2:3" ht="15.75" customHeight="1" x14ac:dyDescent="0.2">
      <c r="B196" s="165"/>
      <c r="C196" s="165"/>
    </row>
    <row r="197" spans="2:3" ht="15.75" customHeight="1" x14ac:dyDescent="0.2">
      <c r="B197" s="165"/>
      <c r="C197" s="165"/>
    </row>
    <row r="198" spans="2:3" ht="15.75" customHeight="1" x14ac:dyDescent="0.2">
      <c r="B198" s="165"/>
      <c r="C198" s="165"/>
    </row>
    <row r="199" spans="2:3" ht="15.75" customHeight="1" x14ac:dyDescent="0.2">
      <c r="B199" s="165"/>
      <c r="C199" s="165"/>
    </row>
    <row r="200" spans="2:3" ht="15.75" customHeight="1" x14ac:dyDescent="0.2">
      <c r="B200" s="165"/>
      <c r="C200" s="165"/>
    </row>
    <row r="201" spans="2:3" ht="15.75" customHeight="1" x14ac:dyDescent="0.2">
      <c r="B201" s="165"/>
      <c r="C201" s="165"/>
    </row>
    <row r="202" spans="2:3" ht="15.75" customHeight="1" x14ac:dyDescent="0.2">
      <c r="B202" s="165"/>
      <c r="C202" s="165"/>
    </row>
    <row r="203" spans="2:3" ht="15.75" customHeight="1" x14ac:dyDescent="0.2">
      <c r="B203" s="165"/>
      <c r="C203" s="165"/>
    </row>
    <row r="204" spans="2:3" ht="15.75" customHeight="1" x14ac:dyDescent="0.2">
      <c r="B204" s="165"/>
      <c r="C204" s="165"/>
    </row>
    <row r="205" spans="2:3" ht="15.75" customHeight="1" x14ac:dyDescent="0.2">
      <c r="B205" s="165"/>
      <c r="C205" s="165"/>
    </row>
    <row r="206" spans="2:3" ht="15.75" customHeight="1" x14ac:dyDescent="0.2">
      <c r="B206" s="165"/>
      <c r="C206" s="165"/>
    </row>
    <row r="207" spans="2:3" ht="15.75" customHeight="1" x14ac:dyDescent="0.2">
      <c r="B207" s="165"/>
      <c r="C207" s="165"/>
    </row>
    <row r="208" spans="2:3" ht="15.75" customHeight="1" x14ac:dyDescent="0.2">
      <c r="B208" s="165"/>
      <c r="C208" s="165"/>
    </row>
    <row r="209" spans="2:3" ht="15.75" customHeight="1" x14ac:dyDescent="0.2">
      <c r="B209" s="165"/>
      <c r="C209" s="165"/>
    </row>
    <row r="210" spans="2:3" ht="15.75" customHeight="1" x14ac:dyDescent="0.2">
      <c r="B210" s="165"/>
      <c r="C210" s="165"/>
    </row>
    <row r="211" spans="2:3" ht="15.75" customHeight="1" x14ac:dyDescent="0.2">
      <c r="B211" s="165"/>
      <c r="C211" s="165"/>
    </row>
    <row r="212" spans="2:3" ht="15.75" customHeight="1" x14ac:dyDescent="0.2">
      <c r="B212" s="165"/>
      <c r="C212" s="165"/>
    </row>
    <row r="213" spans="2:3" ht="15.75" customHeight="1" x14ac:dyDescent="0.2">
      <c r="B213" s="165"/>
      <c r="C213" s="165"/>
    </row>
    <row r="214" spans="2:3" ht="15.75" customHeight="1" x14ac:dyDescent="0.2">
      <c r="B214" s="165"/>
      <c r="C214" s="165"/>
    </row>
    <row r="215" spans="2:3" ht="15.75" customHeight="1" x14ac:dyDescent="0.2">
      <c r="B215" s="165"/>
      <c r="C215" s="165"/>
    </row>
    <row r="216" spans="2:3" ht="15.75" customHeight="1" x14ac:dyDescent="0.2">
      <c r="B216" s="165"/>
      <c r="C216" s="165"/>
    </row>
    <row r="217" spans="2:3" ht="15.75" customHeight="1" x14ac:dyDescent="0.2">
      <c r="B217" s="165"/>
      <c r="C217" s="165"/>
    </row>
    <row r="218" spans="2:3" ht="15.75" customHeight="1" x14ac:dyDescent="0.2">
      <c r="B218" s="165"/>
      <c r="C218" s="165"/>
    </row>
    <row r="219" spans="2:3" ht="15.75" customHeight="1" x14ac:dyDescent="0.2">
      <c r="B219" s="165"/>
      <c r="C219" s="165"/>
    </row>
    <row r="220" spans="2:3" ht="15.75" customHeight="1" x14ac:dyDescent="0.2">
      <c r="B220" s="165"/>
      <c r="C220" s="165"/>
    </row>
    <row r="221" spans="2:3" ht="15.75" customHeight="1" x14ac:dyDescent="0.2">
      <c r="B221" s="165"/>
      <c r="C221" s="165"/>
    </row>
    <row r="222" spans="2:3" ht="15.75" customHeight="1" x14ac:dyDescent="0.2">
      <c r="B222" s="165"/>
      <c r="C222" s="165"/>
    </row>
    <row r="223" spans="2:3" ht="15.75" customHeight="1" x14ac:dyDescent="0.2">
      <c r="B223" s="165"/>
      <c r="C223" s="165"/>
    </row>
    <row r="224" spans="2:3" ht="15.75" customHeight="1" x14ac:dyDescent="0.2">
      <c r="B224" s="165"/>
      <c r="C224" s="165"/>
    </row>
    <row r="225" spans="2:3" ht="15.75" customHeight="1" x14ac:dyDescent="0.2">
      <c r="B225" s="165"/>
      <c r="C225" s="165"/>
    </row>
    <row r="226" spans="2:3" ht="15.75" customHeight="1" x14ac:dyDescent="0.2">
      <c r="B226" s="165"/>
      <c r="C226" s="165"/>
    </row>
    <row r="227" spans="2:3" ht="15.75" customHeight="1" x14ac:dyDescent="0.2">
      <c r="B227" s="165"/>
      <c r="C227" s="165"/>
    </row>
    <row r="228" spans="2:3" ht="15.75" customHeight="1" x14ac:dyDescent="0.2">
      <c r="B228" s="165"/>
      <c r="C228" s="165"/>
    </row>
    <row r="229" spans="2:3" ht="15.75" customHeight="1" x14ac:dyDescent="0.2">
      <c r="B229" s="165"/>
      <c r="C229" s="165"/>
    </row>
    <row r="230" spans="2:3" ht="15.75" customHeight="1" x14ac:dyDescent="0.2">
      <c r="B230" s="165"/>
      <c r="C230" s="165"/>
    </row>
    <row r="231" spans="2:3" ht="15.75" customHeight="1" x14ac:dyDescent="0.2">
      <c r="B231" s="165"/>
      <c r="C231" s="165"/>
    </row>
    <row r="232" spans="2:3" ht="15.75" customHeight="1" x14ac:dyDescent="0.2">
      <c r="B232" s="165"/>
      <c r="C232" s="165"/>
    </row>
    <row r="233" spans="2:3" ht="15.75" customHeight="1" x14ac:dyDescent="0.2"/>
    <row r="234" spans="2:3" ht="15.75" customHeight="1" x14ac:dyDescent="0.2"/>
    <row r="235" spans="2:3" ht="15.75" customHeight="1" x14ac:dyDescent="0.2"/>
    <row r="236" spans="2:3" ht="15.75" customHeight="1" x14ac:dyDescent="0.2"/>
    <row r="237" spans="2:3" ht="15.75" customHeight="1" x14ac:dyDescent="0.2"/>
    <row r="238" spans="2:3" ht="15.75" customHeight="1" x14ac:dyDescent="0.2"/>
    <row r="239" spans="2:3" ht="15.75" customHeight="1" x14ac:dyDescent="0.2"/>
    <row r="240" spans="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sheetData>
  <autoFilter ref="A1:C21" xr:uid="{4D87BE73-4F68-4749-8DF3-F88FC1B1060D}">
    <sortState xmlns:xlrd2="http://schemas.microsoft.com/office/spreadsheetml/2017/richdata2" ref="A2:C21">
      <sortCondition ref="A1:A21"/>
    </sortState>
  </autoFilter>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1"/>
  <sheetViews>
    <sheetView showGridLines="0" workbookViewId="0"/>
  </sheetViews>
  <sheetFormatPr baseColWidth="10" defaultRowHeight="12.75" x14ac:dyDescent="0.25"/>
  <cols>
    <col min="1" max="1" width="17.42578125" style="73" customWidth="1"/>
    <col min="2" max="2" width="24.28515625" style="73" customWidth="1"/>
    <col min="3" max="3" width="24.140625" style="73" customWidth="1"/>
    <col min="4" max="5" width="24" style="73" customWidth="1"/>
    <col min="6" max="6" width="24.42578125" style="73" customWidth="1"/>
    <col min="7" max="7" width="20.140625" style="73" customWidth="1"/>
    <col min="8" max="8" width="19.85546875" style="85" customWidth="1"/>
    <col min="9" max="9" width="14.5703125" style="73" customWidth="1"/>
    <col min="10" max="10" width="4.85546875" style="73" customWidth="1"/>
    <col min="11" max="16384" width="11.42578125" style="73"/>
  </cols>
  <sheetData>
    <row r="1" spans="1:9" ht="17.25" customHeight="1" x14ac:dyDescent="0.25">
      <c r="A1" s="69" t="s">
        <v>182</v>
      </c>
      <c r="B1" s="69" t="s">
        <v>183</v>
      </c>
      <c r="C1" s="70" t="s">
        <v>184</v>
      </c>
      <c r="D1" s="71" t="s">
        <v>185</v>
      </c>
      <c r="E1" s="86" t="s">
        <v>189</v>
      </c>
      <c r="F1" s="69" t="s">
        <v>186</v>
      </c>
      <c r="G1" s="69" t="s">
        <v>187</v>
      </c>
      <c r="H1" s="72">
        <f>+INVERSIÓN!H11</f>
        <v>750000000</v>
      </c>
      <c r="I1" s="72">
        <v>10000</v>
      </c>
    </row>
    <row r="2" spans="1:9" ht="17.25" customHeight="1" x14ac:dyDescent="0.25">
      <c r="A2" s="74">
        <v>1</v>
      </c>
      <c r="B2" s="75" t="s">
        <v>163</v>
      </c>
      <c r="C2" s="75">
        <v>4187</v>
      </c>
      <c r="D2" s="88">
        <v>3951</v>
      </c>
      <c r="E2" s="89">
        <v>1087</v>
      </c>
      <c r="F2" s="76">
        <f>+AVERAGE(C2:E2)</f>
        <v>3075</v>
      </c>
      <c r="G2" s="77">
        <f>+F2/$F$21</f>
        <v>0.11266625141977793</v>
      </c>
      <c r="H2" s="78">
        <f>+ROUND($H$1*G2,0)</f>
        <v>84499689</v>
      </c>
      <c r="I2" s="78">
        <f>+ROUND($I$1*G2,0)</f>
        <v>1127</v>
      </c>
    </row>
    <row r="3" spans="1:9" ht="17.25" customHeight="1" x14ac:dyDescent="0.25">
      <c r="A3" s="74">
        <v>2</v>
      </c>
      <c r="B3" s="75" t="s">
        <v>164</v>
      </c>
      <c r="C3" s="75">
        <v>2764</v>
      </c>
      <c r="D3" s="88">
        <v>2613</v>
      </c>
      <c r="E3" s="89">
        <v>1202</v>
      </c>
      <c r="F3" s="76">
        <f t="shared" ref="F3:F20" si="0">+AVERAGE(C3:E3)</f>
        <v>2193</v>
      </c>
      <c r="G3" s="77">
        <f>+F3/$F$21</f>
        <v>8.0350272963763583E-2</v>
      </c>
      <c r="H3" s="78">
        <f t="shared" ref="H3:H19" si="1">+ROUND($H$1*G3,0)</f>
        <v>60262705</v>
      </c>
      <c r="I3" s="78">
        <f t="shared" ref="I3:I20" si="2">+ROUND($I$1*G3,0)</f>
        <v>804</v>
      </c>
    </row>
    <row r="4" spans="1:9" ht="17.25" customHeight="1" x14ac:dyDescent="0.25">
      <c r="A4" s="74">
        <v>3</v>
      </c>
      <c r="B4" s="75" t="s">
        <v>165</v>
      </c>
      <c r="C4" s="75">
        <v>515</v>
      </c>
      <c r="D4" s="88">
        <v>411</v>
      </c>
      <c r="E4" s="89">
        <v>222</v>
      </c>
      <c r="F4" s="76">
        <f t="shared" si="0"/>
        <v>382.66666666666669</v>
      </c>
      <c r="G4" s="77">
        <f t="shared" ref="G4:G20" si="3">+F4/$F$21</f>
        <v>1.4020689065572366E-2</v>
      </c>
      <c r="H4" s="78">
        <f t="shared" si="1"/>
        <v>10515517</v>
      </c>
      <c r="I4" s="78">
        <f t="shared" si="2"/>
        <v>140</v>
      </c>
    </row>
    <row r="5" spans="1:9" ht="17.25" customHeight="1" x14ac:dyDescent="0.25">
      <c r="A5" s="74">
        <v>4</v>
      </c>
      <c r="B5" s="75" t="s">
        <v>166</v>
      </c>
      <c r="C5" s="75">
        <v>707</v>
      </c>
      <c r="D5" s="88">
        <v>525</v>
      </c>
      <c r="E5" s="89">
        <v>298</v>
      </c>
      <c r="F5" s="76">
        <f t="shared" si="0"/>
        <v>510</v>
      </c>
      <c r="G5" s="77">
        <f t="shared" si="3"/>
        <v>1.8686109991572927E-2</v>
      </c>
      <c r="H5" s="78">
        <f t="shared" si="1"/>
        <v>14014582</v>
      </c>
      <c r="I5" s="78">
        <f t="shared" si="2"/>
        <v>187</v>
      </c>
    </row>
    <row r="6" spans="1:9" ht="17.25" customHeight="1" x14ac:dyDescent="0.25">
      <c r="A6" s="74">
        <v>5</v>
      </c>
      <c r="B6" s="75" t="s">
        <v>167</v>
      </c>
      <c r="C6" s="75">
        <v>1477</v>
      </c>
      <c r="D6" s="88">
        <v>747</v>
      </c>
      <c r="E6" s="89">
        <v>40</v>
      </c>
      <c r="F6" s="76">
        <f t="shared" si="0"/>
        <v>754.66666666666663</v>
      </c>
      <c r="G6" s="77">
        <f t="shared" si="3"/>
        <v>2.7650557530013792E-2</v>
      </c>
      <c r="H6" s="78">
        <f t="shared" si="1"/>
        <v>20737918</v>
      </c>
      <c r="I6" s="78">
        <f t="shared" si="2"/>
        <v>277</v>
      </c>
    </row>
    <row r="7" spans="1:9" ht="17.25" customHeight="1" x14ac:dyDescent="0.25">
      <c r="A7" s="74">
        <v>6</v>
      </c>
      <c r="B7" s="75" t="s">
        <v>168</v>
      </c>
      <c r="C7" s="75">
        <v>1056</v>
      </c>
      <c r="D7" s="88">
        <v>414</v>
      </c>
      <c r="E7" s="89">
        <v>267</v>
      </c>
      <c r="F7" s="76">
        <f t="shared" si="0"/>
        <v>579</v>
      </c>
      <c r="G7" s="77">
        <f t="shared" si="3"/>
        <v>2.1214230755138674E-2</v>
      </c>
      <c r="H7" s="78">
        <f t="shared" si="1"/>
        <v>15910673</v>
      </c>
      <c r="I7" s="78">
        <f t="shared" si="2"/>
        <v>212</v>
      </c>
    </row>
    <row r="8" spans="1:9" ht="17.25" customHeight="1" x14ac:dyDescent="0.25">
      <c r="A8" s="74">
        <v>7</v>
      </c>
      <c r="B8" s="75" t="s">
        <v>169</v>
      </c>
      <c r="C8" s="75">
        <v>466</v>
      </c>
      <c r="D8" s="88">
        <v>1352</v>
      </c>
      <c r="E8" s="89">
        <v>280</v>
      </c>
      <c r="F8" s="76">
        <f t="shared" si="0"/>
        <v>699.33333333333337</v>
      </c>
      <c r="G8" s="77">
        <f t="shared" si="3"/>
        <v>2.5623175661647058E-2</v>
      </c>
      <c r="H8" s="78">
        <f t="shared" si="1"/>
        <v>19217382</v>
      </c>
      <c r="I8" s="78">
        <f t="shared" si="2"/>
        <v>256</v>
      </c>
    </row>
    <row r="9" spans="1:9" ht="17.25" customHeight="1" x14ac:dyDescent="0.25">
      <c r="A9" s="74">
        <v>8</v>
      </c>
      <c r="B9" s="75" t="s">
        <v>170</v>
      </c>
      <c r="C9" s="75">
        <v>1727</v>
      </c>
      <c r="D9" s="88">
        <v>2617</v>
      </c>
      <c r="E9" s="89">
        <v>448</v>
      </c>
      <c r="F9" s="76">
        <f t="shared" si="0"/>
        <v>1597.3333333333333</v>
      </c>
      <c r="G9" s="77">
        <f t="shared" si="3"/>
        <v>5.8525385019357813E-2</v>
      </c>
      <c r="H9" s="78">
        <f t="shared" si="1"/>
        <v>43894039</v>
      </c>
      <c r="I9" s="78">
        <f t="shared" si="2"/>
        <v>585</v>
      </c>
    </row>
    <row r="10" spans="1:9" ht="17.25" customHeight="1" x14ac:dyDescent="0.25">
      <c r="A10" s="74">
        <v>9</v>
      </c>
      <c r="B10" s="75" t="s">
        <v>171</v>
      </c>
      <c r="C10" s="75">
        <v>3366</v>
      </c>
      <c r="D10" s="88">
        <v>1822</v>
      </c>
      <c r="E10" s="89">
        <v>1229</v>
      </c>
      <c r="F10" s="76">
        <f t="shared" si="0"/>
        <v>2139</v>
      </c>
      <c r="G10" s="77">
        <f t="shared" si="3"/>
        <v>7.8371743670538216E-2</v>
      </c>
      <c r="H10" s="78">
        <f t="shared" si="1"/>
        <v>58778808</v>
      </c>
      <c r="I10" s="78">
        <f t="shared" si="2"/>
        <v>784</v>
      </c>
    </row>
    <row r="11" spans="1:9" ht="17.25" customHeight="1" x14ac:dyDescent="0.25">
      <c r="A11" s="74">
        <v>10</v>
      </c>
      <c r="B11" s="75" t="s">
        <v>172</v>
      </c>
      <c r="C11" s="75">
        <v>4819</v>
      </c>
      <c r="D11" s="88">
        <v>3533</v>
      </c>
      <c r="E11" s="89">
        <v>912</v>
      </c>
      <c r="F11" s="76">
        <f t="shared" si="0"/>
        <v>3088</v>
      </c>
      <c r="G11" s="77">
        <f t="shared" si="3"/>
        <v>0.11314256402740626</v>
      </c>
      <c r="H11" s="78">
        <f t="shared" si="1"/>
        <v>84856923</v>
      </c>
      <c r="I11" s="78">
        <f t="shared" si="2"/>
        <v>1131</v>
      </c>
    </row>
    <row r="12" spans="1:9" ht="17.25" customHeight="1" x14ac:dyDescent="0.25">
      <c r="A12" s="74">
        <v>11</v>
      </c>
      <c r="B12" s="75" t="s">
        <v>173</v>
      </c>
      <c r="C12" s="75">
        <v>5865</v>
      </c>
      <c r="D12" s="88">
        <v>9623</v>
      </c>
      <c r="E12" s="89">
        <v>1751</v>
      </c>
      <c r="F12" s="76">
        <f t="shared" si="0"/>
        <v>5746.333333333333</v>
      </c>
      <c r="G12" s="77">
        <f t="shared" si="3"/>
        <v>0.21054238571550696</v>
      </c>
      <c r="H12" s="78">
        <f>+ROUND($H$1*G12,0)-3</f>
        <v>157906786</v>
      </c>
      <c r="I12" s="78">
        <f>+ROUND($I$1*G12,0)</f>
        <v>2105</v>
      </c>
    </row>
    <row r="13" spans="1:9" ht="17.25" customHeight="1" x14ac:dyDescent="0.25">
      <c r="A13" s="74">
        <v>12</v>
      </c>
      <c r="B13" s="75" t="s">
        <v>174</v>
      </c>
      <c r="C13" s="75">
        <v>1598</v>
      </c>
      <c r="D13" s="88">
        <v>1441</v>
      </c>
      <c r="E13" s="89">
        <v>467</v>
      </c>
      <c r="F13" s="76">
        <f t="shared" si="0"/>
        <v>1168.6666666666667</v>
      </c>
      <c r="G13" s="77">
        <f t="shared" si="3"/>
        <v>4.2819282111408286E-2</v>
      </c>
      <c r="H13" s="78">
        <f t="shared" si="1"/>
        <v>32114462</v>
      </c>
      <c r="I13" s="78">
        <f t="shared" si="2"/>
        <v>428</v>
      </c>
    </row>
    <row r="14" spans="1:9" ht="17.25" customHeight="1" x14ac:dyDescent="0.25">
      <c r="A14" s="74">
        <v>13</v>
      </c>
      <c r="B14" s="75" t="s">
        <v>175</v>
      </c>
      <c r="C14" s="75">
        <v>2457</v>
      </c>
      <c r="D14" s="88">
        <v>1178</v>
      </c>
      <c r="E14" s="89">
        <v>675</v>
      </c>
      <c r="F14" s="76">
        <f t="shared" si="0"/>
        <v>1436.6666666666667</v>
      </c>
      <c r="G14" s="77">
        <f t="shared" si="3"/>
        <v>5.2638649714823078E-2</v>
      </c>
      <c r="H14" s="78">
        <f t="shared" si="1"/>
        <v>39478987</v>
      </c>
      <c r="I14" s="78">
        <f t="shared" si="2"/>
        <v>526</v>
      </c>
    </row>
    <row r="15" spans="1:9" ht="17.25" customHeight="1" x14ac:dyDescent="0.25">
      <c r="A15" s="74">
        <v>14</v>
      </c>
      <c r="B15" s="75" t="s">
        <v>176</v>
      </c>
      <c r="C15" s="75">
        <v>369</v>
      </c>
      <c r="D15" s="88">
        <v>391</v>
      </c>
      <c r="E15" s="89">
        <v>140</v>
      </c>
      <c r="F15" s="76">
        <f t="shared" si="0"/>
        <v>300</v>
      </c>
      <c r="G15" s="77">
        <f t="shared" si="3"/>
        <v>1.0991829406807603E-2</v>
      </c>
      <c r="H15" s="78">
        <f t="shared" si="1"/>
        <v>8243872</v>
      </c>
      <c r="I15" s="78">
        <f t="shared" si="2"/>
        <v>110</v>
      </c>
    </row>
    <row r="16" spans="1:9" ht="17.25" customHeight="1" x14ac:dyDescent="0.25">
      <c r="A16" s="74">
        <v>15</v>
      </c>
      <c r="B16" s="75" t="s">
        <v>177</v>
      </c>
      <c r="C16" s="75">
        <v>302</v>
      </c>
      <c r="D16" s="88">
        <v>431</v>
      </c>
      <c r="E16" s="89">
        <v>175</v>
      </c>
      <c r="F16" s="76">
        <f t="shared" si="0"/>
        <v>302.66666666666669</v>
      </c>
      <c r="G16" s="77">
        <f t="shared" si="3"/>
        <v>1.1089534557090339E-2</v>
      </c>
      <c r="H16" s="78">
        <f t="shared" si="1"/>
        <v>8317151</v>
      </c>
      <c r="I16" s="78">
        <f t="shared" si="2"/>
        <v>111</v>
      </c>
    </row>
    <row r="17" spans="1:9" ht="17.25" customHeight="1" x14ac:dyDescent="0.25">
      <c r="A17" s="74">
        <v>16</v>
      </c>
      <c r="B17" s="75" t="s">
        <v>178</v>
      </c>
      <c r="C17" s="75">
        <v>2226</v>
      </c>
      <c r="D17" s="88">
        <v>1703</v>
      </c>
      <c r="E17" s="89">
        <v>663</v>
      </c>
      <c r="F17" s="76">
        <f t="shared" si="0"/>
        <v>1530.6666666666667</v>
      </c>
      <c r="G17" s="77">
        <f t="shared" si="3"/>
        <v>5.6082756262289465E-2</v>
      </c>
      <c r="H17" s="78">
        <f t="shared" si="1"/>
        <v>42062067</v>
      </c>
      <c r="I17" s="78">
        <f t="shared" si="2"/>
        <v>561</v>
      </c>
    </row>
    <row r="18" spans="1:9" ht="17.25" customHeight="1" x14ac:dyDescent="0.25">
      <c r="A18" s="74">
        <v>17</v>
      </c>
      <c r="B18" s="75" t="s">
        <v>179</v>
      </c>
      <c r="C18" s="75">
        <v>297</v>
      </c>
      <c r="D18" s="88">
        <v>1625</v>
      </c>
      <c r="E18" s="89">
        <v>55</v>
      </c>
      <c r="F18" s="76">
        <f t="shared" si="0"/>
        <v>659</v>
      </c>
      <c r="G18" s="77">
        <f t="shared" si="3"/>
        <v>2.4145385263620704E-2</v>
      </c>
      <c r="H18" s="78">
        <f t="shared" si="1"/>
        <v>18109039</v>
      </c>
      <c r="I18" s="78">
        <f t="shared" si="2"/>
        <v>241</v>
      </c>
    </row>
    <row r="19" spans="1:9" ht="17.25" customHeight="1" x14ac:dyDescent="0.25">
      <c r="A19" s="74">
        <v>18</v>
      </c>
      <c r="B19" s="79" t="s">
        <v>180</v>
      </c>
      <c r="C19" s="79">
        <v>578</v>
      </c>
      <c r="D19" s="88">
        <v>612</v>
      </c>
      <c r="E19" s="89">
        <v>192</v>
      </c>
      <c r="F19" s="76">
        <f t="shared" si="0"/>
        <v>460.66666666666669</v>
      </c>
      <c r="G19" s="77">
        <f t="shared" si="3"/>
        <v>1.6878564711342341E-2</v>
      </c>
      <c r="H19" s="78">
        <f t="shared" si="1"/>
        <v>12658924</v>
      </c>
      <c r="I19" s="78">
        <f t="shared" si="2"/>
        <v>169</v>
      </c>
    </row>
    <row r="20" spans="1:9" ht="17.25" customHeight="1" x14ac:dyDescent="0.25">
      <c r="A20" s="74">
        <v>19</v>
      </c>
      <c r="B20" s="75" t="s">
        <v>181</v>
      </c>
      <c r="C20" s="75">
        <v>1042</v>
      </c>
      <c r="D20" s="88">
        <v>661</v>
      </c>
      <c r="E20" s="89">
        <v>308</v>
      </c>
      <c r="F20" s="76">
        <f t="shared" si="0"/>
        <v>670.33333333333337</v>
      </c>
      <c r="G20" s="77">
        <f t="shared" si="3"/>
        <v>2.4560632152322324E-2</v>
      </c>
      <c r="H20" s="78">
        <f>+ROUND($H$1*G20,0)+2</f>
        <v>18420476</v>
      </c>
      <c r="I20" s="78">
        <f t="shared" si="2"/>
        <v>246</v>
      </c>
    </row>
    <row r="21" spans="1:9" ht="20.25" customHeight="1" x14ac:dyDescent="0.25">
      <c r="A21" s="717" t="s">
        <v>188</v>
      </c>
      <c r="B21" s="718"/>
      <c r="C21" s="80">
        <f t="shared" ref="C21:I21" si="4">SUM(C2:C20)</f>
        <v>35818</v>
      </c>
      <c r="D21" s="81">
        <f t="shared" si="4"/>
        <v>35650</v>
      </c>
      <c r="E21" s="87">
        <f t="shared" si="4"/>
        <v>10411</v>
      </c>
      <c r="F21" s="82">
        <f t="shared" si="4"/>
        <v>27293.000000000007</v>
      </c>
      <c r="G21" s="83">
        <f t="shared" si="4"/>
        <v>0.99999999999999989</v>
      </c>
      <c r="H21" s="84">
        <f t="shared" si="4"/>
        <v>750000000</v>
      </c>
      <c r="I21" s="84">
        <f t="shared" si="4"/>
        <v>10000</v>
      </c>
    </row>
  </sheetData>
  <mergeCells count="1">
    <mergeCell ref="A21:B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GESTIÓN</vt:lpstr>
      <vt:lpstr>TERRITORIALIZACIÓN_O</vt:lpstr>
      <vt:lpstr>INVERSIÓN</vt:lpstr>
      <vt:lpstr>ACT.</vt:lpstr>
      <vt:lpstr>ACTIVIDADES</vt:lpstr>
      <vt:lpstr>FAUNA SILVESTRE</vt:lpstr>
      <vt:lpstr>TERRITORIALIZACIÓN</vt:lpstr>
      <vt:lpstr>9 - Terri Fauna</vt:lpstr>
      <vt:lpstr>8 - Terri Fauna</vt:lpstr>
      <vt:lpstr>SILVICULTURA 2020</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2020-12-16T22:01:50Z</dcterms:modified>
</cp:coreProperties>
</file>