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360" windowHeight="7905" activeTab="3"/>
  </bookViews>
  <sheets>
    <sheet name="GESTIÓN" sheetId="5" r:id="rId1"/>
    <sheet name="INVERSIÓN" sheetId="6" r:id="rId2"/>
    <sheet name="ACTIVIDADES" sheetId="7" r:id="rId3"/>
    <sheet name="TERRITORIALIZACIÓN" sheetId="11" r:id="rId4"/>
  </sheets>
  <externalReferences>
    <externalReference r:id="rId5"/>
    <externalReference r:id="rId6"/>
  </externalReferences>
  <definedNames>
    <definedName name="_xlnm.Print_Area" localSheetId="2">ACTIVIDADES!$A$1:$V$26</definedName>
    <definedName name="_xlnm.Print_Area" localSheetId="0">GESTIÓN!$A$1:$AW$19</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44525" concurrentCalc="0"/>
</workbook>
</file>

<file path=xl/calcChain.xml><?xml version="1.0" encoding="utf-8"?>
<calcChain xmlns="http://schemas.openxmlformats.org/spreadsheetml/2006/main">
  <c r="M50" i="11" l="1"/>
  <c r="M27" i="11"/>
  <c r="M51" i="11"/>
  <c r="M53" i="11"/>
  <c r="L50" i="11"/>
  <c r="L27" i="11"/>
  <c r="L51" i="11"/>
  <c r="L53" i="11"/>
  <c r="K50" i="11"/>
  <c r="K24" i="11"/>
  <c r="K27" i="11"/>
  <c r="K51" i="11"/>
  <c r="K53" i="11"/>
  <c r="J51" i="11"/>
  <c r="J53" i="11"/>
  <c r="I50" i="11"/>
  <c r="I27" i="11"/>
  <c r="I51" i="11"/>
  <c r="I53" i="11"/>
  <c r="H46" i="11"/>
  <c r="H42" i="11"/>
  <c r="H38" i="11"/>
  <c r="H34" i="11"/>
  <c r="H30" i="11"/>
  <c r="H50" i="11"/>
  <c r="H27" i="11"/>
  <c r="H51" i="11"/>
  <c r="H53" i="11"/>
  <c r="G50" i="11"/>
  <c r="G24" i="11"/>
  <c r="G27" i="11"/>
  <c r="G51" i="11"/>
  <c r="G53" i="11"/>
  <c r="F51" i="11"/>
  <c r="F53" i="11"/>
  <c r="E51" i="11"/>
  <c r="E53" i="11"/>
  <c r="L45" i="11"/>
  <c r="L29" i="11"/>
  <c r="K41" i="11"/>
  <c r="K37" i="11"/>
  <c r="K45" i="11"/>
  <c r="K33" i="11"/>
  <c r="K29" i="11"/>
  <c r="K49" i="11"/>
  <c r="L49" i="11"/>
  <c r="M49" i="11"/>
  <c r="I45" i="11"/>
  <c r="I49" i="11"/>
  <c r="H45" i="11"/>
  <c r="H49" i="11"/>
  <c r="G45" i="11"/>
  <c r="G49" i="11"/>
  <c r="J28" i="11"/>
  <c r="K28" i="11"/>
  <c r="L15" i="11"/>
  <c r="L28" i="11"/>
  <c r="H15" i="11"/>
  <c r="G11" i="11"/>
  <c r="F11" i="11"/>
  <c r="I28" i="11"/>
  <c r="H11" i="11"/>
  <c r="H28" i="11"/>
  <c r="G15" i="11"/>
  <c r="G28" i="11"/>
  <c r="F15" i="11"/>
  <c r="F28" i="11"/>
  <c r="K20" i="11"/>
  <c r="G20" i="11"/>
  <c r="G4" i="11"/>
  <c r="G3" i="11"/>
  <c r="AR14" i="5"/>
  <c r="Q15" i="6"/>
  <c r="Q19" i="6"/>
  <c r="S14" i="7"/>
  <c r="AQ9" i="6"/>
  <c r="AQ15" i="6"/>
  <c r="AN15" i="6"/>
  <c r="AN19" i="6"/>
  <c r="AM15" i="6"/>
  <c r="AM19" i="6"/>
  <c r="AK15" i="6"/>
  <c r="R15" i="6"/>
  <c r="P15" i="6"/>
  <c r="R17" i="6"/>
  <c r="R18" i="6"/>
  <c r="AP16" i="5"/>
  <c r="AN9" i="6"/>
  <c r="AO9" i="6"/>
  <c r="AO13" i="6"/>
  <c r="AQ14" i="5"/>
  <c r="Q20" i="6"/>
  <c r="Q14" i="6"/>
  <c r="AO15" i="6"/>
  <c r="H10" i="6"/>
  <c r="AP10" i="6"/>
  <c r="AP14" i="6"/>
  <c r="AO16" i="6"/>
  <c r="AO20" i="6"/>
  <c r="R10" i="6"/>
  <c r="R16" i="6"/>
  <c r="R21" i="6"/>
  <c r="R23" i="6"/>
  <c r="AN20" i="6"/>
  <c r="R20" i="6"/>
  <c r="AN14" i="6"/>
  <c r="R14" i="6"/>
  <c r="AO10" i="6"/>
  <c r="AN21" i="6"/>
  <c r="AN23" i="6"/>
  <c r="Q21" i="6"/>
  <c r="Q23" i="6"/>
  <c r="AR16" i="5"/>
  <c r="AR17" i="5"/>
  <c r="AQ17" i="5"/>
  <c r="AR15" i="5"/>
  <c r="AQ15" i="5"/>
  <c r="D4" i="7"/>
  <c r="D3" i="7"/>
  <c r="Q4" i="6"/>
  <c r="Q3" i="6"/>
  <c r="S21" i="7"/>
  <c r="S23" i="7"/>
  <c r="S20" i="7"/>
  <c r="U20" i="7"/>
  <c r="AT15" i="6"/>
  <c r="AT9" i="6"/>
  <c r="AM20" i="6"/>
  <c r="AL20" i="6"/>
  <c r="AM14" i="6"/>
  <c r="AM21" i="6"/>
  <c r="AM23" i="6"/>
  <c r="AL14" i="6"/>
  <c r="AM13" i="6"/>
  <c r="AO14" i="6"/>
  <c r="AK19" i="6"/>
  <c r="AL19" i="6"/>
  <c r="AL15" i="6"/>
  <c r="AK13" i="6"/>
  <c r="AL13" i="6"/>
  <c r="AL21" i="6"/>
  <c r="AL23" i="6"/>
  <c r="AK21" i="6"/>
  <c r="AK23" i="6"/>
  <c r="P21" i="6"/>
  <c r="P23" i="6"/>
  <c r="N21" i="6"/>
  <c r="N23" i="6"/>
  <c r="N20" i="6"/>
  <c r="O21" i="6"/>
  <c r="O23" i="6"/>
  <c r="O14" i="6"/>
  <c r="N14" i="6"/>
  <c r="N13" i="6"/>
  <c r="O13" i="6"/>
  <c r="T19" i="6"/>
  <c r="T20" i="6"/>
  <c r="T14" i="6"/>
  <c r="T13" i="6"/>
  <c r="Z16" i="6"/>
  <c r="Z21" i="6"/>
  <c r="Z23" i="6"/>
  <c r="Z14" i="6"/>
  <c r="AF16" i="6"/>
  <c r="AF21" i="6"/>
  <c r="AF23" i="6"/>
  <c r="AF14" i="6"/>
  <c r="AF13" i="6"/>
  <c r="H19" i="6"/>
  <c r="H13" i="6"/>
  <c r="AN17" i="5"/>
  <c r="AM16" i="5"/>
  <c r="AN16" i="5"/>
  <c r="AO16" i="5"/>
  <c r="AN15" i="5"/>
  <c r="AO15" i="5"/>
  <c r="AO17" i="5"/>
  <c r="AN14" i="5"/>
  <c r="AO14" i="5"/>
  <c r="P17" i="5"/>
  <c r="S8" i="7"/>
  <c r="U8" i="7"/>
  <c r="S9" i="7"/>
  <c r="S10" i="7"/>
  <c r="S11" i="7"/>
  <c r="S12" i="7"/>
  <c r="S13" i="7"/>
  <c r="U12" i="7"/>
  <c r="S15" i="7"/>
  <c r="S16" i="7"/>
  <c r="S17" i="7"/>
  <c r="U16" i="7"/>
  <c r="S18" i="7"/>
  <c r="S19" i="7"/>
  <c r="U18" i="7"/>
  <c r="S22" i="7"/>
  <c r="U22" i="7"/>
  <c r="O20" i="6"/>
  <c r="AP15" i="6"/>
  <c r="AP19" i="6"/>
  <c r="AO19" i="6"/>
  <c r="T21" i="6"/>
  <c r="T23" i="6"/>
  <c r="Z20" i="6"/>
  <c r="U14" i="7"/>
  <c r="U10" i="7"/>
  <c r="T8" i="7"/>
  <c r="U24" i="7"/>
  <c r="T14" i="7"/>
  <c r="H16" i="6"/>
  <c r="AF20" i="6"/>
  <c r="H14" i="6"/>
  <c r="AQ16" i="5"/>
  <c r="AN13" i="6"/>
  <c r="AP9" i="6"/>
  <c r="AP13" i="6"/>
  <c r="H20" i="6"/>
  <c r="H23" i="6"/>
  <c r="AP16" i="6"/>
  <c r="AP20" i="6"/>
  <c r="H21" i="6"/>
  <c r="T24" i="7"/>
</calcChain>
</file>

<file path=xl/sharedStrings.xml><?xml version="1.0" encoding="utf-8"?>
<sst xmlns="http://schemas.openxmlformats.org/spreadsheetml/2006/main" count="452" uniqueCount="226">
  <si>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</si>
  <si>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</si>
  <si>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</si>
  <si>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</si>
  <si>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</si>
  <si>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</si>
  <si>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</si>
  <si>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</si>
  <si>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</si>
  <si>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</si>
  <si>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</si>
  <si>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</si>
  <si>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</si>
  <si>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</si>
  <si>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</si>
  <si>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</si>
  <si>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</si>
  <si>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</si>
  <si>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</si>
  <si>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</si>
  <si>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</si>
  <si>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</si>
  <si>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</si>
  <si>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</si>
  <si>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</si>
  <si>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</si>
  <si>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</si>
  <si>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</si>
  <si>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</si>
  <si>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</si>
  <si>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</si>
  <si>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</si>
  <si>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</si>
  <si>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</si>
  <si>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</si>
  <si>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</si>
  <si>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</si>
  <si>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</si>
  <si>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</si>
  <si>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</si>
  <si>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</si>
  <si>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 MP1</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</si>
  <si>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</si>
  <si>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</si>
  <si>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</si>
  <si>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</si>
  <si>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</si>
  <si>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</si>
  <si>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</si>
  <si>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</si>
  <si>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</si>
  <si>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</si>
  <si>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</si>
  <si>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</si>
  <si>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</si>
  <si>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</si>
  <si>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</si>
  <si>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</si>
  <si>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</si>
  <si>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</si>
  <si>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</si>
  <si>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</si>
  <si>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</si>
  <si>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</si>
  <si>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</si>
  <si>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</si>
  <si>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</si>
  <si>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</si>
  <si>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</si>
  <si>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</si>
  <si>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</si>
  <si>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</si>
  <si>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</si>
  <si>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</si>
  <si>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</si>
  <si>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</si>
  <si>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</si>
  <si>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</si>
  <si>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</si>
  <si>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</si>
  <si>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</si>
  <si>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</si>
  <si>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</si>
  <si>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</si>
  <si>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</si>
  <si>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</si>
  <si>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</si>
  <si>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</si>
  <si>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</si>
  <si>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</si>
  <si>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</si>
  <si>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</si>
  <si>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</si>
  <si>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</si>
  <si>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</si>
  <si>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</si>
  <si>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</si>
  <si>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</si>
  <si>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</si>
  <si>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</si>
  <si>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</si>
  <si>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</si>
  <si>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</si>
  <si>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</si>
  <si>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</si>
  <si>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</si>
  <si>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</si>
  <si>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</si>
  <si>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</si>
  <si>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</si>
  <si>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</si>
  <si>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TOTAL RECURSOS VIGENCIA</t>
  </si>
  <si>
    <t>TOTAL MAGNITUD</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</si>
  <si>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</si>
  <si>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</si>
  <si>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</si>
  <si>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</si>
  <si>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</si>
  <si>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</si>
  <si>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</si>
  <si>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</si>
  <si>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</si>
  <si>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</si>
  <si>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</si>
  <si>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</si>
  <si>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</si>
  <si>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</si>
  <si>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</si>
  <si>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</si>
  <si>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</si>
  <si>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</si>
  <si>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</si>
  <si>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</si>
  <si>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</si>
  <si>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</si>
  <si>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Desarrollo rural sostenible</t>
  </si>
  <si>
    <t>Un diagnóstico de áreas para restauración, mantenimiento y/o conservación</t>
  </si>
  <si>
    <t>Identificar predios para la adopción de buenas prácticas productivas</t>
  </si>
  <si>
    <t>Número de predios identificados</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</si>
  <si>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</si>
  <si>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abstecedoras de acueductos veredales asociadas a montañas, bosques, humedales, ríos, nacimientos, reservorios y lagos.</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</si>
  <si>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</si>
  <si>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</si>
  <si>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Unidad</t>
  </si>
  <si>
    <t>suma</t>
  </si>
  <si>
    <t>Predios</t>
  </si>
  <si>
    <t>Hectáreas 
(ha)</t>
  </si>
  <si>
    <t>Incremental</t>
  </si>
  <si>
    <t>Suma</t>
  </si>
  <si>
    <t>ninguno</t>
  </si>
  <si>
    <t>N/A</t>
  </si>
  <si>
    <t xml:space="preserve">Se elaboró una base de datos, que contiene información ambiental relacionada con ecosistemas, especies vegetales y estado de conservación de la zona de intervención para conocimiento de los recursos naturales y bienes y servicios ambientales protegidos. </t>
  </si>
  <si>
    <t>Contratos 20170868
20170946
20170866
20170906
(Se entragan archivos digitales con Base de Datos, informes, registro fotograficos de cada uno de los contratos)</t>
  </si>
  <si>
    <t xml:space="preserve">Contratos 20170844
20171065
20170733
20171085
20171055
20170877
20170943
20170843
20170885
20170948
20171069
(Se entragan archivos digitales con Base de Datos, informes, registro fotograficos de cada uno de los contratos)
</t>
  </si>
  <si>
    <t>Linea1. Mejoramiento de la calidad ambiental del territorio rural</t>
  </si>
  <si>
    <t xml:space="preserve"> Aumentar a 200 hectáreas las áreas con procesos de restauración ecológica participativa o conservación y/o mantenimiento en la ruralidad de Bogotana.</t>
  </si>
  <si>
    <t xml:space="preserve">Línea 2. Gestión ambiental en el buen uso de los bienes servicios ambientales de la ruralidad capitalina  </t>
  </si>
  <si>
    <t>Implementar en 1000 predios acciones de buenas prácticas ambientales en sistemas de producción en sistemas de producción agropecuaria</t>
  </si>
  <si>
    <t xml:space="preserve">Contratos 20170868
20170946
20170866
20170906
(Se entregan archivos digitales con base de datos, informes, registro fotograficos de cada uno de los contratos)
</t>
  </si>
  <si>
    <t xml:space="preserve">Contratos 20170844
20171065
20170733
20171085
20171055
20170877
20170943
20170843
20170885
20170948
20171069
(Se entregan archivos digitales con base de datos, informes, registro fotograficos de cada uno de los contratos)
</t>
  </si>
  <si>
    <t>MEJORAMIENTO DE LA CALIDAD AMBIENTAL DEL TERRITORIO RURAL</t>
  </si>
  <si>
    <t>AUMENTAR A 200 HECTÁREAS LAS ÁREAS CON PROCESOS DE RESTAURACIÓN ECOLÓGICA PARTICIPATIVA O CONSERVACIÓN Y/O MANTENIMIENTO EN LA RURALIDAD BOGOTANA.</t>
  </si>
  <si>
    <t>Adelantar procesos de concertación con propietarios de predios a restaurar ecológicamente</t>
  </si>
  <si>
    <t>Realizar acciones de restauración ecológica participativa en áreas priorizadas y concertadas , así como diseñar un esquema institucional y plan de intervención público privado que apunte al escalamiento de estos procesos.</t>
  </si>
  <si>
    <t xml:space="preserve">Realizar un diagnóstico de areas para adelantar acciones de restauración ecológica participativa en la ruralidad. </t>
  </si>
  <si>
    <t>Establecer la priorización de predios a vincular y los acuerdos de concertación de acciones de conservación y adaptación al cambio climático con los propietarios de los predios.</t>
  </si>
  <si>
    <t>Establecer acciones de conservación y adaptación al cambio climático con fines de protección de los servicios ambientales rurales</t>
  </si>
  <si>
    <t>Realizar el seguimiento y mantenimiento a predios intervenidos con acciones de conservación y adaptación al cambio climático.</t>
  </si>
  <si>
    <t>Planificación del evento para cada una de las 4 cuencas (Objetivos, metas, responsable por cuenca, presupuesto, lugar y hora de evento, logística, promoción en veredas, articulación con panelistas  )</t>
  </si>
  <si>
    <t>Ejecución de eventos</t>
  </si>
  <si>
    <t>IMPLEMENTAR EN  500 PREDIOS ACCIONES DE BUENAS PRÁCTICAS AMBIENTALES EN SISTEMAS DE PRODUCCIÓN AGROPECUARIA</t>
  </si>
  <si>
    <t>x</t>
  </si>
  <si>
    <t>7517: Promoción de la conservación de bienes y servicios ambientales rurales en Bogotá D.C.</t>
  </si>
  <si>
    <t xml:space="preserve"> DIRECCIÓN DE GESTIÓN AMBIENTAL </t>
  </si>
  <si>
    <t>Desarrollo Rural SostenibleDesarrollo Rural Sostenible</t>
  </si>
  <si>
    <t>Integración para el desarrollo Rural Sostenible</t>
  </si>
  <si>
    <t>AUMENTAR A 200 HECTÁREAS LAS ÁREAS CON PROCESOS DE RESTAURACIÓN ECOLÓGICA PARTICIPATIVA O CONSERVACIÓN Y/O MANTENIMIENTO EN LA RURALIDAD DE BOGOTANA.</t>
  </si>
  <si>
    <t>Localidad de sumapaz</t>
  </si>
  <si>
    <t xml:space="preserve">Localidad de Usme </t>
  </si>
  <si>
    <t>Localidad Ciudad Bolívar</t>
  </si>
  <si>
    <t>Sumapaz</t>
  </si>
  <si>
    <t>Usme</t>
  </si>
  <si>
    <t>Ciudad Bolívar</t>
  </si>
  <si>
    <t>Santa Fe y Chapinero</t>
  </si>
  <si>
    <t xml:space="preserve"> Upr Rio Blanco, Upr Rio Sumapaz </t>
  </si>
  <si>
    <t>Upr Rio Tunjuelo</t>
  </si>
  <si>
    <t>No Aplica</t>
  </si>
  <si>
    <t>Polígono</t>
  </si>
  <si>
    <t>cuencas  Río Blanco</t>
  </si>
  <si>
    <t>cuencas Rio Tunjuelo</t>
  </si>
  <si>
    <t>cuenca río Tunjuelo</t>
  </si>
  <si>
    <t>cuenca del Teusacá</t>
  </si>
  <si>
    <t>N.D.</t>
  </si>
  <si>
    <t>Localidad de Ciudad Bolívar</t>
  </si>
  <si>
    <t>Localidad Chapínero</t>
  </si>
  <si>
    <t>Localidad de Santa Fe</t>
  </si>
  <si>
    <t xml:space="preserve"> Localidad de Usme</t>
  </si>
  <si>
    <t>Localidad de Sumapaz</t>
  </si>
  <si>
    <t>cuencas Río Tunjuelo</t>
  </si>
  <si>
    <t>Chapinero</t>
  </si>
  <si>
    <t>No aplica</t>
  </si>
  <si>
    <t>cuenca Teusacá</t>
  </si>
  <si>
    <t xml:space="preserve">Santa Fe </t>
  </si>
  <si>
    <t>Sumapaz,</t>
  </si>
  <si>
    <t>cuencas río Sumapaz y río Blanco</t>
  </si>
  <si>
    <t>Localidad  de Santa Fe</t>
  </si>
  <si>
    <t>Localidad de  Chapinero</t>
  </si>
  <si>
    <t>Se realizaron eventos de Buenas Prácticas Pecuarias en Río Blanco, Río Sumapaz, Río Tunjuelo y Buenas pácticas Agrícolas en Río Tunjuelo, con la participación de 90 productores rurales</t>
  </si>
  <si>
    <t>Se planificaron eventos en cuenca del río Sumapaz en temas de inocuidad, ordeño, calidad de leche, manejo de registros; en cuenca de Río Blanco Buenas prácticas pecuarias y Cuenca del Tunjuelo Buenas prácticas Agrícolas</t>
  </si>
  <si>
    <t>13.53 nuevas hectareas en conservación para el aprovicionamiento de agua en zona rural, con la cual se protegen Bosques nativos y quebradas en la cuenca del Tunjuelo, con ello se conserva el paisaje, la  biodiversidad de ecosisistemas de sub páramo y bosque alto andino y zonas de recarga.</t>
  </si>
  <si>
    <t>20 nuevos predios entran en proceso de conservación de sus bosques quebradas y nacimientos, igualmente mediante las acciones de implementación de buenas prácticas se reducirá el impacto ambiental en recursos como agua, suelo y biodiversidad. Para un total de 661 a septiembre 2017</t>
  </si>
  <si>
    <t>20nuevos predios entran en proceso de conservación de sus bosques quebradas y nacimientos, igualmente mediante las acciones de implementación de buenas prácticas se reducirá el impacto ambiental en recursos como agua, suelo y biodiversidad.  Para un total de 661 a septiembre 2017</t>
  </si>
  <si>
    <t xml:space="preserve">Cuenca Tunjuelo: 
Se realizaron acercamientos con el señor Carlos Naranjo de la vereda El Hato, propietario del predio Venecia para la protección de Relictos de bosque y ronda de quebrada
</t>
  </si>
  <si>
    <t>A la fecha se han realizado 9 Diagnósticos Ambientales de Predio que corresponden a 98.66 Ha que corresponden a los siguientes predios: Localidad de Usme: San Luis (A.V Agua linda Chiguaza 8 Ha) , Horizonte, Delirios, Manantial, La Palma  (A.V Acuamarg, 1,16 ha), Jamaica 2 ( A.V Arrayanes- Argentina , 1,5 ha), El Destino (A.V Destino 24 ha). Localidad de Ciudad Bolívar: El Salero (A.V Saltonal 17,5 ha), La Palma (A.V Pasquilla Centro 3,3 ha), El Recuerdo (A.V Piedra Parada 13 ha), La Riviera y Buenos Aires (A.V Asoporquera 1,7 ha)</t>
  </si>
  <si>
    <t xml:space="preserve">Acciones de implementación de buenas prácticas en predios nuevos:
Cuenca río Tunjuelo: se realizó enriquecimientos de 4519 metros cuadrados de bosque nativo con 685 plantas establecidas, enriquecidos 925 m ² de área de nacimiento de agua, se fortalecieron 28 huertas caseras con insumos para elaboración de caldos microbianos,
Cuenca del río Blanco: 68 metros lineales de aislamiento de nacederos liberando 161 m², 10 predios apoyados con sistemas de ahorro de agua, almacenaje y protección para animales, 472 metros lineales de cerca viva
• Cuenca del río Sumapaz: Se protegieron 2.335 m² de bosques, Se enriqueció un área total de 625 m², Se protegieron 4.756,2 m² de nacederos enriqueciendo 3.843,75 m², 765 metros lineales de quebradas protegidas, se implementaron 2 lombricultivos, 591 metros de cercas vivas
• Cerros Orientales: se implementó un cerco para separación de potreros y protección de bosque en 50 m
</t>
  </si>
  <si>
    <t>Acciones de seguimiento, mantenimiento y nuevas acciones en predios antiguos:
Se realizó seguimiento a los procesos  implementados asi:
Cuenca Tunjuelo: 30 predios en la localidad de Usme  y 30  predios en la Localidad de Ciudad Bolívar
Cuenca Teusacá:  10 predios en Localidad de Santa Fé, 5 En Chapinero y 2 predios en zona de franja de adecuación en Usme</t>
  </si>
  <si>
    <t>7,EJECUTADO</t>
  </si>
  <si>
    <t xml:space="preserve">Número de predios vinculados, con matriz de indicadores de sostenibilidad ambiental, Plan Finca y actas de concertación en el cuarto trimestre de 2017: 20 predios distribuidos así:
Cuenca del río Tunjuelo: 1 predio localidad de Usme
Cuencas del río Blanco: 2 predios y del río Sumapaz: 13 predios (localidad de Sumapaz)
Cerros Orientales: 4 predios (3 santa fe y 1 chapinero) 
Como consolidado se tiene: Un total de 681 predios vinculados a diciembre 2017, de los cuales 105 predios se vincularon hasta el tercer trimestre de 2017 y 556 predios provienen de la vigencia 2016.
Acciones de implementación de buenas prácticas en predios nuevos:
Cuenca río Tunjuelo: se realizó enriquecimientos de 4519 metros cuadrados de bosque nativo con 685 plantas establecidas, enriquecidos 925 m ² de área de nacimiento de agua, se fortalecieron 28 huertas caseras con insumos para elaboración de caldos microbianos,
Cuenca del río Blanco: 68 metros lineales de aislamiento de nacederos liberando 161 m², 10 predios apoyados con sistemas de ahorro de agua, almacenaje y protección para animales, 472 metros lineales de cerca viva
• Cuenca del río Sumapaz: Se protegieron 2.335 m² de bosques, Se enriqueció un área total de 625 m², Se protegieron 4.756,2 m² de nacederos enriqueciendo 3.843,75 m², 765 metros lineales de quebradas protegidas, se implementaron 2 lombricultivos, 591 metros de cercas vivas
• Cerros Orientales: se implementó un cerco para separación de potreros y protección de bosque en 50 m.
</t>
  </si>
  <si>
    <r>
      <t>Se avanzó en la elaboración de los diagnósticos correspondientes a los acueductos del predio Pedregal ( 28,5 Ha), , Jamaica 2 ( A.V Arrayanes- Argentina , 1,5 ha), El Destino (A.V Destino 24 ha).  El Recuerdo (A.V Piedra Parada 13 ha), La Riviera y  Buenos Àires (A.V Asoporquera 1,7 ha), con los cuales se tienen a la fecha un acumulado de 9 diagnósticos elaborados, de los cuales 4 diagnósticos se realizaron en el primer semestre de 2017 (San Luis (A.V Agualinda Chiguaza 8 Ha) , Horizonte, Delirios, Manantial, La Palma  (A.V Acuamarg, 1,16 ha), La Palma (A.V Pasquilla Centro 3.3 ha ),El  Salero (A.V  El Saltonal, 17.2 ha) Para un total acumulado</t>
    </r>
    <r>
      <rPr>
        <sz val="11"/>
        <rFont val="Arial"/>
        <family val="2"/>
      </rPr>
      <t xml:space="preserve"> de 98,36 Ha diagnosticadas.</t>
    </r>
    <r>
      <rPr>
        <sz val="11"/>
        <color theme="1"/>
        <rFont val="Arial"/>
        <family val="2"/>
      </rPr>
      <t xml:space="preserve">
</t>
    </r>
  </si>
  <si>
    <t>7, OBSERVACIONES AVANCE TRIMESTRE 1 OCTUBRE AL 31 DE DICIEMBRE</t>
  </si>
  <si>
    <r>
      <t xml:space="preserve">Número de predios vinculados, con matriz de indicadores de sostenibilidad ambiental, Plan Finca y actas de concertación en el </t>
    </r>
    <r>
      <rPr>
        <b/>
        <sz val="10"/>
        <rFont val="Arial"/>
        <family val="2"/>
      </rPr>
      <t>cuarto trimestre</t>
    </r>
    <r>
      <rPr>
        <sz val="10"/>
        <rFont val="Arial"/>
        <family val="2"/>
      </rPr>
      <t xml:space="preserve"> de 2017: 20 predios distribuidos así:
</t>
    </r>
    <r>
      <rPr>
        <b/>
        <sz val="10"/>
        <rFont val="Arial"/>
        <family val="2"/>
      </rPr>
      <t>Cuenca del río Tunjuelo</t>
    </r>
    <r>
      <rPr>
        <sz val="10"/>
        <rFont val="Arial"/>
        <family val="2"/>
      </rPr>
      <t xml:space="preserve">: 1 predio localidad de Usme
</t>
    </r>
    <r>
      <rPr>
        <b/>
        <sz val="10"/>
        <rFont val="Arial"/>
        <family val="2"/>
      </rPr>
      <t>Cuencas del río Blanco</t>
    </r>
    <r>
      <rPr>
        <sz val="10"/>
        <rFont val="Arial"/>
        <family val="2"/>
      </rPr>
      <t xml:space="preserve">: 2 predios y del río Sumapaz: 13 predios (localidad de Sumapaz)
</t>
    </r>
    <r>
      <rPr>
        <b/>
        <sz val="10"/>
        <rFont val="Arial"/>
        <family val="2"/>
      </rPr>
      <t xml:space="preserve">Cerros Orientales: 4 predios </t>
    </r>
    <r>
      <rPr>
        <sz val="10"/>
        <rFont val="Arial"/>
        <family val="2"/>
      </rPr>
      <t xml:space="preserve">(3 Santa fe y 1 Chapinero) 
</t>
    </r>
  </si>
  <si>
    <t>AÑO 2017</t>
  </si>
  <si>
    <t>5, PONDERACIÓN HORIZONTAL AÑO: 2017</t>
  </si>
  <si>
    <t xml:space="preserve">En el Trimestre se finalizaron las implementaciones en los siguientes predios: Predio Santa Cruz (11,5 Ha), con la siembra  participativa de 200  individuos y Predios Oasis y Delirio (0,97 Ha) siembra participativa de 450  individuos, y Los predios Los Alisos y El Prado (0,21 Ha) y en el mes de  Diciembre se realizaron actividades de mantenimiento de material vegetal sembrado (500 individuos) en el predio Montebello (Total intervenido en el trimestre 12,67 Ha)
</t>
  </si>
  <si>
    <t xml:space="preserve">1. Áreas de Restauración ecológica participativa o conservación y mantenimiento:
En el trimestre se finalizaron las implementaciones en los siguientes predios: Predio Santa Cruz (11,5 Ha), con la siembra  participativa de 200  individuos y Predios Oasis y Delirio (0,97 Ha) siembra participativa de 450  individuos, y Los predios Los Alisos y El Prado (0,21 Ha)  (Total intervenido en el trimestre 12,67 Ha)
Con estas intervenciones se consolidan 117,5 Ha en restauración ecológica participativa, de las cuales 42,5 hectáreas fueron intervenidas y reportadas a septiembre de 2017 y 62,33 Ha provienen de la vigencia 2016.
2. En Gestión se realizaron las siguientes acciones: 
Cuenca Tunjuelo: Se realizaron acercamientos con el señor Carlos Naranjo de la vereda El Hato, propietario del predio Venecia para la protección de Relictos de bosque y ronda de quebrada
3. Predios con Diagnóstico Ambiental: A la fecha se han realizado 9 Diagnósticos Ambientales de Predio que corresponden a 98.66 Ha que corresponden a los siguientes predios: Localidad de Usme: San Luis (A.V Agua linda Chiguaza 8 Ha) , Horizonte, Delirios, Manantial, La Palma  (A.V Acuamarg, 1,16 ha), Jamaica 2 ( A.V Arrayanes- Argentina , 1,5 ha), El Destino (A.V Destino 24 ha). Localidad de Ciudad Bolívar: El Salero (A.V Saltonal 17,5 ha), La Palma (A.V Pasquilla Centro 3,3 ha), El Recuerdo (A.V Piedra Parada 13 ha), La Riviera y Buenos Aires (A.V Asoporquera 1,7 ha)
4 . Actividades de mantenimiento: En la Localidad de Usme: El Prado y Los Alisos, vereda Requilina San Luis, zona abastecedora del acueducto veredal Agualinda Chiguaza. El Horizonte, Delirios y Manantial, zonas abastecedoras del acueducto veredal Predio Jamaica II, zona abastecedora del acueducto veredal Arrayanes Argentina.  Predio La   Palma, zona abastecedora del acueducto veredal Acuamarg. Predio Montebello, zona abastecedora del acueducto veredal El Destino. 
Localidad de Ciudad Bolívar: Buenos Aires y La Riviera, zonas abastecedoras del acueducto veredal  Asoporquera .El Salero zonas abastecedoras del acueducto veredal El Saltonal .El Recuerdo, zona abastecedora del acueducto veredal Piedra Parada. La Palma, zona abastecedora del acueducto veredal Pasquilla. Predios El Pedregal, Santa Cruz, Oasis y delirios, vereda Pasquilla.
</t>
  </si>
  <si>
    <r>
      <rPr>
        <u/>
        <sz val="11"/>
        <rFont val="Arial"/>
        <family val="2"/>
      </rPr>
      <t>Para el ultimo trimestre</t>
    </r>
    <r>
      <rPr>
        <sz val="11"/>
        <color theme="1"/>
        <rFont val="Arial"/>
        <family val="2"/>
      </rPr>
      <t xml:space="preserve"> de 2017se identificaron 20 nuevos predios para vinculación en las cuencas:  Cuenca del río Tunjuelo: 1 predio localidad de Usme , Cuencas del río Blanco: 2 predios y del río Sumapaz: 13 predios (localidad de Sumapaz)
Cerros Orientales: 4 predios (3 santa fe y 1 chapinero). Para un total de 125 a dicIembre de  2017, de los cuales 105 predios se vincularon a septiembre de 2017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</si>
</sst>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 #,##0.00_);\(&quot;$&quot;\ #,##0.00\)"/>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0.0%"/>
    <numFmt numFmtId="171" formatCode="_ * #,##0_ ;_ * \-#,##0_ ;_ * &quot;-&quot;??_ ;_ @_ "/>
    <numFmt numFmtId="172" formatCode="_(&quot;$&quot;* #,##0.00_);_(&quot;$&quot;* \(#,##0.00\);_(&quot;$&quot;* &quot;-&quot;??_);_(@_)"/>
    <numFmt numFmtId="173" formatCode="_-* #,##0\ _€_-;\-* #,##0\ _€_-;_-* &quot;-&quot;??\ _€_-;_-@_-"/>
    <numFmt numFmtId="174" formatCode="&quot;$&quot;\ #,##0"/>
    <numFmt numFmtId="175" formatCode="_(* #,##0_);_(* \(#,##0\);_(* &quot;-&quot;??_);_(@_)"/>
    <numFmt numFmtId="176" formatCode="_-* #,##0.0\ _€_-;\-* #,##0.0\ _€_-;_-* &quot;-&quot;??\ _€_-;_-@_-"/>
    <numFmt numFmtId="177" formatCode="#,##0.0"/>
  </numFmts>
  <fonts count="5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sz val="8"/>
      <color indexed="8"/>
      <name val="Arial"/>
      <family val="2"/>
    </font>
    <font>
      <b/>
      <sz val="18"/>
      <name val="Arial"/>
      <family val="2"/>
    </font>
    <font>
      <sz val="14"/>
      <name val="Calibri"/>
      <family val="2"/>
    </font>
    <font>
      <b/>
      <sz val="11"/>
      <color indexed="8"/>
      <name val="Arial"/>
      <family val="2"/>
    </font>
    <font>
      <b/>
      <sz val="10"/>
      <color indexed="8"/>
      <name val="Arial"/>
      <family val="2"/>
    </font>
    <font>
      <sz val="14"/>
      <name val="Tahoma"/>
      <family val="2"/>
    </font>
    <font>
      <b/>
      <sz val="14"/>
      <name val="Tahoma"/>
      <family val="2"/>
    </font>
    <font>
      <sz val="14"/>
      <name val="Arial"/>
      <family val="2"/>
    </font>
    <font>
      <sz val="10"/>
      <color indexed="8"/>
      <name val="Arial"/>
      <family val="2"/>
    </font>
    <font>
      <sz val="11"/>
      <color theme="1"/>
      <name val="Calibri"/>
      <family val="2"/>
      <scheme val="minor"/>
    </font>
    <font>
      <b/>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color theme="1"/>
      <name val="Arial"/>
      <family val="2"/>
    </font>
    <font>
      <sz val="9"/>
      <color theme="1"/>
      <name val="Calibri"/>
      <family val="2"/>
      <scheme val="minor"/>
    </font>
    <font>
      <sz val="7"/>
      <name val="Calibri"/>
      <family val="2"/>
      <scheme val="minor"/>
    </font>
    <font>
      <sz val="11"/>
      <color theme="1"/>
      <name val="Arial Narrow"/>
      <family val="2"/>
    </font>
    <font>
      <sz val="12"/>
      <color theme="1"/>
      <name val="Arial"/>
      <family val="2"/>
    </font>
    <font>
      <sz val="9"/>
      <name val="Calibri"/>
      <family val="2"/>
      <scheme val="minor"/>
    </font>
    <font>
      <sz val="10"/>
      <name val="Calibri"/>
      <family val="2"/>
      <scheme val="minor"/>
    </font>
    <font>
      <sz val="10"/>
      <color theme="1"/>
      <name val="Arial"/>
      <family val="2"/>
    </font>
    <font>
      <b/>
      <sz val="16"/>
      <name val="Arial"/>
      <family val="2"/>
    </font>
    <font>
      <sz val="9"/>
      <color theme="1"/>
      <name val="Arial "/>
    </font>
    <font>
      <sz val="8"/>
      <name val="Arial "/>
    </font>
    <font>
      <sz val="11"/>
      <name val="Arial Narrow"/>
      <family val="2"/>
    </font>
    <font>
      <sz val="11"/>
      <color rgb="FF000000"/>
      <name val="Arial Narrow"/>
      <family val="2"/>
    </font>
    <font>
      <sz val="9"/>
      <color indexed="8"/>
      <name val="Arial "/>
    </font>
    <font>
      <b/>
      <sz val="8"/>
      <name val="Arial "/>
    </font>
    <font>
      <u/>
      <sz val="8"/>
      <name val="Arial"/>
      <family val="2"/>
    </font>
    <font>
      <sz val="11"/>
      <color rgb="FFFF0000"/>
      <name val="Calibri"/>
      <family val="2"/>
      <scheme val="minor"/>
    </font>
    <font>
      <b/>
      <sz val="11"/>
      <color theme="1"/>
      <name val="Arial"/>
      <family val="2"/>
    </font>
    <font>
      <sz val="11"/>
      <color theme="1"/>
      <name val="Arial"/>
      <family val="2"/>
    </font>
    <font>
      <sz val="9"/>
      <color rgb="FF000000"/>
      <name val="Calibri"/>
      <family val="2"/>
    </font>
    <font>
      <u/>
      <sz val="11"/>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bottom style="medium">
        <color indexed="64"/>
      </bottom>
      <diagonal/>
    </border>
  </borders>
  <cellStyleXfs count="27">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3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32"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cellStyleXfs>
  <cellXfs count="476">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34"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35" fillId="3" borderId="0" xfId="0" applyFont="1" applyFill="1" applyBorder="1" applyAlignment="1">
      <alignment horizontal="center" vertical="center" wrapText="1"/>
    </xf>
    <xf numFmtId="0" fontId="36" fillId="3" borderId="0" xfId="0" applyFont="1" applyFill="1" applyBorder="1" applyAlignment="1">
      <alignment horizontal="center" vertical="center" wrapText="1"/>
    </xf>
    <xf numFmtId="10" fontId="36" fillId="3"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35" fillId="3"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0" xfId="0" applyFont="1" applyAlignment="1">
      <alignment vertical="center"/>
    </xf>
    <xf numFmtId="0" fontId="12" fillId="0" borderId="0" xfId="0" applyFont="1" applyFill="1"/>
    <xf numFmtId="173"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3" fontId="18" fillId="3" borderId="2" xfId="0" applyNumberFormat="1" applyFont="1" applyFill="1" applyBorder="1" applyAlignment="1">
      <alignment horizontal="center" vertical="center" wrapText="1"/>
    </xf>
    <xf numFmtId="0" fontId="38" fillId="3" borderId="1" xfId="0" applyFont="1" applyFill="1" applyBorder="1" applyAlignment="1">
      <alignment horizontal="center" vertical="center"/>
    </xf>
    <xf numFmtId="173" fontId="38" fillId="3" borderId="1" xfId="0" applyNumberFormat="1" applyFont="1" applyFill="1" applyBorder="1" applyAlignment="1">
      <alignment horizontal="center" vertical="center"/>
    </xf>
    <xf numFmtId="0" fontId="2" fillId="4" borderId="1" xfId="16" applyFont="1" applyFill="1" applyBorder="1" applyAlignment="1">
      <alignment horizontal="left" vertical="center" wrapText="1"/>
    </xf>
    <xf numFmtId="0" fontId="40" fillId="0" borderId="0" xfId="0" applyFont="1" applyFill="1" applyAlignment="1">
      <alignment horizontal="center" vertical="center"/>
    </xf>
    <xf numFmtId="0" fontId="5" fillId="3" borderId="0" xfId="0" applyFont="1" applyFill="1" applyBorder="1" applyAlignment="1">
      <alignment horizontal="center" vertical="center" wrapText="1"/>
    </xf>
    <xf numFmtId="0" fontId="41" fillId="3" borderId="6" xfId="0" applyFont="1" applyFill="1" applyBorder="1"/>
    <xf numFmtId="0" fontId="41" fillId="3" borderId="0" xfId="0" applyFont="1" applyFill="1" applyBorder="1"/>
    <xf numFmtId="0" fontId="41" fillId="3" borderId="0" xfId="0" applyFont="1" applyFill="1" applyBorder="1" applyAlignment="1">
      <alignment horizontal="center"/>
    </xf>
    <xf numFmtId="0" fontId="41" fillId="3" borderId="7" xfId="0" applyFont="1" applyFill="1" applyBorder="1"/>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2" fillId="4" borderId="4" xfId="16" applyFont="1" applyFill="1" applyBorder="1" applyAlignment="1">
      <alignment horizontal="left" vertical="center" wrapText="1"/>
    </xf>
    <xf numFmtId="0" fontId="14" fillId="4" borderId="4" xfId="16" applyFont="1" applyFill="1" applyBorder="1" applyAlignment="1">
      <alignment horizontal="center" vertical="center" textRotation="180" wrapText="1"/>
    </xf>
    <xf numFmtId="10" fontId="4" fillId="4" borderId="4" xfId="16" applyNumberFormat="1" applyFont="1" applyFill="1" applyBorder="1" applyAlignment="1">
      <alignment horizontal="center" vertical="center" wrapText="1"/>
    </xf>
    <xf numFmtId="0" fontId="2" fillId="4" borderId="4" xfId="16" applyFont="1" applyFill="1" applyBorder="1" applyAlignment="1">
      <alignment horizontal="center" vertical="center" wrapText="1"/>
    </xf>
    <xf numFmtId="0" fontId="5" fillId="5" borderId="11" xfId="0" applyFont="1" applyFill="1" applyBorder="1" applyAlignment="1">
      <alignment horizontal="center" vertical="center"/>
    </xf>
    <xf numFmtId="0" fontId="0" fillId="0" borderId="0" xfId="0" applyAlignment="1">
      <alignment wrapText="1"/>
    </xf>
    <xf numFmtId="0" fontId="12" fillId="0" borderId="0" xfId="0" applyFont="1" applyAlignment="1">
      <alignment horizontal="center" vertical="center" wrapText="1"/>
    </xf>
    <xf numFmtId="0" fontId="0" fillId="6" borderId="0" xfId="0" applyFill="1"/>
    <xf numFmtId="0" fontId="0" fillId="7" borderId="0" xfId="0" applyFill="1"/>
    <xf numFmtId="0" fontId="28" fillId="3" borderId="0" xfId="16" applyFont="1" applyFill="1" applyBorder="1" applyProtection="1">
      <protection locked="0"/>
    </xf>
    <xf numFmtId="0" fontId="0" fillId="3" borderId="0" xfId="0" applyFill="1" applyBorder="1"/>
    <xf numFmtId="0" fontId="29" fillId="3" borderId="0" xfId="16" applyFont="1" applyFill="1" applyBorder="1" applyAlignment="1" applyProtection="1">
      <alignment horizontal="center"/>
      <protection locked="0"/>
    </xf>
    <xf numFmtId="0" fontId="30" fillId="3" borderId="0" xfId="16" applyFont="1" applyFill="1" applyBorder="1" applyProtection="1">
      <protection locked="0"/>
    </xf>
    <xf numFmtId="0" fontId="28" fillId="3" borderId="0" xfId="16" applyFont="1" applyFill="1" applyBorder="1" applyAlignment="1" applyProtection="1">
      <alignment horizontal="center"/>
      <protection locked="0"/>
    </xf>
    <xf numFmtId="0" fontId="14" fillId="5" borderId="8" xfId="19" applyFont="1" applyFill="1" applyBorder="1" applyAlignment="1">
      <alignment horizontal="center" vertical="center" wrapText="1"/>
    </xf>
    <xf numFmtId="0" fontId="5" fillId="5" borderId="16" xfId="0" applyFont="1" applyFill="1" applyBorder="1" applyAlignment="1">
      <alignment horizontal="center" vertical="center" wrapText="1"/>
    </xf>
    <xf numFmtId="0" fontId="7" fillId="3" borderId="5" xfId="0" applyFont="1" applyFill="1" applyBorder="1" applyAlignment="1">
      <alignment horizontal="justify" vertical="center" wrapText="1"/>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9" fillId="3" borderId="1" xfId="0" applyFont="1" applyFill="1" applyBorder="1" applyAlignment="1">
      <alignment horizontal="right" vertical="center"/>
    </xf>
    <xf numFmtId="169" fontId="19" fillId="3" borderId="1" xfId="0" applyNumberFormat="1" applyFont="1" applyFill="1" applyBorder="1" applyAlignment="1">
      <alignment horizontal="right" vertical="center"/>
    </xf>
    <xf numFmtId="3" fontId="18" fillId="3" borderId="1" xfId="1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37" fontId="19" fillId="3" borderId="1" xfId="9" applyNumberFormat="1" applyFont="1" applyFill="1" applyBorder="1" applyAlignment="1">
      <alignment horizontal="center" vertical="center"/>
    </xf>
    <xf numFmtId="4" fontId="18" fillId="3" borderId="1" xfId="0" applyNumberFormat="1" applyFont="1" applyFill="1" applyBorder="1" applyAlignment="1">
      <alignment horizontal="center" vertical="center" wrapText="1"/>
    </xf>
    <xf numFmtId="4" fontId="47" fillId="3" borderId="1" xfId="16" applyNumberFormat="1" applyFont="1" applyFill="1" applyBorder="1" applyAlignment="1">
      <alignment horizontal="center" vertical="center" wrapText="1"/>
    </xf>
    <xf numFmtId="0" fontId="14" fillId="5" borderId="3" xfId="19" applyFont="1" applyFill="1" applyBorder="1" applyAlignment="1">
      <alignment horizontal="center" vertical="center" wrapText="1"/>
    </xf>
    <xf numFmtId="0" fontId="14" fillId="5" borderId="14" xfId="19" applyFont="1" applyFill="1" applyBorder="1" applyAlignment="1">
      <alignment horizontal="center" vertical="center" wrapText="1"/>
    </xf>
    <xf numFmtId="0" fontId="0" fillId="0" borderId="0" xfId="0" applyBorder="1"/>
    <xf numFmtId="3" fontId="51" fillId="3" borderId="1" xfId="19" applyNumberFormat="1" applyFont="1" applyFill="1" applyBorder="1" applyAlignment="1">
      <alignment horizontal="center" vertical="center" wrapText="1"/>
    </xf>
    <xf numFmtId="0" fontId="0" fillId="0" borderId="0" xfId="0" applyFill="1" applyAlignment="1">
      <alignment horizontal="center"/>
    </xf>
    <xf numFmtId="37" fontId="19" fillId="3" borderId="3" xfId="9" applyNumberFormat="1" applyFont="1" applyFill="1" applyBorder="1" applyAlignment="1">
      <alignment horizontal="center" vertical="center"/>
    </xf>
    <xf numFmtId="3" fontId="18" fillId="3" borderId="60" xfId="10" applyNumberFormat="1" applyFont="1" applyFill="1" applyBorder="1" applyAlignment="1">
      <alignment horizontal="center" vertical="center" wrapText="1"/>
    </xf>
    <xf numFmtId="0" fontId="19" fillId="3" borderId="19" xfId="0" applyFont="1" applyFill="1" applyBorder="1" applyAlignment="1">
      <alignment horizontal="right" vertical="center"/>
    </xf>
    <xf numFmtId="37" fontId="19" fillId="3" borderId="19" xfId="0" applyNumberFormat="1" applyFont="1" applyFill="1" applyBorder="1" applyAlignment="1">
      <alignment horizontal="right" vertical="center"/>
    </xf>
    <xf numFmtId="0" fontId="19" fillId="3" borderId="8" xfId="0" applyFont="1" applyFill="1" applyBorder="1" applyAlignment="1">
      <alignment horizontal="right" vertical="center"/>
    </xf>
    <xf numFmtId="173" fontId="38" fillId="3" borderId="8" xfId="0" applyNumberFormat="1" applyFont="1" applyFill="1" applyBorder="1" applyAlignment="1">
      <alignment vertical="center"/>
    </xf>
    <xf numFmtId="173" fontId="38" fillId="3" borderId="8" xfId="0" applyNumberFormat="1" applyFont="1" applyFill="1" applyBorder="1" applyAlignment="1">
      <alignment horizontal="center"/>
    </xf>
    <xf numFmtId="3" fontId="56" fillId="3" borderId="19" xfId="16" applyNumberFormat="1" applyFont="1" applyFill="1" applyBorder="1" applyAlignment="1">
      <alignment horizontal="center" vertical="center" wrapText="1"/>
    </xf>
    <xf numFmtId="3" fontId="56" fillId="3" borderId="1" xfId="16" applyNumberFormat="1" applyFont="1" applyFill="1" applyBorder="1" applyAlignment="1">
      <alignment horizontal="center" vertical="center" wrapText="1"/>
    </xf>
    <xf numFmtId="37" fontId="19" fillId="3" borderId="1" xfId="10" applyNumberFormat="1" applyFont="1" applyFill="1" applyBorder="1" applyAlignment="1">
      <alignment horizontal="center" vertical="center"/>
    </xf>
    <xf numFmtId="37" fontId="19" fillId="3" borderId="4" xfId="9" applyNumberFormat="1" applyFont="1" applyFill="1" applyBorder="1" applyAlignment="1">
      <alignment horizontal="center" vertical="center"/>
    </xf>
    <xf numFmtId="37" fontId="19" fillId="3" borderId="4" xfId="10" applyNumberFormat="1" applyFont="1" applyFill="1" applyBorder="1" applyAlignment="1">
      <alignment horizontal="center" vertical="center"/>
    </xf>
    <xf numFmtId="3" fontId="19" fillId="3" borderId="26" xfId="0" applyNumberFormat="1" applyFont="1" applyFill="1" applyBorder="1" applyAlignment="1">
      <alignment horizontal="center" vertical="center"/>
    </xf>
    <xf numFmtId="0" fontId="0" fillId="3" borderId="0" xfId="0" applyFont="1" applyFill="1" applyBorder="1" applyAlignment="1">
      <alignment horizontal="center"/>
    </xf>
    <xf numFmtId="3" fontId="19" fillId="3" borderId="1" xfId="0" applyNumberFormat="1" applyFont="1" applyFill="1" applyBorder="1" applyAlignment="1">
      <alignment horizontal="right" vertical="center"/>
    </xf>
    <xf numFmtId="0" fontId="5" fillId="3" borderId="5" xfId="0" applyFont="1" applyFill="1" applyBorder="1" applyAlignment="1">
      <alignment horizontal="center" vertical="center" wrapText="1"/>
    </xf>
    <xf numFmtId="173" fontId="7" fillId="3" borderId="8" xfId="3" applyNumberFormat="1" applyFont="1" applyFill="1" applyBorder="1" applyAlignment="1">
      <alignment vertical="center"/>
    </xf>
    <xf numFmtId="0" fontId="11" fillId="3" borderId="5" xfId="0" applyFont="1" applyFill="1" applyBorder="1" applyAlignment="1">
      <alignment horizontal="center" vertical="center" wrapText="1"/>
    </xf>
    <xf numFmtId="165" fontId="7" fillId="3" borderId="8" xfId="3" applyNumberFormat="1" applyFont="1" applyFill="1" applyBorder="1" applyAlignment="1">
      <alignment vertical="center"/>
    </xf>
    <xf numFmtId="0" fontId="5" fillId="3" borderId="8" xfId="0" applyFont="1" applyFill="1" applyBorder="1" applyAlignment="1">
      <alignment horizontal="center" vertical="center" wrapText="1"/>
    </xf>
    <xf numFmtId="165" fontId="5" fillId="3" borderId="1" xfId="3" applyNumberFormat="1" applyFont="1" applyFill="1" applyBorder="1" applyAlignment="1">
      <alignment vertical="center"/>
    </xf>
    <xf numFmtId="173" fontId="5" fillId="3" borderId="8" xfId="3" applyNumberFormat="1" applyFont="1" applyFill="1" applyBorder="1" applyAlignment="1">
      <alignment horizontal="left" vertical="center"/>
    </xf>
    <xf numFmtId="173" fontId="5" fillId="3" borderId="8" xfId="3" applyNumberFormat="1" applyFont="1" applyFill="1" applyBorder="1" applyAlignment="1">
      <alignment vertical="center"/>
    </xf>
    <xf numFmtId="0" fontId="11" fillId="3" borderId="8" xfId="0" applyFont="1" applyFill="1" applyBorder="1" applyAlignment="1">
      <alignment horizontal="center" vertical="center" wrapText="1"/>
    </xf>
    <xf numFmtId="9" fontId="5" fillId="3" borderId="57" xfId="24" applyFont="1" applyFill="1" applyBorder="1" applyAlignment="1">
      <alignment horizontal="center" vertical="center" wrapText="1"/>
    </xf>
    <xf numFmtId="9" fontId="5" fillId="3" borderId="57" xfId="0" applyNumberFormat="1" applyFont="1" applyFill="1" applyBorder="1" applyAlignment="1">
      <alignment horizontal="center" vertical="center" wrapText="1"/>
    </xf>
    <xf numFmtId="0" fontId="55" fillId="3" borderId="57" xfId="0" applyFont="1" applyFill="1" applyBorder="1" applyAlignment="1">
      <alignment vertical="center" wrapText="1"/>
    </xf>
    <xf numFmtId="0" fontId="54" fillId="3" borderId="5" xfId="0" applyFont="1" applyFill="1" applyBorder="1" applyAlignment="1">
      <alignment horizontal="center" vertical="center" wrapText="1"/>
    </xf>
    <xf numFmtId="0" fontId="55" fillId="3" borderId="8"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173" fontId="5" fillId="3" borderId="1" xfId="3" applyNumberFormat="1" applyFont="1" applyFill="1" applyBorder="1" applyAlignment="1">
      <alignment vertical="center"/>
    </xf>
    <xf numFmtId="0" fontId="5"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5" fillId="3" borderId="3" xfId="0" applyFont="1" applyFill="1" applyBorder="1" applyAlignment="1" applyProtection="1">
      <alignment horizontal="center" vertical="center" wrapText="1"/>
      <protection locked="0"/>
    </xf>
    <xf numFmtId="0" fontId="5" fillId="3" borderId="1" xfId="0" applyNumberFormat="1" applyFont="1" applyFill="1" applyBorder="1" applyAlignment="1">
      <alignment horizontal="center" vertical="center"/>
    </xf>
    <xf numFmtId="0" fontId="41" fillId="3" borderId="1" xfId="0" applyFont="1" applyFill="1" applyBorder="1" applyAlignment="1">
      <alignment horizontal="center" vertical="center" wrapText="1"/>
    </xf>
    <xf numFmtId="173" fontId="7" fillId="3" borderId="1" xfId="3" applyNumberFormat="1" applyFont="1" applyFill="1" applyBorder="1" applyAlignment="1">
      <alignment horizontal="center" vertical="center"/>
    </xf>
    <xf numFmtId="173" fontId="7" fillId="3" borderId="8" xfId="3" applyNumberFormat="1" applyFont="1" applyFill="1" applyBorder="1" applyAlignment="1">
      <alignment horizontal="center" vertical="center"/>
    </xf>
    <xf numFmtId="176" fontId="7" fillId="3" borderId="8" xfId="3" applyNumberFormat="1" applyFont="1" applyFill="1" applyBorder="1" applyAlignment="1">
      <alignment vertical="center"/>
    </xf>
    <xf numFmtId="176" fontId="5" fillId="3" borderId="1" xfId="3" applyNumberFormat="1" applyFont="1" applyFill="1" applyBorder="1" applyAlignment="1">
      <alignment horizontal="center" vertical="center"/>
    </xf>
    <xf numFmtId="2" fontId="11" fillId="3" borderId="1" xfId="0" applyNumberFormat="1" applyFont="1" applyFill="1" applyBorder="1" applyAlignment="1">
      <alignment horizontal="center" vertical="center" wrapText="1"/>
    </xf>
    <xf numFmtId="170" fontId="5" fillId="3" borderId="57" xfId="24" applyNumberFormat="1" applyFont="1" applyFill="1" applyBorder="1" applyAlignment="1">
      <alignment horizontal="center" vertical="center" wrapText="1"/>
    </xf>
    <xf numFmtId="0" fontId="3" fillId="3" borderId="1" xfId="0" applyFont="1" applyFill="1" applyBorder="1" applyAlignment="1">
      <alignment vertical="center" wrapText="1"/>
    </xf>
    <xf numFmtId="0" fontId="55" fillId="3" borderId="1" xfId="0" applyFont="1" applyFill="1" applyBorder="1" applyAlignment="1">
      <alignment horizontal="justify" vertical="center" wrapText="1"/>
    </xf>
    <xf numFmtId="0" fontId="7" fillId="3" borderId="5" xfId="0" applyFont="1" applyFill="1" applyBorder="1" applyAlignment="1">
      <alignment horizontal="center" vertical="center" wrapText="1"/>
    </xf>
    <xf numFmtId="0" fontId="16" fillId="3" borderId="51" xfId="0" applyFont="1" applyFill="1" applyBorder="1" applyAlignment="1" applyProtection="1">
      <alignment horizontal="left" vertical="center" wrapText="1"/>
      <protection locked="0"/>
    </xf>
    <xf numFmtId="3" fontId="18" fillId="3" borderId="33" xfId="0" applyNumberFormat="1" applyFont="1" applyFill="1" applyBorder="1" applyAlignment="1">
      <alignment horizontal="center" vertical="center" wrapText="1"/>
    </xf>
    <xf numFmtId="4" fontId="18" fillId="3" borderId="2" xfId="0" applyNumberFormat="1" applyFont="1" applyFill="1" applyBorder="1" applyAlignment="1">
      <alignment horizontal="center" vertical="center" wrapText="1"/>
    </xf>
    <xf numFmtId="10" fontId="42" fillId="3" borderId="2" xfId="24" applyNumberFormat="1" applyFont="1" applyFill="1" applyBorder="1" applyAlignment="1">
      <alignment horizontal="center" vertical="center"/>
    </xf>
    <xf numFmtId="10" fontId="42" fillId="3" borderId="20" xfId="24" applyNumberFormat="1" applyFont="1" applyFill="1" applyBorder="1" applyAlignment="1">
      <alignment horizontal="center" vertical="center"/>
    </xf>
    <xf numFmtId="0" fontId="16" fillId="3" borderId="52" xfId="0" applyFont="1" applyFill="1" applyBorder="1" applyAlignment="1" applyProtection="1">
      <alignment horizontal="left" vertical="center" wrapText="1"/>
      <protection locked="0"/>
    </xf>
    <xf numFmtId="37" fontId="19" fillId="3" borderId="19" xfId="10" applyNumberFormat="1" applyFont="1" applyFill="1" applyBorder="1" applyAlignment="1">
      <alignment horizontal="center" vertical="center"/>
    </xf>
    <xf numFmtId="10" fontId="42" fillId="3" borderId="1" xfId="24" applyNumberFormat="1" applyFont="1" applyFill="1" applyBorder="1" applyAlignment="1">
      <alignment horizontal="center" vertical="center"/>
    </xf>
    <xf numFmtId="10" fontId="42" fillId="3" borderId="21" xfId="24" applyNumberFormat="1" applyFont="1" applyFill="1" applyBorder="1" applyAlignment="1">
      <alignment horizontal="center" vertical="center"/>
    </xf>
    <xf numFmtId="0" fontId="19" fillId="3" borderId="1" xfId="0" applyFont="1" applyFill="1" applyBorder="1" applyAlignment="1">
      <alignment horizontal="center" vertical="center"/>
    </xf>
    <xf numFmtId="3" fontId="18" fillId="3" borderId="19" xfId="10" applyNumberFormat="1" applyFont="1" applyFill="1" applyBorder="1" applyAlignment="1">
      <alignment horizontal="center" vertical="center" wrapText="1"/>
    </xf>
    <xf numFmtId="4" fontId="18" fillId="3" borderId="1" xfId="10" applyNumberFormat="1" applyFont="1" applyFill="1" applyBorder="1" applyAlignment="1">
      <alignment horizontal="center" vertical="center" wrapText="1"/>
    </xf>
    <xf numFmtId="0" fontId="16" fillId="3" borderId="64" xfId="0" applyFont="1" applyFill="1" applyBorder="1" applyAlignment="1" applyProtection="1">
      <alignment horizontal="left" vertical="center" wrapText="1"/>
      <protection locked="0"/>
    </xf>
    <xf numFmtId="37" fontId="19" fillId="3" borderId="62" xfId="10" applyNumberFormat="1" applyFont="1" applyFill="1" applyBorder="1" applyAlignment="1">
      <alignment horizontal="center" vertical="center"/>
    </xf>
    <xf numFmtId="37" fontId="19" fillId="3" borderId="3" xfId="10" applyNumberFormat="1" applyFont="1" applyFill="1" applyBorder="1" applyAlignment="1">
      <alignment horizontal="center" vertical="center"/>
    </xf>
    <xf numFmtId="10" fontId="42" fillId="3" borderId="3" xfId="24" applyNumberFormat="1" applyFont="1" applyFill="1" applyBorder="1" applyAlignment="1">
      <alignment horizontal="center" vertical="center"/>
    </xf>
    <xf numFmtId="10" fontId="42" fillId="3" borderId="14" xfId="24" applyNumberFormat="1" applyFont="1" applyFill="1" applyBorder="1" applyAlignment="1">
      <alignment horizontal="center" vertical="center"/>
    </xf>
    <xf numFmtId="3" fontId="18" fillId="3" borderId="19" xfId="0" applyNumberFormat="1" applyFont="1" applyFill="1" applyBorder="1" applyAlignment="1">
      <alignment horizontal="center" vertical="center" wrapText="1"/>
    </xf>
    <xf numFmtId="3" fontId="18" fillId="3" borderId="1" xfId="0" applyNumberFormat="1" applyFont="1" applyFill="1" applyBorder="1" applyAlignment="1">
      <alignment horizontal="center" vertical="center" wrapText="1"/>
    </xf>
    <xf numFmtId="0" fontId="16" fillId="3" borderId="53" xfId="0" applyFont="1" applyFill="1" applyBorder="1" applyAlignment="1" applyProtection="1">
      <alignment horizontal="left" vertical="center" wrapText="1"/>
      <protection locked="0"/>
    </xf>
    <xf numFmtId="37" fontId="19" fillId="3" borderId="50" xfId="10" applyNumberFormat="1" applyFont="1" applyFill="1" applyBorder="1" applyAlignment="1">
      <alignment horizontal="center" vertical="center"/>
    </xf>
    <xf numFmtId="10" fontId="42" fillId="3" borderId="4" xfId="24" applyNumberFormat="1" applyFont="1" applyFill="1" applyBorder="1" applyAlignment="1">
      <alignment horizontal="center" vertical="center"/>
    </xf>
    <xf numFmtId="10" fontId="42" fillId="3" borderId="12" xfId="24" applyNumberFormat="1" applyFont="1" applyFill="1" applyBorder="1" applyAlignment="1">
      <alignment horizontal="center" vertical="center"/>
    </xf>
    <xf numFmtId="0" fontId="16" fillId="3" borderId="65" xfId="0" applyFont="1" applyFill="1" applyBorder="1" applyAlignment="1" applyProtection="1">
      <alignment horizontal="left" vertical="center" wrapText="1"/>
      <protection locked="0"/>
    </xf>
    <xf numFmtId="3" fontId="18" fillId="3" borderId="63" xfId="0" applyNumberFormat="1" applyFont="1" applyFill="1" applyBorder="1" applyAlignment="1">
      <alignment horizontal="center" vertical="center" wrapText="1"/>
    </xf>
    <xf numFmtId="3" fontId="18" fillId="3" borderId="60" xfId="0" applyNumberFormat="1" applyFont="1" applyFill="1" applyBorder="1" applyAlignment="1">
      <alignment horizontal="center" vertical="center" wrapText="1"/>
    </xf>
    <xf numFmtId="4" fontId="18" fillId="3" borderId="60" xfId="0" applyNumberFormat="1" applyFont="1" applyFill="1" applyBorder="1" applyAlignment="1">
      <alignment horizontal="center" vertical="center" wrapText="1"/>
    </xf>
    <xf numFmtId="4" fontId="18" fillId="3" borderId="61" xfId="0" applyNumberFormat="1" applyFont="1" applyFill="1" applyBorder="1" applyAlignment="1">
      <alignment horizontal="center" vertical="center" wrapText="1"/>
    </xf>
    <xf numFmtId="0" fontId="43" fillId="3" borderId="0" xfId="0" applyFont="1" applyFill="1" applyBorder="1" applyAlignment="1"/>
    <xf numFmtId="0" fontId="43" fillId="3" borderId="7" xfId="0" applyFont="1" applyFill="1" applyBorder="1" applyAlignment="1"/>
    <xf numFmtId="3" fontId="19" fillId="3" borderId="8" xfId="0" applyNumberFormat="1" applyFont="1" applyFill="1" applyBorder="1" applyAlignment="1">
      <alignment horizontal="center" vertical="center"/>
    </xf>
    <xf numFmtId="0" fontId="42" fillId="3" borderId="0" xfId="0" applyFont="1" applyFill="1" applyBorder="1" applyAlignment="1"/>
    <xf numFmtId="3" fontId="18" fillId="3" borderId="59" xfId="0" applyNumberFormat="1" applyFont="1" applyFill="1" applyBorder="1" applyAlignment="1">
      <alignment horizontal="center" vertical="center" wrapText="1"/>
    </xf>
    <xf numFmtId="3" fontId="18" fillId="3" borderId="61" xfId="0" applyNumberFormat="1" applyFont="1" applyFill="1" applyBorder="1" applyAlignment="1">
      <alignment horizontal="center" vertical="center" wrapText="1"/>
    </xf>
    <xf numFmtId="0" fontId="42" fillId="3" borderId="9" xfId="0" applyFont="1" applyFill="1" applyBorder="1" applyAlignment="1"/>
    <xf numFmtId="0" fontId="43" fillId="3" borderId="9" xfId="0" applyFont="1" applyFill="1" applyBorder="1" applyAlignment="1"/>
    <xf numFmtId="0" fontId="11" fillId="3" borderId="10" xfId="0" applyFont="1" applyFill="1" applyBorder="1" applyAlignment="1">
      <alignment horizontal="right"/>
    </xf>
    <xf numFmtId="170" fontId="39" fillId="3" borderId="5" xfId="0" applyNumberFormat="1" applyFont="1" applyFill="1" applyBorder="1" applyAlignment="1">
      <alignment vertical="center"/>
    </xf>
    <xf numFmtId="10" fontId="16" fillId="3" borderId="2" xfId="16" applyNumberFormat="1" applyFont="1" applyFill="1" applyBorder="1" applyAlignment="1">
      <alignment horizontal="center" vertical="center" wrapText="1"/>
    </xf>
    <xf numFmtId="170" fontId="39" fillId="3" borderId="1" xfId="0" applyNumberFormat="1" applyFont="1" applyFill="1" applyBorder="1" applyAlignment="1">
      <alignment vertical="center"/>
    </xf>
    <xf numFmtId="10" fontId="39" fillId="3" borderId="1" xfId="0" applyNumberFormat="1" applyFont="1" applyFill="1" applyBorder="1" applyAlignment="1">
      <alignment vertical="center"/>
    </xf>
    <xf numFmtId="170" fontId="39" fillId="3" borderId="2" xfId="0" applyNumberFormat="1" applyFont="1" applyFill="1" applyBorder="1" applyAlignment="1">
      <alignment vertical="center"/>
    </xf>
    <xf numFmtId="10" fontId="16" fillId="3" borderId="1" xfId="16" applyNumberFormat="1" applyFont="1" applyFill="1" applyBorder="1" applyAlignment="1">
      <alignment horizontal="center" vertical="center" wrapText="1"/>
    </xf>
    <xf numFmtId="10" fontId="37" fillId="3" borderId="2" xfId="16" applyNumberFormat="1" applyFont="1" applyFill="1" applyBorder="1" applyAlignment="1">
      <alignment horizontal="center" vertical="center" wrapText="1"/>
    </xf>
    <xf numFmtId="10" fontId="39" fillId="3" borderId="2" xfId="0" applyNumberFormat="1" applyFont="1" applyFill="1" applyBorder="1" applyAlignment="1">
      <alignment vertical="center"/>
    </xf>
    <xf numFmtId="10" fontId="37" fillId="3" borderId="1" xfId="16" applyNumberFormat="1" applyFont="1" applyFill="1" applyBorder="1" applyAlignment="1">
      <alignment horizontal="center" vertical="center" wrapText="1"/>
    </xf>
    <xf numFmtId="170" fontId="2" fillId="3" borderId="55" xfId="16" applyNumberFormat="1" applyFont="1" applyFill="1" applyBorder="1" applyAlignment="1">
      <alignment horizontal="center" vertical="center" wrapText="1"/>
    </xf>
    <xf numFmtId="170" fontId="2" fillId="3" borderId="55" xfId="24" applyNumberFormat="1" applyFont="1" applyFill="1" applyBorder="1" applyAlignment="1">
      <alignment horizontal="center" vertical="center" wrapText="1"/>
    </xf>
    <xf numFmtId="0" fontId="2" fillId="3" borderId="56" xfId="16" applyFont="1" applyFill="1" applyBorder="1" applyAlignment="1">
      <alignment horizontal="center" vertical="center" wrapText="1"/>
    </xf>
    <xf numFmtId="4" fontId="47" fillId="3" borderId="2" xfId="16" applyNumberFormat="1" applyFont="1" applyFill="1" applyBorder="1" applyAlignment="1">
      <alignment horizontal="center" vertical="center" wrapText="1"/>
    </xf>
    <xf numFmtId="0" fontId="19" fillId="3" borderId="2" xfId="19" applyFont="1" applyFill="1" applyBorder="1" applyAlignment="1">
      <alignment horizontal="left" vertical="center" wrapText="1"/>
    </xf>
    <xf numFmtId="0" fontId="0" fillId="3" borderId="2" xfId="0" applyNumberFormat="1" applyFont="1" applyFill="1" applyBorder="1" applyAlignment="1">
      <alignment horizontal="center" vertical="center" wrapText="1"/>
    </xf>
    <xf numFmtId="3" fontId="17" fillId="3" borderId="2" xfId="0" applyNumberFormat="1" applyFont="1" applyFill="1" applyBorder="1" applyAlignment="1">
      <alignment horizontal="center" vertical="center" wrapText="1"/>
    </xf>
    <xf numFmtId="2" fontId="31" fillId="3" borderId="2" xfId="0" applyNumberFormat="1" applyFont="1" applyFill="1" applyBorder="1" applyAlignment="1">
      <alignment horizontal="center" vertical="center" wrapText="1"/>
    </xf>
    <xf numFmtId="1" fontId="31" fillId="3" borderId="2" xfId="0" applyNumberFormat="1" applyFont="1" applyFill="1" applyBorder="1" applyAlignment="1">
      <alignment horizontal="center" vertical="center" wrapText="1"/>
    </xf>
    <xf numFmtId="2" fontId="31" fillId="3" borderId="1" xfId="0" applyNumberFormat="1" applyFont="1" applyFill="1" applyBorder="1" applyAlignment="1">
      <alignment horizontal="center" vertical="center" wrapText="1"/>
    </xf>
    <xf numFmtId="168" fontId="19" fillId="3" borderId="1" xfId="19" applyNumberFormat="1" applyFont="1" applyFill="1" applyBorder="1" applyAlignment="1">
      <alignment horizontal="left" vertical="center" wrapText="1"/>
    </xf>
    <xf numFmtId="168" fontId="3" fillId="3" borderId="1" xfId="0" applyNumberFormat="1"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1" fontId="31" fillId="3" borderId="1" xfId="0" applyNumberFormat="1" applyFont="1" applyFill="1" applyBorder="1" applyAlignment="1">
      <alignment horizontal="center" vertical="center" wrapText="1"/>
    </xf>
    <xf numFmtId="174" fontId="48" fillId="3" borderId="1" xfId="0" applyNumberFormat="1" applyFont="1" applyFill="1" applyBorder="1" applyAlignment="1">
      <alignment horizontal="center" vertical="center"/>
    </xf>
    <xf numFmtId="1" fontId="0" fillId="3" borderId="1" xfId="0" applyNumberFormat="1" applyFont="1" applyFill="1" applyBorder="1" applyAlignment="1">
      <alignment horizontal="center" vertical="center" wrapText="1"/>
    </xf>
    <xf numFmtId="168" fontId="19" fillId="3" borderId="1" xfId="19" applyNumberFormat="1" applyFont="1" applyFill="1" applyBorder="1" applyAlignment="1">
      <alignment vertical="center" wrapText="1"/>
    </xf>
    <xf numFmtId="168" fontId="12" fillId="3" borderId="1" xfId="19" applyNumberFormat="1" applyFont="1" applyFill="1" applyBorder="1" applyAlignment="1">
      <alignment vertical="center" wrapText="1"/>
    </xf>
    <xf numFmtId="0" fontId="19" fillId="3" borderId="1" xfId="19" applyFont="1" applyFill="1" applyBorder="1" applyAlignment="1">
      <alignment horizontal="left" vertical="center" wrapText="1"/>
    </xf>
    <xf numFmtId="7" fontId="46" fillId="3" borderId="1" xfId="13" applyNumberFormat="1" applyFont="1" applyFill="1" applyBorder="1" applyAlignment="1">
      <alignment vertical="center"/>
    </xf>
    <xf numFmtId="0" fontId="19" fillId="3" borderId="5" xfId="19" applyFont="1" applyFill="1" applyBorder="1" applyAlignment="1">
      <alignment horizontal="left" vertical="center" wrapText="1"/>
    </xf>
    <xf numFmtId="4" fontId="0" fillId="3" borderId="5" xfId="0" applyNumberFormat="1" applyFont="1" applyFill="1" applyBorder="1" applyAlignment="1">
      <alignment horizontal="center" vertical="center" wrapText="1"/>
    </xf>
    <xf numFmtId="4" fontId="31" fillId="3" borderId="5" xfId="0" applyNumberFormat="1" applyFont="1" applyFill="1" applyBorder="1" applyAlignment="1">
      <alignment horizontal="center" vertical="center" wrapText="1"/>
    </xf>
    <xf numFmtId="174" fontId="49" fillId="3" borderId="1" xfId="0" applyNumberFormat="1" applyFont="1" applyFill="1" applyBorder="1" applyAlignment="1">
      <alignment horizontal="center" vertical="center"/>
    </xf>
    <xf numFmtId="169" fontId="23" fillId="3" borderId="1" xfId="10" applyNumberFormat="1" applyFont="1" applyFill="1" applyBorder="1" applyAlignment="1">
      <alignment horizontal="center" vertical="center" wrapText="1"/>
    </xf>
    <xf numFmtId="168" fontId="31" fillId="3" borderId="1" xfId="0" applyNumberFormat="1" applyFont="1" applyFill="1" applyBorder="1" applyAlignment="1">
      <alignment horizontal="center" vertical="center"/>
    </xf>
    <xf numFmtId="4" fontId="0" fillId="3" borderId="1" xfId="0" applyNumberFormat="1" applyFont="1" applyFill="1" applyBorder="1" applyAlignment="1">
      <alignment horizontal="center" vertical="center" wrapText="1"/>
    </xf>
    <xf numFmtId="3" fontId="47" fillId="3" borderId="1" xfId="19" applyNumberFormat="1" applyFont="1" applyFill="1" applyBorder="1" applyAlignment="1">
      <alignment horizontal="center" vertical="center" wrapText="1"/>
    </xf>
    <xf numFmtId="168" fontId="19" fillId="3" borderId="4" xfId="19" applyNumberFormat="1" applyFont="1" applyFill="1" applyBorder="1" applyAlignment="1">
      <alignment vertical="center" wrapText="1"/>
    </xf>
    <xf numFmtId="168" fontId="31" fillId="3" borderId="4" xfId="0" applyNumberFormat="1" applyFont="1" applyFill="1" applyBorder="1" applyAlignment="1">
      <alignment horizontal="center" vertical="center"/>
    </xf>
    <xf numFmtId="1" fontId="53" fillId="3" borderId="1" xfId="0" applyNumberFormat="1" applyFont="1" applyFill="1" applyBorder="1" applyAlignment="1">
      <alignment horizontal="center" vertical="center" wrapText="1"/>
    </xf>
    <xf numFmtId="4" fontId="31" fillId="3" borderId="1" xfId="0" applyNumberFormat="1" applyFont="1" applyFill="1" applyBorder="1" applyAlignment="1">
      <alignment horizontal="center" vertical="center" wrapText="1"/>
    </xf>
    <xf numFmtId="3" fontId="47" fillId="3" borderId="1" xfId="0" applyNumberFormat="1" applyFont="1" applyFill="1" applyBorder="1" applyAlignment="1">
      <alignment horizontal="center" vertical="center" wrapText="1"/>
    </xf>
    <xf numFmtId="0" fontId="21" fillId="3" borderId="17" xfId="19" applyFont="1" applyFill="1" applyBorder="1" applyAlignment="1">
      <alignment horizontal="left" vertical="center" wrapText="1"/>
    </xf>
    <xf numFmtId="0" fontId="21" fillId="3" borderId="1" xfId="19" applyFont="1" applyFill="1" applyBorder="1" applyAlignment="1">
      <alignment horizontal="left" vertical="center" wrapText="1"/>
    </xf>
    <xf numFmtId="0" fontId="21" fillId="3" borderId="18" xfId="19" applyFont="1" applyFill="1" applyBorder="1" applyAlignment="1">
      <alignment horizontal="left" vertical="center" wrapText="1"/>
    </xf>
    <xf numFmtId="7" fontId="21" fillId="3" borderId="4" xfId="19" applyNumberFormat="1" applyFont="1" applyFill="1" applyBorder="1" applyAlignment="1">
      <alignment horizontal="left" vertical="center"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3" fontId="12" fillId="3" borderId="1" xfId="19" applyNumberFormat="1"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41" fillId="0" borderId="23" xfId="0" applyFont="1" applyFill="1" applyBorder="1" applyAlignment="1">
      <alignment horizontal="center"/>
    </xf>
    <xf numFmtId="0" fontId="41" fillId="0" borderId="24" xfId="0" applyFont="1" applyFill="1" applyBorder="1" applyAlignment="1">
      <alignment horizontal="center"/>
    </xf>
    <xf numFmtId="0" fontId="41" fillId="0" borderId="25" xfId="0" applyFont="1" applyFill="1" applyBorder="1" applyAlignment="1">
      <alignment horizontal="center"/>
    </xf>
    <xf numFmtId="0" fontId="41" fillId="0" borderId="6" xfId="0" applyFont="1" applyFill="1" applyBorder="1" applyAlignment="1">
      <alignment horizontal="center"/>
    </xf>
    <xf numFmtId="0" fontId="41" fillId="0" borderId="0" xfId="0" applyFont="1" applyFill="1" applyBorder="1" applyAlignment="1">
      <alignment horizontal="center"/>
    </xf>
    <xf numFmtId="0" fontId="41" fillId="0" borderId="26" xfId="0" applyFont="1" applyFill="1" applyBorder="1" applyAlignment="1">
      <alignment horizontal="center"/>
    </xf>
    <xf numFmtId="0" fontId="45" fillId="5" borderId="1"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4" fillId="3" borderId="51" xfId="0" applyFont="1" applyFill="1" applyBorder="1" applyAlignment="1">
      <alignment horizontal="center" vertical="center" wrapText="1"/>
    </xf>
    <xf numFmtId="0" fontId="44" fillId="3" borderId="52" xfId="0" applyFont="1" applyFill="1" applyBorder="1" applyAlignment="1">
      <alignment horizontal="center" vertical="center" wrapText="1"/>
    </xf>
    <xf numFmtId="0" fontId="44" fillId="3" borderId="5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2" fillId="0" borderId="0" xfId="0" applyFont="1" applyFill="1" applyAlignment="1">
      <alignment horizontal="right"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8" fillId="3" borderId="33"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50"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5" fillId="5" borderId="1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3" xfId="0" applyFont="1" applyFill="1" applyBorder="1" applyAlignment="1">
      <alignment horizontal="center"/>
    </xf>
    <xf numFmtId="0" fontId="0" fillId="0" borderId="32" xfId="0" applyFill="1" applyBorder="1" applyAlignment="1">
      <alignment horizontal="center"/>
    </xf>
    <xf numFmtId="0" fontId="0" fillId="0" borderId="2"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2" fillId="3" borderId="18" xfId="16" applyFont="1" applyFill="1" applyBorder="1" applyAlignment="1">
      <alignment horizontal="center" vertical="center" wrapText="1"/>
    </xf>
    <xf numFmtId="0" fontId="2" fillId="3" borderId="4" xfId="16" applyFont="1" applyFill="1" applyBorder="1" applyAlignment="1">
      <alignment horizontal="center" vertical="center" wrapText="1"/>
    </xf>
    <xf numFmtId="0" fontId="14" fillId="3" borderId="2"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2" fillId="3" borderId="1" xfId="16" applyFont="1" applyFill="1" applyBorder="1" applyAlignment="1">
      <alignment horizontal="justify" vertical="center" wrapText="1"/>
    </xf>
    <xf numFmtId="0" fontId="4" fillId="3" borderId="21" xfId="16" applyFont="1" applyFill="1" applyBorder="1" applyAlignment="1">
      <alignment horizontal="left" vertical="center" wrapText="1"/>
    </xf>
    <xf numFmtId="9" fontId="16" fillId="3" borderId="1" xfId="0" applyNumberFormat="1" applyFont="1" applyFill="1" applyBorder="1" applyAlignment="1" applyProtection="1">
      <alignment horizontal="center" vertical="center" wrapText="1"/>
      <protection locked="0"/>
    </xf>
    <xf numFmtId="9" fontId="16" fillId="3" borderId="4" xfId="0" applyNumberFormat="1" applyFont="1" applyFill="1" applyBorder="1" applyAlignment="1" applyProtection="1">
      <alignment horizontal="center" vertical="center" wrapText="1"/>
      <protection locked="0"/>
    </xf>
    <xf numFmtId="0" fontId="4" fillId="3" borderId="21" xfId="16" applyFont="1" applyFill="1" applyBorder="1" applyAlignment="1">
      <alignment horizontal="justify" vertical="center"/>
    </xf>
    <xf numFmtId="0" fontId="4" fillId="3" borderId="12" xfId="16" applyFont="1" applyFill="1" applyBorder="1" applyAlignment="1">
      <alignment horizontal="justify" vertical="center"/>
    </xf>
    <xf numFmtId="10" fontId="16" fillId="3" borderId="1" xfId="0" applyNumberFormat="1" applyFont="1" applyFill="1" applyBorder="1" applyAlignment="1" applyProtection="1">
      <alignment horizontal="center" vertical="center" wrapText="1"/>
      <protection locked="0"/>
    </xf>
    <xf numFmtId="10" fontId="16" fillId="3" borderId="3" xfId="0" applyNumberFormat="1" applyFont="1" applyFill="1" applyBorder="1" applyAlignment="1" applyProtection="1">
      <alignment horizontal="center" vertical="center" wrapText="1"/>
      <protection locked="0"/>
    </xf>
    <xf numFmtId="9" fontId="16" fillId="3" borderId="2" xfId="0" applyNumberFormat="1" applyFont="1" applyFill="1" applyBorder="1" applyAlignment="1" applyProtection="1">
      <alignment horizontal="center" vertical="center" wrapText="1"/>
      <protection locked="0"/>
    </xf>
    <xf numFmtId="10" fontId="15" fillId="3" borderId="36" xfId="0" applyNumberFormat="1" applyFont="1" applyFill="1" applyBorder="1" applyAlignment="1" applyProtection="1">
      <alignment horizontal="center" vertical="center" wrapText="1"/>
      <protection locked="0"/>
    </xf>
    <xf numFmtId="10" fontId="15" fillId="3" borderId="8" xfId="0" applyNumberFormat="1" applyFont="1" applyFill="1" applyBorder="1" applyAlignment="1" applyProtection="1">
      <alignment horizontal="center" vertical="center" wrapText="1"/>
      <protection locked="0"/>
    </xf>
    <xf numFmtId="10" fontId="15" fillId="3" borderId="5" xfId="0" applyNumberFormat="1" applyFont="1" applyFill="1" applyBorder="1" applyAlignment="1" applyProtection="1">
      <alignment horizontal="center" vertical="center" wrapText="1"/>
      <protection locked="0"/>
    </xf>
    <xf numFmtId="170" fontId="15" fillId="3" borderId="3" xfId="0" applyNumberFormat="1" applyFont="1" applyFill="1" applyBorder="1" applyAlignment="1" applyProtection="1">
      <alignment horizontal="center" vertical="center" wrapText="1"/>
      <protection locked="0"/>
    </xf>
    <xf numFmtId="170" fontId="15" fillId="3" borderId="8" xfId="0" applyNumberFormat="1" applyFont="1" applyFill="1" applyBorder="1" applyAlignment="1" applyProtection="1">
      <alignment horizontal="center" vertical="center" wrapText="1"/>
      <protection locked="0"/>
    </xf>
    <xf numFmtId="170" fontId="15" fillId="3" borderId="58" xfId="0" applyNumberFormat="1" applyFont="1" applyFill="1" applyBorder="1" applyAlignment="1" applyProtection="1">
      <alignment horizontal="center" vertical="center" wrapText="1"/>
      <protection locked="0"/>
    </xf>
    <xf numFmtId="0" fontId="4" fillId="3" borderId="14" xfId="16" applyFont="1" applyFill="1" applyBorder="1" applyAlignment="1">
      <alignment horizontal="left" vertical="center" wrapText="1"/>
    </xf>
    <xf numFmtId="0" fontId="4" fillId="3" borderId="20" xfId="16" applyFont="1" applyFill="1" applyBorder="1" applyAlignment="1">
      <alignment horizontal="left" vertical="center" wrapText="1"/>
    </xf>
    <xf numFmtId="0" fontId="12" fillId="3" borderId="47" xfId="16" applyFont="1" applyFill="1" applyBorder="1" applyAlignment="1">
      <alignment horizontal="center" vertical="center" wrapText="1"/>
    </xf>
    <xf numFmtId="0" fontId="12" fillId="3" borderId="48" xfId="16" applyFont="1" applyFill="1" applyBorder="1" applyAlignment="1">
      <alignment horizontal="center" vertical="center" wrapText="1"/>
    </xf>
    <xf numFmtId="0" fontId="12" fillId="3" borderId="40" xfId="16" applyFont="1" applyFill="1" applyBorder="1" applyAlignment="1">
      <alignment horizontal="center" vertical="center" wrapText="1"/>
    </xf>
    <xf numFmtId="0" fontId="12" fillId="3" borderId="44" xfId="16" applyFont="1" applyFill="1" applyBorder="1" applyAlignment="1">
      <alignment horizontal="center" vertical="center" wrapText="1"/>
    </xf>
    <xf numFmtId="0" fontId="12" fillId="3" borderId="39" xfId="16" applyFont="1" applyFill="1" applyBorder="1" applyAlignment="1">
      <alignment horizontal="center" vertical="center" wrapText="1"/>
    </xf>
    <xf numFmtId="0" fontId="2" fillId="4" borderId="2" xfId="16" applyFont="1" applyFill="1" applyBorder="1" applyAlignment="1">
      <alignment horizontal="center" vertical="center" wrapText="1"/>
    </xf>
    <xf numFmtId="0" fontId="4" fillId="0" borderId="32" xfId="16" applyBorder="1"/>
    <xf numFmtId="0" fontId="4" fillId="0" borderId="2" xfId="16" applyBorder="1"/>
    <xf numFmtId="0" fontId="4" fillId="0" borderId="17" xfId="16" applyBorder="1"/>
    <xf numFmtId="0" fontId="4" fillId="0" borderId="1" xfId="16" applyBorder="1"/>
    <xf numFmtId="0" fontId="4" fillId="0" borderId="18" xfId="16" applyBorder="1"/>
    <xf numFmtId="0" fontId="4" fillId="0" borderId="4" xfId="16" applyBorder="1"/>
    <xf numFmtId="0" fontId="24" fillId="4" borderId="2"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 fillId="4" borderId="20"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13" xfId="16" applyFont="1" applyFill="1" applyBorder="1" applyAlignment="1">
      <alignment horizontal="center" vertical="center" wrapText="1"/>
    </xf>
    <xf numFmtId="0" fontId="14" fillId="4" borderId="16" xfId="16" applyFont="1" applyFill="1" applyBorder="1" applyAlignment="1">
      <alignment horizontal="center" vertical="center" wrapText="1"/>
    </xf>
    <xf numFmtId="0" fontId="14" fillId="4" borderId="33" xfId="16" applyFont="1" applyFill="1" applyBorder="1" applyAlignment="1">
      <alignment horizontal="center" vertical="center" wrapText="1"/>
    </xf>
    <xf numFmtId="0" fontId="2" fillId="4" borderId="23" xfId="16" applyFont="1" applyFill="1" applyBorder="1" applyAlignment="1">
      <alignment horizontal="center" vertical="center" wrapText="1"/>
    </xf>
    <xf numFmtId="0" fontId="2" fillId="4" borderId="34"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12" fillId="3" borderId="43" xfId="16" applyFont="1" applyFill="1" applyBorder="1" applyAlignment="1">
      <alignment horizontal="center" vertical="center" wrapText="1"/>
    </xf>
    <xf numFmtId="10" fontId="16" fillId="3" borderId="2" xfId="0" applyNumberFormat="1" applyFont="1" applyFill="1" applyBorder="1" applyAlignment="1" applyProtection="1">
      <alignment horizontal="center" vertical="center" wrapText="1"/>
      <protection locked="0"/>
    </xf>
    <xf numFmtId="0" fontId="12" fillId="3" borderId="5" xfId="16" applyFont="1" applyFill="1" applyBorder="1" applyAlignment="1">
      <alignment horizontal="justify" vertical="center" wrapText="1"/>
    </xf>
    <xf numFmtId="0" fontId="14" fillId="3" borderId="5"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3" fontId="12" fillId="3" borderId="21" xfId="19" applyNumberFormat="1" applyFont="1" applyFill="1" applyBorder="1" applyAlignment="1">
      <alignment horizontal="center" vertical="center" wrapText="1"/>
    </xf>
    <xf numFmtId="0" fontId="14" fillId="3" borderId="39" xfId="19" applyFont="1" applyFill="1" applyBorder="1" applyAlignment="1">
      <alignment horizontal="center" vertical="center" wrapText="1"/>
    </xf>
    <xf numFmtId="0" fontId="14" fillId="3" borderId="5" xfId="19" applyFont="1" applyFill="1" applyBorder="1" applyAlignment="1">
      <alignment horizontal="center" vertical="center" wrapText="1"/>
    </xf>
    <xf numFmtId="0" fontId="14" fillId="3" borderId="66" xfId="19" applyFont="1" applyFill="1" applyBorder="1" applyAlignment="1">
      <alignment horizontal="center" vertical="center" wrapText="1"/>
    </xf>
    <xf numFmtId="0" fontId="14" fillId="3" borderId="17" xfId="19" applyFont="1" applyFill="1" applyBorder="1" applyAlignment="1">
      <alignment horizontal="center" vertical="center" wrapText="1"/>
    </xf>
    <xf numFmtId="0" fontId="14" fillId="3" borderId="1" xfId="19" applyFont="1" applyFill="1" applyBorder="1" applyAlignment="1">
      <alignment horizontal="center" vertical="center" wrapText="1"/>
    </xf>
    <xf numFmtId="0" fontId="14" fillId="3" borderId="15" xfId="19" applyFont="1" applyFill="1" applyBorder="1" applyAlignment="1">
      <alignment horizontal="center" vertical="center" wrapText="1"/>
    </xf>
    <xf numFmtId="0" fontId="14" fillId="3" borderId="18" xfId="19" applyFont="1" applyFill="1" applyBorder="1" applyAlignment="1">
      <alignment horizontal="center" vertical="center" wrapText="1"/>
    </xf>
    <xf numFmtId="0" fontId="14" fillId="3" borderId="4" xfId="19" applyFont="1" applyFill="1" applyBorder="1" applyAlignment="1">
      <alignment horizontal="center" vertical="center" wrapText="1"/>
    </xf>
    <xf numFmtId="0" fontId="14" fillId="3" borderId="29" xfId="19"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0" borderId="0" xfId="19" applyFont="1" applyAlignment="1">
      <alignment horizontal="right"/>
    </xf>
    <xf numFmtId="175" fontId="12" fillId="3" borderId="5" xfId="4" applyNumberFormat="1" applyFont="1" applyFill="1" applyBorder="1" applyAlignment="1">
      <alignment horizontal="center" vertical="center" wrapText="1"/>
    </xf>
    <xf numFmtId="0" fontId="23" fillId="3" borderId="1" xfId="19" applyFont="1" applyFill="1" applyBorder="1" applyAlignment="1">
      <alignment horizontal="center" vertical="center" wrapText="1"/>
    </xf>
    <xf numFmtId="0" fontId="23" fillId="3" borderId="2" xfId="19" applyFont="1" applyFill="1" applyBorder="1" applyAlignment="1">
      <alignment horizontal="center" vertical="center" wrapText="1"/>
    </xf>
    <xf numFmtId="0" fontId="12" fillId="3" borderId="1" xfId="19" applyFont="1" applyFill="1" applyBorder="1" applyAlignment="1">
      <alignment horizontal="center" vertical="center" wrapText="1"/>
    </xf>
    <xf numFmtId="3" fontId="52" fillId="3" borderId="1" xfId="19" applyNumberFormat="1" applyFont="1" applyFill="1" applyBorder="1" applyAlignment="1">
      <alignment horizontal="center" vertical="center" wrapText="1"/>
    </xf>
    <xf numFmtId="3" fontId="12" fillId="3" borderId="1" xfId="19" applyNumberFormat="1" applyFont="1" applyFill="1" applyBorder="1" applyAlignment="1">
      <alignment horizontal="center" vertical="center" wrapText="1"/>
    </xf>
    <xf numFmtId="3" fontId="12" fillId="3" borderId="2" xfId="19" applyNumberFormat="1" applyFont="1" applyFill="1" applyBorder="1" applyAlignment="1">
      <alignment horizontal="center" vertical="center" wrapText="1"/>
    </xf>
    <xf numFmtId="3" fontId="12" fillId="3" borderId="20" xfId="19" applyNumberFormat="1" applyFont="1" applyFill="1" applyBorder="1" applyAlignment="1">
      <alignment horizontal="center" vertical="center" wrapText="1"/>
    </xf>
    <xf numFmtId="0" fontId="12" fillId="3" borderId="2" xfId="19"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27" fillId="5" borderId="4" xfId="19" applyFont="1" applyFill="1" applyBorder="1" applyAlignment="1">
      <alignment horizontal="center" vertical="center" wrapText="1"/>
    </xf>
    <xf numFmtId="0" fontId="27" fillId="5" borderId="12" xfId="19" applyFont="1" applyFill="1" applyBorder="1" applyAlignment="1">
      <alignment horizontal="center" vertical="center" wrapText="1"/>
    </xf>
    <xf numFmtId="0" fontId="14" fillId="5" borderId="39" xfId="19" applyFont="1" applyFill="1" applyBorder="1" applyAlignment="1">
      <alignment horizontal="center" vertical="center" wrapText="1"/>
    </xf>
    <xf numFmtId="0" fontId="14" fillId="5" borderId="5" xfId="19" applyFont="1" applyFill="1" applyBorder="1" applyAlignment="1">
      <alignment horizontal="center" vertical="center" wrapText="1"/>
    </xf>
    <xf numFmtId="0" fontId="14" fillId="5" borderId="16" xfId="19" applyFont="1" applyFill="1" applyBorder="1" applyAlignment="1">
      <alignment horizontal="center" vertical="center" wrapText="1"/>
    </xf>
    <xf numFmtId="0" fontId="14" fillId="5" borderId="27" xfId="19" applyFont="1" applyFill="1" applyBorder="1" applyAlignment="1">
      <alignment horizontal="center" vertical="center" wrapText="1"/>
    </xf>
    <xf numFmtId="0" fontId="14" fillId="5" borderId="38" xfId="19" applyFont="1" applyFill="1" applyBorder="1" applyAlignment="1">
      <alignment horizontal="center" vertical="center" wrapText="1"/>
    </xf>
    <xf numFmtId="0" fontId="4" fillId="0" borderId="32" xfId="19" applyBorder="1" applyAlignment="1">
      <alignment horizontal="center"/>
    </xf>
    <xf numFmtId="0" fontId="4" fillId="0" borderId="2" xfId="19" applyBorder="1" applyAlignment="1">
      <alignment horizontal="center"/>
    </xf>
    <xf numFmtId="0" fontId="4" fillId="0" borderId="17" xfId="19" applyBorder="1" applyAlignment="1">
      <alignment horizontal="center"/>
    </xf>
    <xf numFmtId="0" fontId="4" fillId="0" borderId="1" xfId="19" applyBorder="1" applyAlignment="1">
      <alignment horizontal="center"/>
    </xf>
    <xf numFmtId="0" fontId="4" fillId="0" borderId="18" xfId="19" applyBorder="1" applyAlignment="1">
      <alignment horizontal="center"/>
    </xf>
    <xf numFmtId="0" fontId="4" fillId="0" borderId="4" xfId="19" applyBorder="1" applyAlignment="1">
      <alignment horizontal="center"/>
    </xf>
    <xf numFmtId="0" fontId="26" fillId="5" borderId="2" xfId="19" applyFont="1" applyFill="1" applyBorder="1" applyAlignment="1">
      <alignment horizontal="center" vertical="center" wrapText="1"/>
    </xf>
    <xf numFmtId="0" fontId="26" fillId="5" borderId="20" xfId="19" applyFont="1" applyFill="1" applyBorder="1" applyAlignment="1">
      <alignment horizontal="center" vertical="center" wrapText="1"/>
    </xf>
    <xf numFmtId="0" fontId="26" fillId="5" borderId="1" xfId="19" applyFont="1" applyFill="1" applyBorder="1" applyAlignment="1">
      <alignment horizontal="center" vertical="center" wrapText="1"/>
    </xf>
    <xf numFmtId="0" fontId="26" fillId="5" borderId="21" xfId="19" applyFont="1" applyFill="1" applyBorder="1" applyAlignment="1">
      <alignment horizontal="center" vertical="center" wrapText="1"/>
    </xf>
    <xf numFmtId="0" fontId="27" fillId="5" borderId="1" xfId="19" applyFont="1" applyFill="1" applyBorder="1" applyAlignment="1">
      <alignment horizontal="center" vertical="center" wrapText="1"/>
    </xf>
    <xf numFmtId="0" fontId="27" fillId="5" borderId="21" xfId="19" applyFont="1" applyFill="1" applyBorder="1" applyAlignment="1">
      <alignment horizontal="center" vertical="center" wrapText="1"/>
    </xf>
    <xf numFmtId="0" fontId="26" fillId="5" borderId="4" xfId="19" applyFont="1" applyFill="1" applyBorder="1" applyAlignment="1">
      <alignment horizontal="center" vertical="center" wrapText="1"/>
    </xf>
    <xf numFmtId="0" fontId="0" fillId="0" borderId="23" xfId="0" applyFill="1" applyBorder="1"/>
    <xf numFmtId="0" fontId="0" fillId="0" borderId="6" xfId="0" applyFill="1" applyBorder="1"/>
    <xf numFmtId="0" fontId="45" fillId="5" borderId="17" xfId="0" applyFont="1" applyFill="1" applyBorder="1" applyAlignment="1">
      <alignment horizontal="center" vertical="center" wrapText="1"/>
    </xf>
    <xf numFmtId="0" fontId="45" fillId="5" borderId="21" xfId="0" applyFont="1" applyFill="1" applyBorder="1" applyAlignment="1">
      <alignment horizontal="center" vertical="center" wrapText="1"/>
    </xf>
    <xf numFmtId="0" fontId="0" fillId="0" borderId="6" xfId="0" applyFill="1" applyBorder="1" applyAlignment="1">
      <alignment horizontal="center"/>
    </xf>
    <xf numFmtId="0" fontId="0" fillId="0" borderId="0" xfId="0" applyFill="1" applyBorder="1" applyAlignment="1">
      <alignment horizontal="center"/>
    </xf>
    <xf numFmtId="0" fontId="5" fillId="5" borderId="21" xfId="0" applyFont="1" applyFill="1" applyBorder="1" applyAlignment="1" applyProtection="1">
      <alignment horizontal="center" vertical="center" wrapText="1"/>
      <protection locked="0"/>
    </xf>
    <xf numFmtId="0" fontId="55" fillId="3" borderId="37" xfId="0" applyFont="1" applyFill="1" applyBorder="1" applyAlignment="1" applyProtection="1">
      <alignment horizontal="center" vertical="center" wrapText="1"/>
      <protection locked="0"/>
    </xf>
    <xf numFmtId="0" fontId="55" fillId="3" borderId="14" xfId="0" applyFont="1" applyFill="1" applyBorder="1" applyAlignment="1" applyProtection="1">
      <alignment horizontal="center" vertical="center" wrapText="1"/>
      <protection locked="0"/>
    </xf>
    <xf numFmtId="0" fontId="7" fillId="0" borderId="67"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justify" vertical="center" wrapText="1"/>
    </xf>
    <xf numFmtId="0" fontId="5" fillId="3" borderId="4" xfId="0" applyNumberFormat="1" applyFont="1" applyFill="1" applyBorder="1" applyAlignment="1">
      <alignment horizontal="center" vertical="center"/>
    </xf>
    <xf numFmtId="0" fontId="7" fillId="3" borderId="4" xfId="0" applyFont="1" applyFill="1" applyBorder="1" applyAlignment="1">
      <alignment horizontal="center" vertical="center"/>
    </xf>
    <xf numFmtId="173" fontId="7" fillId="3" borderId="4" xfId="3" applyNumberFormat="1" applyFont="1" applyFill="1" applyBorder="1" applyAlignment="1">
      <alignment horizontal="center" vertical="center"/>
    </xf>
    <xf numFmtId="0" fontId="11" fillId="3" borderId="13" xfId="0" applyFont="1" applyFill="1" applyBorder="1" applyAlignment="1">
      <alignment horizontal="center" vertical="center" wrapText="1"/>
    </xf>
    <xf numFmtId="0" fontId="7" fillId="3" borderId="4" xfId="0" applyFont="1" applyFill="1" applyBorder="1" applyAlignment="1">
      <alignment vertical="center"/>
    </xf>
    <xf numFmtId="173" fontId="5" fillId="3" borderId="4" xfId="3" applyNumberFormat="1" applyFont="1" applyFill="1" applyBorder="1" applyAlignment="1">
      <alignment horizontal="center" vertical="center"/>
    </xf>
    <xf numFmtId="0" fontId="5" fillId="3" borderId="4" xfId="0" applyFont="1" applyFill="1" applyBorder="1" applyAlignment="1">
      <alignment horizontal="center" vertical="center"/>
    </xf>
    <xf numFmtId="173" fontId="5" fillId="3" borderId="4" xfId="3" applyNumberFormat="1" applyFont="1" applyFill="1" applyBorder="1" applyAlignment="1">
      <alignment vertical="center"/>
    </xf>
    <xf numFmtId="0" fontId="11" fillId="3" borderId="4" xfId="0" applyFont="1" applyFill="1" applyBorder="1" applyAlignment="1">
      <alignment horizontal="center" vertical="center" wrapText="1"/>
    </xf>
    <xf numFmtId="170" fontId="5" fillId="3" borderId="68" xfId="24" applyNumberFormat="1" applyFont="1" applyFill="1" applyBorder="1" applyAlignment="1">
      <alignment horizontal="center" vertical="center" wrapText="1"/>
    </xf>
    <xf numFmtId="9" fontId="5" fillId="3" borderId="68" xfId="0" applyNumberFormat="1" applyFont="1" applyFill="1" applyBorder="1" applyAlignment="1">
      <alignment horizontal="center" vertical="center" wrapText="1"/>
    </xf>
    <xf numFmtId="0" fontId="3" fillId="3" borderId="4" xfId="0" applyFont="1" applyFill="1" applyBorder="1" applyAlignment="1">
      <alignment vertical="center" wrapText="1"/>
    </xf>
    <xf numFmtId="0" fontId="54" fillId="3" borderId="4" xfId="0" applyFont="1" applyFill="1" applyBorder="1" applyAlignment="1">
      <alignment horizontal="center" vertical="center" wrapText="1"/>
    </xf>
    <xf numFmtId="0" fontId="55" fillId="3" borderId="4" xfId="0" applyFont="1" applyFill="1" applyBorder="1" applyAlignment="1">
      <alignment horizontal="justify" vertical="center" wrapText="1"/>
    </xf>
    <xf numFmtId="0" fontId="55" fillId="3" borderId="12" xfId="0" applyFont="1" applyFill="1" applyBorder="1" applyAlignment="1" applyProtection="1">
      <alignment horizontal="center" vertical="center" wrapText="1"/>
      <protection locked="0"/>
    </xf>
    <xf numFmtId="0" fontId="0" fillId="0" borderId="24" xfId="0" applyFill="1" applyBorder="1" applyAlignment="1">
      <alignment horizontal="right"/>
    </xf>
    <xf numFmtId="10" fontId="11" fillId="3" borderId="0" xfId="16" applyNumberFormat="1" applyFont="1" applyFill="1" applyBorder="1" applyAlignment="1">
      <alignment horizontal="right" vertical="center"/>
    </xf>
    <xf numFmtId="0" fontId="12" fillId="3" borderId="5" xfId="19" applyFont="1" applyFill="1" applyBorder="1" applyAlignment="1">
      <alignment horizontal="center" vertical="center" wrapText="1"/>
    </xf>
    <xf numFmtId="3" fontId="51" fillId="3" borderId="5" xfId="19" applyNumberFormat="1" applyFont="1" applyFill="1" applyBorder="1" applyAlignment="1">
      <alignment horizontal="center" vertical="center" wrapText="1"/>
    </xf>
    <xf numFmtId="3" fontId="12" fillId="3" borderId="5" xfId="19" applyNumberFormat="1" applyFont="1" applyFill="1" applyBorder="1" applyAlignment="1">
      <alignment horizontal="center" vertical="center" wrapText="1"/>
    </xf>
    <xf numFmtId="0" fontId="23" fillId="3" borderId="5" xfId="19" applyFont="1" applyFill="1" applyBorder="1" applyAlignment="1">
      <alignment horizontal="center" vertical="center" wrapText="1"/>
    </xf>
    <xf numFmtId="3" fontId="12" fillId="3" borderId="38" xfId="19" applyNumberFormat="1" applyFont="1" applyFill="1" applyBorder="1" applyAlignment="1">
      <alignment horizontal="center" vertical="center" wrapText="1"/>
    </xf>
    <xf numFmtId="0" fontId="0" fillId="3" borderId="1" xfId="0" applyFill="1" applyBorder="1"/>
    <xf numFmtId="0" fontId="0" fillId="3" borderId="1" xfId="0"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3" fontId="4" fillId="3" borderId="1" xfId="0" applyNumberFormat="1" applyFont="1" applyFill="1" applyBorder="1" applyAlignment="1">
      <alignment vertical="center"/>
    </xf>
    <xf numFmtId="0" fontId="0" fillId="3" borderId="1" xfId="0" applyFill="1" applyBorder="1" applyAlignment="1">
      <alignment vertical="center" wrapText="1"/>
    </xf>
    <xf numFmtId="0" fontId="14" fillId="5" borderId="40" xfId="19" applyFont="1" applyFill="1" applyBorder="1" applyAlignment="1">
      <alignment horizontal="center" vertical="center" wrapText="1"/>
    </xf>
    <xf numFmtId="0" fontId="14" fillId="5" borderId="3" xfId="19" applyFont="1" applyFill="1" applyBorder="1" applyAlignment="1">
      <alignment horizontal="center" vertical="center" wrapText="1"/>
    </xf>
    <xf numFmtId="3" fontId="4" fillId="3" borderId="21" xfId="0" applyNumberFormat="1" applyFont="1" applyFill="1" applyBorder="1" applyAlignment="1">
      <alignment vertical="center"/>
    </xf>
    <xf numFmtId="0" fontId="23" fillId="3" borderId="4" xfId="19" applyFont="1" applyFill="1" applyBorder="1" applyAlignment="1">
      <alignment horizontal="center" vertical="center" wrapText="1"/>
    </xf>
    <xf numFmtId="4" fontId="14" fillId="3" borderId="4" xfId="19" applyNumberFormat="1" applyFont="1" applyFill="1" applyBorder="1" applyAlignment="1">
      <alignment horizontal="center" vertical="center" wrapText="1"/>
    </xf>
    <xf numFmtId="177" fontId="33" fillId="3" borderId="4" xfId="0" applyNumberFormat="1" applyFont="1" applyFill="1" applyBorder="1" applyAlignment="1">
      <alignment horizontal="center" vertical="center"/>
    </xf>
    <xf numFmtId="4" fontId="33" fillId="3" borderId="4" xfId="0" applyNumberFormat="1" applyFont="1" applyFill="1" applyBorder="1" applyAlignment="1">
      <alignment horizontal="center" vertical="center"/>
    </xf>
    <xf numFmtId="0" fontId="0" fillId="3" borderId="4" xfId="0" applyFill="1" applyBorder="1" applyAlignment="1">
      <alignment horizontal="center" vertical="center" wrapText="1"/>
    </xf>
    <xf numFmtId="0" fontId="0" fillId="3" borderId="4" xfId="0" applyFill="1" applyBorder="1" applyAlignment="1">
      <alignment vertical="center"/>
    </xf>
    <xf numFmtId="0" fontId="2" fillId="3" borderId="4" xfId="0" applyFont="1" applyFill="1" applyBorder="1" applyAlignment="1">
      <alignment horizontal="center" vertical="center"/>
    </xf>
    <xf numFmtId="0" fontId="2" fillId="3" borderId="4" xfId="0" applyFont="1" applyFill="1" applyBorder="1" applyAlignment="1">
      <alignment vertical="center"/>
    </xf>
    <xf numFmtId="3" fontId="4" fillId="3" borderId="4" xfId="0" applyNumberFormat="1" applyFont="1" applyFill="1" applyBorder="1" applyAlignment="1">
      <alignment vertical="center"/>
    </xf>
    <xf numFmtId="0" fontId="0" fillId="3" borderId="4" xfId="0" applyFill="1" applyBorder="1" applyAlignment="1">
      <alignment vertical="center" wrapText="1"/>
    </xf>
    <xf numFmtId="3" fontId="4" fillId="3" borderId="12" xfId="0" applyNumberFormat="1" applyFont="1" applyFill="1" applyBorder="1" applyAlignment="1">
      <alignment vertical="center"/>
    </xf>
    <xf numFmtId="0" fontId="21" fillId="3" borderId="39" xfId="19" applyFont="1" applyFill="1" applyBorder="1" applyAlignment="1">
      <alignment horizontal="left" vertical="center" wrapText="1"/>
    </xf>
    <xf numFmtId="7" fontId="21" fillId="3" borderId="5" xfId="19" applyNumberFormat="1" applyFont="1" applyFill="1" applyBorder="1" applyAlignment="1">
      <alignment horizontal="left" vertical="center" wrapText="1"/>
    </xf>
    <xf numFmtId="175" fontId="12" fillId="3" borderId="1" xfId="4"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32" xfId="0" applyFill="1" applyBorder="1" applyAlignment="1">
      <alignment horizontal="center" vertical="center"/>
    </xf>
    <xf numFmtId="175" fontId="12" fillId="3" borderId="2" xfId="4" applyNumberFormat="1" applyFont="1" applyFill="1" applyBorder="1" applyAlignment="1">
      <alignment horizontal="center" vertical="center" wrapText="1"/>
    </xf>
    <xf numFmtId="0" fontId="0" fillId="3" borderId="17" xfId="0" applyFill="1" applyBorder="1" applyAlignment="1">
      <alignment horizontal="center" vertical="center"/>
    </xf>
    <xf numFmtId="0" fontId="0" fillId="3" borderId="21" xfId="0" applyFill="1" applyBorder="1" applyAlignment="1">
      <alignment horizontal="center" vertical="center" wrapText="1"/>
    </xf>
    <xf numFmtId="0" fontId="0" fillId="3" borderId="18" xfId="0" applyFill="1" applyBorder="1" applyAlignment="1">
      <alignment horizontal="center" vertical="center"/>
    </xf>
    <xf numFmtId="0" fontId="17" fillId="3" borderId="4" xfId="0" applyFont="1" applyFill="1" applyBorder="1" applyAlignment="1">
      <alignment horizontal="center" vertical="center" wrapText="1"/>
    </xf>
    <xf numFmtId="169" fontId="50" fillId="3" borderId="4" xfId="10" applyNumberFormat="1" applyFont="1" applyFill="1" applyBorder="1" applyAlignment="1">
      <alignment horizontal="center" vertical="center" wrapText="1"/>
    </xf>
    <xf numFmtId="3" fontId="33" fillId="3" borderId="4" xfId="0" applyNumberFormat="1" applyFont="1" applyFill="1" applyBorder="1" applyAlignment="1">
      <alignment horizontal="center" vertical="center"/>
    </xf>
    <xf numFmtId="174" fontId="49" fillId="3" borderId="4" xfId="0" applyNumberFormat="1" applyFont="1" applyFill="1" applyBorder="1" applyAlignment="1">
      <alignment horizontal="center" vertical="center"/>
    </xf>
    <xf numFmtId="0" fontId="0" fillId="3" borderId="4" xfId="0" applyFill="1" applyBorder="1" applyAlignment="1">
      <alignment horizontal="center" vertical="center"/>
    </xf>
    <xf numFmtId="3" fontId="4" fillId="3" borderId="4" xfId="0" applyNumberFormat="1" applyFont="1" applyFill="1" applyBorder="1" applyAlignment="1">
      <alignment horizontal="center" vertical="center"/>
    </xf>
    <xf numFmtId="0" fontId="0" fillId="3" borderId="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9" xfId="0" applyFill="1" applyBorder="1" applyAlignment="1">
      <alignment horizontal="center" vertical="center"/>
    </xf>
    <xf numFmtId="0" fontId="17" fillId="3" borderId="5" xfId="0" applyFont="1" applyFill="1" applyBorder="1" applyAlignment="1">
      <alignment horizontal="center" vertical="center" wrapText="1"/>
    </xf>
    <xf numFmtId="175" fontId="14" fillId="3" borderId="1" xfId="4" applyNumberFormat="1" applyFont="1" applyFill="1" applyBorder="1" applyAlignment="1">
      <alignment horizontal="center" vertical="center" wrapText="1"/>
    </xf>
  </cellXfs>
  <cellStyles count="27">
    <cellStyle name="Coma 2" xfId="1"/>
    <cellStyle name="Coma 2 2" xfId="2"/>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4" builtinId="5"/>
    <cellStyle name="Porcentaje 2" xfId="21"/>
    <cellStyle name="Porcentaje 3" xfId="22"/>
    <cellStyle name="Porcentaje 4" xfId="23"/>
    <cellStyle name="Porcentual 2" xfId="25"/>
    <cellStyle name="Porcentual 2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361950</xdr:colOff>
      <xdr:row>1</xdr:row>
      <xdr:rowOff>190500</xdr:rowOff>
    </xdr:from>
    <xdr:to>
      <xdr:col>4</xdr:col>
      <xdr:colOff>704850</xdr:colOff>
      <xdr:row>3</xdr:row>
      <xdr:rowOff>276225</xdr:rowOff>
    </xdr:to>
    <xdr:pic>
      <xdr:nvPicPr>
        <xdr:cNvPr id="11278" name="Picture 110">
          <a:extLst>
            <a:ext uri="{FF2B5EF4-FFF2-40B4-BE49-F238E27FC236}">
              <a16:creationId xmlns:a16="http://schemas.microsoft.com/office/drawing/2014/main" xmlns="" id="{00000000-0008-0000-0000-00000E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50" y="457200"/>
          <a:ext cx="2914650" cy="933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800100</xdr:colOff>
      <xdr:row>0</xdr:row>
      <xdr:rowOff>361950</xdr:rowOff>
    </xdr:from>
    <xdr:to>
      <xdr:col>2</xdr:col>
      <xdr:colOff>1323975</xdr:colOff>
      <xdr:row>3</xdr:row>
      <xdr:rowOff>104775</xdr:rowOff>
    </xdr:to>
    <xdr:pic>
      <xdr:nvPicPr>
        <xdr:cNvPr id="12303" name="Imagen 2">
          <a:extLst>
            <a:ext uri="{FF2B5EF4-FFF2-40B4-BE49-F238E27FC236}">
              <a16:creationId xmlns:a16="http://schemas.microsoft.com/office/drawing/2014/main" xmlns="" id="{00000000-0008-0000-0100-00000F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361950"/>
          <a:ext cx="1352550" cy="971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682" name="Imagen 2">
          <a:extLst>
            <a:ext uri="{FF2B5EF4-FFF2-40B4-BE49-F238E27FC236}">
              <a16:creationId xmlns:a16="http://schemas.microsoft.com/office/drawing/2014/main" xmlns="" id="{00000000-0008-0000-0200-0000BA2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00025"/>
          <a:ext cx="81915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584200</xdr:colOff>
      <xdr:row>0</xdr:row>
      <xdr:rowOff>76200</xdr:rowOff>
    </xdr:from>
    <xdr:to>
      <xdr:col>2</xdr:col>
      <xdr:colOff>44450</xdr:colOff>
      <xdr:row>3</xdr:row>
      <xdr:rowOff>38100</xdr:rowOff>
    </xdr:to>
    <xdr:pic>
      <xdr:nvPicPr>
        <xdr:cNvPr id="2" name="1 Imagen"/>
        <xdr:cNvPicPr>
          <a:picLocks noChangeAspect="1"/>
        </xdr:cNvPicPr>
      </xdr:nvPicPr>
      <xdr:blipFill>
        <a:blip xmlns:r="http://schemas.openxmlformats.org/officeDocument/2006/relationships" r:embed="rId1"/>
        <a:stretch>
          <a:fillRect/>
        </a:stretch>
      </xdr:blipFill>
      <xdr:spPr>
        <a:xfrm>
          <a:off x="1346200" y="76200"/>
          <a:ext cx="819150"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Downloads/7517_Seguimiento4_2017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row r="4">
          <cell r="S4" t="str">
            <v xml:space="preserve"> DIRECCIÓN DE GESTIÓN AMBIENTAL </v>
          </cell>
        </row>
        <row r="5">
          <cell r="S5" t="str">
            <v>7517: Promoción de la conservación de bienes y servicios ambientales rurales en Bogotá D.C.</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view="pageBreakPreview" topLeftCell="AT16" zoomScale="60" zoomScaleNormal="60" workbookViewId="0">
      <selection activeCell="AY16" sqref="AY16"/>
    </sheetView>
  </sheetViews>
  <sheetFormatPr baseColWidth="10" defaultRowHeight="15" x14ac:dyDescent="0.25"/>
  <cols>
    <col min="1" max="1" width="13.28515625" style="1" hidden="1" customWidth="1"/>
    <col min="2" max="2" width="12.85546875" style="1" customWidth="1"/>
    <col min="3" max="3" width="20.85546875" style="1" hidden="1" customWidth="1"/>
    <col min="4" max="4" width="8.85546875" style="1" customWidth="1"/>
    <col min="5" max="5" width="27.140625" style="1" customWidth="1"/>
    <col min="6" max="6" width="7.5703125" style="1" customWidth="1"/>
    <col min="7" max="7" width="16" style="1" customWidth="1"/>
    <col min="8" max="8" width="12.85546875" style="1" customWidth="1"/>
    <col min="9" max="9" width="11.7109375" style="1" customWidth="1"/>
    <col min="10" max="10" width="13.5703125" style="22" bestFit="1" customWidth="1"/>
    <col min="11" max="11" width="16.28515625" style="76" hidden="1" customWidth="1"/>
    <col min="12" max="12" width="12.7109375" style="30" hidden="1" customWidth="1"/>
    <col min="13" max="13" width="12.7109375" style="22" hidden="1" customWidth="1"/>
    <col min="14" max="14" width="15.85546875" style="31" hidden="1" customWidth="1"/>
    <col min="15" max="15" width="19" style="31" hidden="1" customWidth="1"/>
    <col min="16" max="16" width="12.7109375" style="30" hidden="1" customWidth="1"/>
    <col min="17" max="17" width="14.28515625" style="30" hidden="1" customWidth="1"/>
    <col min="18" max="18" width="12.7109375" style="30" hidden="1" customWidth="1"/>
    <col min="19" max="19" width="12.7109375" style="30" customWidth="1"/>
    <col min="20" max="20" width="15.140625" style="31" customWidth="1"/>
    <col min="21" max="21" width="14.7109375" style="31" hidden="1" customWidth="1"/>
    <col min="22" max="22" width="20" style="30" hidden="1" customWidth="1"/>
    <col min="23" max="23" width="16.7109375" style="30" hidden="1" customWidth="1"/>
    <col min="24" max="24" width="11.7109375" style="30" hidden="1" customWidth="1"/>
    <col min="25" max="25" width="18.28515625" style="30" hidden="1" customWidth="1"/>
    <col min="26" max="26" width="15" style="31" hidden="1" customWidth="1"/>
    <col min="27" max="27" width="19" style="31" hidden="1" customWidth="1"/>
    <col min="28" max="28" width="21.42578125" style="30" hidden="1" customWidth="1"/>
    <col min="29" max="29" width="18.5703125" style="30" hidden="1" customWidth="1"/>
    <col min="30" max="30" width="19.7109375" style="30" hidden="1" customWidth="1"/>
    <col min="31" max="31" width="17.140625" style="30" hidden="1" customWidth="1"/>
    <col min="32" max="32" width="20.42578125" style="31" hidden="1" customWidth="1"/>
    <col min="33" max="33" width="15" style="31" hidden="1" customWidth="1"/>
    <col min="34" max="34" width="14" style="31" hidden="1" customWidth="1"/>
    <col min="35" max="35" width="14.28515625" style="31" hidden="1" customWidth="1"/>
    <col min="36" max="36" width="12.85546875" style="31" hidden="1" customWidth="1"/>
    <col min="37" max="37" width="14.5703125" style="31" hidden="1" customWidth="1"/>
    <col min="38" max="38" width="18.28515625" style="31" hidden="1" customWidth="1"/>
    <col min="39" max="39" width="12.85546875" style="1" hidden="1" customWidth="1"/>
    <col min="40" max="40" width="16.5703125" style="1" hidden="1" customWidth="1"/>
    <col min="41" max="41" width="17.140625" style="1" customWidth="1"/>
    <col min="42" max="42" width="14.28515625" style="1" customWidth="1"/>
    <col min="43" max="43" width="18.42578125" style="1" customWidth="1"/>
    <col min="44" max="44" width="15.85546875" style="1" customWidth="1"/>
    <col min="45" max="45" width="123.28515625" style="1" customWidth="1"/>
    <col min="46" max="46" width="18.5703125" style="1" customWidth="1"/>
    <col min="47" max="47" width="21.42578125" style="1" customWidth="1"/>
    <col min="48" max="48" width="50.28515625" style="1" customWidth="1"/>
    <col min="49" max="49" width="26.42578125"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49" ht="38.25" customHeight="1" x14ac:dyDescent="0.25">
      <c r="A2" s="402"/>
      <c r="B2" s="215"/>
      <c r="C2" s="216"/>
      <c r="D2" s="216"/>
      <c r="E2" s="216"/>
      <c r="F2" s="216"/>
      <c r="G2" s="217"/>
      <c r="H2" s="222" t="s">
        <v>0</v>
      </c>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4"/>
    </row>
    <row r="3" spans="1:49" ht="48" customHeight="1" x14ac:dyDescent="0.25">
      <c r="A3" s="403"/>
      <c r="B3" s="218"/>
      <c r="C3" s="219"/>
      <c r="D3" s="219"/>
      <c r="E3" s="219"/>
      <c r="F3" s="219"/>
      <c r="G3" s="220"/>
      <c r="H3" s="212" t="s">
        <v>107</v>
      </c>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4"/>
    </row>
    <row r="4" spans="1:49" ht="54.75" customHeight="1" x14ac:dyDescent="0.25">
      <c r="A4" s="403"/>
      <c r="B4" s="218"/>
      <c r="C4" s="219"/>
      <c r="D4" s="219"/>
      <c r="E4" s="219"/>
      <c r="F4" s="219"/>
      <c r="G4" s="220"/>
      <c r="H4" s="212" t="s">
        <v>1</v>
      </c>
      <c r="I4" s="213"/>
      <c r="J4" s="213"/>
      <c r="K4" s="213"/>
      <c r="L4" s="213"/>
      <c r="M4" s="213"/>
      <c r="N4" s="213"/>
      <c r="O4" s="213"/>
      <c r="P4" s="213"/>
      <c r="Q4" s="213"/>
      <c r="R4" s="225"/>
      <c r="S4" s="212" t="s">
        <v>173</v>
      </c>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4"/>
    </row>
    <row r="5" spans="1:49" ht="56.25" customHeight="1" x14ac:dyDescent="0.25">
      <c r="A5" s="403"/>
      <c r="B5" s="218"/>
      <c r="C5" s="219"/>
      <c r="D5" s="219"/>
      <c r="E5" s="219"/>
      <c r="F5" s="219"/>
      <c r="G5" s="220"/>
      <c r="H5" s="212" t="s">
        <v>3</v>
      </c>
      <c r="I5" s="213"/>
      <c r="J5" s="213"/>
      <c r="K5" s="213"/>
      <c r="L5" s="213"/>
      <c r="M5" s="213"/>
      <c r="N5" s="213"/>
      <c r="O5" s="213"/>
      <c r="P5" s="213"/>
      <c r="Q5" s="213"/>
      <c r="R5" s="225"/>
      <c r="S5" s="212" t="s">
        <v>172</v>
      </c>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4"/>
    </row>
    <row r="6" spans="1:49" ht="15" customHeight="1" x14ac:dyDescent="0.25">
      <c r="A6" s="403"/>
      <c r="B6" s="38"/>
      <c r="C6" s="39"/>
      <c r="D6" s="39"/>
      <c r="E6" s="39"/>
      <c r="F6" s="39"/>
      <c r="G6" s="39"/>
      <c r="H6" s="39"/>
      <c r="I6" s="3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39"/>
      <c r="AN6" s="39"/>
      <c r="AO6" s="39"/>
      <c r="AP6" s="39"/>
      <c r="AQ6" s="39"/>
      <c r="AR6" s="39"/>
      <c r="AS6" s="39"/>
      <c r="AT6" s="39"/>
      <c r="AU6" s="39"/>
      <c r="AV6" s="39"/>
      <c r="AW6" s="41"/>
    </row>
    <row r="7" spans="1:49" ht="30" customHeight="1" x14ac:dyDescent="0.25">
      <c r="A7" s="404" t="s">
        <v>4</v>
      </c>
      <c r="B7" s="221"/>
      <c r="C7" s="221"/>
      <c r="D7" s="221"/>
      <c r="E7" s="221"/>
      <c r="F7" s="221"/>
      <c r="G7" s="221"/>
      <c r="H7" s="221"/>
      <c r="I7" s="221"/>
      <c r="J7" s="221"/>
      <c r="K7" s="221"/>
      <c r="L7" s="221"/>
      <c r="M7" s="221"/>
      <c r="N7" s="221"/>
      <c r="O7" s="221"/>
      <c r="P7" s="221"/>
      <c r="Q7" s="221"/>
      <c r="R7" s="221"/>
      <c r="S7" s="221" t="s">
        <v>174</v>
      </c>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405"/>
    </row>
    <row r="8" spans="1:49" ht="30" customHeight="1" x14ac:dyDescent="0.25">
      <c r="A8" s="404" t="s">
        <v>2</v>
      </c>
      <c r="B8" s="221"/>
      <c r="C8" s="221"/>
      <c r="D8" s="221"/>
      <c r="E8" s="221"/>
      <c r="F8" s="221"/>
      <c r="G8" s="221"/>
      <c r="H8" s="221"/>
      <c r="I8" s="221"/>
      <c r="J8" s="221"/>
      <c r="K8" s="221"/>
      <c r="L8" s="221"/>
      <c r="M8" s="221"/>
      <c r="N8" s="221"/>
      <c r="O8" s="221"/>
      <c r="P8" s="221"/>
      <c r="Q8" s="221"/>
      <c r="R8" s="221"/>
      <c r="S8" s="221" t="s">
        <v>175</v>
      </c>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405"/>
    </row>
    <row r="9" spans="1:49" ht="17.25" customHeight="1" x14ac:dyDescent="0.25">
      <c r="A9" s="406"/>
      <c r="B9" s="407"/>
      <c r="C9" s="407"/>
      <c r="D9" s="407"/>
      <c r="E9" s="407"/>
      <c r="F9" s="407"/>
      <c r="G9" s="407"/>
      <c r="H9" s="407"/>
      <c r="I9" s="407"/>
      <c r="J9" s="407"/>
      <c r="K9" s="407"/>
      <c r="L9" s="407"/>
      <c r="M9" s="407"/>
      <c r="N9" s="407"/>
      <c r="O9" s="407"/>
      <c r="P9" s="407"/>
      <c r="Q9" s="407"/>
      <c r="R9" s="37"/>
      <c r="S9" s="37"/>
      <c r="T9" s="37"/>
      <c r="U9" s="37"/>
      <c r="V9" s="37"/>
      <c r="W9" s="37"/>
      <c r="X9" s="37"/>
      <c r="Y9" s="37"/>
      <c r="Z9" s="37"/>
      <c r="AA9" s="37"/>
      <c r="AB9" s="37"/>
      <c r="AC9" s="37"/>
      <c r="AD9" s="37"/>
      <c r="AE9" s="37"/>
      <c r="AF9" s="37"/>
      <c r="AG9" s="37"/>
      <c r="AH9" s="37"/>
      <c r="AI9" s="37"/>
      <c r="AJ9" s="37"/>
      <c r="AK9" s="37"/>
      <c r="AL9" s="37"/>
      <c r="AM9" s="39"/>
      <c r="AN9" s="39"/>
      <c r="AO9" s="39"/>
      <c r="AP9" s="39"/>
      <c r="AQ9" s="39"/>
      <c r="AR9" s="39"/>
      <c r="AS9" s="39"/>
      <c r="AT9" s="39"/>
      <c r="AU9" s="39"/>
      <c r="AV9" s="39"/>
      <c r="AW9" s="41"/>
    </row>
    <row r="10" spans="1:49" s="2" customFormat="1" ht="70.5" customHeight="1" x14ac:dyDescent="0.25">
      <c r="A10" s="266" t="s">
        <v>123</v>
      </c>
      <c r="B10" s="227"/>
      <c r="C10" s="227"/>
      <c r="D10" s="227" t="s">
        <v>88</v>
      </c>
      <c r="E10" s="227"/>
      <c r="F10" s="227" t="s">
        <v>90</v>
      </c>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t="s">
        <v>98</v>
      </c>
      <c r="AR10" s="227" t="s">
        <v>99</v>
      </c>
      <c r="AS10" s="226" t="s">
        <v>100</v>
      </c>
      <c r="AT10" s="226" t="s">
        <v>101</v>
      </c>
      <c r="AU10" s="226" t="s">
        <v>102</v>
      </c>
      <c r="AV10" s="226" t="s">
        <v>103</v>
      </c>
      <c r="AW10" s="408" t="s">
        <v>104</v>
      </c>
    </row>
    <row r="11" spans="1:49" s="3" customFormat="1" ht="45.75" customHeight="1" x14ac:dyDescent="0.2">
      <c r="A11" s="266" t="s">
        <v>122</v>
      </c>
      <c r="B11" s="227" t="s">
        <v>87</v>
      </c>
      <c r="C11" s="227" t="s">
        <v>124</v>
      </c>
      <c r="D11" s="227" t="s">
        <v>71</v>
      </c>
      <c r="E11" s="227" t="s">
        <v>89</v>
      </c>
      <c r="F11" s="227" t="s">
        <v>91</v>
      </c>
      <c r="G11" s="227" t="s">
        <v>92</v>
      </c>
      <c r="H11" s="227" t="s">
        <v>93</v>
      </c>
      <c r="I11" s="227" t="s">
        <v>94</v>
      </c>
      <c r="J11" s="227" t="s">
        <v>95</v>
      </c>
      <c r="K11" s="209"/>
      <c r="L11" s="228" t="s">
        <v>96</v>
      </c>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t="s">
        <v>97</v>
      </c>
      <c r="AN11" s="228"/>
      <c r="AO11" s="228"/>
      <c r="AP11" s="228"/>
      <c r="AQ11" s="227"/>
      <c r="AR11" s="227"/>
      <c r="AS11" s="226"/>
      <c r="AT11" s="226"/>
      <c r="AU11" s="226"/>
      <c r="AV11" s="226"/>
      <c r="AW11" s="408"/>
    </row>
    <row r="12" spans="1:49" s="3" customFormat="1" ht="51" customHeight="1" x14ac:dyDescent="0.2">
      <c r="A12" s="266"/>
      <c r="B12" s="227"/>
      <c r="C12" s="227"/>
      <c r="D12" s="227"/>
      <c r="E12" s="227"/>
      <c r="F12" s="227"/>
      <c r="G12" s="227"/>
      <c r="H12" s="227"/>
      <c r="I12" s="227"/>
      <c r="J12" s="227"/>
      <c r="K12" s="209"/>
      <c r="L12" s="228">
        <v>2016</v>
      </c>
      <c r="M12" s="228"/>
      <c r="N12" s="228"/>
      <c r="O12" s="228">
        <v>2017</v>
      </c>
      <c r="P12" s="228"/>
      <c r="Q12" s="228"/>
      <c r="R12" s="228"/>
      <c r="S12" s="228"/>
      <c r="T12" s="228"/>
      <c r="U12" s="228">
        <v>2018</v>
      </c>
      <c r="V12" s="228"/>
      <c r="W12" s="228"/>
      <c r="X12" s="228"/>
      <c r="Y12" s="228"/>
      <c r="Z12" s="228"/>
      <c r="AA12" s="228">
        <v>2019</v>
      </c>
      <c r="AB12" s="228"/>
      <c r="AC12" s="228"/>
      <c r="AD12" s="228"/>
      <c r="AE12" s="228"/>
      <c r="AF12" s="228"/>
      <c r="AG12" s="228">
        <v>2020</v>
      </c>
      <c r="AH12" s="228"/>
      <c r="AI12" s="228"/>
      <c r="AJ12" s="228"/>
      <c r="AK12" s="228"/>
      <c r="AL12" s="228"/>
      <c r="AM12" s="227" t="s">
        <v>5</v>
      </c>
      <c r="AN12" s="227" t="s">
        <v>6</v>
      </c>
      <c r="AO12" s="227" t="s">
        <v>7</v>
      </c>
      <c r="AP12" s="227" t="s">
        <v>8</v>
      </c>
      <c r="AQ12" s="227"/>
      <c r="AR12" s="227"/>
      <c r="AS12" s="226"/>
      <c r="AT12" s="226"/>
      <c r="AU12" s="226"/>
      <c r="AV12" s="226"/>
      <c r="AW12" s="408"/>
    </row>
    <row r="13" spans="1:49" s="3" customFormat="1" ht="64.5" customHeight="1" x14ac:dyDescent="0.2">
      <c r="A13" s="266"/>
      <c r="B13" s="227"/>
      <c r="C13" s="227"/>
      <c r="D13" s="227"/>
      <c r="E13" s="227"/>
      <c r="F13" s="227"/>
      <c r="G13" s="227"/>
      <c r="H13" s="227"/>
      <c r="I13" s="227"/>
      <c r="J13" s="227"/>
      <c r="K13" s="209" t="s">
        <v>125</v>
      </c>
      <c r="L13" s="209" t="s">
        <v>129</v>
      </c>
      <c r="M13" s="209" t="s">
        <v>133</v>
      </c>
      <c r="N13" s="209" t="s">
        <v>33</v>
      </c>
      <c r="O13" s="209" t="s">
        <v>128</v>
      </c>
      <c r="P13" s="209" t="s">
        <v>131</v>
      </c>
      <c r="Q13" s="209" t="s">
        <v>132</v>
      </c>
      <c r="R13" s="209" t="s">
        <v>129</v>
      </c>
      <c r="S13" s="209" t="s">
        <v>133</v>
      </c>
      <c r="T13" s="209" t="s">
        <v>33</v>
      </c>
      <c r="U13" s="209" t="s">
        <v>128</v>
      </c>
      <c r="V13" s="209" t="s">
        <v>131</v>
      </c>
      <c r="W13" s="209" t="s">
        <v>132</v>
      </c>
      <c r="X13" s="209" t="s">
        <v>129</v>
      </c>
      <c r="Y13" s="209" t="s">
        <v>133</v>
      </c>
      <c r="Z13" s="209" t="s">
        <v>33</v>
      </c>
      <c r="AA13" s="209" t="s">
        <v>128</v>
      </c>
      <c r="AB13" s="209" t="s">
        <v>131</v>
      </c>
      <c r="AC13" s="209" t="s">
        <v>132</v>
      </c>
      <c r="AD13" s="209" t="s">
        <v>129</v>
      </c>
      <c r="AE13" s="209" t="s">
        <v>133</v>
      </c>
      <c r="AF13" s="209" t="s">
        <v>33</v>
      </c>
      <c r="AG13" s="209" t="s">
        <v>128</v>
      </c>
      <c r="AH13" s="209" t="s">
        <v>131</v>
      </c>
      <c r="AI13" s="209" t="s">
        <v>132</v>
      </c>
      <c r="AJ13" s="209" t="s">
        <v>129</v>
      </c>
      <c r="AK13" s="209" t="s">
        <v>133</v>
      </c>
      <c r="AL13" s="209" t="s">
        <v>33</v>
      </c>
      <c r="AM13" s="227"/>
      <c r="AN13" s="227"/>
      <c r="AO13" s="227"/>
      <c r="AP13" s="227"/>
      <c r="AQ13" s="227"/>
      <c r="AR13" s="227"/>
      <c r="AS13" s="226"/>
      <c r="AT13" s="226"/>
      <c r="AU13" s="226"/>
      <c r="AV13" s="226"/>
      <c r="AW13" s="408"/>
    </row>
    <row r="14" spans="1:49" s="3" customFormat="1" ht="204.75" customHeight="1" x14ac:dyDescent="0.2">
      <c r="A14" s="61"/>
      <c r="B14" s="125">
        <v>178</v>
      </c>
      <c r="C14" s="60" t="s">
        <v>135</v>
      </c>
      <c r="D14" s="92">
        <v>456</v>
      </c>
      <c r="E14" s="92" t="s">
        <v>136</v>
      </c>
      <c r="F14" s="92">
        <v>381</v>
      </c>
      <c r="G14" s="92" t="s">
        <v>136</v>
      </c>
      <c r="H14" s="92" t="s">
        <v>143</v>
      </c>
      <c r="I14" s="92" t="s">
        <v>144</v>
      </c>
      <c r="J14" s="92">
        <v>1</v>
      </c>
      <c r="K14" s="93">
        <v>1</v>
      </c>
      <c r="L14" s="92"/>
      <c r="M14" s="93"/>
      <c r="N14" s="94">
        <v>0.15</v>
      </c>
      <c r="O14" s="95">
        <v>0.35</v>
      </c>
      <c r="P14" s="92">
        <v>0.35</v>
      </c>
      <c r="Q14" s="92">
        <v>0.35</v>
      </c>
      <c r="R14" s="92">
        <v>0.35</v>
      </c>
      <c r="S14" s="96">
        <v>0.35</v>
      </c>
      <c r="T14" s="97">
        <v>0.35</v>
      </c>
      <c r="U14" s="98"/>
      <c r="V14" s="94">
        <v>0.3</v>
      </c>
      <c r="W14" s="98"/>
      <c r="X14" s="98"/>
      <c r="Y14" s="99"/>
      <c r="Z14" s="99"/>
      <c r="AA14" s="99"/>
      <c r="AB14" s="94">
        <v>0.1</v>
      </c>
      <c r="AC14" s="98"/>
      <c r="AD14" s="98"/>
      <c r="AE14" s="99"/>
      <c r="AF14" s="99"/>
      <c r="AG14" s="99"/>
      <c r="AH14" s="94">
        <v>0.1</v>
      </c>
      <c r="AI14" s="98"/>
      <c r="AJ14" s="98"/>
      <c r="AK14" s="99"/>
      <c r="AL14" s="99"/>
      <c r="AM14" s="96">
        <v>0.09</v>
      </c>
      <c r="AN14" s="96">
        <f>+AM14+0.09</f>
        <v>0.18</v>
      </c>
      <c r="AO14" s="96">
        <f>+AN14+0.06</f>
        <v>0.24</v>
      </c>
      <c r="AP14" s="100">
        <v>0.35</v>
      </c>
      <c r="AQ14" s="101">
        <f>AP14/R14</f>
        <v>1</v>
      </c>
      <c r="AR14" s="102">
        <f>+(AP14+N14)/J14</f>
        <v>0.5</v>
      </c>
      <c r="AS14" s="103" t="s">
        <v>218</v>
      </c>
      <c r="AT14" s="104" t="s">
        <v>149</v>
      </c>
      <c r="AU14" s="104" t="s">
        <v>150</v>
      </c>
      <c r="AV14" s="105" t="s">
        <v>151</v>
      </c>
      <c r="AW14" s="409" t="s">
        <v>152</v>
      </c>
    </row>
    <row r="15" spans="1:49" s="27" customFormat="1" ht="223.5" customHeight="1" x14ac:dyDescent="0.25">
      <c r="A15" s="62"/>
      <c r="B15" s="63">
        <v>178</v>
      </c>
      <c r="C15" s="64" t="s">
        <v>135</v>
      </c>
      <c r="D15" s="106">
        <v>457</v>
      </c>
      <c r="E15" s="64" t="s">
        <v>137</v>
      </c>
      <c r="F15" s="106">
        <v>382</v>
      </c>
      <c r="G15" s="106" t="s">
        <v>138</v>
      </c>
      <c r="H15" s="106" t="s">
        <v>145</v>
      </c>
      <c r="I15" s="106" t="s">
        <v>144</v>
      </c>
      <c r="J15" s="106">
        <v>500</v>
      </c>
      <c r="K15" s="107">
        <v>500</v>
      </c>
      <c r="L15" s="106"/>
      <c r="M15" s="108"/>
      <c r="N15" s="94">
        <v>56</v>
      </c>
      <c r="O15" s="108">
        <v>125</v>
      </c>
      <c r="P15" s="106">
        <v>125</v>
      </c>
      <c r="Q15" s="106">
        <v>125</v>
      </c>
      <c r="R15" s="106">
        <v>125</v>
      </c>
      <c r="S15" s="109">
        <v>125</v>
      </c>
      <c r="T15" s="110">
        <v>125</v>
      </c>
      <c r="U15" s="109"/>
      <c r="V15" s="94">
        <v>125</v>
      </c>
      <c r="W15" s="109"/>
      <c r="X15" s="109"/>
      <c r="Y15" s="109"/>
      <c r="Z15" s="109"/>
      <c r="AA15" s="109"/>
      <c r="AB15" s="94">
        <v>125</v>
      </c>
      <c r="AC15" s="109"/>
      <c r="AD15" s="109"/>
      <c r="AE15" s="109"/>
      <c r="AF15" s="109"/>
      <c r="AG15" s="109"/>
      <c r="AH15" s="94">
        <v>69</v>
      </c>
      <c r="AI15" s="109"/>
      <c r="AJ15" s="109"/>
      <c r="AK15" s="109"/>
      <c r="AL15" s="109"/>
      <c r="AM15" s="111">
        <v>35</v>
      </c>
      <c r="AN15" s="111">
        <f>6+6+2+AM15</f>
        <v>49</v>
      </c>
      <c r="AO15" s="111">
        <f>+AN15+((8+2+4)+(0+9+5)+(0+6+1)+(8+8+2)+(3))</f>
        <v>105</v>
      </c>
      <c r="AP15" s="112">
        <v>125</v>
      </c>
      <c r="AQ15" s="101">
        <f>AP15/R15</f>
        <v>1</v>
      </c>
      <c r="AR15" s="102">
        <f>+(AP15+N15)/J15</f>
        <v>0.36199999999999999</v>
      </c>
      <c r="AS15" s="103" t="s">
        <v>225</v>
      </c>
      <c r="AT15" s="113" t="s">
        <v>149</v>
      </c>
      <c r="AU15" s="113" t="s">
        <v>150</v>
      </c>
      <c r="AV15" s="114" t="s">
        <v>210</v>
      </c>
      <c r="AW15" s="410" t="s">
        <v>153</v>
      </c>
    </row>
    <row r="16" spans="1:49" s="3" customFormat="1" ht="298.5" customHeight="1" x14ac:dyDescent="0.2">
      <c r="A16" s="61"/>
      <c r="B16" s="63">
        <v>178</v>
      </c>
      <c r="C16" s="64" t="s">
        <v>135</v>
      </c>
      <c r="D16" s="115">
        <v>467</v>
      </c>
      <c r="E16" s="64" t="s">
        <v>139</v>
      </c>
      <c r="F16" s="108">
        <v>383</v>
      </c>
      <c r="G16" s="116" t="s">
        <v>140</v>
      </c>
      <c r="H16" s="63" t="s">
        <v>146</v>
      </c>
      <c r="I16" s="108" t="s">
        <v>147</v>
      </c>
      <c r="J16" s="117">
        <v>200</v>
      </c>
      <c r="K16" s="118">
        <v>200</v>
      </c>
      <c r="L16" s="117"/>
      <c r="M16" s="93"/>
      <c r="N16" s="94">
        <v>62.33</v>
      </c>
      <c r="O16" s="119">
        <v>117.5</v>
      </c>
      <c r="P16" s="120">
        <v>117.5</v>
      </c>
      <c r="Q16" s="120">
        <v>117.5</v>
      </c>
      <c r="R16" s="120">
        <v>117.5</v>
      </c>
      <c r="S16" s="120">
        <v>117.5</v>
      </c>
      <c r="T16" s="120">
        <v>117.5</v>
      </c>
      <c r="U16" s="98"/>
      <c r="V16" s="94">
        <v>180</v>
      </c>
      <c r="W16" s="98"/>
      <c r="X16" s="98"/>
      <c r="Y16" s="99"/>
      <c r="Z16" s="99"/>
      <c r="AA16" s="99"/>
      <c r="AB16" s="94">
        <v>195</v>
      </c>
      <c r="AC16" s="98"/>
      <c r="AD16" s="98"/>
      <c r="AE16" s="99"/>
      <c r="AF16" s="99"/>
      <c r="AG16" s="99"/>
      <c r="AH16" s="94">
        <v>200</v>
      </c>
      <c r="AI16" s="98"/>
      <c r="AJ16" s="98"/>
      <c r="AK16" s="99"/>
      <c r="AL16" s="99"/>
      <c r="AM16" s="111">
        <f>62.33+6</f>
        <v>68.33</v>
      </c>
      <c r="AN16" s="111">
        <f>+AM16+8</f>
        <v>76.33</v>
      </c>
      <c r="AO16" s="111">
        <f>+AN16+28.5+2.3+0.34</f>
        <v>107.47</v>
      </c>
      <c r="AP16" s="121">
        <f>62.33+42.5+12.67</f>
        <v>117.5</v>
      </c>
      <c r="AQ16" s="122">
        <f>AP16/R16</f>
        <v>1</v>
      </c>
      <c r="AR16" s="102">
        <f>AP16/J16</f>
        <v>0.58750000000000002</v>
      </c>
      <c r="AS16" s="123" t="s">
        <v>224</v>
      </c>
      <c r="AT16" s="113" t="s">
        <v>149</v>
      </c>
      <c r="AU16" s="113" t="s">
        <v>150</v>
      </c>
      <c r="AV16" s="124" t="s">
        <v>209</v>
      </c>
      <c r="AW16" s="410" t="s">
        <v>152</v>
      </c>
    </row>
    <row r="17" spans="1:49" s="27" customFormat="1" ht="256.5" customHeight="1" thickBot="1" x14ac:dyDescent="0.3">
      <c r="A17" s="411"/>
      <c r="B17" s="412">
        <v>178</v>
      </c>
      <c r="C17" s="413" t="s">
        <v>135</v>
      </c>
      <c r="D17" s="414">
        <v>468</v>
      </c>
      <c r="E17" s="413" t="s">
        <v>141</v>
      </c>
      <c r="F17" s="415">
        <v>384</v>
      </c>
      <c r="G17" s="412" t="s">
        <v>142</v>
      </c>
      <c r="H17" s="415" t="s">
        <v>145</v>
      </c>
      <c r="I17" s="415" t="s">
        <v>148</v>
      </c>
      <c r="J17" s="416">
        <v>1000</v>
      </c>
      <c r="K17" s="415">
        <v>1000</v>
      </c>
      <c r="L17" s="416"/>
      <c r="M17" s="415"/>
      <c r="N17" s="417">
        <v>556</v>
      </c>
      <c r="O17" s="418">
        <v>125</v>
      </c>
      <c r="P17" s="419">
        <f>125</f>
        <v>125</v>
      </c>
      <c r="Q17" s="419">
        <v>125</v>
      </c>
      <c r="R17" s="419">
        <v>125</v>
      </c>
      <c r="S17" s="420">
        <v>125</v>
      </c>
      <c r="T17" s="421">
        <v>125</v>
      </c>
      <c r="U17" s="420"/>
      <c r="V17" s="417">
        <v>125</v>
      </c>
      <c r="W17" s="420"/>
      <c r="X17" s="420"/>
      <c r="Y17" s="420"/>
      <c r="Z17" s="420"/>
      <c r="AA17" s="420"/>
      <c r="AB17" s="417">
        <v>125</v>
      </c>
      <c r="AC17" s="420"/>
      <c r="AD17" s="420"/>
      <c r="AE17" s="420"/>
      <c r="AF17" s="420"/>
      <c r="AG17" s="420"/>
      <c r="AH17" s="417">
        <v>69</v>
      </c>
      <c r="AI17" s="420"/>
      <c r="AJ17" s="420"/>
      <c r="AK17" s="420"/>
      <c r="AL17" s="420"/>
      <c r="AM17" s="419">
        <v>35</v>
      </c>
      <c r="AN17" s="419">
        <f>+AM17+6+6+2</f>
        <v>49</v>
      </c>
      <c r="AO17" s="419">
        <f>AO15</f>
        <v>105</v>
      </c>
      <c r="AP17" s="422">
        <v>125</v>
      </c>
      <c r="AQ17" s="423">
        <f>AP17/R17</f>
        <v>1</v>
      </c>
      <c r="AR17" s="424">
        <f>+(AP17+N17)/J17</f>
        <v>0.68100000000000005</v>
      </c>
      <c r="AS17" s="425" t="s">
        <v>217</v>
      </c>
      <c r="AT17" s="426" t="s">
        <v>149</v>
      </c>
      <c r="AU17" s="426" t="s">
        <v>150</v>
      </c>
      <c r="AV17" s="427" t="s">
        <v>211</v>
      </c>
      <c r="AW17" s="428" t="s">
        <v>153</v>
      </c>
    </row>
    <row r="18" spans="1:49" x14ac:dyDescent="0.25">
      <c r="AV18" s="429" t="s">
        <v>134</v>
      </c>
      <c r="AW18" s="429"/>
    </row>
  </sheetData>
  <mergeCells count="44">
    <mergeCell ref="AV18:AW18"/>
    <mergeCell ref="A11:A13"/>
    <mergeCell ref="A10:C10"/>
    <mergeCell ref="D10:E10"/>
    <mergeCell ref="AU10:AU13"/>
    <mergeCell ref="L12:N12"/>
    <mergeCell ref="AM11:AP11"/>
    <mergeCell ref="O12:T12"/>
    <mergeCell ref="U12:Z12"/>
    <mergeCell ref="AA12:AF12"/>
    <mergeCell ref="J11:J13"/>
    <mergeCell ref="B11:B13"/>
    <mergeCell ref="C11:C13"/>
    <mergeCell ref="D11:D13"/>
    <mergeCell ref="E11:E13"/>
    <mergeCell ref="F11:F1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AG12:AL12"/>
    <mergeCell ref="H3:AW3"/>
    <mergeCell ref="B2:G5"/>
    <mergeCell ref="A9:Q9"/>
    <mergeCell ref="A7:R7"/>
    <mergeCell ref="A8:R8"/>
    <mergeCell ref="H2:AW2"/>
    <mergeCell ref="H5:R5"/>
    <mergeCell ref="S4:AW4"/>
    <mergeCell ref="S7:AW7"/>
    <mergeCell ref="H4:R4"/>
    <mergeCell ref="S8:AW8"/>
    <mergeCell ref="S5:AW5"/>
  </mergeCells>
  <phoneticPr fontId="8" type="noConversion"/>
  <dataValidations count="1">
    <dataValidation type="list" allowBlank="1" showInputMessage="1" showErrorMessage="1" sqref="I16:I17">
      <formula1>$AT$8:$AT$11</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zoomScale="55" zoomScaleNormal="50" zoomScaleSheetLayoutView="55" workbookViewId="0">
      <selection activeCell="R9" sqref="R9"/>
    </sheetView>
  </sheetViews>
  <sheetFormatPr baseColWidth="10" defaultRowHeight="15.75" x14ac:dyDescent="0.25"/>
  <cols>
    <col min="1" max="1" width="12.85546875" style="1" customWidth="1"/>
    <col min="2" max="2" width="12.42578125" style="1" customWidth="1"/>
    <col min="3" max="3" width="25.140625" style="1" customWidth="1"/>
    <col min="4" max="4" width="17.85546875" style="7" customWidth="1"/>
    <col min="5" max="5" width="16.140625" style="7" customWidth="1"/>
    <col min="6" max="6" width="14.140625" style="7" customWidth="1"/>
    <col min="7" max="7" width="13.85546875" style="28" customWidth="1"/>
    <col min="8" max="8" width="16.28515625" style="8" customWidth="1"/>
    <col min="9" max="9" width="16.28515625" style="8" hidden="1" customWidth="1"/>
    <col min="10" max="10" width="15.7109375" style="8" hidden="1" customWidth="1"/>
    <col min="11" max="11" width="13.7109375" style="8" hidden="1" customWidth="1"/>
    <col min="12" max="13" width="18.28515625" style="8" hidden="1" customWidth="1"/>
    <col min="14" max="14" width="14.7109375" style="8" customWidth="1"/>
    <col min="15" max="16" width="15.28515625" style="8" customWidth="1"/>
    <col min="17" max="17" width="15.7109375" style="8" customWidth="1"/>
    <col min="18" max="19" width="18.28515625" style="8" customWidth="1"/>
    <col min="20" max="20" width="19.85546875" style="8" customWidth="1"/>
    <col min="21" max="21" width="13.140625" style="8" customWidth="1"/>
    <col min="22" max="22" width="14" style="8" customWidth="1"/>
    <col min="23" max="23" width="13.42578125" style="8" customWidth="1"/>
    <col min="24" max="25" width="18.28515625" style="8" customWidth="1"/>
    <col min="26" max="26" width="18.7109375" style="8" customWidth="1"/>
    <col min="27" max="29" width="16.28515625" style="8" customWidth="1"/>
    <col min="30" max="31" width="18.28515625" style="8" customWidth="1"/>
    <col min="32" max="35" width="16.28515625" style="8" customWidth="1"/>
    <col min="36" max="36" width="18.28515625" style="8" customWidth="1"/>
    <col min="37" max="37" width="13.140625" style="1" customWidth="1"/>
    <col min="38" max="38" width="16.5703125" style="1" customWidth="1"/>
    <col min="39" max="39" width="17.5703125" style="22" customWidth="1"/>
    <col min="40" max="40" width="20.5703125" style="22" customWidth="1"/>
    <col min="41" max="41" width="11.28515625" style="1" customWidth="1"/>
    <col min="42" max="42" width="9.7109375" style="1" customWidth="1"/>
    <col min="43" max="43" width="35.7109375" style="1" customWidth="1"/>
    <col min="44" max="44" width="13.7109375" style="1" customWidth="1"/>
    <col min="45" max="45" width="12.85546875" style="1" customWidth="1"/>
    <col min="46" max="46" width="11.28515625" style="1" customWidth="1"/>
    <col min="47" max="47" width="12.85546875" style="1" customWidth="1"/>
    <col min="48" max="16384" width="11.42578125" style="1"/>
  </cols>
  <sheetData>
    <row r="1" spans="1:47" ht="38.25" customHeight="1" x14ac:dyDescent="0.25">
      <c r="A1" s="286"/>
      <c r="B1" s="287"/>
      <c r="C1" s="287"/>
      <c r="D1" s="287"/>
      <c r="E1" s="287"/>
      <c r="F1" s="222" t="s">
        <v>0</v>
      </c>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4"/>
    </row>
    <row r="2" spans="1:47" ht="30.75" customHeight="1" x14ac:dyDescent="0.25">
      <c r="A2" s="288"/>
      <c r="B2" s="289"/>
      <c r="C2" s="289"/>
      <c r="D2" s="289"/>
      <c r="E2" s="289"/>
      <c r="F2" s="212" t="s">
        <v>106</v>
      </c>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4"/>
    </row>
    <row r="3" spans="1:47" ht="27.75" customHeight="1" x14ac:dyDescent="0.25">
      <c r="A3" s="288"/>
      <c r="B3" s="289"/>
      <c r="C3" s="289"/>
      <c r="D3" s="289"/>
      <c r="E3" s="289"/>
      <c r="F3" s="292" t="s">
        <v>1</v>
      </c>
      <c r="G3" s="292"/>
      <c r="H3" s="292"/>
      <c r="I3" s="292"/>
      <c r="J3" s="292"/>
      <c r="K3" s="292"/>
      <c r="L3" s="292"/>
      <c r="M3" s="292"/>
      <c r="N3" s="292"/>
      <c r="O3" s="292"/>
      <c r="P3" s="292"/>
      <c r="Q3" s="212" t="str">
        <f>+GESTIÓN!S4</f>
        <v xml:space="preserve"> DIRECCIÓN DE GESTIÓN AMBIENTAL </v>
      </c>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4"/>
    </row>
    <row r="4" spans="1:47" ht="26.25" customHeight="1" thickBot="1" x14ac:dyDescent="0.3">
      <c r="A4" s="290"/>
      <c r="B4" s="291"/>
      <c r="C4" s="291"/>
      <c r="D4" s="291"/>
      <c r="E4" s="291"/>
      <c r="F4" s="293" t="s">
        <v>3</v>
      </c>
      <c r="G4" s="293"/>
      <c r="H4" s="293"/>
      <c r="I4" s="293"/>
      <c r="J4" s="293"/>
      <c r="K4" s="293"/>
      <c r="L4" s="293"/>
      <c r="M4" s="293"/>
      <c r="N4" s="293"/>
      <c r="O4" s="293"/>
      <c r="P4" s="293"/>
      <c r="Q4" s="294" t="str">
        <f>+GESTIÓN!S5</f>
        <v>7517: Promoción de la conservación de bienes y servicios ambientales rurales en Bogotá D.C.</v>
      </c>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6"/>
    </row>
    <row r="5" spans="1:47" ht="14.25" customHeight="1" thickBot="1" x14ac:dyDescent="0.3">
      <c r="AN5" s="29"/>
    </row>
    <row r="6" spans="1:47" s="36" customFormat="1" ht="53.25" customHeight="1" x14ac:dyDescent="0.25">
      <c r="A6" s="265" t="s">
        <v>60</v>
      </c>
      <c r="B6" s="263" t="s">
        <v>70</v>
      </c>
      <c r="C6" s="263"/>
      <c r="D6" s="263"/>
      <c r="E6" s="263" t="s">
        <v>74</v>
      </c>
      <c r="F6" s="263" t="s">
        <v>121</v>
      </c>
      <c r="G6" s="263" t="s">
        <v>75</v>
      </c>
      <c r="H6" s="263" t="s">
        <v>126</v>
      </c>
      <c r="I6" s="59"/>
      <c r="J6" s="279" t="s">
        <v>76</v>
      </c>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1"/>
      <c r="AK6" s="263" t="s">
        <v>78</v>
      </c>
      <c r="AL6" s="263"/>
      <c r="AM6" s="263"/>
      <c r="AN6" s="263"/>
      <c r="AO6" s="263" t="s">
        <v>80</v>
      </c>
      <c r="AP6" s="263" t="s">
        <v>81</v>
      </c>
      <c r="AQ6" s="263" t="s">
        <v>82</v>
      </c>
      <c r="AR6" s="263" t="s">
        <v>83</v>
      </c>
      <c r="AS6" s="263" t="s">
        <v>84</v>
      </c>
      <c r="AT6" s="263" t="s">
        <v>85</v>
      </c>
      <c r="AU6" s="273" t="s">
        <v>86</v>
      </c>
    </row>
    <row r="7" spans="1:47" s="36" customFormat="1" ht="53.25" customHeight="1" x14ac:dyDescent="0.25">
      <c r="A7" s="266"/>
      <c r="B7" s="227"/>
      <c r="C7" s="227"/>
      <c r="D7" s="227"/>
      <c r="E7" s="227"/>
      <c r="F7" s="227"/>
      <c r="G7" s="227"/>
      <c r="H7" s="227"/>
      <c r="I7" s="282" t="s">
        <v>77</v>
      </c>
      <c r="J7" s="283"/>
      <c r="K7" s="283"/>
      <c r="L7" s="284"/>
      <c r="M7" s="282" t="s">
        <v>221</v>
      </c>
      <c r="N7" s="283"/>
      <c r="O7" s="283"/>
      <c r="P7" s="283"/>
      <c r="Q7" s="283"/>
      <c r="R7" s="284"/>
      <c r="S7" s="282">
        <v>2018</v>
      </c>
      <c r="T7" s="283"/>
      <c r="U7" s="283"/>
      <c r="V7" s="283"/>
      <c r="W7" s="283"/>
      <c r="X7" s="284"/>
      <c r="Y7" s="282">
        <v>2019</v>
      </c>
      <c r="Z7" s="283"/>
      <c r="AA7" s="283"/>
      <c r="AB7" s="283"/>
      <c r="AC7" s="283"/>
      <c r="AD7" s="284"/>
      <c r="AE7" s="48"/>
      <c r="AF7" s="282">
        <v>2020</v>
      </c>
      <c r="AG7" s="283"/>
      <c r="AH7" s="283"/>
      <c r="AI7" s="283"/>
      <c r="AJ7" s="284"/>
      <c r="AK7" s="228" t="s">
        <v>79</v>
      </c>
      <c r="AL7" s="228"/>
      <c r="AM7" s="228"/>
      <c r="AN7" s="228"/>
      <c r="AO7" s="227"/>
      <c r="AP7" s="227"/>
      <c r="AQ7" s="227"/>
      <c r="AR7" s="227"/>
      <c r="AS7" s="227"/>
      <c r="AT7" s="227"/>
      <c r="AU7" s="274"/>
    </row>
    <row r="8" spans="1:47" s="36" customFormat="1" ht="55.5" customHeight="1" thickBot="1" x14ac:dyDescent="0.3">
      <c r="A8" s="267"/>
      <c r="B8" s="43" t="s">
        <v>71</v>
      </c>
      <c r="C8" s="42" t="s">
        <v>72</v>
      </c>
      <c r="D8" s="42" t="s">
        <v>73</v>
      </c>
      <c r="E8" s="264"/>
      <c r="F8" s="264"/>
      <c r="G8" s="264"/>
      <c r="H8" s="285"/>
      <c r="I8" s="68" t="s">
        <v>127</v>
      </c>
      <c r="J8" s="68" t="s">
        <v>129</v>
      </c>
      <c r="K8" s="68" t="s">
        <v>130</v>
      </c>
      <c r="L8" s="68" t="s">
        <v>33</v>
      </c>
      <c r="M8" s="68" t="s">
        <v>128</v>
      </c>
      <c r="N8" s="68" t="s">
        <v>131</v>
      </c>
      <c r="O8" s="68" t="s">
        <v>132</v>
      </c>
      <c r="P8" s="68" t="s">
        <v>129</v>
      </c>
      <c r="Q8" s="68" t="s">
        <v>133</v>
      </c>
      <c r="R8" s="68" t="s">
        <v>33</v>
      </c>
      <c r="S8" s="68" t="s">
        <v>128</v>
      </c>
      <c r="T8" s="68" t="s">
        <v>131</v>
      </c>
      <c r="U8" s="68" t="s">
        <v>132</v>
      </c>
      <c r="V8" s="68" t="s">
        <v>129</v>
      </c>
      <c r="W8" s="68" t="s">
        <v>133</v>
      </c>
      <c r="X8" s="68" t="s">
        <v>33</v>
      </c>
      <c r="Y8" s="68" t="s">
        <v>128</v>
      </c>
      <c r="Z8" s="68" t="s">
        <v>131</v>
      </c>
      <c r="AA8" s="68" t="s">
        <v>132</v>
      </c>
      <c r="AB8" s="68" t="s">
        <v>129</v>
      </c>
      <c r="AC8" s="68" t="s">
        <v>133</v>
      </c>
      <c r="AD8" s="68" t="s">
        <v>33</v>
      </c>
      <c r="AE8" s="68" t="s">
        <v>128</v>
      </c>
      <c r="AF8" s="68" t="s">
        <v>131</v>
      </c>
      <c r="AG8" s="68" t="s">
        <v>132</v>
      </c>
      <c r="AH8" s="68" t="s">
        <v>129</v>
      </c>
      <c r="AI8" s="68" t="s">
        <v>133</v>
      </c>
      <c r="AJ8" s="68" t="s">
        <v>33</v>
      </c>
      <c r="AK8" s="68" t="s">
        <v>5</v>
      </c>
      <c r="AL8" s="68" t="s">
        <v>6</v>
      </c>
      <c r="AM8" s="68" t="s">
        <v>7</v>
      </c>
      <c r="AN8" s="68" t="s">
        <v>8</v>
      </c>
      <c r="AO8" s="272"/>
      <c r="AP8" s="272"/>
      <c r="AQ8" s="264"/>
      <c r="AR8" s="264"/>
      <c r="AS8" s="264"/>
      <c r="AT8" s="264"/>
      <c r="AU8" s="275"/>
    </row>
    <row r="9" spans="1:47" s="5" customFormat="1" ht="61.5" customHeight="1" x14ac:dyDescent="0.25">
      <c r="A9" s="229" t="s">
        <v>154</v>
      </c>
      <c r="B9" s="276">
        <v>1</v>
      </c>
      <c r="C9" s="250" t="s">
        <v>155</v>
      </c>
      <c r="D9" s="257" t="s">
        <v>147</v>
      </c>
      <c r="E9" s="257">
        <v>467</v>
      </c>
      <c r="F9" s="253">
        <v>178</v>
      </c>
      <c r="G9" s="126" t="s">
        <v>9</v>
      </c>
      <c r="H9" s="127">
        <v>200</v>
      </c>
      <c r="I9" s="32"/>
      <c r="J9" s="32"/>
      <c r="K9" s="32"/>
      <c r="L9" s="32"/>
      <c r="M9" s="32"/>
      <c r="N9" s="128">
        <v>117.5</v>
      </c>
      <c r="O9" s="128">
        <v>117.5</v>
      </c>
      <c r="P9" s="128">
        <v>117.5</v>
      </c>
      <c r="Q9" s="128">
        <v>117.5</v>
      </c>
      <c r="R9" s="128">
        <v>107.47</v>
      </c>
      <c r="S9" s="32"/>
      <c r="T9" s="32">
        <v>180</v>
      </c>
      <c r="U9" s="32"/>
      <c r="V9" s="32"/>
      <c r="W9" s="32"/>
      <c r="X9" s="32"/>
      <c r="Y9" s="32"/>
      <c r="Z9" s="32">
        <v>195</v>
      </c>
      <c r="AA9" s="32"/>
      <c r="AB9" s="32"/>
      <c r="AC9" s="32"/>
      <c r="AD9" s="32"/>
      <c r="AE9" s="32"/>
      <c r="AF9" s="32">
        <v>200</v>
      </c>
      <c r="AG9" s="32"/>
      <c r="AH9" s="32"/>
      <c r="AI9" s="32"/>
      <c r="AJ9" s="32"/>
      <c r="AK9" s="128">
        <v>0</v>
      </c>
      <c r="AL9" s="128">
        <v>76.33</v>
      </c>
      <c r="AM9" s="128">
        <v>107.47</v>
      </c>
      <c r="AN9" s="128">
        <f>+GESTIÓN!AP16</f>
        <v>117.5</v>
      </c>
      <c r="AO9" s="129">
        <f>AN9/Q9</f>
        <v>1</v>
      </c>
      <c r="AP9" s="130">
        <f>AN9/H9</f>
        <v>0.58750000000000002</v>
      </c>
      <c r="AQ9" s="260" t="str">
        <f>GESTIÓN!AS16</f>
        <v xml:space="preserve">1. Áreas de Restauración ecológica participativa o conservación y mantenimiento:
En el trimestre se finalizaron las implementaciones en los siguientes predios: Predio Santa Cruz (11,5 Ha), con la siembra  participativa de 200  individuos y Predios Oasis y Delirio (0,97 Ha) siembra participativa de 450  individuos, y Los predios Los Alisos y El Prado (0,21 Ha)  (Total intervenido en el trimestre 12,67 Ha)
Con estas intervenciones se consolidan 117,5 Ha en restauración ecológica participativa, de las cuales 42,5 hectáreas fueron intervenidas y reportadas a septiembre de 2017 y 62,33 Ha provienen de la vigencia 2016.
2. En Gestión se realizaron las siguientes acciones: 
Cuenca Tunjuelo: Se realizaron acercamientos con el señor Carlos Naranjo de la vereda El Hato, propietario del predio Venecia para la protección de Relictos de bosque y ronda de quebrada
3. Predios con Diagnóstico Ambiental: A la fecha se han realizado 9 Diagnósticos Ambientales de Predio que corresponden a 98.66 Ha que corresponden a los siguientes predios: Localidad de Usme: San Luis (A.V Agua linda Chiguaza 8 Ha) , Horizonte, Delirios, Manantial, La Palma  (A.V Acuamarg, 1,16 ha), Jamaica 2 ( A.V Arrayanes- Argentina , 1,5 ha), El Destino (A.V Destino 24 ha). Localidad de Ciudad Bolívar: El Salero (A.V Saltonal 17,5 ha), La Palma (A.V Pasquilla Centro 3,3 ha), El Recuerdo (A.V Piedra Parada 13 ha), La Riviera y Buenos Aires (A.V Asoporquera 1,7 ha)
4 . Actividades de mantenimiento: En la Localidad de Usme: El Prado y Los Alisos, vereda Requilina San Luis, zona abastecedora del acueducto veredal Agualinda Chiguaza. El Horizonte, Delirios y Manantial, zonas abastecedoras del acueducto veredal Predio Jamaica II, zona abastecedora del acueducto veredal Arrayanes Argentina.  Predio La   Palma, zona abastecedora del acueducto veredal Acuamarg. Predio Montebello, zona abastecedora del acueducto veredal El Destino. 
Localidad de Ciudad Bolívar: Buenos Aires y La Riviera, zonas abastecedoras del acueducto veredal  Asoporquera .El Salero zonas abastecedoras del acueducto veredal El Saltonal .El Recuerdo, zona abastecedora del acueducto veredal Piedra Parada. La Palma, zona abastecedora del acueducto veredal Pasquilla. Predios El Pedregal, Santa Cruz, Oasis y delirios, vereda Pasquilla.
</v>
      </c>
      <c r="AR9" s="241" t="s">
        <v>150</v>
      </c>
      <c r="AS9" s="241" t="s">
        <v>150</v>
      </c>
      <c r="AT9" s="244" t="str">
        <f>GESTIÓN!AV16</f>
        <v>13.53 nuevas hectareas en conservación para el aprovicionamiento de agua en zona rural, con la cual se protegen Bosques nativos y quebradas en la cuenca del Tunjuelo, con ello se conserva el paisaje, la  biodiversidad de ecosisistemas de sub páramo y bosque alto andino y zonas de recarga.</v>
      </c>
      <c r="AU9" s="238" t="s">
        <v>158</v>
      </c>
    </row>
    <row r="10" spans="1:47" s="5" customFormat="1" ht="61.5" customHeight="1" x14ac:dyDescent="0.25">
      <c r="A10" s="230"/>
      <c r="B10" s="277"/>
      <c r="C10" s="251"/>
      <c r="D10" s="258"/>
      <c r="E10" s="258"/>
      <c r="F10" s="254"/>
      <c r="G10" s="131" t="s">
        <v>10</v>
      </c>
      <c r="H10" s="132">
        <f>+N10+T10+Z10+AF10</f>
        <v>2672703000</v>
      </c>
      <c r="I10" s="69"/>
      <c r="J10" s="69"/>
      <c r="K10" s="69"/>
      <c r="L10" s="69"/>
      <c r="M10" s="69"/>
      <c r="N10" s="86">
        <v>727842000</v>
      </c>
      <c r="O10" s="86">
        <v>727842000</v>
      </c>
      <c r="P10" s="86">
        <v>727842000</v>
      </c>
      <c r="Q10" s="86">
        <v>679975500</v>
      </c>
      <c r="R10" s="86">
        <f>AN10</f>
        <v>671590000</v>
      </c>
      <c r="S10" s="69"/>
      <c r="T10" s="86">
        <v>735861000</v>
      </c>
      <c r="U10" s="69"/>
      <c r="V10" s="69"/>
      <c r="W10" s="69"/>
      <c r="X10" s="69"/>
      <c r="Y10" s="69"/>
      <c r="Z10" s="86">
        <v>791000000</v>
      </c>
      <c r="AA10" s="69"/>
      <c r="AB10" s="69"/>
      <c r="AC10" s="69"/>
      <c r="AD10" s="69"/>
      <c r="AE10" s="69"/>
      <c r="AF10" s="86">
        <v>418000000</v>
      </c>
      <c r="AG10" s="69"/>
      <c r="AH10" s="69"/>
      <c r="AI10" s="69"/>
      <c r="AJ10" s="69"/>
      <c r="AK10" s="86">
        <v>0</v>
      </c>
      <c r="AL10" s="86">
        <v>155116000</v>
      </c>
      <c r="AM10" s="86">
        <v>555472000</v>
      </c>
      <c r="AN10" s="86">
        <v>671590000</v>
      </c>
      <c r="AO10" s="133">
        <f>AN10/Q10</f>
        <v>0.98766793803600272</v>
      </c>
      <c r="AP10" s="134">
        <f>AN10/H10</f>
        <v>0.25127745207754099</v>
      </c>
      <c r="AQ10" s="261"/>
      <c r="AR10" s="242"/>
      <c r="AS10" s="242"/>
      <c r="AT10" s="245"/>
      <c r="AU10" s="239"/>
    </row>
    <row r="11" spans="1:47" s="5" customFormat="1" ht="46.5" customHeight="1" x14ac:dyDescent="0.25">
      <c r="A11" s="230"/>
      <c r="B11" s="277"/>
      <c r="C11" s="251"/>
      <c r="D11" s="258"/>
      <c r="E11" s="258"/>
      <c r="F11" s="254"/>
      <c r="G11" s="131" t="s">
        <v>11</v>
      </c>
      <c r="H11" s="79"/>
      <c r="I11" s="65"/>
      <c r="J11" s="65"/>
      <c r="K11" s="65"/>
      <c r="L11" s="65"/>
      <c r="M11" s="65"/>
      <c r="N11" s="65"/>
      <c r="O11" s="135"/>
      <c r="P11" s="135"/>
      <c r="Q11" s="65"/>
      <c r="R11" s="65"/>
      <c r="S11" s="65"/>
      <c r="T11" s="65"/>
      <c r="U11" s="65"/>
      <c r="V11" s="65"/>
      <c r="W11" s="65"/>
      <c r="X11" s="65"/>
      <c r="Y11" s="65"/>
      <c r="Z11" s="65"/>
      <c r="AA11" s="65"/>
      <c r="AB11" s="65"/>
      <c r="AC11" s="65"/>
      <c r="AD11" s="65"/>
      <c r="AE11" s="65"/>
      <c r="AF11" s="65"/>
      <c r="AG11" s="65"/>
      <c r="AH11" s="65"/>
      <c r="AI11" s="65"/>
      <c r="AJ11" s="65"/>
      <c r="AK11" s="70"/>
      <c r="AL11" s="70"/>
      <c r="AM11" s="70"/>
      <c r="AN11" s="34"/>
      <c r="AO11" s="133"/>
      <c r="AP11" s="134"/>
      <c r="AQ11" s="261"/>
      <c r="AR11" s="242"/>
      <c r="AS11" s="242"/>
      <c r="AT11" s="245"/>
      <c r="AU11" s="239"/>
    </row>
    <row r="12" spans="1:47" s="5" customFormat="1" ht="52.5" customHeight="1" x14ac:dyDescent="0.25">
      <c r="A12" s="230"/>
      <c r="B12" s="277"/>
      <c r="C12" s="251"/>
      <c r="D12" s="258"/>
      <c r="E12" s="258"/>
      <c r="F12" s="254"/>
      <c r="G12" s="131" t="s">
        <v>12</v>
      </c>
      <c r="H12" s="84"/>
      <c r="I12" s="65"/>
      <c r="J12" s="65"/>
      <c r="K12" s="65"/>
      <c r="L12" s="65"/>
      <c r="M12" s="65"/>
      <c r="N12" s="85"/>
      <c r="O12" s="85"/>
      <c r="P12" s="85"/>
      <c r="Q12" s="65"/>
      <c r="R12" s="66"/>
      <c r="S12" s="65"/>
      <c r="T12" s="66"/>
      <c r="U12" s="65"/>
      <c r="V12" s="65"/>
      <c r="W12" s="65"/>
      <c r="X12" s="65"/>
      <c r="Y12" s="65"/>
      <c r="Z12" s="66"/>
      <c r="AA12" s="65"/>
      <c r="AB12" s="65"/>
      <c r="AC12" s="65"/>
      <c r="AD12" s="65"/>
      <c r="AE12" s="65"/>
      <c r="AF12" s="66"/>
      <c r="AG12" s="65"/>
      <c r="AH12" s="65"/>
      <c r="AI12" s="65"/>
      <c r="AJ12" s="65"/>
      <c r="AK12" s="86"/>
      <c r="AL12" s="86"/>
      <c r="AM12" s="86"/>
      <c r="AN12" s="33"/>
      <c r="AO12" s="133"/>
      <c r="AP12" s="134"/>
      <c r="AQ12" s="261"/>
      <c r="AR12" s="242"/>
      <c r="AS12" s="242"/>
      <c r="AT12" s="245"/>
      <c r="AU12" s="239"/>
    </row>
    <row r="13" spans="1:47" s="5" customFormat="1" ht="61.5" customHeight="1" x14ac:dyDescent="0.25">
      <c r="A13" s="230"/>
      <c r="B13" s="277"/>
      <c r="C13" s="251"/>
      <c r="D13" s="258"/>
      <c r="E13" s="258"/>
      <c r="F13" s="254"/>
      <c r="G13" s="131" t="s">
        <v>13</v>
      </c>
      <c r="H13" s="136">
        <f>+H9+H11</f>
        <v>200</v>
      </c>
      <c r="I13" s="67"/>
      <c r="J13" s="67"/>
      <c r="K13" s="67"/>
      <c r="L13" s="67"/>
      <c r="M13" s="67"/>
      <c r="N13" s="137">
        <f>+N9+N11</f>
        <v>117.5</v>
      </c>
      <c r="O13" s="137">
        <f>+O9+O11</f>
        <v>117.5</v>
      </c>
      <c r="P13" s="137">
        <v>117.5</v>
      </c>
      <c r="Q13" s="137">
        <v>117.5</v>
      </c>
      <c r="R13" s="70">
        <v>107.47</v>
      </c>
      <c r="S13" s="67"/>
      <c r="T13" s="67">
        <f>+T9+T11</f>
        <v>180</v>
      </c>
      <c r="U13" s="67"/>
      <c r="V13" s="67"/>
      <c r="W13" s="67"/>
      <c r="X13" s="67"/>
      <c r="Y13" s="67"/>
      <c r="Z13" s="67">
        <v>195</v>
      </c>
      <c r="AA13" s="67"/>
      <c r="AB13" s="67"/>
      <c r="AC13" s="67"/>
      <c r="AD13" s="67"/>
      <c r="AE13" s="67"/>
      <c r="AF13" s="67">
        <f>+AF9+AF11</f>
        <v>200</v>
      </c>
      <c r="AG13" s="67"/>
      <c r="AH13" s="67"/>
      <c r="AI13" s="67"/>
      <c r="AJ13" s="67"/>
      <c r="AK13" s="70">
        <f>62.33+6</f>
        <v>68.33</v>
      </c>
      <c r="AL13" s="70">
        <f>8+AK13</f>
        <v>76.33</v>
      </c>
      <c r="AM13" s="70">
        <f t="shared" ref="AM13:AP14" si="0">+AM9+AM11</f>
        <v>107.47</v>
      </c>
      <c r="AN13" s="70">
        <f t="shared" si="0"/>
        <v>117.5</v>
      </c>
      <c r="AO13" s="133">
        <f t="shared" si="0"/>
        <v>1</v>
      </c>
      <c r="AP13" s="134">
        <f t="shared" si="0"/>
        <v>0.58750000000000002</v>
      </c>
      <c r="AQ13" s="261"/>
      <c r="AR13" s="242"/>
      <c r="AS13" s="242"/>
      <c r="AT13" s="245"/>
      <c r="AU13" s="239"/>
    </row>
    <row r="14" spans="1:47" s="5" customFormat="1" ht="61.5" customHeight="1" thickBot="1" x14ac:dyDescent="0.3">
      <c r="A14" s="231"/>
      <c r="B14" s="278"/>
      <c r="C14" s="252"/>
      <c r="D14" s="259"/>
      <c r="E14" s="259"/>
      <c r="F14" s="255"/>
      <c r="G14" s="138" t="s">
        <v>14</v>
      </c>
      <c r="H14" s="139">
        <f>H10</f>
        <v>2672703000</v>
      </c>
      <c r="I14" s="77"/>
      <c r="J14" s="77"/>
      <c r="K14" s="77"/>
      <c r="L14" s="77"/>
      <c r="M14" s="77"/>
      <c r="N14" s="140">
        <f>N10+N12</f>
        <v>727842000</v>
      </c>
      <c r="O14" s="140">
        <f>O10+O12</f>
        <v>727842000</v>
      </c>
      <c r="P14" s="140">
        <v>727842000</v>
      </c>
      <c r="Q14" s="140">
        <f>+Q10+Q12</f>
        <v>679975500</v>
      </c>
      <c r="R14" s="140">
        <f>AN14</f>
        <v>671590000</v>
      </c>
      <c r="S14" s="77"/>
      <c r="T14" s="140">
        <f>T10+T12</f>
        <v>735861000</v>
      </c>
      <c r="U14" s="77"/>
      <c r="V14" s="77"/>
      <c r="W14" s="77"/>
      <c r="X14" s="77"/>
      <c r="Y14" s="77"/>
      <c r="Z14" s="140">
        <f>Z10+Z12</f>
        <v>791000000</v>
      </c>
      <c r="AA14" s="77"/>
      <c r="AB14" s="77"/>
      <c r="AC14" s="77"/>
      <c r="AD14" s="77"/>
      <c r="AE14" s="77"/>
      <c r="AF14" s="140">
        <f>AF10+AF12</f>
        <v>418000000</v>
      </c>
      <c r="AG14" s="77"/>
      <c r="AH14" s="77"/>
      <c r="AI14" s="77"/>
      <c r="AJ14" s="77"/>
      <c r="AK14" s="140">
        <v>0</v>
      </c>
      <c r="AL14" s="140">
        <f>+AL10+AL12</f>
        <v>155116000</v>
      </c>
      <c r="AM14" s="140">
        <f t="shared" si="0"/>
        <v>555472000</v>
      </c>
      <c r="AN14" s="140">
        <f t="shared" si="0"/>
        <v>671590000</v>
      </c>
      <c r="AO14" s="141">
        <f t="shared" si="0"/>
        <v>0.98766793803600272</v>
      </c>
      <c r="AP14" s="142">
        <f t="shared" si="0"/>
        <v>0.25127745207754099</v>
      </c>
      <c r="AQ14" s="262"/>
      <c r="AR14" s="243"/>
      <c r="AS14" s="243"/>
      <c r="AT14" s="246"/>
      <c r="AU14" s="240"/>
    </row>
    <row r="15" spans="1:47" s="5" customFormat="1" ht="45" customHeight="1" x14ac:dyDescent="0.25">
      <c r="A15" s="232" t="s">
        <v>156</v>
      </c>
      <c r="B15" s="247">
        <v>2</v>
      </c>
      <c r="C15" s="250" t="s">
        <v>157</v>
      </c>
      <c r="D15" s="257" t="s">
        <v>148</v>
      </c>
      <c r="E15" s="257">
        <v>468</v>
      </c>
      <c r="F15" s="253">
        <v>178</v>
      </c>
      <c r="G15" s="126" t="s">
        <v>9</v>
      </c>
      <c r="H15" s="127">
        <v>1000</v>
      </c>
      <c r="I15" s="32"/>
      <c r="J15" s="32"/>
      <c r="K15" s="32"/>
      <c r="L15" s="32"/>
      <c r="M15" s="32"/>
      <c r="N15" s="32">
        <v>681</v>
      </c>
      <c r="O15" s="32">
        <v>125</v>
      </c>
      <c r="P15" s="32">
        <f>125+556</f>
        <v>681</v>
      </c>
      <c r="Q15" s="32">
        <f>125+556</f>
        <v>681</v>
      </c>
      <c r="R15" s="32">
        <f>125+556</f>
        <v>681</v>
      </c>
      <c r="S15" s="32"/>
      <c r="T15" s="32">
        <v>125</v>
      </c>
      <c r="U15" s="32"/>
      <c r="V15" s="32"/>
      <c r="W15" s="32"/>
      <c r="X15" s="32"/>
      <c r="Y15" s="32"/>
      <c r="Z15" s="32">
        <v>125</v>
      </c>
      <c r="AA15" s="32"/>
      <c r="AB15" s="32"/>
      <c r="AC15" s="32"/>
      <c r="AD15" s="32"/>
      <c r="AE15" s="32"/>
      <c r="AF15" s="32">
        <v>69</v>
      </c>
      <c r="AG15" s="32"/>
      <c r="AH15" s="32"/>
      <c r="AI15" s="32"/>
      <c r="AJ15" s="32"/>
      <c r="AK15" s="128">
        <f>62.33+6+556</f>
        <v>624.33000000000004</v>
      </c>
      <c r="AL15" s="128">
        <f>8+AK15</f>
        <v>632.33000000000004</v>
      </c>
      <c r="AM15" s="32">
        <f>105+556</f>
        <v>661</v>
      </c>
      <c r="AN15" s="32">
        <f>125+556</f>
        <v>681</v>
      </c>
      <c r="AO15" s="129">
        <f>AN15/Q15</f>
        <v>1</v>
      </c>
      <c r="AP15" s="130">
        <f>(AN15+556)/H15</f>
        <v>1.2370000000000001</v>
      </c>
      <c r="AQ15" s="260" t="str">
        <f>GESTIÓN!AS17</f>
        <v xml:space="preserve">Número de predios vinculados, con matriz de indicadores de sostenibilidad ambiental, Plan Finca y actas de concertación en el cuarto trimestre de 2017: 20 predios distribuidos así:
Cuenca del río Tunjuelo: 1 predio localidad de Usme
Cuencas del río Blanco: 2 predios y del río Sumapaz: 13 predios (localidad de Sumapaz)
Cerros Orientales: 4 predios (3 santa fe y 1 chapinero) 
Como consolidado se tiene: Un total de 681 predios vinculados a diciembre 2017, de los cuales 105 predios se vincularon hasta el tercer trimestre de 2017 y 556 predios provienen de la vigencia 2016.
Acciones de implementación de buenas prácticas en predios nuevos:
Cuenca río Tunjuelo: se realizó enriquecimientos de 4519 metros cuadrados de bosque nativo con 685 plantas establecidas, enriquecidos 925 m ² de área de nacimiento de agua, se fortalecieron 28 huertas caseras con insumos para elaboración de caldos microbianos,
Cuenca del río Blanco: 68 metros lineales de aislamiento de nacederos liberando 161 m², 10 predios apoyados con sistemas de ahorro de agua, almacenaje y protección para animales, 472 metros lineales de cerca viva
• Cuenca del río Sumapaz: Se protegieron 2.335 m² de bosques, Se enriqueció un área total de 625 m², Se protegieron 4.756,2 m² de nacederos enriqueciendo 3.843,75 m², 765 metros lineales de quebradas protegidas, se implementaron 2 lombricultivos, 591 metros de cercas vivas
• Cerros Orientales: se implementó un cerco para separación de potreros y protección de bosque en 50 m.
</v>
      </c>
      <c r="AR15" s="241" t="s">
        <v>150</v>
      </c>
      <c r="AS15" s="241" t="s">
        <v>150</v>
      </c>
      <c r="AT15" s="235" t="str">
        <f>GESTIÓN!AV17</f>
        <v>20nuevos predios entran en proceso de conservación de sus bosques quebradas y nacimientos, igualmente mediante las acciones de implementación de buenas prácticas se reducirá el impacto ambiental en recursos como agua, suelo y biodiversidad.  Para un total de 661 a septiembre 2017</v>
      </c>
      <c r="AU15" s="238" t="s">
        <v>159</v>
      </c>
    </row>
    <row r="16" spans="1:47" s="5" customFormat="1" ht="36" customHeight="1" x14ac:dyDescent="0.25">
      <c r="A16" s="233"/>
      <c r="B16" s="248"/>
      <c r="C16" s="251"/>
      <c r="D16" s="258"/>
      <c r="E16" s="258"/>
      <c r="F16" s="254"/>
      <c r="G16" s="131" t="s">
        <v>10</v>
      </c>
      <c r="H16" s="132">
        <f>+N16+Z16+T16+AF16</f>
        <v>3750836000</v>
      </c>
      <c r="I16" s="69"/>
      <c r="J16" s="69"/>
      <c r="K16" s="69"/>
      <c r="L16" s="69"/>
      <c r="M16" s="69"/>
      <c r="N16" s="86">
        <v>807536000</v>
      </c>
      <c r="O16" s="86">
        <v>807536000</v>
      </c>
      <c r="P16" s="86">
        <v>807536000</v>
      </c>
      <c r="Q16" s="86">
        <v>855402500</v>
      </c>
      <c r="R16" s="86">
        <f>AN16</f>
        <v>752679545</v>
      </c>
      <c r="S16" s="69"/>
      <c r="T16" s="86">
        <v>1028014000</v>
      </c>
      <c r="U16" s="69"/>
      <c r="V16" s="69"/>
      <c r="W16" s="69"/>
      <c r="X16" s="69"/>
      <c r="Y16" s="69"/>
      <c r="Z16" s="86">
        <f>1212461000+49612000</f>
        <v>1262073000</v>
      </c>
      <c r="AA16" s="69"/>
      <c r="AB16" s="69"/>
      <c r="AC16" s="69"/>
      <c r="AD16" s="69"/>
      <c r="AE16" s="69"/>
      <c r="AF16" s="86">
        <f>636925000+16288000</f>
        <v>653213000</v>
      </c>
      <c r="AG16" s="69"/>
      <c r="AH16" s="69"/>
      <c r="AI16" s="69"/>
      <c r="AJ16" s="69"/>
      <c r="AK16" s="86">
        <v>0</v>
      </c>
      <c r="AL16" s="86">
        <v>453758000</v>
      </c>
      <c r="AM16" s="86">
        <v>566469261</v>
      </c>
      <c r="AN16" s="86">
        <v>752679545</v>
      </c>
      <c r="AO16" s="133">
        <f>AN16/Q16</f>
        <v>0.87991272529598641</v>
      </c>
      <c r="AP16" s="134">
        <f>AM16/H16</f>
        <v>0.15102480113766636</v>
      </c>
      <c r="AQ16" s="261"/>
      <c r="AR16" s="242"/>
      <c r="AS16" s="242"/>
      <c r="AT16" s="236"/>
      <c r="AU16" s="239"/>
    </row>
    <row r="17" spans="1:51" s="5" customFormat="1" ht="40.5" customHeight="1" x14ac:dyDescent="0.25">
      <c r="A17" s="233"/>
      <c r="B17" s="248"/>
      <c r="C17" s="251"/>
      <c r="D17" s="258"/>
      <c r="E17" s="258"/>
      <c r="F17" s="254"/>
      <c r="G17" s="131" t="s">
        <v>11</v>
      </c>
      <c r="H17" s="80"/>
      <c r="I17" s="65"/>
      <c r="J17" s="65"/>
      <c r="K17" s="65"/>
      <c r="L17" s="65"/>
      <c r="M17" s="65"/>
      <c r="N17" s="65"/>
      <c r="O17" s="65"/>
      <c r="P17" s="65"/>
      <c r="Q17" s="65"/>
      <c r="R17" s="91">
        <f>T15+Z15+AF15</f>
        <v>319</v>
      </c>
      <c r="S17" s="65"/>
      <c r="T17" s="65"/>
      <c r="U17" s="65"/>
      <c r="V17" s="65"/>
      <c r="W17" s="65"/>
      <c r="X17" s="65"/>
      <c r="Y17" s="65"/>
      <c r="Z17" s="65"/>
      <c r="AA17" s="65"/>
      <c r="AB17" s="65"/>
      <c r="AC17" s="65"/>
      <c r="AD17" s="65"/>
      <c r="AE17" s="65"/>
      <c r="AF17" s="65"/>
      <c r="AG17" s="65"/>
      <c r="AH17" s="65"/>
      <c r="AI17" s="65"/>
      <c r="AJ17" s="65"/>
      <c r="AK17" s="70"/>
      <c r="AL17" s="70"/>
      <c r="AM17" s="70"/>
      <c r="AN17" s="33"/>
      <c r="AO17" s="133"/>
      <c r="AP17" s="134"/>
      <c r="AQ17" s="261"/>
      <c r="AR17" s="242"/>
      <c r="AS17" s="242"/>
      <c r="AT17" s="236"/>
      <c r="AU17" s="239"/>
    </row>
    <row r="18" spans="1:51" s="5" customFormat="1" ht="33" customHeight="1" x14ac:dyDescent="0.25">
      <c r="A18" s="233"/>
      <c r="B18" s="248"/>
      <c r="C18" s="251"/>
      <c r="D18" s="258"/>
      <c r="E18" s="258"/>
      <c r="F18" s="254"/>
      <c r="G18" s="131" t="s">
        <v>12</v>
      </c>
      <c r="H18" s="84"/>
      <c r="I18" s="66"/>
      <c r="J18" s="66"/>
      <c r="K18" s="66"/>
      <c r="L18" s="66"/>
      <c r="M18" s="66"/>
      <c r="N18" s="85"/>
      <c r="O18" s="85"/>
      <c r="P18" s="85"/>
      <c r="Q18" s="66"/>
      <c r="R18" s="66">
        <f>1000-R17</f>
        <v>681</v>
      </c>
      <c r="S18" s="66"/>
      <c r="T18" s="66"/>
      <c r="U18" s="66"/>
      <c r="V18" s="66"/>
      <c r="W18" s="66"/>
      <c r="X18" s="66"/>
      <c r="Y18" s="66"/>
      <c r="Z18" s="66"/>
      <c r="AA18" s="66"/>
      <c r="AB18" s="66"/>
      <c r="AC18" s="66"/>
      <c r="AD18" s="66"/>
      <c r="AE18" s="66"/>
      <c r="AF18" s="66"/>
      <c r="AG18" s="66"/>
      <c r="AH18" s="66"/>
      <c r="AI18" s="66"/>
      <c r="AJ18" s="66"/>
      <c r="AK18" s="86"/>
      <c r="AL18" s="86"/>
      <c r="AM18" s="86"/>
      <c r="AN18" s="69"/>
      <c r="AO18" s="133"/>
      <c r="AP18" s="134"/>
      <c r="AQ18" s="261"/>
      <c r="AR18" s="242"/>
      <c r="AS18" s="242"/>
      <c r="AT18" s="236"/>
      <c r="AU18" s="239"/>
    </row>
    <row r="19" spans="1:51" s="5" customFormat="1" ht="36" customHeight="1" x14ac:dyDescent="0.25">
      <c r="A19" s="233"/>
      <c r="B19" s="248"/>
      <c r="C19" s="251"/>
      <c r="D19" s="258"/>
      <c r="E19" s="258"/>
      <c r="F19" s="254"/>
      <c r="G19" s="131" t="s">
        <v>13</v>
      </c>
      <c r="H19" s="143">
        <f>+H15+H17</f>
        <v>1000</v>
      </c>
      <c r="I19" s="67"/>
      <c r="J19" s="67"/>
      <c r="K19" s="67"/>
      <c r="L19" s="67"/>
      <c r="M19" s="67"/>
      <c r="N19" s="144">
        <v>681</v>
      </c>
      <c r="O19" s="144">
        <v>125</v>
      </c>
      <c r="P19" s="144">
        <v>125</v>
      </c>
      <c r="Q19" s="144">
        <f>Q15</f>
        <v>681</v>
      </c>
      <c r="R19" s="144">
        <v>125</v>
      </c>
      <c r="S19" s="67"/>
      <c r="T19" s="67">
        <f>+T15+T17</f>
        <v>125</v>
      </c>
      <c r="U19" s="67"/>
      <c r="V19" s="67"/>
      <c r="W19" s="67"/>
      <c r="X19" s="67"/>
      <c r="Y19" s="67"/>
      <c r="Z19" s="67">
        <v>125</v>
      </c>
      <c r="AA19" s="67"/>
      <c r="AB19" s="67"/>
      <c r="AC19" s="67"/>
      <c r="AD19" s="67"/>
      <c r="AE19" s="67"/>
      <c r="AF19" s="67">
        <v>69</v>
      </c>
      <c r="AG19" s="67"/>
      <c r="AH19" s="67"/>
      <c r="AI19" s="67"/>
      <c r="AJ19" s="67"/>
      <c r="AK19" s="70">
        <f>62.33+6</f>
        <v>68.33</v>
      </c>
      <c r="AL19" s="70">
        <f>8+AK19</f>
        <v>76.33</v>
      </c>
      <c r="AM19" s="70">
        <f t="shared" ref="AM19:AP20" si="1">+AM15+AM17</f>
        <v>661</v>
      </c>
      <c r="AN19" s="70">
        <f>+AN15+AN17</f>
        <v>681</v>
      </c>
      <c r="AO19" s="133">
        <f t="shared" si="1"/>
        <v>1</v>
      </c>
      <c r="AP19" s="134">
        <f t="shared" si="1"/>
        <v>1.2370000000000001</v>
      </c>
      <c r="AQ19" s="261"/>
      <c r="AR19" s="242"/>
      <c r="AS19" s="242"/>
      <c r="AT19" s="236"/>
      <c r="AU19" s="239"/>
    </row>
    <row r="20" spans="1:51" s="5" customFormat="1" ht="49.5" customHeight="1" thickBot="1" x14ac:dyDescent="0.3">
      <c r="A20" s="234"/>
      <c r="B20" s="249"/>
      <c r="C20" s="252"/>
      <c r="D20" s="259"/>
      <c r="E20" s="259"/>
      <c r="F20" s="255"/>
      <c r="G20" s="145" t="s">
        <v>14</v>
      </c>
      <c r="H20" s="146">
        <f>H16</f>
        <v>3750836000</v>
      </c>
      <c r="I20" s="87"/>
      <c r="J20" s="87"/>
      <c r="K20" s="87"/>
      <c r="L20" s="87"/>
      <c r="M20" s="87"/>
      <c r="N20" s="88">
        <f>N16+N18</f>
        <v>807536000</v>
      </c>
      <c r="O20" s="88">
        <f>O16</f>
        <v>807536000</v>
      </c>
      <c r="P20" s="88">
        <v>807536000</v>
      </c>
      <c r="Q20" s="88">
        <f>+Q16+Q18</f>
        <v>855402500</v>
      </c>
      <c r="R20" s="88">
        <f>AN20</f>
        <v>752679545</v>
      </c>
      <c r="S20" s="87"/>
      <c r="T20" s="88">
        <f>T16</f>
        <v>1028014000</v>
      </c>
      <c r="U20" s="87"/>
      <c r="V20" s="87"/>
      <c r="W20" s="87"/>
      <c r="X20" s="87"/>
      <c r="Y20" s="87"/>
      <c r="Z20" s="88">
        <f>Z16</f>
        <v>1262073000</v>
      </c>
      <c r="AA20" s="87"/>
      <c r="AB20" s="87"/>
      <c r="AC20" s="87"/>
      <c r="AD20" s="87"/>
      <c r="AE20" s="87"/>
      <c r="AF20" s="88">
        <f>AF16</f>
        <v>653213000</v>
      </c>
      <c r="AG20" s="87"/>
      <c r="AH20" s="87"/>
      <c r="AI20" s="87"/>
      <c r="AJ20" s="87"/>
      <c r="AK20" s="88">
        <v>0</v>
      </c>
      <c r="AL20" s="88">
        <f>+AL16+AL18</f>
        <v>453758000</v>
      </c>
      <c r="AM20" s="88">
        <f t="shared" si="1"/>
        <v>566469261</v>
      </c>
      <c r="AN20" s="88">
        <f t="shared" si="1"/>
        <v>752679545</v>
      </c>
      <c r="AO20" s="147">
        <f>+AO16+AO18</f>
        <v>0.87991272529598641</v>
      </c>
      <c r="AP20" s="148">
        <f t="shared" si="1"/>
        <v>0.15102480113766636</v>
      </c>
      <c r="AQ20" s="262"/>
      <c r="AR20" s="243"/>
      <c r="AS20" s="243"/>
      <c r="AT20" s="237"/>
      <c r="AU20" s="240"/>
    </row>
    <row r="21" spans="1:51" ht="31.5" customHeight="1" thickBot="1" x14ac:dyDescent="0.3">
      <c r="A21" s="268" t="s">
        <v>15</v>
      </c>
      <c r="B21" s="269"/>
      <c r="C21" s="269"/>
      <c r="D21" s="269"/>
      <c r="E21" s="269"/>
      <c r="F21" s="269"/>
      <c r="G21" s="149" t="s">
        <v>10</v>
      </c>
      <c r="H21" s="150">
        <f>+H10+H16</f>
        <v>6423539000</v>
      </c>
      <c r="I21" s="78"/>
      <c r="J21" s="78"/>
      <c r="K21" s="78"/>
      <c r="L21" s="78"/>
      <c r="M21" s="78"/>
      <c r="N21" s="151">
        <f>+N10+N16</f>
        <v>1535378000</v>
      </c>
      <c r="O21" s="151">
        <f>+O10+O16</f>
        <v>1535378000</v>
      </c>
      <c r="P21" s="151">
        <f>+P10+P16</f>
        <v>1535378000</v>
      </c>
      <c r="Q21" s="151">
        <f>+Q10+Q16</f>
        <v>1535378000</v>
      </c>
      <c r="R21" s="151">
        <f>+R10+R16</f>
        <v>1424269545</v>
      </c>
      <c r="S21" s="78"/>
      <c r="T21" s="151">
        <f>+T10+T16</f>
        <v>1763875000</v>
      </c>
      <c r="U21" s="78"/>
      <c r="V21" s="78"/>
      <c r="W21" s="78"/>
      <c r="X21" s="78"/>
      <c r="Y21" s="78"/>
      <c r="Z21" s="151">
        <f>+Z10+Z16</f>
        <v>2053073000</v>
      </c>
      <c r="AA21" s="78"/>
      <c r="AB21" s="78"/>
      <c r="AC21" s="78"/>
      <c r="AD21" s="78"/>
      <c r="AE21" s="78"/>
      <c r="AF21" s="151">
        <f>+AF10+AF16</f>
        <v>1071213000</v>
      </c>
      <c r="AG21" s="78"/>
      <c r="AH21" s="78"/>
      <c r="AI21" s="78"/>
      <c r="AJ21" s="78"/>
      <c r="AK21" s="151">
        <f>+AK10+AK16</f>
        <v>0</v>
      </c>
      <c r="AL21" s="151">
        <f>+AL10+AL16</f>
        <v>608874000</v>
      </c>
      <c r="AM21" s="151">
        <f>+AM14+AM20</f>
        <v>1121941261</v>
      </c>
      <c r="AN21" s="151">
        <f>+AN14+AN20</f>
        <v>1424269545</v>
      </c>
      <c r="AO21" s="152"/>
      <c r="AP21" s="153"/>
      <c r="AQ21" s="154"/>
      <c r="AR21" s="154"/>
      <c r="AS21" s="154"/>
      <c r="AT21" s="154"/>
      <c r="AU21" s="155"/>
    </row>
    <row r="22" spans="1:51" ht="28.5" customHeight="1" thickBot="1" x14ac:dyDescent="0.3">
      <c r="A22" s="268"/>
      <c r="B22" s="269"/>
      <c r="C22" s="269"/>
      <c r="D22" s="269"/>
      <c r="E22" s="269"/>
      <c r="F22" s="269"/>
      <c r="G22" s="131" t="s">
        <v>12</v>
      </c>
      <c r="H22" s="89"/>
      <c r="I22" s="81"/>
      <c r="J22" s="81"/>
      <c r="K22" s="81"/>
      <c r="L22" s="81"/>
      <c r="M22" s="81"/>
      <c r="N22" s="156"/>
      <c r="O22" s="156"/>
      <c r="P22" s="81"/>
      <c r="Q22" s="81"/>
      <c r="R22" s="81"/>
      <c r="S22" s="81"/>
      <c r="T22" s="81"/>
      <c r="U22" s="81"/>
      <c r="V22" s="81"/>
      <c r="W22" s="81"/>
      <c r="X22" s="81"/>
      <c r="Y22" s="81"/>
      <c r="Z22" s="81"/>
      <c r="AA22" s="81"/>
      <c r="AB22" s="81"/>
      <c r="AC22" s="81"/>
      <c r="AD22" s="81"/>
      <c r="AE22" s="81"/>
      <c r="AF22" s="81"/>
      <c r="AG22" s="81"/>
      <c r="AH22" s="81"/>
      <c r="AI22" s="81"/>
      <c r="AJ22" s="81"/>
      <c r="AK22" s="82"/>
      <c r="AL22" s="82"/>
      <c r="AM22" s="90"/>
      <c r="AN22" s="83"/>
      <c r="AO22" s="157"/>
      <c r="AP22" s="157"/>
      <c r="AQ22" s="154"/>
      <c r="AR22" s="154"/>
      <c r="AS22" s="154"/>
      <c r="AT22" s="154"/>
      <c r="AU22" s="155"/>
    </row>
    <row r="23" spans="1:51" ht="35.25" customHeight="1" thickBot="1" x14ac:dyDescent="0.3">
      <c r="A23" s="270"/>
      <c r="B23" s="271"/>
      <c r="C23" s="271"/>
      <c r="D23" s="271"/>
      <c r="E23" s="271"/>
      <c r="F23" s="271"/>
      <c r="G23" s="145" t="s">
        <v>15</v>
      </c>
      <c r="H23" s="158">
        <f>+H14+H20</f>
        <v>6423539000</v>
      </c>
      <c r="I23" s="151"/>
      <c r="J23" s="151"/>
      <c r="K23" s="151"/>
      <c r="L23" s="151"/>
      <c r="M23" s="151"/>
      <c r="N23" s="151">
        <f>+N21</f>
        <v>1535378000</v>
      </c>
      <c r="O23" s="151">
        <f>+O21</f>
        <v>1535378000</v>
      </c>
      <c r="P23" s="151">
        <f>+P21</f>
        <v>1535378000</v>
      </c>
      <c r="Q23" s="151">
        <f>+Q21</f>
        <v>1535378000</v>
      </c>
      <c r="R23" s="151">
        <f>+R21</f>
        <v>1424269545</v>
      </c>
      <c r="S23" s="151"/>
      <c r="T23" s="151">
        <f>+T21</f>
        <v>1763875000</v>
      </c>
      <c r="U23" s="151"/>
      <c r="V23" s="151"/>
      <c r="W23" s="151"/>
      <c r="X23" s="151"/>
      <c r="Y23" s="151"/>
      <c r="Z23" s="151">
        <f>+Z21</f>
        <v>2053073000</v>
      </c>
      <c r="AA23" s="151"/>
      <c r="AB23" s="151"/>
      <c r="AC23" s="151"/>
      <c r="AD23" s="151"/>
      <c r="AE23" s="151"/>
      <c r="AF23" s="151">
        <f>+AF21</f>
        <v>1071213000</v>
      </c>
      <c r="AG23" s="151"/>
      <c r="AH23" s="151"/>
      <c r="AI23" s="151"/>
      <c r="AJ23" s="151"/>
      <c r="AK23" s="151">
        <f>+AK21</f>
        <v>0</v>
      </c>
      <c r="AL23" s="151">
        <f>+AL21</f>
        <v>608874000</v>
      </c>
      <c r="AM23" s="151">
        <f>+AM21+AM22</f>
        <v>1121941261</v>
      </c>
      <c r="AN23" s="159">
        <f>+AN21+AN22</f>
        <v>1424269545</v>
      </c>
      <c r="AO23" s="160"/>
      <c r="AP23" s="160"/>
      <c r="AQ23" s="161"/>
      <c r="AR23" s="161"/>
      <c r="AS23" s="161"/>
      <c r="AT23" s="161"/>
      <c r="AU23" s="162"/>
      <c r="AV23" s="6"/>
      <c r="AW23" s="6"/>
      <c r="AX23" s="6"/>
      <c r="AY23" s="6"/>
    </row>
    <row r="24" spans="1:51" ht="71.25" customHeight="1" x14ac:dyDescent="0.25">
      <c r="A24" s="256" t="s">
        <v>134</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row>
  </sheetData>
  <mergeCells count="52">
    <mergeCell ref="A1:E4"/>
    <mergeCell ref="AK7:AN7"/>
    <mergeCell ref="F3:P3"/>
    <mergeCell ref="F4:P4"/>
    <mergeCell ref="Q3:AU3"/>
    <mergeCell ref="Q4:AU4"/>
    <mergeCell ref="F1:AU1"/>
    <mergeCell ref="F2:AU2"/>
    <mergeCell ref="F6:F8"/>
    <mergeCell ref="AK6:AN6"/>
    <mergeCell ref="M7:R7"/>
    <mergeCell ref="S7:X7"/>
    <mergeCell ref="Y7:AD7"/>
    <mergeCell ref="AO6:AO8"/>
    <mergeCell ref="AR6:AR8"/>
    <mergeCell ref="E6:E8"/>
    <mergeCell ref="AU6:AU8"/>
    <mergeCell ref="B9:B14"/>
    <mergeCell ref="C9:C14"/>
    <mergeCell ref="D9:D14"/>
    <mergeCell ref="B6:D7"/>
    <mergeCell ref="J6:AJ6"/>
    <mergeCell ref="AF7:AJ7"/>
    <mergeCell ref="I7:L7"/>
    <mergeCell ref="G6:G8"/>
    <mergeCell ref="H6:H8"/>
    <mergeCell ref="AR9:AR14"/>
    <mergeCell ref="A24:AU24"/>
    <mergeCell ref="E9:E14"/>
    <mergeCell ref="AQ9:AQ14"/>
    <mergeCell ref="AQ6:AQ8"/>
    <mergeCell ref="E15:E20"/>
    <mergeCell ref="AQ15:AQ20"/>
    <mergeCell ref="AR15:AR20"/>
    <mergeCell ref="A6:A8"/>
    <mergeCell ref="AS6:AS8"/>
    <mergeCell ref="AT6:AT8"/>
    <mergeCell ref="A21:F23"/>
    <mergeCell ref="F9:F14"/>
    <mergeCell ref="AS15:AS20"/>
    <mergeCell ref="AP6:AP8"/>
    <mergeCell ref="D15:D20"/>
    <mergeCell ref="AU9:AU14"/>
    <mergeCell ref="A9:A14"/>
    <mergeCell ref="A15:A20"/>
    <mergeCell ref="AT15:AT20"/>
    <mergeCell ref="AU15:AU20"/>
    <mergeCell ref="AS9:AS14"/>
    <mergeCell ref="AT9:AT14"/>
    <mergeCell ref="B15:B20"/>
    <mergeCell ref="C15:C20"/>
    <mergeCell ref="F15:F20"/>
  </mergeCells>
  <dataValidations count="1">
    <dataValidation type="list" allowBlank="1" showInputMessage="1" showErrorMessage="1" sqref="D9:D20">
      <formula1>#REF!</formula1>
    </dataValidation>
  </dataValidations>
  <printOptions horizontalCentered="1" verticalCentered="1"/>
  <pageMargins left="0" right="0" top="0.74803149606299213" bottom="0" header="0.31496062992125984" footer="0"/>
  <pageSetup scale="18"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7"/>
  <sheetViews>
    <sheetView zoomScale="40" zoomScaleNormal="40" workbookViewId="0">
      <selection activeCell="V25" sqref="V25"/>
    </sheetView>
  </sheetViews>
  <sheetFormatPr baseColWidth="10" defaultRowHeight="12.75" x14ac:dyDescent="0.25"/>
  <cols>
    <col min="1" max="1" width="12.28515625" style="9" customWidth="1"/>
    <col min="2" max="2" width="15.28515625" style="9" customWidth="1"/>
    <col min="3" max="3" width="27.5703125" style="26" customWidth="1"/>
    <col min="4" max="4" width="6.140625" style="9" customWidth="1"/>
    <col min="5" max="5" width="7.85546875" style="9" customWidth="1"/>
    <col min="6" max="6" width="9.42578125" style="9" customWidth="1"/>
    <col min="7" max="7" width="7" style="9" customWidth="1"/>
    <col min="8" max="8" width="6.7109375" style="9" customWidth="1"/>
    <col min="9" max="13" width="7" style="9" customWidth="1"/>
    <col min="14" max="14" width="7" style="10" customWidth="1"/>
    <col min="15" max="18" width="9.5703125" style="10" customWidth="1"/>
    <col min="19" max="19" width="11.7109375" style="10" customWidth="1"/>
    <col min="20" max="21" width="8.7109375" style="10" customWidth="1"/>
    <col min="22" max="22" width="46.42578125" style="14" customWidth="1"/>
    <col min="23" max="23" width="15.7109375" style="14" customWidth="1"/>
    <col min="24" max="60" width="11.42578125" style="14"/>
    <col min="61" max="16384" width="11.42578125" style="9"/>
  </cols>
  <sheetData>
    <row r="1" spans="1:22" s="11" customFormat="1" ht="33" customHeight="1" x14ac:dyDescent="0.25">
      <c r="A1" s="324"/>
      <c r="B1" s="325"/>
      <c r="C1" s="330" t="s">
        <v>0</v>
      </c>
      <c r="D1" s="330"/>
      <c r="E1" s="330"/>
      <c r="F1" s="330"/>
      <c r="G1" s="330"/>
      <c r="H1" s="330"/>
      <c r="I1" s="330"/>
      <c r="J1" s="330"/>
      <c r="K1" s="330"/>
      <c r="L1" s="330"/>
      <c r="M1" s="330"/>
      <c r="N1" s="330"/>
      <c r="O1" s="330"/>
      <c r="P1" s="330"/>
      <c r="Q1" s="330"/>
      <c r="R1" s="330"/>
      <c r="S1" s="330"/>
      <c r="T1" s="330"/>
      <c r="U1" s="330"/>
      <c r="V1" s="331"/>
    </row>
    <row r="2" spans="1:22" s="11" customFormat="1" ht="30" customHeight="1" x14ac:dyDescent="0.25">
      <c r="A2" s="326"/>
      <c r="B2" s="327"/>
      <c r="C2" s="332" t="s">
        <v>105</v>
      </c>
      <c r="D2" s="332"/>
      <c r="E2" s="332"/>
      <c r="F2" s="332"/>
      <c r="G2" s="332"/>
      <c r="H2" s="332"/>
      <c r="I2" s="332"/>
      <c r="J2" s="332"/>
      <c r="K2" s="332"/>
      <c r="L2" s="332"/>
      <c r="M2" s="332"/>
      <c r="N2" s="332"/>
      <c r="O2" s="332"/>
      <c r="P2" s="332"/>
      <c r="Q2" s="332"/>
      <c r="R2" s="332"/>
      <c r="S2" s="332"/>
      <c r="T2" s="332"/>
      <c r="U2" s="332"/>
      <c r="V2" s="333"/>
    </row>
    <row r="3" spans="1:22" s="11" customFormat="1" ht="27.75" customHeight="1" x14ac:dyDescent="0.25">
      <c r="A3" s="326"/>
      <c r="B3" s="327"/>
      <c r="C3" s="35" t="s">
        <v>1</v>
      </c>
      <c r="D3" s="334" t="str">
        <f>+GESTIÓN!S4</f>
        <v xml:space="preserve"> DIRECCIÓN DE GESTIÓN AMBIENTAL </v>
      </c>
      <c r="E3" s="334"/>
      <c r="F3" s="334"/>
      <c r="G3" s="334"/>
      <c r="H3" s="334"/>
      <c r="I3" s="334"/>
      <c r="J3" s="334"/>
      <c r="K3" s="334"/>
      <c r="L3" s="334"/>
      <c r="M3" s="334"/>
      <c r="N3" s="334"/>
      <c r="O3" s="334"/>
      <c r="P3" s="334"/>
      <c r="Q3" s="334"/>
      <c r="R3" s="334"/>
      <c r="S3" s="334"/>
      <c r="T3" s="334"/>
      <c r="U3" s="334"/>
      <c r="V3" s="335"/>
    </row>
    <row r="4" spans="1:22" s="11" customFormat="1" ht="33" customHeight="1" thickBot="1" x14ac:dyDescent="0.3">
      <c r="A4" s="328"/>
      <c r="B4" s="329"/>
      <c r="C4" s="44" t="s">
        <v>16</v>
      </c>
      <c r="D4" s="336" t="str">
        <f>+GESTIÓN!S5</f>
        <v>7517: Promoción de la conservación de bienes y servicios ambientales rurales en Bogotá D.C.</v>
      </c>
      <c r="E4" s="336"/>
      <c r="F4" s="336"/>
      <c r="G4" s="336"/>
      <c r="H4" s="336"/>
      <c r="I4" s="336"/>
      <c r="J4" s="336"/>
      <c r="K4" s="336"/>
      <c r="L4" s="336"/>
      <c r="M4" s="336"/>
      <c r="N4" s="336"/>
      <c r="O4" s="336"/>
      <c r="P4" s="336"/>
      <c r="Q4" s="336"/>
      <c r="R4" s="336"/>
      <c r="S4" s="336"/>
      <c r="T4" s="336"/>
      <c r="U4" s="336"/>
      <c r="V4" s="337"/>
    </row>
    <row r="5" spans="1:22" s="11" customFormat="1" ht="13.5" thickBot="1" x14ac:dyDescent="0.3">
      <c r="A5" s="12"/>
      <c r="B5" s="9"/>
      <c r="C5" s="23"/>
      <c r="D5" s="9"/>
      <c r="E5" s="9"/>
      <c r="F5" s="9"/>
      <c r="G5" s="9"/>
      <c r="H5" s="9"/>
      <c r="I5" s="9"/>
      <c r="J5" s="9"/>
      <c r="K5" s="9"/>
      <c r="L5" s="9"/>
      <c r="M5" s="9"/>
      <c r="N5" s="10"/>
      <c r="O5" s="10"/>
      <c r="P5" s="10"/>
      <c r="Q5" s="10"/>
      <c r="R5" s="10"/>
      <c r="S5" s="10"/>
      <c r="T5" s="10"/>
      <c r="U5" s="10"/>
    </row>
    <row r="6" spans="1:22" s="13" customFormat="1" ht="42.75" customHeight="1" x14ac:dyDescent="0.25">
      <c r="A6" s="344" t="s">
        <v>60</v>
      </c>
      <c r="B6" s="323" t="s">
        <v>61</v>
      </c>
      <c r="C6" s="340" t="s">
        <v>62</v>
      </c>
      <c r="D6" s="342" t="s">
        <v>63</v>
      </c>
      <c r="E6" s="343"/>
      <c r="F6" s="323" t="s">
        <v>222</v>
      </c>
      <c r="G6" s="323"/>
      <c r="H6" s="323"/>
      <c r="I6" s="323"/>
      <c r="J6" s="323"/>
      <c r="K6" s="323"/>
      <c r="L6" s="323"/>
      <c r="M6" s="323"/>
      <c r="N6" s="323"/>
      <c r="O6" s="323"/>
      <c r="P6" s="323"/>
      <c r="Q6" s="323"/>
      <c r="R6" s="323"/>
      <c r="S6" s="323"/>
      <c r="T6" s="323" t="s">
        <v>67</v>
      </c>
      <c r="U6" s="323"/>
      <c r="V6" s="338" t="s">
        <v>219</v>
      </c>
    </row>
    <row r="7" spans="1:22" s="13" customFormat="1" ht="44.25" customHeight="1" thickBot="1" x14ac:dyDescent="0.3">
      <c r="A7" s="345"/>
      <c r="B7" s="346"/>
      <c r="C7" s="341"/>
      <c r="D7" s="45" t="s">
        <v>64</v>
      </c>
      <c r="E7" s="45" t="s">
        <v>65</v>
      </c>
      <c r="F7" s="45" t="s">
        <v>66</v>
      </c>
      <c r="G7" s="46" t="s">
        <v>17</v>
      </c>
      <c r="H7" s="46" t="s">
        <v>18</v>
      </c>
      <c r="I7" s="46" t="s">
        <v>19</v>
      </c>
      <c r="J7" s="46" t="s">
        <v>20</v>
      </c>
      <c r="K7" s="46" t="s">
        <v>21</v>
      </c>
      <c r="L7" s="46" t="s">
        <v>22</v>
      </c>
      <c r="M7" s="46" t="s">
        <v>23</v>
      </c>
      <c r="N7" s="46" t="s">
        <v>24</v>
      </c>
      <c r="O7" s="46" t="s">
        <v>25</v>
      </c>
      <c r="P7" s="46" t="s">
        <v>26</v>
      </c>
      <c r="Q7" s="46" t="s">
        <v>27</v>
      </c>
      <c r="R7" s="46" t="s">
        <v>28</v>
      </c>
      <c r="S7" s="47" t="s">
        <v>29</v>
      </c>
      <c r="T7" s="47" t="s">
        <v>68</v>
      </c>
      <c r="U7" s="47" t="s">
        <v>69</v>
      </c>
      <c r="V7" s="339"/>
    </row>
    <row r="8" spans="1:22" s="14" customFormat="1" ht="36.75" customHeight="1" x14ac:dyDescent="0.25">
      <c r="A8" s="318" t="s">
        <v>160</v>
      </c>
      <c r="B8" s="347" t="s">
        <v>161</v>
      </c>
      <c r="C8" s="349" t="s">
        <v>162</v>
      </c>
      <c r="D8" s="350" t="s">
        <v>171</v>
      </c>
      <c r="E8" s="350"/>
      <c r="F8" s="163" t="s">
        <v>30</v>
      </c>
      <c r="G8" s="164">
        <v>8.3333333333333301E-2</v>
      </c>
      <c r="H8" s="164">
        <v>8.3333333333333301E-2</v>
      </c>
      <c r="I8" s="164">
        <v>8.3333333333333301E-2</v>
      </c>
      <c r="J8" s="164">
        <v>8.3333333333333301E-2</v>
      </c>
      <c r="K8" s="164">
        <v>8.3333333333333301E-2</v>
      </c>
      <c r="L8" s="164">
        <v>8.3333333333333301E-2</v>
      </c>
      <c r="M8" s="164">
        <v>8.3333333333333301E-2</v>
      </c>
      <c r="N8" s="164">
        <v>8.3333333333333301E-2</v>
      </c>
      <c r="O8" s="164">
        <v>8.3333333333333301E-2</v>
      </c>
      <c r="P8" s="164">
        <v>8.3400000000000002E-2</v>
      </c>
      <c r="Q8" s="164">
        <v>8.3400000000000002E-2</v>
      </c>
      <c r="R8" s="164">
        <v>8.3400000000000002E-2</v>
      </c>
      <c r="S8" s="163">
        <f>SUM(G8:R8)</f>
        <v>1.0001999999999998</v>
      </c>
      <c r="T8" s="310">
        <f>SUM(U8:U13)</f>
        <v>0.49995667866337867</v>
      </c>
      <c r="U8" s="348">
        <f>+S9/S8*0.1</f>
        <v>0.10000666533359992</v>
      </c>
      <c r="V8" s="317" t="s">
        <v>212</v>
      </c>
    </row>
    <row r="9" spans="1:22" s="14" customFormat="1" ht="32.25" customHeight="1" thickBot="1" x14ac:dyDescent="0.3">
      <c r="A9" s="319"/>
      <c r="B9" s="321"/>
      <c r="C9" s="301"/>
      <c r="D9" s="300"/>
      <c r="E9" s="300"/>
      <c r="F9" s="165" t="s">
        <v>31</v>
      </c>
      <c r="G9" s="165">
        <v>0</v>
      </c>
      <c r="H9" s="165">
        <v>0</v>
      </c>
      <c r="I9" s="165">
        <v>0.25</v>
      </c>
      <c r="J9" s="165">
        <v>8.3333333333333301E-2</v>
      </c>
      <c r="K9" s="165">
        <v>8.3333333333333301E-2</v>
      </c>
      <c r="L9" s="165">
        <v>8.3333333333333301E-2</v>
      </c>
      <c r="M9" s="165">
        <v>8.3333333333333301E-2</v>
      </c>
      <c r="N9" s="165">
        <v>8.3333333333333301E-2</v>
      </c>
      <c r="O9" s="165">
        <v>8.3333333333333301E-2</v>
      </c>
      <c r="P9" s="165">
        <v>8.3333333333333301E-2</v>
      </c>
      <c r="Q9" s="165">
        <v>8.3333333333333301E-2</v>
      </c>
      <c r="R9" s="166">
        <v>8.3599999999999994E-2</v>
      </c>
      <c r="S9" s="165">
        <f>SUM(G9:R9)</f>
        <v>1.0002666666666662</v>
      </c>
      <c r="T9" s="311"/>
      <c r="U9" s="307"/>
      <c r="V9" s="302"/>
    </row>
    <row r="10" spans="1:22" s="14" customFormat="1" ht="27" customHeight="1" x14ac:dyDescent="0.25">
      <c r="A10" s="319"/>
      <c r="B10" s="321"/>
      <c r="C10" s="301" t="s">
        <v>163</v>
      </c>
      <c r="D10" s="300" t="s">
        <v>171</v>
      </c>
      <c r="E10" s="300"/>
      <c r="F10" s="167" t="s">
        <v>30</v>
      </c>
      <c r="G10" s="168">
        <v>2.33333333333333E-2</v>
      </c>
      <c r="H10" s="168">
        <v>2.33333333333333E-2</v>
      </c>
      <c r="I10" s="168">
        <v>2.33333333333333E-2</v>
      </c>
      <c r="J10" s="168">
        <v>5.3333333333333302E-2</v>
      </c>
      <c r="K10" s="168">
        <v>0.18333333333333299</v>
      </c>
      <c r="L10" s="168">
        <v>0.103333333333333</v>
      </c>
      <c r="M10" s="168">
        <v>0.17333333333333301</v>
      </c>
      <c r="N10" s="168">
        <v>8.3333333333333301E-2</v>
      </c>
      <c r="O10" s="168">
        <v>8.3400000000000002E-2</v>
      </c>
      <c r="P10" s="168">
        <v>8.3400000000000002E-2</v>
      </c>
      <c r="Q10" s="168">
        <v>8.3400000000000002E-2</v>
      </c>
      <c r="R10" s="168">
        <v>8.3400000000000002E-2</v>
      </c>
      <c r="S10" s="167">
        <f>SUM(G12:R12)</f>
        <v>1.0002666666666664</v>
      </c>
      <c r="T10" s="311"/>
      <c r="U10" s="307">
        <f>+S11/S10*0.3</f>
        <v>0.29995001332977866</v>
      </c>
      <c r="V10" s="302" t="s">
        <v>223</v>
      </c>
    </row>
    <row r="11" spans="1:22" s="14" customFormat="1" ht="59.25" customHeight="1" thickBot="1" x14ac:dyDescent="0.3">
      <c r="A11" s="319"/>
      <c r="B11" s="321"/>
      <c r="C11" s="301"/>
      <c r="D11" s="300"/>
      <c r="E11" s="300"/>
      <c r="F11" s="165" t="s">
        <v>31</v>
      </c>
      <c r="G11" s="165">
        <v>0</v>
      </c>
      <c r="H11" s="165">
        <v>0</v>
      </c>
      <c r="I11" s="165">
        <v>7.0000000000000007E-2</v>
      </c>
      <c r="J11" s="165">
        <v>2.33333333333333E-2</v>
      </c>
      <c r="K11" s="165">
        <v>2.33333333333333E-2</v>
      </c>
      <c r="L11" s="165">
        <v>2.3300000000000001E-2</v>
      </c>
      <c r="M11" s="165">
        <v>0.17333333333333301</v>
      </c>
      <c r="N11" s="165">
        <v>0.15</v>
      </c>
      <c r="O11" s="165">
        <v>0.26</v>
      </c>
      <c r="P11" s="165">
        <v>8.3000000000000004E-2</v>
      </c>
      <c r="Q11" s="165">
        <v>8.3000000000000004E-2</v>
      </c>
      <c r="R11" s="166">
        <v>0.1108</v>
      </c>
      <c r="S11" s="165">
        <f>SUM(G11:R11)</f>
        <v>1.0000999999999995</v>
      </c>
      <c r="T11" s="311"/>
      <c r="U11" s="307"/>
      <c r="V11" s="302"/>
    </row>
    <row r="12" spans="1:22" s="14" customFormat="1" ht="26.25" customHeight="1" x14ac:dyDescent="0.25">
      <c r="A12" s="319"/>
      <c r="B12" s="321"/>
      <c r="C12" s="301" t="s">
        <v>164</v>
      </c>
      <c r="D12" s="300" t="s">
        <v>171</v>
      </c>
      <c r="E12" s="300"/>
      <c r="F12" s="167" t="s">
        <v>30</v>
      </c>
      <c r="G12" s="168">
        <v>8.3333333333333301E-2</v>
      </c>
      <c r="H12" s="168">
        <v>8.3333333333333301E-2</v>
      </c>
      <c r="I12" s="168">
        <v>8.3333333333333301E-2</v>
      </c>
      <c r="J12" s="168">
        <v>8.3333333333333301E-2</v>
      </c>
      <c r="K12" s="168">
        <v>8.3333333333333301E-2</v>
      </c>
      <c r="L12" s="168">
        <v>8.3333333333333301E-2</v>
      </c>
      <c r="M12" s="168">
        <v>8.3333333333333301E-2</v>
      </c>
      <c r="N12" s="168">
        <v>8.3333333333333301E-2</v>
      </c>
      <c r="O12" s="168">
        <v>8.3400000000000002E-2</v>
      </c>
      <c r="P12" s="168">
        <v>8.3400000000000002E-2</v>
      </c>
      <c r="Q12" s="168">
        <v>8.3400000000000002E-2</v>
      </c>
      <c r="R12" s="168">
        <v>8.3400000000000002E-2</v>
      </c>
      <c r="S12" s="167">
        <f>SUM(G16:R16)</f>
        <v>1.0002666666666653</v>
      </c>
      <c r="T12" s="311"/>
      <c r="U12" s="307">
        <f>+S13/S12*0.1</f>
        <v>0.10000000000000009</v>
      </c>
      <c r="V12" s="302" t="s">
        <v>213</v>
      </c>
    </row>
    <row r="13" spans="1:22" s="14" customFormat="1" ht="26.25" customHeight="1" thickBot="1" x14ac:dyDescent="0.3">
      <c r="A13" s="319"/>
      <c r="B13" s="322"/>
      <c r="C13" s="301"/>
      <c r="D13" s="300"/>
      <c r="E13" s="300"/>
      <c r="F13" s="165" t="s">
        <v>31</v>
      </c>
      <c r="G13" s="165">
        <v>0</v>
      </c>
      <c r="H13" s="165">
        <v>0</v>
      </c>
      <c r="I13" s="165">
        <v>0.25</v>
      </c>
      <c r="J13" s="165">
        <v>8.3333333333333301E-2</v>
      </c>
      <c r="K13" s="165">
        <v>8.3333333333333301E-2</v>
      </c>
      <c r="L13" s="165">
        <v>8.3333333333333301E-2</v>
      </c>
      <c r="M13" s="165">
        <v>8.3333333333333301E-2</v>
      </c>
      <c r="N13" s="165">
        <v>8.3333333333333301E-2</v>
      </c>
      <c r="O13" s="165">
        <v>8.3333333333333301E-2</v>
      </c>
      <c r="P13" s="165">
        <v>8.3333333333333301E-2</v>
      </c>
      <c r="Q13" s="165">
        <v>8.3333333333333301E-2</v>
      </c>
      <c r="R13" s="166">
        <v>8.3599999999999994E-2</v>
      </c>
      <c r="S13" s="165">
        <f>SUM(G13:R13)</f>
        <v>1.0002666666666662</v>
      </c>
      <c r="T13" s="312"/>
      <c r="U13" s="308"/>
      <c r="V13" s="316"/>
    </row>
    <row r="14" spans="1:22" s="14" customFormat="1" ht="33" customHeight="1" x14ac:dyDescent="0.25">
      <c r="A14" s="319" t="s">
        <v>156</v>
      </c>
      <c r="B14" s="320" t="s">
        <v>170</v>
      </c>
      <c r="C14" s="301" t="s">
        <v>165</v>
      </c>
      <c r="D14" s="300" t="s">
        <v>171</v>
      </c>
      <c r="E14" s="300"/>
      <c r="F14" s="167" t="s">
        <v>30</v>
      </c>
      <c r="G14" s="169">
        <v>8.3299999999999999E-2</v>
      </c>
      <c r="H14" s="169">
        <v>8.3299999999999999E-2</v>
      </c>
      <c r="I14" s="169">
        <v>8.3299999999999999E-2</v>
      </c>
      <c r="J14" s="169">
        <v>8.3299999999999999E-2</v>
      </c>
      <c r="K14" s="169">
        <v>8.3299999999999999E-2</v>
      </c>
      <c r="L14" s="169">
        <v>8.3299999999999999E-2</v>
      </c>
      <c r="M14" s="169">
        <v>8.3299999999999999E-2</v>
      </c>
      <c r="N14" s="169">
        <v>8.3299999999999999E-2</v>
      </c>
      <c r="O14" s="168">
        <v>8.3400000000000002E-2</v>
      </c>
      <c r="P14" s="168">
        <v>8.3400000000000002E-2</v>
      </c>
      <c r="Q14" s="168">
        <v>8.3400000000000002E-2</v>
      </c>
      <c r="R14" s="168">
        <v>8.3400000000000002E-2</v>
      </c>
      <c r="S14" s="170">
        <f>SUM(G14:R14)</f>
        <v>1</v>
      </c>
      <c r="T14" s="313">
        <f>SUM(U14:U23)</f>
        <v>0.49993334990693394</v>
      </c>
      <c r="U14" s="309">
        <f>+S15/S14*0.03</f>
        <v>0.03</v>
      </c>
      <c r="V14" s="317" t="s">
        <v>220</v>
      </c>
    </row>
    <row r="15" spans="1:22" s="14" customFormat="1" ht="33" customHeight="1" thickBot="1" x14ac:dyDescent="0.3">
      <c r="A15" s="319"/>
      <c r="B15" s="321"/>
      <c r="C15" s="301"/>
      <c r="D15" s="300"/>
      <c r="E15" s="300"/>
      <c r="F15" s="165" t="s">
        <v>31</v>
      </c>
      <c r="G15" s="165">
        <v>0</v>
      </c>
      <c r="H15" s="165">
        <v>0</v>
      </c>
      <c r="I15" s="165">
        <v>0.25</v>
      </c>
      <c r="J15" s="165">
        <v>0</v>
      </c>
      <c r="K15" s="165">
        <v>0</v>
      </c>
      <c r="L15" s="165">
        <v>0</v>
      </c>
      <c r="M15" s="166">
        <v>8.3299999999999999E-2</v>
      </c>
      <c r="N15" s="166">
        <v>8.3299999999999999E-2</v>
      </c>
      <c r="O15" s="166">
        <v>8.3400000000000002E-2</v>
      </c>
      <c r="P15" s="166">
        <v>8.3400000000000002E-2</v>
      </c>
      <c r="Q15" s="166">
        <v>8.3400000000000002E-2</v>
      </c>
      <c r="R15" s="166">
        <v>0.3332</v>
      </c>
      <c r="S15" s="166">
        <f>SUM(G15:R15)</f>
        <v>1</v>
      </c>
      <c r="T15" s="314"/>
      <c r="U15" s="303"/>
      <c r="V15" s="302"/>
    </row>
    <row r="16" spans="1:22" s="14" customFormat="1" ht="25.5" customHeight="1" x14ac:dyDescent="0.25">
      <c r="A16" s="319"/>
      <c r="B16" s="321"/>
      <c r="C16" s="301" t="s">
        <v>166</v>
      </c>
      <c r="D16" s="300" t="s">
        <v>171</v>
      </c>
      <c r="E16" s="300"/>
      <c r="F16" s="167" t="s">
        <v>30</v>
      </c>
      <c r="G16" s="168">
        <v>2.33333333333333E-2</v>
      </c>
      <c r="H16" s="168">
        <v>2.33333333333333E-2</v>
      </c>
      <c r="I16" s="168">
        <v>2.33333333333333E-2</v>
      </c>
      <c r="J16" s="168">
        <v>5.3333333333333302E-2</v>
      </c>
      <c r="K16" s="168">
        <v>0.18333333333333299</v>
      </c>
      <c r="L16" s="168">
        <v>0.103333333333333</v>
      </c>
      <c r="M16" s="168">
        <v>0.14333333333333301</v>
      </c>
      <c r="N16" s="168">
        <v>0.11333333333333299</v>
      </c>
      <c r="O16" s="168">
        <v>8.3400000000000002E-2</v>
      </c>
      <c r="P16" s="168">
        <v>8.3400000000000002E-2</v>
      </c>
      <c r="Q16" s="168">
        <v>8.3400000000000002E-2</v>
      </c>
      <c r="R16" s="168">
        <v>8.3400000000000002E-2</v>
      </c>
      <c r="S16" s="170">
        <f>SUM(G16:R16)</f>
        <v>1.0002666666666653</v>
      </c>
      <c r="T16" s="314"/>
      <c r="U16" s="303">
        <f>+S17/S16*0.2</f>
        <v>0.19995334577446033</v>
      </c>
      <c r="V16" s="302" t="s">
        <v>214</v>
      </c>
    </row>
    <row r="17" spans="1:60" s="14" customFormat="1" ht="45.75" customHeight="1" thickBot="1" x14ac:dyDescent="0.3">
      <c r="A17" s="319"/>
      <c r="B17" s="321"/>
      <c r="C17" s="301"/>
      <c r="D17" s="351"/>
      <c r="E17" s="351"/>
      <c r="F17" s="165" t="s">
        <v>31</v>
      </c>
      <c r="G17" s="165">
        <v>0</v>
      </c>
      <c r="H17" s="165">
        <v>0</v>
      </c>
      <c r="I17" s="165">
        <v>0.25</v>
      </c>
      <c r="J17" s="165">
        <v>0</v>
      </c>
      <c r="K17" s="165">
        <v>0</v>
      </c>
      <c r="L17" s="165">
        <v>0</v>
      </c>
      <c r="M17" s="165">
        <v>0.14333333333333301</v>
      </c>
      <c r="N17" s="165">
        <v>0.25</v>
      </c>
      <c r="O17" s="165">
        <v>0.08</v>
      </c>
      <c r="P17" s="165">
        <v>0.1133</v>
      </c>
      <c r="Q17" s="165">
        <v>8.3099999999999993E-2</v>
      </c>
      <c r="R17" s="166">
        <v>8.0299999999999996E-2</v>
      </c>
      <c r="S17" s="165">
        <f>SUM(G17:R17)</f>
        <v>1.0000333333333329</v>
      </c>
      <c r="T17" s="314"/>
      <c r="U17" s="303"/>
      <c r="V17" s="302"/>
    </row>
    <row r="18" spans="1:60" s="14" customFormat="1" ht="24.75" customHeight="1" x14ac:dyDescent="0.25">
      <c r="A18" s="319"/>
      <c r="B18" s="321"/>
      <c r="C18" s="301" t="s">
        <v>167</v>
      </c>
      <c r="D18" s="299" t="s">
        <v>171</v>
      </c>
      <c r="E18" s="299"/>
      <c r="F18" s="167" t="s">
        <v>30</v>
      </c>
      <c r="G18" s="171"/>
      <c r="H18" s="171"/>
      <c r="I18" s="168">
        <v>8.3333333333333301E-2</v>
      </c>
      <c r="J18" s="168">
        <v>8.3333333333333301E-2</v>
      </c>
      <c r="K18" s="168">
        <v>8.3333333333333301E-2</v>
      </c>
      <c r="L18" s="168">
        <v>8.3333333333333301E-2</v>
      </c>
      <c r="M18" s="168">
        <v>0.111133333</v>
      </c>
      <c r="N18" s="168">
        <v>0.111133333</v>
      </c>
      <c r="O18" s="168">
        <v>0.111133333</v>
      </c>
      <c r="P18" s="168">
        <v>0.111133333</v>
      </c>
      <c r="Q18" s="168">
        <v>0.11119999999999999</v>
      </c>
      <c r="R18" s="168">
        <v>0.111133333</v>
      </c>
      <c r="S18" s="170">
        <f t="shared" ref="S18:S22" si="0">SUM(G18:R18)</f>
        <v>1.000199998333333</v>
      </c>
      <c r="T18" s="314"/>
      <c r="U18" s="303">
        <f>+S19/S18*0.2</f>
        <v>0.19998000413247358</v>
      </c>
      <c r="V18" s="302" t="s">
        <v>215</v>
      </c>
    </row>
    <row r="19" spans="1:60" s="14" customFormat="1" ht="40.5" customHeight="1" thickBot="1" x14ac:dyDescent="0.3">
      <c r="A19" s="319"/>
      <c r="B19" s="321"/>
      <c r="C19" s="301"/>
      <c r="D19" s="300"/>
      <c r="E19" s="300"/>
      <c r="F19" s="165" t="s">
        <v>31</v>
      </c>
      <c r="G19" s="165"/>
      <c r="H19" s="165"/>
      <c r="I19" s="165">
        <v>0.08</v>
      </c>
      <c r="J19" s="165">
        <v>0</v>
      </c>
      <c r="K19" s="165">
        <v>0</v>
      </c>
      <c r="L19" s="165">
        <v>0</v>
      </c>
      <c r="M19" s="165">
        <v>0.111133333</v>
      </c>
      <c r="N19" s="165">
        <v>0.21</v>
      </c>
      <c r="O19" s="165">
        <v>0.22</v>
      </c>
      <c r="P19" s="165">
        <v>0.111133333</v>
      </c>
      <c r="Q19" s="165">
        <v>0.111133333</v>
      </c>
      <c r="R19" s="166">
        <v>0.15670000000000001</v>
      </c>
      <c r="S19" s="165">
        <f t="shared" si="0"/>
        <v>1.0000999989999999</v>
      </c>
      <c r="T19" s="314"/>
      <c r="U19" s="303"/>
      <c r="V19" s="302"/>
    </row>
    <row r="20" spans="1:60" s="14" customFormat="1" ht="24.75" customHeight="1" x14ac:dyDescent="0.25">
      <c r="A20" s="319"/>
      <c r="B20" s="321"/>
      <c r="C20" s="301" t="s">
        <v>168</v>
      </c>
      <c r="D20" s="299" t="s">
        <v>171</v>
      </c>
      <c r="E20" s="299"/>
      <c r="F20" s="167" t="s">
        <v>30</v>
      </c>
      <c r="G20" s="171"/>
      <c r="H20" s="171"/>
      <c r="I20" s="171">
        <v>0</v>
      </c>
      <c r="J20" s="171">
        <v>0</v>
      </c>
      <c r="K20" s="171">
        <v>0.25</v>
      </c>
      <c r="L20" s="171">
        <v>0.25</v>
      </c>
      <c r="M20" s="171">
        <v>0.5</v>
      </c>
      <c r="N20" s="171"/>
      <c r="O20" s="171"/>
      <c r="P20" s="171"/>
      <c r="Q20" s="171"/>
      <c r="R20" s="171"/>
      <c r="S20" s="170">
        <f t="shared" ref="S20" si="1">SUM(G20:R20)</f>
        <v>1</v>
      </c>
      <c r="T20" s="314"/>
      <c r="U20" s="303">
        <f>+S21/S20*0.03</f>
        <v>0.03</v>
      </c>
      <c r="V20" s="302" t="s">
        <v>208</v>
      </c>
    </row>
    <row r="21" spans="1:60" s="14" customFormat="1" ht="54" customHeight="1" thickBot="1" x14ac:dyDescent="0.3">
      <c r="A21" s="319"/>
      <c r="B21" s="321"/>
      <c r="C21" s="301"/>
      <c r="D21" s="300"/>
      <c r="E21" s="300"/>
      <c r="F21" s="165" t="s">
        <v>31</v>
      </c>
      <c r="G21" s="165"/>
      <c r="H21" s="165"/>
      <c r="I21" s="165"/>
      <c r="J21" s="165"/>
      <c r="K21" s="165"/>
      <c r="L21" s="165">
        <v>0</v>
      </c>
      <c r="M21" s="165">
        <v>0.4</v>
      </c>
      <c r="N21" s="165">
        <v>0.1</v>
      </c>
      <c r="O21" s="165">
        <v>0.1</v>
      </c>
      <c r="P21" s="165">
        <v>0.25</v>
      </c>
      <c r="Q21" s="165">
        <v>0.15</v>
      </c>
      <c r="R21" s="165"/>
      <c r="S21" s="165">
        <f>SUM(G21:R21)</f>
        <v>1</v>
      </c>
      <c r="T21" s="314"/>
      <c r="U21" s="303"/>
      <c r="V21" s="302"/>
    </row>
    <row r="22" spans="1:60" s="14" customFormat="1" ht="31.5" customHeight="1" x14ac:dyDescent="0.25">
      <c r="A22" s="319"/>
      <c r="B22" s="321"/>
      <c r="C22" s="301" t="s">
        <v>169</v>
      </c>
      <c r="D22" s="300"/>
      <c r="E22" s="300"/>
      <c r="F22" s="167" t="s">
        <v>30</v>
      </c>
      <c r="G22" s="171"/>
      <c r="H22" s="171"/>
      <c r="I22" s="171"/>
      <c r="J22" s="171"/>
      <c r="K22" s="171"/>
      <c r="L22" s="171"/>
      <c r="M22" s="171">
        <v>0.16669999999999999</v>
      </c>
      <c r="N22" s="171">
        <v>0.16669999999999999</v>
      </c>
      <c r="O22" s="171">
        <v>0.16669999999999999</v>
      </c>
      <c r="P22" s="168">
        <v>0.16669999999999999</v>
      </c>
      <c r="Q22" s="168">
        <v>0.1666</v>
      </c>
      <c r="R22" s="168">
        <v>0.1666</v>
      </c>
      <c r="S22" s="170">
        <f t="shared" si="0"/>
        <v>0.99999999999999989</v>
      </c>
      <c r="T22" s="314"/>
      <c r="U22" s="303">
        <f>+S23/S22*0.04</f>
        <v>4.0000000000000008E-2</v>
      </c>
      <c r="V22" s="305" t="s">
        <v>207</v>
      </c>
    </row>
    <row r="23" spans="1:60" s="14" customFormat="1" ht="31.5" customHeight="1" thickBot="1" x14ac:dyDescent="0.3">
      <c r="A23" s="319"/>
      <c r="B23" s="322"/>
      <c r="C23" s="301"/>
      <c r="D23" s="300"/>
      <c r="E23" s="300"/>
      <c r="F23" s="165" t="s">
        <v>31</v>
      </c>
      <c r="G23" s="165"/>
      <c r="H23" s="165"/>
      <c r="I23" s="165"/>
      <c r="J23" s="165"/>
      <c r="K23" s="165"/>
      <c r="L23" s="165"/>
      <c r="M23" s="165">
        <v>0</v>
      </c>
      <c r="N23" s="165">
        <v>0</v>
      </c>
      <c r="O23" s="165">
        <v>0.2</v>
      </c>
      <c r="P23" s="165">
        <v>0.4</v>
      </c>
      <c r="Q23" s="165">
        <v>0.35</v>
      </c>
      <c r="R23" s="165">
        <v>0.05</v>
      </c>
      <c r="S23" s="165">
        <f>G23+H23+I23+J23+K23+L23+M23+N23+O23+P23+Q23+R23</f>
        <v>1</v>
      </c>
      <c r="T23" s="315"/>
      <c r="U23" s="304"/>
      <c r="V23" s="306"/>
    </row>
    <row r="24" spans="1:60" s="16" customFormat="1" ht="18.75" customHeight="1" thickBot="1" x14ac:dyDescent="0.3">
      <c r="A24" s="297" t="s">
        <v>32</v>
      </c>
      <c r="B24" s="298"/>
      <c r="C24" s="298"/>
      <c r="D24" s="298"/>
      <c r="E24" s="298"/>
      <c r="F24" s="298"/>
      <c r="G24" s="298"/>
      <c r="H24" s="298"/>
      <c r="I24" s="298"/>
      <c r="J24" s="298"/>
      <c r="K24" s="298"/>
      <c r="L24" s="298"/>
      <c r="M24" s="298"/>
      <c r="N24" s="298"/>
      <c r="O24" s="298"/>
      <c r="P24" s="298"/>
      <c r="Q24" s="298"/>
      <c r="R24" s="298"/>
      <c r="S24" s="298"/>
      <c r="T24" s="172">
        <f>SUM(T8:T23)</f>
        <v>0.99989002857031262</v>
      </c>
      <c r="U24" s="173">
        <f>SUM(U8:U23)</f>
        <v>0.99989002857031273</v>
      </c>
      <c r="V24" s="174"/>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row>
    <row r="25" spans="1:60" s="16" customFormat="1" ht="30.75" customHeight="1" x14ac:dyDescent="0.25">
      <c r="A25" s="17"/>
      <c r="B25" s="17"/>
      <c r="C25" s="24"/>
      <c r="D25" s="17"/>
      <c r="E25" s="17"/>
      <c r="F25" s="17"/>
      <c r="G25" s="18"/>
      <c r="H25" s="18"/>
      <c r="I25" s="18"/>
      <c r="J25" s="18"/>
      <c r="K25" s="18"/>
      <c r="L25" s="18"/>
      <c r="M25" s="18"/>
      <c r="N25" s="18"/>
      <c r="O25" s="18"/>
      <c r="P25" s="18"/>
      <c r="Q25" s="18"/>
      <c r="R25" s="18"/>
      <c r="S25" s="18"/>
      <c r="T25" s="19"/>
      <c r="U25" s="19"/>
      <c r="V25" s="430" t="s">
        <v>134</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row>
    <row r="26" spans="1:60" ht="29.25" customHeight="1" x14ac:dyDescent="0.25">
      <c r="A26" s="14"/>
      <c r="B26" s="14"/>
      <c r="C26" s="25"/>
      <c r="D26" s="14"/>
      <c r="E26" s="14"/>
      <c r="F26" s="14"/>
      <c r="G26" s="14"/>
      <c r="H26" s="14"/>
      <c r="I26" s="14"/>
      <c r="J26" s="14"/>
      <c r="K26" s="14"/>
      <c r="L26" s="14"/>
      <c r="M26" s="14"/>
      <c r="N26" s="20"/>
      <c r="O26" s="20"/>
      <c r="P26" s="20"/>
      <c r="Q26" s="20"/>
      <c r="R26" s="20"/>
      <c r="S26" s="20"/>
      <c r="T26" s="20"/>
      <c r="U26" s="20"/>
    </row>
    <row r="27" spans="1:60" x14ac:dyDescent="0.25">
      <c r="A27" s="14"/>
      <c r="B27" s="14"/>
      <c r="C27" s="25"/>
      <c r="D27" s="14"/>
      <c r="E27" s="14"/>
      <c r="F27" s="14"/>
      <c r="G27" s="14"/>
      <c r="H27" s="14"/>
      <c r="I27" s="14"/>
      <c r="J27" s="14"/>
      <c r="K27" s="14"/>
      <c r="L27" s="14"/>
      <c r="M27" s="14"/>
      <c r="N27" s="20"/>
      <c r="O27" s="20"/>
      <c r="P27" s="20"/>
      <c r="Q27" s="20"/>
      <c r="R27" s="20"/>
      <c r="S27" s="20"/>
      <c r="T27" s="20"/>
      <c r="U27" s="20"/>
    </row>
    <row r="28" spans="1:60" x14ac:dyDescent="0.25">
      <c r="A28" s="14"/>
      <c r="B28" s="14"/>
      <c r="C28" s="25"/>
      <c r="D28" s="14"/>
      <c r="E28" s="14"/>
      <c r="F28" s="14"/>
      <c r="G28" s="14"/>
      <c r="H28" s="14"/>
      <c r="I28" s="14"/>
      <c r="J28" s="14"/>
      <c r="K28" s="14"/>
      <c r="L28" s="14"/>
      <c r="M28" s="14"/>
      <c r="N28" s="20"/>
      <c r="O28" s="20"/>
      <c r="P28" s="20"/>
      <c r="Q28" s="20"/>
      <c r="R28" s="20"/>
      <c r="S28" s="20"/>
      <c r="T28" s="20"/>
      <c r="U28" s="20"/>
    </row>
    <row r="29" spans="1:60" x14ac:dyDescent="0.25">
      <c r="A29" s="14"/>
      <c r="B29" s="14"/>
      <c r="C29" s="25"/>
      <c r="D29" s="14"/>
      <c r="E29" s="14"/>
      <c r="F29" s="14"/>
      <c r="G29" s="14"/>
      <c r="H29" s="14"/>
      <c r="I29" s="14"/>
      <c r="J29" s="14"/>
      <c r="K29" s="14"/>
      <c r="L29" s="14"/>
      <c r="M29" s="14"/>
      <c r="N29" s="20"/>
      <c r="O29" s="20"/>
      <c r="P29" s="20"/>
      <c r="Q29" s="20"/>
      <c r="R29" s="20"/>
      <c r="S29" s="20"/>
      <c r="T29" s="20"/>
      <c r="U29" s="20"/>
    </row>
    <row r="30" spans="1:60" x14ac:dyDescent="0.25">
      <c r="A30" s="14"/>
      <c r="B30" s="14"/>
      <c r="C30" s="25"/>
      <c r="D30" s="14"/>
      <c r="E30" s="14"/>
      <c r="F30" s="14"/>
      <c r="G30" s="14"/>
      <c r="H30" s="14"/>
      <c r="I30" s="14"/>
      <c r="J30" s="14"/>
      <c r="K30" s="14"/>
      <c r="L30" s="14"/>
      <c r="M30" s="14"/>
      <c r="N30" s="20"/>
      <c r="O30" s="20"/>
      <c r="P30" s="20"/>
      <c r="Q30" s="20"/>
      <c r="R30" s="20"/>
      <c r="S30" s="20"/>
      <c r="T30" s="20"/>
      <c r="U30" s="20"/>
    </row>
    <row r="31" spans="1:60" x14ac:dyDescent="0.25">
      <c r="A31" s="14"/>
      <c r="B31" s="14"/>
      <c r="C31" s="25"/>
      <c r="D31" s="14"/>
      <c r="E31" s="14"/>
      <c r="F31" s="14"/>
      <c r="G31" s="14"/>
      <c r="H31" s="14"/>
      <c r="I31" s="14"/>
      <c r="J31" s="14"/>
      <c r="K31" s="14"/>
      <c r="L31" s="14"/>
      <c r="M31" s="14"/>
      <c r="N31" s="20"/>
      <c r="O31" s="20"/>
      <c r="P31" s="20"/>
      <c r="Q31" s="20"/>
      <c r="R31" s="20"/>
      <c r="S31" s="20"/>
      <c r="T31" s="20"/>
      <c r="U31" s="20"/>
    </row>
    <row r="32" spans="1:60"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A82" s="14"/>
      <c r="B82" s="14"/>
      <c r="C82" s="25"/>
      <c r="D82" s="14"/>
      <c r="E82" s="14"/>
      <c r="F82" s="14"/>
      <c r="G82" s="14"/>
      <c r="H82" s="14"/>
      <c r="I82" s="14"/>
      <c r="J82" s="14"/>
      <c r="K82" s="14"/>
      <c r="L82" s="14"/>
      <c r="M82" s="14"/>
      <c r="N82" s="20"/>
      <c r="O82" s="20"/>
      <c r="P82" s="20"/>
      <c r="Q82" s="20"/>
      <c r="R82" s="20"/>
      <c r="S82" s="20"/>
      <c r="T82" s="20"/>
      <c r="U82" s="20"/>
    </row>
    <row r="83" spans="1:21" x14ac:dyDescent="0.25">
      <c r="A83" s="14"/>
      <c r="B83" s="14"/>
      <c r="C83" s="25"/>
      <c r="D83" s="14"/>
      <c r="E83" s="14"/>
      <c r="F83" s="14"/>
      <c r="G83" s="14"/>
      <c r="H83" s="14"/>
      <c r="I83" s="14"/>
      <c r="J83" s="14"/>
      <c r="K83" s="14"/>
      <c r="L83" s="14"/>
      <c r="M83" s="14"/>
      <c r="N83" s="20"/>
      <c r="O83" s="20"/>
      <c r="P83" s="20"/>
      <c r="Q83" s="20"/>
      <c r="R83" s="20"/>
      <c r="S83" s="20"/>
      <c r="T83" s="20"/>
      <c r="U83" s="20"/>
    </row>
    <row r="84" spans="1:21" x14ac:dyDescent="0.25">
      <c r="A84" s="14"/>
      <c r="B84" s="14"/>
      <c r="C84" s="25"/>
      <c r="D84" s="14"/>
      <c r="E84" s="14"/>
      <c r="F84" s="14"/>
      <c r="G84" s="14"/>
      <c r="H84" s="14"/>
      <c r="I84" s="14"/>
      <c r="J84" s="14"/>
      <c r="K84" s="14"/>
      <c r="L84" s="14"/>
      <c r="M84" s="14"/>
      <c r="N84" s="20"/>
      <c r="O84" s="20"/>
      <c r="P84" s="20"/>
      <c r="Q84" s="20"/>
      <c r="R84" s="20"/>
      <c r="S84" s="20"/>
      <c r="T84" s="20"/>
      <c r="U84" s="20"/>
    </row>
    <row r="85" spans="1:21" x14ac:dyDescent="0.25">
      <c r="A85" s="14"/>
      <c r="B85" s="14"/>
      <c r="C85" s="25"/>
      <c r="D85" s="14"/>
      <c r="E85" s="14"/>
      <c r="F85" s="14"/>
      <c r="G85" s="14"/>
      <c r="H85" s="14"/>
      <c r="I85" s="14"/>
      <c r="J85" s="14"/>
      <c r="K85" s="14"/>
      <c r="L85" s="14"/>
      <c r="M85" s="14"/>
      <c r="N85" s="20"/>
      <c r="O85" s="20"/>
      <c r="P85" s="20"/>
      <c r="Q85" s="20"/>
      <c r="R85" s="20"/>
      <c r="S85" s="20"/>
      <c r="T85" s="20"/>
      <c r="U85" s="20"/>
    </row>
    <row r="86" spans="1:21" x14ac:dyDescent="0.25">
      <c r="A86" s="14"/>
      <c r="B86" s="14"/>
      <c r="C86" s="25"/>
      <c r="D86" s="14"/>
      <c r="E86" s="14"/>
      <c r="F86" s="14"/>
      <c r="G86" s="14"/>
      <c r="H86" s="14"/>
      <c r="I86" s="14"/>
      <c r="J86" s="14"/>
      <c r="K86" s="14"/>
      <c r="L86" s="14"/>
      <c r="M86" s="14"/>
      <c r="N86" s="20"/>
      <c r="O86" s="20"/>
      <c r="P86" s="20"/>
      <c r="Q86" s="20"/>
      <c r="R86" s="20"/>
      <c r="S86" s="20"/>
      <c r="T86" s="20"/>
      <c r="U86" s="20"/>
    </row>
    <row r="87" spans="1:21" x14ac:dyDescent="0.25">
      <c r="A87" s="14"/>
      <c r="B87" s="14"/>
      <c r="C87" s="25"/>
      <c r="D87" s="14"/>
      <c r="E87" s="14"/>
      <c r="F87" s="14"/>
      <c r="G87" s="14"/>
      <c r="H87" s="14"/>
      <c r="I87" s="14"/>
      <c r="J87" s="14"/>
      <c r="K87" s="14"/>
      <c r="L87" s="14"/>
      <c r="M87" s="14"/>
      <c r="N87" s="20"/>
      <c r="O87" s="20"/>
      <c r="P87" s="20"/>
      <c r="Q87" s="20"/>
      <c r="R87" s="20"/>
      <c r="S87" s="20"/>
      <c r="T87" s="20"/>
      <c r="U87" s="20"/>
    </row>
    <row r="88" spans="1:21" x14ac:dyDescent="0.25">
      <c r="A88" s="14"/>
      <c r="B88" s="14"/>
      <c r="C88" s="25"/>
      <c r="D88" s="14"/>
      <c r="E88" s="14"/>
      <c r="F88" s="14"/>
      <c r="G88" s="14"/>
      <c r="H88" s="14"/>
      <c r="I88" s="14"/>
      <c r="J88" s="14"/>
      <c r="K88" s="14"/>
      <c r="L88" s="14"/>
      <c r="M88" s="14"/>
      <c r="N88" s="20"/>
      <c r="O88" s="20"/>
      <c r="P88" s="20"/>
      <c r="Q88" s="20"/>
      <c r="R88" s="20"/>
      <c r="S88" s="20"/>
      <c r="T88" s="20"/>
      <c r="U88" s="20"/>
    </row>
    <row r="89" spans="1:21" x14ac:dyDescent="0.25">
      <c r="A89" s="14"/>
      <c r="B89" s="14"/>
      <c r="C89" s="25"/>
      <c r="D89" s="14"/>
      <c r="E89" s="14"/>
      <c r="F89" s="14"/>
      <c r="G89" s="14"/>
      <c r="H89" s="14"/>
      <c r="I89" s="14"/>
      <c r="J89" s="14"/>
      <c r="K89" s="14"/>
      <c r="L89" s="14"/>
      <c r="M89" s="14"/>
      <c r="N89" s="20"/>
      <c r="O89" s="20"/>
      <c r="P89" s="20"/>
      <c r="Q89" s="20"/>
      <c r="R89" s="20"/>
      <c r="S89" s="20"/>
      <c r="T89" s="20"/>
      <c r="U89" s="20"/>
    </row>
    <row r="90" spans="1:21" x14ac:dyDescent="0.25">
      <c r="A90" s="14"/>
      <c r="B90" s="14"/>
      <c r="C90" s="25"/>
      <c r="D90" s="14"/>
      <c r="E90" s="14"/>
      <c r="F90" s="14"/>
      <c r="G90" s="14"/>
      <c r="H90" s="14"/>
      <c r="I90" s="14"/>
      <c r="J90" s="14"/>
      <c r="K90" s="14"/>
      <c r="L90" s="14"/>
      <c r="M90" s="14"/>
      <c r="N90" s="20"/>
      <c r="O90" s="20"/>
      <c r="P90" s="20"/>
      <c r="Q90" s="20"/>
      <c r="R90" s="20"/>
      <c r="S90" s="20"/>
      <c r="T90" s="20"/>
      <c r="U90" s="20"/>
    </row>
    <row r="91" spans="1:21" x14ac:dyDescent="0.25">
      <c r="A91" s="14"/>
      <c r="B91" s="14"/>
      <c r="C91" s="25"/>
      <c r="D91" s="14"/>
      <c r="E91" s="14"/>
      <c r="F91" s="14"/>
      <c r="G91" s="14"/>
      <c r="H91" s="14"/>
      <c r="I91" s="14"/>
      <c r="J91" s="14"/>
      <c r="K91" s="14"/>
      <c r="L91" s="14"/>
      <c r="M91" s="14"/>
      <c r="N91" s="20"/>
      <c r="O91" s="20"/>
      <c r="P91" s="20"/>
      <c r="Q91" s="20"/>
      <c r="R91" s="20"/>
      <c r="S91" s="20"/>
      <c r="T91" s="20"/>
      <c r="U91" s="20"/>
    </row>
    <row r="92" spans="1:21" x14ac:dyDescent="0.25">
      <c r="A92" s="14"/>
      <c r="B92" s="14"/>
      <c r="C92" s="25"/>
      <c r="D92" s="14"/>
      <c r="E92" s="14"/>
      <c r="F92" s="14"/>
      <c r="G92" s="14"/>
      <c r="H92" s="14"/>
      <c r="I92" s="14"/>
      <c r="J92" s="14"/>
      <c r="K92" s="14"/>
      <c r="L92" s="14"/>
      <c r="M92" s="14"/>
      <c r="N92" s="20"/>
      <c r="O92" s="20"/>
      <c r="P92" s="20"/>
      <c r="Q92" s="20"/>
      <c r="R92" s="20"/>
      <c r="S92" s="20"/>
      <c r="T92" s="20"/>
      <c r="U92" s="20"/>
    </row>
    <row r="93" spans="1:21" x14ac:dyDescent="0.25">
      <c r="A93" s="14"/>
      <c r="B93" s="14"/>
      <c r="C93" s="25"/>
      <c r="D93" s="14"/>
      <c r="E93" s="14"/>
      <c r="F93" s="14"/>
      <c r="G93" s="14"/>
      <c r="H93" s="14"/>
      <c r="I93" s="14"/>
      <c r="J93" s="14"/>
      <c r="K93" s="14"/>
      <c r="L93" s="14"/>
      <c r="M93" s="14"/>
      <c r="N93" s="20"/>
      <c r="O93" s="20"/>
      <c r="P93" s="20"/>
      <c r="Q93" s="20"/>
      <c r="R93" s="20"/>
      <c r="S93" s="20"/>
      <c r="T93" s="20"/>
      <c r="U93" s="20"/>
    </row>
    <row r="94" spans="1:21" x14ac:dyDescent="0.25">
      <c r="C94" s="25"/>
      <c r="D94" s="14"/>
      <c r="E94" s="14"/>
      <c r="F94" s="14"/>
      <c r="G94" s="14"/>
      <c r="H94" s="14"/>
      <c r="I94" s="14"/>
      <c r="J94" s="14"/>
      <c r="K94" s="14"/>
      <c r="L94" s="14"/>
      <c r="M94" s="14"/>
      <c r="N94" s="20"/>
    </row>
    <row r="95" spans="1:21" x14ac:dyDescent="0.25">
      <c r="C95" s="25"/>
      <c r="D95" s="14"/>
      <c r="E95" s="14"/>
      <c r="F95" s="14"/>
      <c r="G95" s="14"/>
      <c r="H95" s="14"/>
      <c r="I95" s="14"/>
      <c r="J95" s="14"/>
      <c r="K95" s="14"/>
      <c r="L95" s="14"/>
      <c r="M95" s="14"/>
      <c r="N95" s="20"/>
    </row>
    <row r="96" spans="1:21" x14ac:dyDescent="0.25">
      <c r="C96" s="25"/>
      <c r="D96" s="14"/>
      <c r="E96" s="14"/>
      <c r="F96" s="14"/>
      <c r="G96" s="14"/>
      <c r="H96" s="14"/>
      <c r="I96" s="14"/>
      <c r="J96" s="14"/>
      <c r="K96" s="14"/>
      <c r="L96" s="14"/>
      <c r="M96" s="14"/>
      <c r="N96" s="20"/>
    </row>
    <row r="97" spans="3:14" x14ac:dyDescent="0.25">
      <c r="C97" s="25"/>
      <c r="D97" s="14"/>
      <c r="E97" s="14"/>
      <c r="F97" s="14"/>
      <c r="G97" s="14"/>
      <c r="H97" s="14"/>
      <c r="I97" s="14"/>
      <c r="J97" s="14"/>
      <c r="K97" s="14"/>
      <c r="L97" s="14"/>
      <c r="M97" s="14"/>
      <c r="N97" s="20"/>
    </row>
  </sheetData>
  <mergeCells count="59">
    <mergeCell ref="B8:B13"/>
    <mergeCell ref="C10:C11"/>
    <mergeCell ref="D10:D11"/>
    <mergeCell ref="V16:V17"/>
    <mergeCell ref="C12:C13"/>
    <mergeCell ref="U8:U9"/>
    <mergeCell ref="U16:U17"/>
    <mergeCell ref="E10:E11"/>
    <mergeCell ref="C8:C9"/>
    <mergeCell ref="D8:D9"/>
    <mergeCell ref="E8:E9"/>
    <mergeCell ref="C14:C15"/>
    <mergeCell ref="V10:V11"/>
    <mergeCell ref="C16:C17"/>
    <mergeCell ref="D16:D17"/>
    <mergeCell ref="E16:E17"/>
    <mergeCell ref="A8:A13"/>
    <mergeCell ref="A14:A23"/>
    <mergeCell ref="B14:B23"/>
    <mergeCell ref="T6:U6"/>
    <mergeCell ref="A1:B4"/>
    <mergeCell ref="C1:V1"/>
    <mergeCell ref="C2:V2"/>
    <mergeCell ref="D3:V3"/>
    <mergeCell ref="D4:V4"/>
    <mergeCell ref="V6:V7"/>
    <mergeCell ref="C6:C7"/>
    <mergeCell ref="D6:E6"/>
    <mergeCell ref="F6:S6"/>
    <mergeCell ref="A6:A7"/>
    <mergeCell ref="B6:B7"/>
    <mergeCell ref="V8:V9"/>
    <mergeCell ref="D14:D15"/>
    <mergeCell ref="E14:E15"/>
    <mergeCell ref="V12:V13"/>
    <mergeCell ref="V14:V15"/>
    <mergeCell ref="D12:D13"/>
    <mergeCell ref="E12:E13"/>
    <mergeCell ref="U10:U11"/>
    <mergeCell ref="U12:U13"/>
    <mergeCell ref="U14:U15"/>
    <mergeCell ref="T8:T13"/>
    <mergeCell ref="T14:T23"/>
    <mergeCell ref="V20:V21"/>
    <mergeCell ref="U22:U23"/>
    <mergeCell ref="V18:V19"/>
    <mergeCell ref="V22:V23"/>
    <mergeCell ref="U18:U19"/>
    <mergeCell ref="U20:U21"/>
    <mergeCell ref="A24:S24"/>
    <mergeCell ref="D18:D19"/>
    <mergeCell ref="E18:E19"/>
    <mergeCell ref="D22:D23"/>
    <mergeCell ref="E22:E23"/>
    <mergeCell ref="C20:C21"/>
    <mergeCell ref="C18:C19"/>
    <mergeCell ref="C22:C23"/>
    <mergeCell ref="D20:D21"/>
    <mergeCell ref="E20:E21"/>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28"/>
  <sheetViews>
    <sheetView tabSelected="1" topLeftCell="J1" zoomScale="70" zoomScaleNormal="70" workbookViewId="0">
      <selection activeCell="S66" sqref="S66"/>
    </sheetView>
  </sheetViews>
  <sheetFormatPr baseColWidth="10" defaultRowHeight="15" x14ac:dyDescent="0.25"/>
  <cols>
    <col min="2" max="2" width="20.42578125" customWidth="1"/>
    <col min="3" max="4" width="16.28515625" customWidth="1"/>
    <col min="5" max="5" width="20.5703125" customWidth="1"/>
    <col min="6" max="6" width="19.42578125" hidden="1" customWidth="1"/>
    <col min="7" max="7" width="18.7109375" style="52" hidden="1" customWidth="1"/>
    <col min="8" max="8" width="22.7109375" customWidth="1"/>
    <col min="9" max="9" width="28.85546875" customWidth="1"/>
    <col min="10" max="10" width="18.7109375" customWidth="1"/>
    <col min="11" max="11" width="21.42578125" customWidth="1"/>
    <col min="12" max="12" width="19.42578125" style="51" customWidth="1"/>
    <col min="13" max="13" width="20.855468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8.85546875" style="50" customWidth="1"/>
    <col min="27" max="27" width="16" style="50" customWidth="1"/>
    <col min="28" max="28" width="3.140625" style="50" customWidth="1"/>
    <col min="29" max="29" width="14" style="50" customWidth="1"/>
    <col min="30" max="30" width="2.5703125" style="50" customWidth="1"/>
    <col min="31" max="31" width="23.42578125" style="50" customWidth="1"/>
    <col min="32" max="33" width="2.5703125" style="50" customWidth="1"/>
    <col min="34" max="34" width="13.28515625" style="50" customWidth="1"/>
    <col min="35" max="35" width="4" style="49" customWidth="1"/>
    <col min="36" max="36" width="15" style="49" customWidth="1"/>
  </cols>
  <sheetData>
    <row r="1" spans="1:36" x14ac:dyDescent="0.25">
      <c r="A1" s="389"/>
      <c r="B1" s="390"/>
      <c r="C1" s="390"/>
      <c r="D1" s="390"/>
      <c r="E1" s="395" t="s">
        <v>0</v>
      </c>
      <c r="F1" s="395"/>
      <c r="G1" s="395"/>
      <c r="H1" s="395"/>
      <c r="I1" s="395"/>
      <c r="J1" s="395"/>
      <c r="K1" s="395"/>
      <c r="L1" s="395"/>
      <c r="M1" s="395"/>
      <c r="N1" s="395"/>
      <c r="O1" s="395"/>
      <c r="P1" s="395"/>
      <c r="Q1" s="395"/>
      <c r="R1" s="395"/>
      <c r="S1" s="395"/>
      <c r="T1" s="395"/>
      <c r="U1" s="395"/>
      <c r="V1" s="395"/>
      <c r="W1" s="395"/>
      <c r="X1" s="395"/>
      <c r="Y1" s="396"/>
    </row>
    <row r="2" spans="1:36" x14ac:dyDescent="0.25">
      <c r="A2" s="391"/>
      <c r="B2" s="392"/>
      <c r="C2" s="392"/>
      <c r="D2" s="392"/>
      <c r="E2" s="397" t="s">
        <v>120</v>
      </c>
      <c r="F2" s="397"/>
      <c r="G2" s="397"/>
      <c r="H2" s="397"/>
      <c r="I2" s="397"/>
      <c r="J2" s="397"/>
      <c r="K2" s="397"/>
      <c r="L2" s="397"/>
      <c r="M2" s="397"/>
      <c r="N2" s="397"/>
      <c r="O2" s="397"/>
      <c r="P2" s="397"/>
      <c r="Q2" s="397"/>
      <c r="R2" s="397"/>
      <c r="S2" s="397"/>
      <c r="T2" s="397"/>
      <c r="U2" s="397"/>
      <c r="V2" s="397"/>
      <c r="W2" s="397"/>
      <c r="X2" s="397"/>
      <c r="Y2" s="398"/>
    </row>
    <row r="3" spans="1:36" x14ac:dyDescent="0.25">
      <c r="A3" s="391"/>
      <c r="B3" s="392"/>
      <c r="C3" s="392"/>
      <c r="D3" s="392"/>
      <c r="E3" s="399" t="s">
        <v>34</v>
      </c>
      <c r="F3" s="399"/>
      <c r="G3" s="397" t="str">
        <f>+[2]GESTIÓN!S4</f>
        <v xml:space="preserve"> DIRECCIÓN DE GESTIÓN AMBIENTAL </v>
      </c>
      <c r="H3" s="397"/>
      <c r="I3" s="397"/>
      <c r="J3" s="397"/>
      <c r="K3" s="397"/>
      <c r="L3" s="397"/>
      <c r="M3" s="397"/>
      <c r="N3" s="397"/>
      <c r="O3" s="397"/>
      <c r="P3" s="397"/>
      <c r="Q3" s="397"/>
      <c r="R3" s="399"/>
      <c r="S3" s="399"/>
      <c r="T3" s="399"/>
      <c r="U3" s="399"/>
      <c r="V3" s="399"/>
      <c r="W3" s="399"/>
      <c r="X3" s="399"/>
      <c r="Y3" s="400"/>
      <c r="AB3" s="49"/>
      <c r="AC3" s="49"/>
      <c r="AD3"/>
      <c r="AE3"/>
      <c r="AF3"/>
      <c r="AG3"/>
      <c r="AH3"/>
      <c r="AI3"/>
      <c r="AJ3"/>
    </row>
    <row r="4" spans="1:36" ht="15.75" thickBot="1" x14ac:dyDescent="0.3">
      <c r="A4" s="393"/>
      <c r="B4" s="394"/>
      <c r="C4" s="394"/>
      <c r="D4" s="394"/>
      <c r="E4" s="382" t="s">
        <v>35</v>
      </c>
      <c r="F4" s="382"/>
      <c r="G4" s="401" t="str">
        <f>+[2]GESTIÓN!S5</f>
        <v>7517: Promoción de la conservación de bienes y servicios ambientales rurales en Bogotá D.C.</v>
      </c>
      <c r="H4" s="401"/>
      <c r="I4" s="401"/>
      <c r="J4" s="401"/>
      <c r="K4" s="401"/>
      <c r="L4" s="401"/>
      <c r="M4" s="401"/>
      <c r="N4" s="401"/>
      <c r="O4" s="401"/>
      <c r="P4" s="401"/>
      <c r="Q4" s="401"/>
      <c r="R4" s="382"/>
      <c r="S4" s="382"/>
      <c r="T4" s="382"/>
      <c r="U4" s="382"/>
      <c r="V4" s="382"/>
      <c r="W4" s="382"/>
      <c r="X4" s="382"/>
      <c r="Y4" s="383"/>
      <c r="AB4" s="49"/>
      <c r="AC4" s="49"/>
      <c r="AD4"/>
      <c r="AE4"/>
      <c r="AF4"/>
      <c r="AG4"/>
      <c r="AH4"/>
      <c r="AI4"/>
      <c r="AJ4"/>
    </row>
    <row r="5" spans="1:36" ht="13.5" customHeight="1" x14ac:dyDescent="0.25">
      <c r="A5" s="384" t="s">
        <v>43</v>
      </c>
      <c r="B5" s="385" t="s">
        <v>44</v>
      </c>
      <c r="C5" s="385" t="s">
        <v>119</v>
      </c>
      <c r="D5" s="385" t="s">
        <v>45</v>
      </c>
      <c r="E5" s="385" t="s">
        <v>46</v>
      </c>
      <c r="F5" s="386" t="s">
        <v>118</v>
      </c>
      <c r="G5" s="387"/>
      <c r="H5" s="387"/>
      <c r="I5" s="387"/>
      <c r="J5" s="385" t="s">
        <v>216</v>
      </c>
      <c r="K5" s="385"/>
      <c r="L5" s="385"/>
      <c r="M5" s="385"/>
      <c r="N5" s="385" t="s">
        <v>47</v>
      </c>
      <c r="O5" s="385"/>
      <c r="P5" s="385"/>
      <c r="Q5" s="385"/>
      <c r="R5" s="385"/>
      <c r="S5" s="385" t="s">
        <v>53</v>
      </c>
      <c r="T5" s="385"/>
      <c r="U5" s="385"/>
      <c r="V5" s="385"/>
      <c r="W5" s="385"/>
      <c r="X5" s="385"/>
      <c r="Y5" s="388"/>
      <c r="AD5" s="49"/>
      <c r="AE5" s="49"/>
      <c r="AF5"/>
      <c r="AG5"/>
      <c r="AH5"/>
      <c r="AI5"/>
      <c r="AJ5"/>
    </row>
    <row r="6" spans="1:36" ht="30" customHeight="1" thickBot="1" x14ac:dyDescent="0.3">
      <c r="A6" s="442" t="s">
        <v>36</v>
      </c>
      <c r="B6" s="443"/>
      <c r="C6" s="443"/>
      <c r="D6" s="443"/>
      <c r="E6" s="443"/>
      <c r="F6" s="72" t="s">
        <v>117</v>
      </c>
      <c r="G6" s="72" t="s">
        <v>116</v>
      </c>
      <c r="H6" s="72" t="s">
        <v>115</v>
      </c>
      <c r="I6" s="72" t="s">
        <v>114</v>
      </c>
      <c r="J6" s="58" t="s">
        <v>117</v>
      </c>
      <c r="K6" s="58" t="s">
        <v>116</v>
      </c>
      <c r="L6" s="58" t="s">
        <v>115</v>
      </c>
      <c r="M6" s="58" t="s">
        <v>114</v>
      </c>
      <c r="N6" s="72" t="s">
        <v>48</v>
      </c>
      <c r="O6" s="72" t="s">
        <v>49</v>
      </c>
      <c r="P6" s="72" t="s">
        <v>50</v>
      </c>
      <c r="Q6" s="72" t="s">
        <v>51</v>
      </c>
      <c r="R6" s="72" t="s">
        <v>52</v>
      </c>
      <c r="S6" s="72" t="s">
        <v>54</v>
      </c>
      <c r="T6" s="72" t="s">
        <v>55</v>
      </c>
      <c r="U6" s="72" t="s">
        <v>113</v>
      </c>
      <c r="V6" s="72" t="s">
        <v>56</v>
      </c>
      <c r="W6" s="72" t="s">
        <v>57</v>
      </c>
      <c r="X6" s="72" t="s">
        <v>58</v>
      </c>
      <c r="Y6" s="73" t="s">
        <v>59</v>
      </c>
      <c r="AD6" s="49"/>
      <c r="AE6" s="49"/>
      <c r="AF6"/>
      <c r="AG6"/>
      <c r="AH6"/>
      <c r="AI6"/>
      <c r="AJ6"/>
    </row>
    <row r="7" spans="1:36" s="74" customFormat="1" ht="24" customHeight="1" x14ac:dyDescent="0.25">
      <c r="A7" s="460">
        <v>1</v>
      </c>
      <c r="B7" s="378" t="s">
        <v>176</v>
      </c>
      <c r="C7" s="377" t="s">
        <v>177</v>
      </c>
      <c r="D7" s="176" t="s">
        <v>37</v>
      </c>
      <c r="E7" s="177">
        <v>117.5</v>
      </c>
      <c r="F7" s="178"/>
      <c r="G7" s="175"/>
      <c r="H7" s="175"/>
      <c r="I7" s="179">
        <v>0.7</v>
      </c>
      <c r="J7" s="180"/>
      <c r="K7" s="175">
        <v>0</v>
      </c>
      <c r="L7" s="175">
        <v>0</v>
      </c>
      <c r="M7" s="179">
        <v>0.7</v>
      </c>
      <c r="N7" s="380" t="s">
        <v>180</v>
      </c>
      <c r="O7" s="375" t="s">
        <v>184</v>
      </c>
      <c r="P7" s="375" t="s">
        <v>150</v>
      </c>
      <c r="Q7" s="371" t="s">
        <v>187</v>
      </c>
      <c r="R7" s="375" t="s">
        <v>188</v>
      </c>
      <c r="S7" s="461">
        <v>1279.08</v>
      </c>
      <c r="T7" s="461">
        <v>1228.92</v>
      </c>
      <c r="U7" s="371" t="s">
        <v>192</v>
      </c>
      <c r="V7" s="371" t="s">
        <v>192</v>
      </c>
      <c r="W7" s="371" t="s">
        <v>192</v>
      </c>
      <c r="X7" s="371" t="s">
        <v>192</v>
      </c>
      <c r="Y7" s="376">
        <v>2508</v>
      </c>
    </row>
    <row r="8" spans="1:36" s="74" customFormat="1" ht="24" customHeight="1" x14ac:dyDescent="0.25">
      <c r="A8" s="462"/>
      <c r="B8" s="379"/>
      <c r="C8" s="372"/>
      <c r="D8" s="182" t="s">
        <v>38</v>
      </c>
      <c r="E8" s="183"/>
      <c r="F8" s="184"/>
      <c r="G8" s="186">
        <v>31023200</v>
      </c>
      <c r="H8" s="186">
        <v>138868000</v>
      </c>
      <c r="I8" s="185">
        <v>226658500</v>
      </c>
      <c r="J8" s="185"/>
      <c r="K8" s="186">
        <v>31023200</v>
      </c>
      <c r="L8" s="186">
        <v>138868000</v>
      </c>
      <c r="M8" s="186">
        <v>223863333.33333331</v>
      </c>
      <c r="N8" s="381"/>
      <c r="O8" s="374"/>
      <c r="P8" s="374"/>
      <c r="Q8" s="370"/>
      <c r="R8" s="374"/>
      <c r="S8" s="458"/>
      <c r="T8" s="458"/>
      <c r="U8" s="370"/>
      <c r="V8" s="370"/>
      <c r="W8" s="370"/>
      <c r="X8" s="370"/>
      <c r="Y8" s="352"/>
    </row>
    <row r="9" spans="1:36" s="74" customFormat="1" ht="24" customHeight="1" x14ac:dyDescent="0.25">
      <c r="A9" s="462"/>
      <c r="B9" s="379"/>
      <c r="C9" s="372"/>
      <c r="D9" s="182" t="s">
        <v>39</v>
      </c>
      <c r="E9" s="187"/>
      <c r="F9" s="184"/>
      <c r="G9" s="211"/>
      <c r="H9" s="211"/>
      <c r="I9" s="185"/>
      <c r="J9" s="185"/>
      <c r="K9" s="211"/>
      <c r="L9" s="211"/>
      <c r="M9" s="185"/>
      <c r="N9" s="381"/>
      <c r="O9" s="374"/>
      <c r="P9" s="374"/>
      <c r="Q9" s="370"/>
      <c r="R9" s="374"/>
      <c r="S9" s="458"/>
      <c r="T9" s="458"/>
      <c r="U9" s="370"/>
      <c r="V9" s="370"/>
      <c r="W9" s="370"/>
      <c r="X9" s="370"/>
      <c r="Y9" s="352"/>
    </row>
    <row r="10" spans="1:36" s="74" customFormat="1" ht="24" customHeight="1" x14ac:dyDescent="0.25">
      <c r="A10" s="462"/>
      <c r="B10" s="379"/>
      <c r="C10" s="372"/>
      <c r="D10" s="188" t="s">
        <v>40</v>
      </c>
      <c r="E10" s="184"/>
      <c r="F10" s="184"/>
      <c r="G10" s="211"/>
      <c r="H10" s="189"/>
      <c r="I10" s="185"/>
      <c r="J10" s="185"/>
      <c r="K10" s="211"/>
      <c r="L10" s="189"/>
      <c r="M10" s="185"/>
      <c r="N10" s="381"/>
      <c r="O10" s="374"/>
      <c r="P10" s="374"/>
      <c r="Q10" s="370"/>
      <c r="R10" s="374"/>
      <c r="S10" s="458"/>
      <c r="T10" s="458"/>
      <c r="U10" s="370"/>
      <c r="V10" s="370"/>
      <c r="W10" s="370"/>
      <c r="X10" s="370"/>
      <c r="Y10" s="352"/>
    </row>
    <row r="11" spans="1:36" s="74" customFormat="1" ht="24" customHeight="1" x14ac:dyDescent="0.25">
      <c r="A11" s="462"/>
      <c r="B11" s="379"/>
      <c r="C11" s="372" t="s">
        <v>178</v>
      </c>
      <c r="D11" s="190" t="s">
        <v>37</v>
      </c>
      <c r="E11" s="184"/>
      <c r="F11" s="184">
        <f>+J11</f>
        <v>6</v>
      </c>
      <c r="G11" s="71">
        <f>+K11</f>
        <v>8</v>
      </c>
      <c r="H11" s="71">
        <f>+L11</f>
        <v>0</v>
      </c>
      <c r="I11" s="181">
        <v>40.6</v>
      </c>
      <c r="J11" s="185">
        <v>6</v>
      </c>
      <c r="K11" s="71">
        <v>8</v>
      </c>
      <c r="L11" s="71"/>
      <c r="M11" s="181">
        <v>40.6</v>
      </c>
      <c r="N11" s="381" t="s">
        <v>181</v>
      </c>
      <c r="O11" s="374" t="s">
        <v>185</v>
      </c>
      <c r="P11" s="374" t="s">
        <v>150</v>
      </c>
      <c r="Q11" s="370" t="s">
        <v>187</v>
      </c>
      <c r="R11" s="374" t="s">
        <v>189</v>
      </c>
      <c r="S11" s="458">
        <v>1446.3600000000001</v>
      </c>
      <c r="T11" s="458">
        <v>1389.6399999999999</v>
      </c>
      <c r="U11" s="370" t="s">
        <v>192</v>
      </c>
      <c r="V11" s="370" t="s">
        <v>192</v>
      </c>
      <c r="W11" s="370" t="s">
        <v>192</v>
      </c>
      <c r="X11" s="370" t="s">
        <v>192</v>
      </c>
      <c r="Y11" s="352">
        <v>2836</v>
      </c>
    </row>
    <row r="12" spans="1:36" s="74" customFormat="1" ht="24" customHeight="1" x14ac:dyDescent="0.25">
      <c r="A12" s="462"/>
      <c r="B12" s="379"/>
      <c r="C12" s="372"/>
      <c r="D12" s="182" t="s">
        <v>38</v>
      </c>
      <c r="E12" s="184"/>
      <c r="F12" s="184"/>
      <c r="G12" s="186">
        <v>31023200</v>
      </c>
      <c r="H12" s="186">
        <v>138868000</v>
      </c>
      <c r="I12" s="185">
        <v>226658500</v>
      </c>
      <c r="J12" s="185"/>
      <c r="K12" s="186">
        <v>31023200</v>
      </c>
      <c r="L12" s="186">
        <v>138868000</v>
      </c>
      <c r="M12" s="186">
        <v>223863333.33333331</v>
      </c>
      <c r="N12" s="381"/>
      <c r="O12" s="374"/>
      <c r="P12" s="374"/>
      <c r="Q12" s="370"/>
      <c r="R12" s="374"/>
      <c r="S12" s="458"/>
      <c r="T12" s="458"/>
      <c r="U12" s="370"/>
      <c r="V12" s="370"/>
      <c r="W12" s="370"/>
      <c r="X12" s="370"/>
      <c r="Y12" s="352"/>
    </row>
    <row r="13" spans="1:36" s="74" customFormat="1" ht="24" customHeight="1" x14ac:dyDescent="0.25">
      <c r="A13" s="462"/>
      <c r="B13" s="379"/>
      <c r="C13" s="372"/>
      <c r="D13" s="182" t="s">
        <v>39</v>
      </c>
      <c r="E13" s="184"/>
      <c r="F13" s="184"/>
      <c r="G13" s="211"/>
      <c r="H13" s="211"/>
      <c r="I13" s="185"/>
      <c r="J13" s="185"/>
      <c r="K13" s="211"/>
      <c r="L13" s="211"/>
      <c r="M13" s="185"/>
      <c r="N13" s="381"/>
      <c r="O13" s="374"/>
      <c r="P13" s="374"/>
      <c r="Q13" s="370"/>
      <c r="R13" s="374"/>
      <c r="S13" s="458"/>
      <c r="T13" s="458"/>
      <c r="U13" s="370"/>
      <c r="V13" s="370"/>
      <c r="W13" s="370"/>
      <c r="X13" s="370"/>
      <c r="Y13" s="352"/>
    </row>
    <row r="14" spans="1:36" s="74" customFormat="1" ht="24" customHeight="1" x14ac:dyDescent="0.25">
      <c r="A14" s="462"/>
      <c r="B14" s="379"/>
      <c r="C14" s="372"/>
      <c r="D14" s="188" t="s">
        <v>40</v>
      </c>
      <c r="E14" s="184"/>
      <c r="F14" s="184"/>
      <c r="G14" s="211"/>
      <c r="H14" s="189"/>
      <c r="I14" s="185"/>
      <c r="J14" s="185"/>
      <c r="K14" s="211"/>
      <c r="L14" s="189"/>
      <c r="M14" s="185"/>
      <c r="N14" s="381"/>
      <c r="O14" s="374"/>
      <c r="P14" s="374"/>
      <c r="Q14" s="370"/>
      <c r="R14" s="374"/>
      <c r="S14" s="458"/>
      <c r="T14" s="458"/>
      <c r="U14" s="370"/>
      <c r="V14" s="370"/>
      <c r="W14" s="370"/>
      <c r="X14" s="370"/>
      <c r="Y14" s="352"/>
    </row>
    <row r="15" spans="1:36" s="74" customFormat="1" ht="24" customHeight="1" x14ac:dyDescent="0.25">
      <c r="A15" s="462"/>
      <c r="B15" s="379"/>
      <c r="C15" s="372" t="s">
        <v>179</v>
      </c>
      <c r="D15" s="190" t="s">
        <v>37</v>
      </c>
      <c r="E15" s="184"/>
      <c r="F15" s="184">
        <f>+J15</f>
        <v>0</v>
      </c>
      <c r="G15" s="71">
        <f>+K15</f>
        <v>0</v>
      </c>
      <c r="H15" s="71">
        <f>+L15</f>
        <v>28.5</v>
      </c>
      <c r="I15" s="181">
        <v>76.2</v>
      </c>
      <c r="J15" s="185"/>
      <c r="K15" s="71">
        <v>0</v>
      </c>
      <c r="L15" s="71">
        <f>28.5</f>
        <v>28.5</v>
      </c>
      <c r="M15" s="181">
        <v>70.2</v>
      </c>
      <c r="N15" s="381" t="s">
        <v>182</v>
      </c>
      <c r="O15" s="374" t="s">
        <v>185</v>
      </c>
      <c r="P15" s="374" t="s">
        <v>150</v>
      </c>
      <c r="Q15" s="370" t="s">
        <v>187</v>
      </c>
      <c r="R15" s="374" t="s">
        <v>190</v>
      </c>
      <c r="S15" s="458">
        <v>2037.45</v>
      </c>
      <c r="T15" s="458">
        <v>1957.55</v>
      </c>
      <c r="U15" s="370" t="s">
        <v>192</v>
      </c>
      <c r="V15" s="370" t="s">
        <v>192</v>
      </c>
      <c r="W15" s="370" t="s">
        <v>192</v>
      </c>
      <c r="X15" s="370" t="s">
        <v>192</v>
      </c>
      <c r="Y15" s="352">
        <v>3995</v>
      </c>
    </row>
    <row r="16" spans="1:36" s="74" customFormat="1" ht="24" customHeight="1" x14ac:dyDescent="0.25">
      <c r="A16" s="462"/>
      <c r="B16" s="379"/>
      <c r="C16" s="372"/>
      <c r="D16" s="182" t="s">
        <v>38</v>
      </c>
      <c r="E16" s="184"/>
      <c r="F16" s="184"/>
      <c r="G16" s="195">
        <v>31023200</v>
      </c>
      <c r="H16" s="186">
        <v>138868000</v>
      </c>
      <c r="I16" s="183">
        <v>226658500</v>
      </c>
      <c r="J16" s="183"/>
      <c r="K16" s="195">
        <v>31023200</v>
      </c>
      <c r="L16" s="186">
        <v>138868000</v>
      </c>
      <c r="M16" s="186">
        <v>223863333.33333331</v>
      </c>
      <c r="N16" s="381"/>
      <c r="O16" s="374"/>
      <c r="P16" s="374"/>
      <c r="Q16" s="370"/>
      <c r="R16" s="374"/>
      <c r="S16" s="458"/>
      <c r="T16" s="458"/>
      <c r="U16" s="370"/>
      <c r="V16" s="370"/>
      <c r="W16" s="370"/>
      <c r="X16" s="370"/>
      <c r="Y16" s="352"/>
    </row>
    <row r="17" spans="1:36" s="74" customFormat="1" ht="24" customHeight="1" x14ac:dyDescent="0.25">
      <c r="A17" s="462"/>
      <c r="B17" s="379"/>
      <c r="C17" s="372"/>
      <c r="D17" s="182" t="s">
        <v>39</v>
      </c>
      <c r="E17" s="184"/>
      <c r="F17" s="184"/>
      <c r="G17" s="211"/>
      <c r="H17" s="211"/>
      <c r="I17" s="183"/>
      <c r="J17" s="183"/>
      <c r="K17" s="211"/>
      <c r="L17" s="211"/>
      <c r="M17" s="183"/>
      <c r="N17" s="381"/>
      <c r="O17" s="374"/>
      <c r="P17" s="374"/>
      <c r="Q17" s="370"/>
      <c r="R17" s="374"/>
      <c r="S17" s="458"/>
      <c r="T17" s="458"/>
      <c r="U17" s="370"/>
      <c r="V17" s="370"/>
      <c r="W17" s="370"/>
      <c r="X17" s="370"/>
      <c r="Y17" s="352"/>
    </row>
    <row r="18" spans="1:36" s="74" customFormat="1" ht="24" customHeight="1" x14ac:dyDescent="0.25">
      <c r="A18" s="462"/>
      <c r="B18" s="379"/>
      <c r="C18" s="372"/>
      <c r="D18" s="188" t="s">
        <v>40</v>
      </c>
      <c r="E18" s="184"/>
      <c r="F18" s="184"/>
      <c r="G18" s="211"/>
      <c r="H18" s="189"/>
      <c r="I18" s="183"/>
      <c r="J18" s="183"/>
      <c r="K18" s="211"/>
      <c r="L18" s="189"/>
      <c r="M18" s="183"/>
      <c r="N18" s="381"/>
      <c r="O18" s="374"/>
      <c r="P18" s="374"/>
      <c r="Q18" s="370"/>
      <c r="R18" s="374"/>
      <c r="S18" s="458"/>
      <c r="T18" s="458"/>
      <c r="U18" s="370"/>
      <c r="V18" s="370"/>
      <c r="W18" s="370"/>
      <c r="X18" s="370"/>
      <c r="Y18" s="352"/>
    </row>
    <row r="19" spans="1:36" s="74" customFormat="1" ht="24" customHeight="1" x14ac:dyDescent="0.25">
      <c r="A19" s="462"/>
      <c r="B19" s="379"/>
      <c r="C19" s="372" t="s">
        <v>205</v>
      </c>
      <c r="D19" s="190" t="s">
        <v>37</v>
      </c>
      <c r="E19" s="184"/>
      <c r="F19" s="184"/>
      <c r="G19" s="71">
        <v>0</v>
      </c>
      <c r="H19" s="71">
        <v>0</v>
      </c>
      <c r="I19" s="183">
        <v>0</v>
      </c>
      <c r="J19" s="183"/>
      <c r="K19" s="71">
        <v>0</v>
      </c>
      <c r="L19" s="71">
        <v>0</v>
      </c>
      <c r="M19" s="183">
        <v>0</v>
      </c>
      <c r="N19" s="381" t="s">
        <v>183</v>
      </c>
      <c r="O19" s="374" t="s">
        <v>186</v>
      </c>
      <c r="P19" s="374" t="s">
        <v>150</v>
      </c>
      <c r="Q19" s="370" t="s">
        <v>187</v>
      </c>
      <c r="R19" s="374" t="s">
        <v>191</v>
      </c>
      <c r="S19" s="475">
        <v>1030</v>
      </c>
      <c r="T19" s="458">
        <v>504.81</v>
      </c>
      <c r="U19" s="370" t="s">
        <v>192</v>
      </c>
      <c r="V19" s="370" t="s">
        <v>192</v>
      </c>
      <c r="W19" s="370" t="s">
        <v>192</v>
      </c>
      <c r="X19" s="370" t="s">
        <v>192</v>
      </c>
      <c r="Y19" s="352">
        <v>369</v>
      </c>
    </row>
    <row r="20" spans="1:36" s="74" customFormat="1" ht="24" customHeight="1" x14ac:dyDescent="0.25">
      <c r="A20" s="462"/>
      <c r="B20" s="379"/>
      <c r="C20" s="372"/>
      <c r="D20" s="182" t="s">
        <v>38</v>
      </c>
      <c r="E20" s="184"/>
      <c r="F20" s="184"/>
      <c r="G20" s="195">
        <f>31023200</f>
        <v>31023200</v>
      </c>
      <c r="H20" s="186">
        <v>138868000</v>
      </c>
      <c r="I20" s="183">
        <v>0</v>
      </c>
      <c r="J20" s="183"/>
      <c r="K20" s="195">
        <f>31023200</f>
        <v>31023200</v>
      </c>
      <c r="L20" s="186">
        <v>138868000</v>
      </c>
      <c r="M20" s="186">
        <v>0</v>
      </c>
      <c r="N20" s="381"/>
      <c r="O20" s="374"/>
      <c r="P20" s="374"/>
      <c r="Q20" s="370"/>
      <c r="R20" s="374"/>
      <c r="S20" s="475"/>
      <c r="T20" s="458"/>
      <c r="U20" s="370"/>
      <c r="V20" s="370"/>
      <c r="W20" s="370"/>
      <c r="X20" s="370"/>
      <c r="Y20" s="352"/>
    </row>
    <row r="21" spans="1:36" s="74" customFormat="1" ht="24" customHeight="1" x14ac:dyDescent="0.25">
      <c r="A21" s="462"/>
      <c r="B21" s="379"/>
      <c r="C21" s="372"/>
      <c r="D21" s="182" t="s">
        <v>39</v>
      </c>
      <c r="E21" s="184"/>
      <c r="F21" s="184"/>
      <c r="G21" s="211"/>
      <c r="H21" s="211"/>
      <c r="I21" s="183"/>
      <c r="J21" s="183"/>
      <c r="K21" s="211"/>
      <c r="L21" s="211"/>
      <c r="M21" s="183"/>
      <c r="N21" s="381"/>
      <c r="O21" s="374"/>
      <c r="P21" s="374"/>
      <c r="Q21" s="370"/>
      <c r="R21" s="374"/>
      <c r="S21" s="475"/>
      <c r="T21" s="458"/>
      <c r="U21" s="370"/>
      <c r="V21" s="370"/>
      <c r="W21" s="370"/>
      <c r="X21" s="370"/>
      <c r="Y21" s="352"/>
    </row>
    <row r="22" spans="1:36" s="74" customFormat="1" ht="24" customHeight="1" x14ac:dyDescent="0.25">
      <c r="A22" s="462"/>
      <c r="B22" s="379"/>
      <c r="C22" s="372"/>
      <c r="D22" s="188" t="s">
        <v>40</v>
      </c>
      <c r="E22" s="184"/>
      <c r="F22" s="184"/>
      <c r="G22" s="211"/>
      <c r="H22" s="189"/>
      <c r="I22" s="183"/>
      <c r="J22" s="183"/>
      <c r="K22" s="211"/>
      <c r="L22" s="189"/>
      <c r="M22" s="183"/>
      <c r="N22" s="381"/>
      <c r="O22" s="374"/>
      <c r="P22" s="374"/>
      <c r="Q22" s="370"/>
      <c r="R22" s="374"/>
      <c r="S22" s="475"/>
      <c r="T22" s="458"/>
      <c r="U22" s="370"/>
      <c r="V22" s="370"/>
      <c r="W22" s="370"/>
      <c r="X22" s="370"/>
      <c r="Y22" s="352"/>
    </row>
    <row r="23" spans="1:36" s="74" customFormat="1" ht="24" customHeight="1" x14ac:dyDescent="0.25">
      <c r="A23" s="462"/>
      <c r="B23" s="379"/>
      <c r="C23" s="372" t="s">
        <v>206</v>
      </c>
      <c r="D23" s="190" t="s">
        <v>37</v>
      </c>
      <c r="E23" s="184"/>
      <c r="F23" s="184"/>
      <c r="G23" s="71">
        <v>0</v>
      </c>
      <c r="H23" s="71">
        <v>0</v>
      </c>
      <c r="I23" s="183">
        <v>0</v>
      </c>
      <c r="J23" s="183"/>
      <c r="K23" s="71">
        <v>0</v>
      </c>
      <c r="L23" s="71">
        <v>0</v>
      </c>
      <c r="M23" s="183">
        <v>0</v>
      </c>
      <c r="N23" s="381" t="s">
        <v>183</v>
      </c>
      <c r="O23" s="374" t="s">
        <v>186</v>
      </c>
      <c r="P23" s="374" t="s">
        <v>150</v>
      </c>
      <c r="Q23" s="370" t="s">
        <v>187</v>
      </c>
      <c r="R23" s="374" t="s">
        <v>191</v>
      </c>
      <c r="S23" s="475">
        <v>1030</v>
      </c>
      <c r="T23" s="458">
        <v>504.81</v>
      </c>
      <c r="U23" s="370" t="s">
        <v>192</v>
      </c>
      <c r="V23" s="370" t="s">
        <v>192</v>
      </c>
      <c r="W23" s="370" t="s">
        <v>192</v>
      </c>
      <c r="X23" s="370" t="s">
        <v>192</v>
      </c>
      <c r="Y23" s="352">
        <v>369</v>
      </c>
    </row>
    <row r="24" spans="1:36" s="74" customFormat="1" ht="24" customHeight="1" x14ac:dyDescent="0.25">
      <c r="A24" s="462"/>
      <c r="B24" s="379"/>
      <c r="C24" s="372"/>
      <c r="D24" s="182" t="s">
        <v>38</v>
      </c>
      <c r="E24" s="184"/>
      <c r="F24" s="184"/>
      <c r="G24" s="195">
        <f>31023200</f>
        <v>31023200</v>
      </c>
      <c r="H24" s="186">
        <v>138868000</v>
      </c>
      <c r="I24" s="183">
        <v>0</v>
      </c>
      <c r="J24" s="183"/>
      <c r="K24" s="195">
        <f>31023200</f>
        <v>31023200</v>
      </c>
      <c r="L24" s="186">
        <v>138868000</v>
      </c>
      <c r="M24" s="186">
        <v>0</v>
      </c>
      <c r="N24" s="381"/>
      <c r="O24" s="374"/>
      <c r="P24" s="374"/>
      <c r="Q24" s="370"/>
      <c r="R24" s="374"/>
      <c r="S24" s="475"/>
      <c r="T24" s="458"/>
      <c r="U24" s="370"/>
      <c r="V24" s="370"/>
      <c r="W24" s="370"/>
      <c r="X24" s="370"/>
      <c r="Y24" s="352"/>
    </row>
    <row r="25" spans="1:36" s="74" customFormat="1" ht="24" customHeight="1" x14ac:dyDescent="0.25">
      <c r="A25" s="462"/>
      <c r="B25" s="379"/>
      <c r="C25" s="372"/>
      <c r="D25" s="182" t="s">
        <v>39</v>
      </c>
      <c r="E25" s="184"/>
      <c r="F25" s="184"/>
      <c r="G25" s="211"/>
      <c r="H25" s="211"/>
      <c r="I25" s="183"/>
      <c r="J25" s="183"/>
      <c r="K25" s="211"/>
      <c r="L25" s="211"/>
      <c r="M25" s="183"/>
      <c r="N25" s="381"/>
      <c r="O25" s="374"/>
      <c r="P25" s="374"/>
      <c r="Q25" s="370"/>
      <c r="R25" s="374"/>
      <c r="S25" s="475"/>
      <c r="T25" s="458"/>
      <c r="U25" s="370"/>
      <c r="V25" s="370"/>
      <c r="W25" s="370"/>
      <c r="X25" s="370"/>
      <c r="Y25" s="352"/>
    </row>
    <row r="26" spans="1:36" s="74" customFormat="1" ht="24" customHeight="1" x14ac:dyDescent="0.25">
      <c r="A26" s="462"/>
      <c r="B26" s="379"/>
      <c r="C26" s="372"/>
      <c r="D26" s="188" t="s">
        <v>40</v>
      </c>
      <c r="E26" s="184"/>
      <c r="F26" s="184"/>
      <c r="G26" s="211"/>
      <c r="H26" s="189"/>
      <c r="I26" s="183"/>
      <c r="J26" s="183"/>
      <c r="K26" s="211"/>
      <c r="L26" s="189"/>
      <c r="M26" s="183"/>
      <c r="N26" s="381"/>
      <c r="O26" s="374"/>
      <c r="P26" s="374"/>
      <c r="Q26" s="370"/>
      <c r="R26" s="374"/>
      <c r="S26" s="475"/>
      <c r="T26" s="458"/>
      <c r="U26" s="370"/>
      <c r="V26" s="370"/>
      <c r="W26" s="370"/>
      <c r="X26" s="370"/>
      <c r="Y26" s="352"/>
    </row>
    <row r="27" spans="1:36" s="74" customFormat="1" ht="29.25" customHeight="1" x14ac:dyDescent="0.25">
      <c r="A27" s="462"/>
      <c r="B27" s="379"/>
      <c r="C27" s="370" t="s">
        <v>41</v>
      </c>
      <c r="D27" s="191" t="s">
        <v>111</v>
      </c>
      <c r="E27" s="191">
        <v>727842000</v>
      </c>
      <c r="F27" s="436"/>
      <c r="G27" s="191">
        <f>+G24+G16+G12+G8</f>
        <v>124092800</v>
      </c>
      <c r="H27" s="191">
        <f>+H24+H16+H12+H8+H20</f>
        <v>694340000</v>
      </c>
      <c r="I27" s="191">
        <f>+I24+I16+I12+I8+I20</f>
        <v>679975500</v>
      </c>
      <c r="J27" s="436"/>
      <c r="K27" s="191">
        <f>+K24+K16+K12+K8</f>
        <v>124092800</v>
      </c>
      <c r="L27" s="191">
        <f>+L24+L16+L12+L8</f>
        <v>555472000</v>
      </c>
      <c r="M27" s="183">
        <f>+M8+M12+M16</f>
        <v>671590000</v>
      </c>
      <c r="N27" s="381"/>
      <c r="O27" s="437"/>
      <c r="P27" s="438"/>
      <c r="Q27" s="437"/>
      <c r="R27" s="439"/>
      <c r="S27" s="438"/>
      <c r="T27" s="440"/>
      <c r="U27" s="440"/>
      <c r="V27" s="441"/>
      <c r="W27" s="441"/>
      <c r="X27" s="441"/>
      <c r="Y27" s="444"/>
    </row>
    <row r="28" spans="1:36" s="74" customFormat="1" ht="29.25" customHeight="1" thickBot="1" x14ac:dyDescent="0.3">
      <c r="A28" s="464"/>
      <c r="B28" s="465"/>
      <c r="C28" s="445"/>
      <c r="D28" s="446" t="s">
        <v>112</v>
      </c>
      <c r="E28" s="446">
        <v>117.5</v>
      </c>
      <c r="F28" s="446">
        <f>+F23+F15+F11+F7+E11+(62.33)</f>
        <v>68.33</v>
      </c>
      <c r="G28" s="446">
        <f>+G23+G15+G11+G7+F11+(62.33)</f>
        <v>76.33</v>
      </c>
      <c r="H28" s="446">
        <f>+H7+H11+H15+G11+F11+(62.33)</f>
        <v>104.83</v>
      </c>
      <c r="I28" s="447">
        <f>+I23+I19+I15+I11+I7+H15+G11+F11+(62.33)</f>
        <v>222.32999999999998</v>
      </c>
      <c r="J28" s="448">
        <f>6+62.33</f>
        <v>68.33</v>
      </c>
      <c r="K28" s="448">
        <f>+K11+K7+K15+K19+K23+J28</f>
        <v>76.33</v>
      </c>
      <c r="L28" s="448">
        <f>+K28+L15+L11+L7</f>
        <v>104.83</v>
      </c>
      <c r="M28" s="447">
        <v>107.47</v>
      </c>
      <c r="N28" s="449"/>
      <c r="O28" s="450"/>
      <c r="P28" s="451"/>
      <c r="Q28" s="450"/>
      <c r="R28" s="452"/>
      <c r="S28" s="451"/>
      <c r="T28" s="453"/>
      <c r="U28" s="453"/>
      <c r="V28" s="454"/>
      <c r="W28" s="454"/>
      <c r="X28" s="454"/>
      <c r="Y28" s="455"/>
    </row>
    <row r="29" spans="1:36" ht="24" customHeight="1" x14ac:dyDescent="0.25">
      <c r="A29" s="473">
        <v>2</v>
      </c>
      <c r="B29" s="474" t="s">
        <v>170</v>
      </c>
      <c r="C29" s="431" t="s">
        <v>196</v>
      </c>
      <c r="D29" s="192" t="s">
        <v>37</v>
      </c>
      <c r="E29" s="193"/>
      <c r="F29" s="193"/>
      <c r="G29" s="432">
        <v>10</v>
      </c>
      <c r="H29" s="432">
        <v>10</v>
      </c>
      <c r="I29" s="432">
        <v>10</v>
      </c>
      <c r="J29" s="194"/>
      <c r="K29" s="432">
        <f>0+3+5</f>
        <v>8</v>
      </c>
      <c r="L29" s="432">
        <f>9+3</f>
        <v>12</v>
      </c>
      <c r="M29" s="432">
        <v>1</v>
      </c>
      <c r="N29" s="433" t="s">
        <v>181</v>
      </c>
      <c r="O29" s="433" t="s">
        <v>185</v>
      </c>
      <c r="P29" s="433" t="s">
        <v>150</v>
      </c>
      <c r="Q29" s="434" t="s">
        <v>187</v>
      </c>
      <c r="R29" s="433" t="s">
        <v>198</v>
      </c>
      <c r="S29" s="369">
        <v>1446.3600000000001</v>
      </c>
      <c r="T29" s="369">
        <v>1389.6399999999999</v>
      </c>
      <c r="U29" s="434" t="s">
        <v>192</v>
      </c>
      <c r="V29" s="434" t="s">
        <v>192</v>
      </c>
      <c r="W29" s="434" t="s">
        <v>192</v>
      </c>
      <c r="X29" s="434" t="s">
        <v>192</v>
      </c>
      <c r="Y29" s="435">
        <v>2836</v>
      </c>
      <c r="Z29"/>
      <c r="AA29"/>
      <c r="AB29"/>
      <c r="AC29"/>
      <c r="AD29"/>
      <c r="AE29"/>
      <c r="AF29"/>
      <c r="AG29"/>
      <c r="AH29"/>
      <c r="AI29"/>
      <c r="AJ29"/>
    </row>
    <row r="30" spans="1:36" ht="24" customHeight="1" x14ac:dyDescent="0.25">
      <c r="A30" s="462"/>
      <c r="B30" s="379"/>
      <c r="C30" s="372"/>
      <c r="D30" s="182" t="s">
        <v>38</v>
      </c>
      <c r="E30" s="183"/>
      <c r="F30" s="183"/>
      <c r="G30" s="195">
        <v>144426500</v>
      </c>
      <c r="H30" s="196">
        <f>L30</f>
        <v>99880765.25</v>
      </c>
      <c r="I30" s="197">
        <v>171080500</v>
      </c>
      <c r="J30" s="197"/>
      <c r="K30" s="195">
        <v>79197700</v>
      </c>
      <c r="L30" s="195">
        <v>99880765.25</v>
      </c>
      <c r="M30" s="195">
        <v>111153109.5</v>
      </c>
      <c r="N30" s="374"/>
      <c r="O30" s="374"/>
      <c r="P30" s="374"/>
      <c r="Q30" s="370"/>
      <c r="R30" s="374"/>
      <c r="S30" s="458"/>
      <c r="T30" s="458"/>
      <c r="U30" s="370"/>
      <c r="V30" s="370"/>
      <c r="W30" s="370"/>
      <c r="X30" s="370"/>
      <c r="Y30" s="352"/>
      <c r="Z30"/>
      <c r="AA30"/>
      <c r="AB30"/>
      <c r="AC30"/>
      <c r="AD30"/>
      <c r="AE30"/>
      <c r="AF30"/>
      <c r="AG30"/>
      <c r="AH30"/>
      <c r="AI30"/>
      <c r="AJ30"/>
    </row>
    <row r="31" spans="1:36" ht="24" customHeight="1" x14ac:dyDescent="0.25">
      <c r="A31" s="462"/>
      <c r="B31" s="379"/>
      <c r="C31" s="372"/>
      <c r="D31" s="182" t="s">
        <v>39</v>
      </c>
      <c r="E31" s="198"/>
      <c r="F31" s="198"/>
      <c r="G31" s="199"/>
      <c r="H31" s="211"/>
      <c r="I31" s="197"/>
      <c r="J31" s="197"/>
      <c r="K31" s="211"/>
      <c r="L31" s="211"/>
      <c r="M31" s="197"/>
      <c r="N31" s="374"/>
      <c r="O31" s="374"/>
      <c r="P31" s="374"/>
      <c r="Q31" s="370"/>
      <c r="R31" s="374"/>
      <c r="S31" s="458"/>
      <c r="T31" s="458"/>
      <c r="U31" s="370"/>
      <c r="V31" s="370"/>
      <c r="W31" s="370"/>
      <c r="X31" s="370"/>
      <c r="Y31" s="352"/>
      <c r="Z31"/>
      <c r="AA31"/>
      <c r="AB31"/>
      <c r="AC31"/>
      <c r="AD31"/>
      <c r="AE31"/>
      <c r="AF31"/>
      <c r="AG31"/>
      <c r="AH31"/>
      <c r="AI31"/>
      <c r="AJ31"/>
    </row>
    <row r="32" spans="1:36" ht="24" customHeight="1" x14ac:dyDescent="0.25">
      <c r="A32" s="462"/>
      <c r="B32" s="379"/>
      <c r="C32" s="372"/>
      <c r="D32" s="188" t="s">
        <v>40</v>
      </c>
      <c r="E32" s="183"/>
      <c r="F32" s="183"/>
      <c r="G32" s="199"/>
      <c r="H32" s="211"/>
      <c r="I32" s="197"/>
      <c r="J32" s="197"/>
      <c r="K32" s="211"/>
      <c r="L32" s="189"/>
      <c r="M32" s="197"/>
      <c r="N32" s="374"/>
      <c r="O32" s="374"/>
      <c r="P32" s="374"/>
      <c r="Q32" s="370"/>
      <c r="R32" s="374"/>
      <c r="S32" s="458"/>
      <c r="T32" s="458"/>
      <c r="U32" s="370"/>
      <c r="V32" s="370"/>
      <c r="W32" s="370"/>
      <c r="X32" s="370"/>
      <c r="Y32" s="352"/>
      <c r="Z32"/>
      <c r="AA32"/>
      <c r="AB32"/>
      <c r="AC32"/>
      <c r="AD32"/>
      <c r="AE32"/>
      <c r="AF32"/>
      <c r="AG32"/>
      <c r="AH32"/>
      <c r="AI32"/>
      <c r="AJ32"/>
    </row>
    <row r="33" spans="1:36" ht="24" customHeight="1" x14ac:dyDescent="0.25">
      <c r="A33" s="462"/>
      <c r="B33" s="379"/>
      <c r="C33" s="372" t="s">
        <v>193</v>
      </c>
      <c r="D33" s="190" t="s">
        <v>37</v>
      </c>
      <c r="E33" s="187"/>
      <c r="F33" s="187"/>
      <c r="G33" s="75">
        <v>15</v>
      </c>
      <c r="H33" s="75">
        <v>15</v>
      </c>
      <c r="I33" s="75">
        <v>15</v>
      </c>
      <c r="J33" s="203"/>
      <c r="K33" s="75">
        <f>16+3</f>
        <v>19</v>
      </c>
      <c r="L33" s="75">
        <v>9</v>
      </c>
      <c r="M33" s="202">
        <v>0</v>
      </c>
      <c r="N33" s="374" t="s">
        <v>182</v>
      </c>
      <c r="O33" s="374" t="s">
        <v>185</v>
      </c>
      <c r="P33" s="374" t="s">
        <v>150</v>
      </c>
      <c r="Q33" s="370" t="s">
        <v>187</v>
      </c>
      <c r="R33" s="374" t="s">
        <v>198</v>
      </c>
      <c r="S33" s="458">
        <v>2037.45</v>
      </c>
      <c r="T33" s="458">
        <v>1957.55</v>
      </c>
      <c r="U33" s="370" t="s">
        <v>192</v>
      </c>
      <c r="V33" s="370" t="s">
        <v>192</v>
      </c>
      <c r="W33" s="370" t="s">
        <v>192</v>
      </c>
      <c r="X33" s="370" t="s">
        <v>192</v>
      </c>
      <c r="Y33" s="352">
        <v>3995</v>
      </c>
      <c r="Z33"/>
      <c r="AA33"/>
      <c r="AB33"/>
      <c r="AC33"/>
      <c r="AD33"/>
      <c r="AE33"/>
      <c r="AF33"/>
      <c r="AG33"/>
      <c r="AH33"/>
      <c r="AI33"/>
      <c r="AJ33"/>
    </row>
    <row r="34" spans="1:36" ht="24" customHeight="1" x14ac:dyDescent="0.25">
      <c r="A34" s="462"/>
      <c r="B34" s="379"/>
      <c r="C34" s="372"/>
      <c r="D34" s="182" t="s">
        <v>38</v>
      </c>
      <c r="E34" s="183"/>
      <c r="F34" s="183"/>
      <c r="G34" s="195">
        <v>144426500</v>
      </c>
      <c r="H34" s="196">
        <f>L34</f>
        <v>99880765.25</v>
      </c>
      <c r="I34" s="203">
        <v>171080500</v>
      </c>
      <c r="J34" s="203"/>
      <c r="K34" s="195">
        <v>79197700</v>
      </c>
      <c r="L34" s="195">
        <v>99880765.25</v>
      </c>
      <c r="M34" s="195">
        <v>111153108.5</v>
      </c>
      <c r="N34" s="374"/>
      <c r="O34" s="374"/>
      <c r="P34" s="374"/>
      <c r="Q34" s="370"/>
      <c r="R34" s="374"/>
      <c r="S34" s="458"/>
      <c r="T34" s="458"/>
      <c r="U34" s="370"/>
      <c r="V34" s="370"/>
      <c r="W34" s="370"/>
      <c r="X34" s="370"/>
      <c r="Y34" s="352"/>
      <c r="Z34"/>
      <c r="AA34"/>
      <c r="AB34"/>
      <c r="AC34"/>
      <c r="AD34"/>
      <c r="AE34"/>
      <c r="AF34"/>
      <c r="AG34"/>
      <c r="AH34"/>
      <c r="AI34"/>
      <c r="AJ34"/>
    </row>
    <row r="35" spans="1:36" ht="24" customHeight="1" x14ac:dyDescent="0.25">
      <c r="A35" s="462"/>
      <c r="B35" s="379"/>
      <c r="C35" s="372"/>
      <c r="D35" s="182" t="s">
        <v>39</v>
      </c>
      <c r="E35" s="187"/>
      <c r="F35" s="187"/>
      <c r="G35" s="199"/>
      <c r="H35" s="211"/>
      <c r="I35" s="203"/>
      <c r="J35" s="203"/>
      <c r="K35" s="211"/>
      <c r="L35" s="211"/>
      <c r="M35" s="184"/>
      <c r="N35" s="374"/>
      <c r="O35" s="374"/>
      <c r="P35" s="374"/>
      <c r="Q35" s="370"/>
      <c r="R35" s="374"/>
      <c r="S35" s="458"/>
      <c r="T35" s="458"/>
      <c r="U35" s="370"/>
      <c r="V35" s="370"/>
      <c r="W35" s="370"/>
      <c r="X35" s="370"/>
      <c r="Y35" s="352"/>
      <c r="Z35"/>
      <c r="AA35"/>
      <c r="AB35"/>
      <c r="AC35"/>
      <c r="AD35"/>
      <c r="AE35"/>
      <c r="AF35"/>
      <c r="AG35"/>
      <c r="AH35"/>
      <c r="AI35"/>
      <c r="AJ35"/>
    </row>
    <row r="36" spans="1:36" ht="24" customHeight="1" x14ac:dyDescent="0.25">
      <c r="A36" s="462"/>
      <c r="B36" s="379"/>
      <c r="C36" s="372"/>
      <c r="D36" s="188" t="s">
        <v>40</v>
      </c>
      <c r="E36" s="183"/>
      <c r="F36" s="183"/>
      <c r="G36" s="199"/>
      <c r="H36" s="211"/>
      <c r="I36" s="203"/>
      <c r="J36" s="203"/>
      <c r="K36" s="211"/>
      <c r="L36" s="189"/>
      <c r="M36" s="184"/>
      <c r="N36" s="374"/>
      <c r="O36" s="374"/>
      <c r="P36" s="374"/>
      <c r="Q36" s="370"/>
      <c r="R36" s="374"/>
      <c r="S36" s="458"/>
      <c r="T36" s="458"/>
      <c r="U36" s="370"/>
      <c r="V36" s="370"/>
      <c r="W36" s="370"/>
      <c r="X36" s="370"/>
      <c r="Y36" s="352"/>
      <c r="Z36"/>
      <c r="AA36"/>
      <c r="AB36"/>
      <c r="AC36"/>
      <c r="AD36"/>
      <c r="AE36"/>
      <c r="AF36"/>
      <c r="AG36"/>
      <c r="AH36"/>
      <c r="AI36"/>
      <c r="AJ36"/>
    </row>
    <row r="37" spans="1:36" ht="24" customHeight="1" x14ac:dyDescent="0.25">
      <c r="A37" s="462"/>
      <c r="B37" s="379"/>
      <c r="C37" s="372" t="s">
        <v>194</v>
      </c>
      <c r="D37" s="190" t="s">
        <v>37</v>
      </c>
      <c r="E37" s="183"/>
      <c r="F37" s="183"/>
      <c r="G37" s="75">
        <v>12</v>
      </c>
      <c r="H37" s="75">
        <v>12</v>
      </c>
      <c r="I37" s="75">
        <v>12</v>
      </c>
      <c r="J37" s="203"/>
      <c r="K37" s="75">
        <f>4+0</f>
        <v>4</v>
      </c>
      <c r="L37" s="75">
        <v>1</v>
      </c>
      <c r="M37" s="184">
        <v>1</v>
      </c>
      <c r="N37" s="374" t="s">
        <v>199</v>
      </c>
      <c r="O37" s="374" t="s">
        <v>200</v>
      </c>
      <c r="P37" s="374" t="s">
        <v>150</v>
      </c>
      <c r="Q37" s="370" t="s">
        <v>187</v>
      </c>
      <c r="R37" s="374" t="s">
        <v>201</v>
      </c>
      <c r="S37" s="458">
        <v>114.75</v>
      </c>
      <c r="T37" s="458">
        <v>110.25</v>
      </c>
      <c r="U37" s="370" t="s">
        <v>192</v>
      </c>
      <c r="V37" s="370" t="s">
        <v>192</v>
      </c>
      <c r="W37" s="370" t="s">
        <v>192</v>
      </c>
      <c r="X37" s="370" t="s">
        <v>192</v>
      </c>
      <c r="Y37" s="352">
        <v>225</v>
      </c>
      <c r="Z37"/>
      <c r="AA37"/>
      <c r="AB37"/>
      <c r="AC37"/>
      <c r="AD37"/>
      <c r="AE37"/>
      <c r="AF37"/>
      <c r="AG37"/>
      <c r="AH37"/>
      <c r="AI37"/>
      <c r="AJ37"/>
    </row>
    <row r="38" spans="1:36" ht="24" customHeight="1" x14ac:dyDescent="0.25">
      <c r="A38" s="462"/>
      <c r="B38" s="379"/>
      <c r="C38" s="372"/>
      <c r="D38" s="182" t="s">
        <v>38</v>
      </c>
      <c r="E38" s="183"/>
      <c r="F38" s="183"/>
      <c r="G38" s="195">
        <v>129100000</v>
      </c>
      <c r="H38" s="196">
        <f>L38</f>
        <v>99880765.25</v>
      </c>
      <c r="I38" s="203">
        <v>171080500</v>
      </c>
      <c r="J38" s="203"/>
      <c r="K38" s="195">
        <v>64208200</v>
      </c>
      <c r="L38" s="195">
        <v>99880765.25</v>
      </c>
      <c r="M38" s="195">
        <v>124654375</v>
      </c>
      <c r="N38" s="374"/>
      <c r="O38" s="374"/>
      <c r="P38" s="374"/>
      <c r="Q38" s="370"/>
      <c r="R38" s="374"/>
      <c r="S38" s="458"/>
      <c r="T38" s="458"/>
      <c r="U38" s="370"/>
      <c r="V38" s="370"/>
      <c r="W38" s="370"/>
      <c r="X38" s="370"/>
      <c r="Y38" s="352"/>
      <c r="Z38"/>
      <c r="AA38"/>
      <c r="AB38"/>
      <c r="AC38"/>
      <c r="AD38"/>
      <c r="AE38"/>
      <c r="AF38"/>
      <c r="AG38"/>
      <c r="AH38"/>
      <c r="AI38"/>
      <c r="AJ38"/>
    </row>
    <row r="39" spans="1:36" ht="24" customHeight="1" x14ac:dyDescent="0.25">
      <c r="A39" s="462"/>
      <c r="B39" s="379"/>
      <c r="C39" s="372"/>
      <c r="D39" s="182" t="s">
        <v>39</v>
      </c>
      <c r="E39" s="183"/>
      <c r="F39" s="183"/>
      <c r="G39" s="199"/>
      <c r="H39" s="211"/>
      <c r="I39" s="203"/>
      <c r="J39" s="203"/>
      <c r="K39" s="211"/>
      <c r="L39" s="211"/>
      <c r="M39" s="184"/>
      <c r="N39" s="374"/>
      <c r="O39" s="374"/>
      <c r="P39" s="374"/>
      <c r="Q39" s="370"/>
      <c r="R39" s="374"/>
      <c r="S39" s="458"/>
      <c r="T39" s="458"/>
      <c r="U39" s="370"/>
      <c r="V39" s="370"/>
      <c r="W39" s="370"/>
      <c r="X39" s="370"/>
      <c r="Y39" s="352"/>
      <c r="Z39"/>
      <c r="AA39"/>
      <c r="AB39"/>
      <c r="AC39"/>
      <c r="AD39"/>
      <c r="AE39"/>
      <c r="AF39"/>
      <c r="AG39"/>
      <c r="AH39"/>
      <c r="AI39"/>
      <c r="AJ39"/>
    </row>
    <row r="40" spans="1:36" ht="24" customHeight="1" x14ac:dyDescent="0.25">
      <c r="A40" s="462"/>
      <c r="B40" s="379"/>
      <c r="C40" s="372"/>
      <c r="D40" s="188" t="s">
        <v>40</v>
      </c>
      <c r="E40" s="183"/>
      <c r="F40" s="183"/>
      <c r="G40" s="199"/>
      <c r="H40" s="211"/>
      <c r="I40" s="203"/>
      <c r="J40" s="203"/>
      <c r="K40" s="211"/>
      <c r="L40" s="189"/>
      <c r="M40" s="184"/>
      <c r="N40" s="374"/>
      <c r="O40" s="374"/>
      <c r="P40" s="374"/>
      <c r="Q40" s="370"/>
      <c r="R40" s="374"/>
      <c r="S40" s="458"/>
      <c r="T40" s="458"/>
      <c r="U40" s="370"/>
      <c r="V40" s="370"/>
      <c r="W40" s="370"/>
      <c r="X40" s="370"/>
      <c r="Y40" s="352"/>
      <c r="Z40"/>
      <c r="AA40"/>
      <c r="AB40"/>
      <c r="AC40"/>
      <c r="AD40"/>
      <c r="AE40"/>
      <c r="AF40"/>
      <c r="AG40"/>
      <c r="AH40"/>
      <c r="AI40"/>
      <c r="AJ40"/>
    </row>
    <row r="41" spans="1:36" ht="24" customHeight="1" x14ac:dyDescent="0.25">
      <c r="A41" s="462"/>
      <c r="B41" s="379"/>
      <c r="C41" s="372" t="s">
        <v>195</v>
      </c>
      <c r="D41" s="190" t="s">
        <v>37</v>
      </c>
      <c r="E41" s="187"/>
      <c r="F41" s="187"/>
      <c r="G41" s="75">
        <v>13</v>
      </c>
      <c r="H41" s="75">
        <v>13</v>
      </c>
      <c r="I41" s="75">
        <v>13</v>
      </c>
      <c r="J41" s="203"/>
      <c r="K41" s="75">
        <f>5+6</f>
        <v>11</v>
      </c>
      <c r="L41" s="75">
        <v>6</v>
      </c>
      <c r="M41" s="184">
        <v>3</v>
      </c>
      <c r="N41" s="374" t="s">
        <v>202</v>
      </c>
      <c r="O41" s="374" t="s">
        <v>200</v>
      </c>
      <c r="P41" s="374" t="s">
        <v>150</v>
      </c>
      <c r="Q41" s="370" t="s">
        <v>187</v>
      </c>
      <c r="R41" s="374" t="s">
        <v>201</v>
      </c>
      <c r="S41" s="458">
        <v>86.19</v>
      </c>
      <c r="T41" s="458">
        <v>82.81</v>
      </c>
      <c r="U41" s="370" t="s">
        <v>192</v>
      </c>
      <c r="V41" s="370" t="s">
        <v>192</v>
      </c>
      <c r="W41" s="370" t="s">
        <v>192</v>
      </c>
      <c r="X41" s="370" t="s">
        <v>192</v>
      </c>
      <c r="Y41" s="352">
        <v>169</v>
      </c>
      <c r="Z41"/>
      <c r="AA41"/>
      <c r="AB41"/>
      <c r="AC41"/>
      <c r="AD41"/>
      <c r="AE41"/>
      <c r="AF41"/>
      <c r="AG41"/>
      <c r="AH41"/>
      <c r="AI41"/>
      <c r="AJ41"/>
    </row>
    <row r="42" spans="1:36" ht="24" customHeight="1" x14ac:dyDescent="0.25">
      <c r="A42" s="462"/>
      <c r="B42" s="379"/>
      <c r="C42" s="372"/>
      <c r="D42" s="182" t="s">
        <v>38</v>
      </c>
      <c r="E42" s="183"/>
      <c r="F42" s="183"/>
      <c r="G42" s="195">
        <v>129100000</v>
      </c>
      <c r="H42" s="196">
        <f>L42</f>
        <v>99880765.25</v>
      </c>
      <c r="I42" s="203">
        <v>171080500</v>
      </c>
      <c r="J42" s="203"/>
      <c r="K42" s="195">
        <v>64208200</v>
      </c>
      <c r="L42" s="195">
        <v>99880765.25</v>
      </c>
      <c r="M42" s="195">
        <v>124654375</v>
      </c>
      <c r="N42" s="374"/>
      <c r="O42" s="374"/>
      <c r="P42" s="374"/>
      <c r="Q42" s="370"/>
      <c r="R42" s="374"/>
      <c r="S42" s="458"/>
      <c r="T42" s="458"/>
      <c r="U42" s="370"/>
      <c r="V42" s="370"/>
      <c r="W42" s="370"/>
      <c r="X42" s="370"/>
      <c r="Y42" s="352"/>
      <c r="Z42"/>
      <c r="AA42"/>
      <c r="AB42"/>
      <c r="AC42"/>
      <c r="AD42"/>
      <c r="AE42"/>
      <c r="AF42"/>
      <c r="AG42"/>
      <c r="AH42"/>
      <c r="AI42"/>
      <c r="AJ42"/>
    </row>
    <row r="43" spans="1:36" ht="24" customHeight="1" x14ac:dyDescent="0.25">
      <c r="A43" s="462"/>
      <c r="B43" s="379"/>
      <c r="C43" s="372"/>
      <c r="D43" s="182" t="s">
        <v>39</v>
      </c>
      <c r="E43" s="187"/>
      <c r="F43" s="187"/>
      <c r="G43" s="199"/>
      <c r="H43" s="211"/>
      <c r="I43" s="203"/>
      <c r="J43" s="203"/>
      <c r="K43" s="211"/>
      <c r="L43" s="211"/>
      <c r="M43" s="184"/>
      <c r="N43" s="374"/>
      <c r="O43" s="374"/>
      <c r="P43" s="374"/>
      <c r="Q43" s="370"/>
      <c r="R43" s="374"/>
      <c r="S43" s="458"/>
      <c r="T43" s="458"/>
      <c r="U43" s="370"/>
      <c r="V43" s="370"/>
      <c r="W43" s="370"/>
      <c r="X43" s="370"/>
      <c r="Y43" s="352"/>
      <c r="Z43"/>
      <c r="AA43"/>
      <c r="AB43"/>
      <c r="AC43"/>
      <c r="AD43"/>
      <c r="AE43"/>
      <c r="AF43"/>
      <c r="AG43"/>
      <c r="AH43"/>
      <c r="AI43"/>
      <c r="AJ43"/>
    </row>
    <row r="44" spans="1:36" ht="24" customHeight="1" x14ac:dyDescent="0.25">
      <c r="A44" s="462"/>
      <c r="B44" s="379"/>
      <c r="C44" s="372"/>
      <c r="D44" s="188" t="s">
        <v>40</v>
      </c>
      <c r="E44" s="183"/>
      <c r="F44" s="183"/>
      <c r="G44" s="199"/>
      <c r="H44" s="211"/>
      <c r="I44" s="203"/>
      <c r="J44" s="203"/>
      <c r="K44" s="211"/>
      <c r="L44" s="189"/>
      <c r="M44" s="184"/>
      <c r="N44" s="374"/>
      <c r="O44" s="374"/>
      <c r="P44" s="374"/>
      <c r="Q44" s="370"/>
      <c r="R44" s="374"/>
      <c r="S44" s="458"/>
      <c r="T44" s="458"/>
      <c r="U44" s="370"/>
      <c r="V44" s="370"/>
      <c r="W44" s="370"/>
      <c r="X44" s="370"/>
      <c r="Y44" s="352"/>
      <c r="Z44"/>
      <c r="AA44"/>
      <c r="AB44"/>
      <c r="AC44"/>
      <c r="AD44"/>
      <c r="AE44"/>
      <c r="AF44"/>
      <c r="AG44"/>
      <c r="AH44"/>
      <c r="AI44"/>
      <c r="AJ44"/>
    </row>
    <row r="45" spans="1:36" ht="24" customHeight="1" x14ac:dyDescent="0.25">
      <c r="A45" s="462"/>
      <c r="B45" s="379"/>
      <c r="C45" s="372" t="s">
        <v>197</v>
      </c>
      <c r="D45" s="190" t="s">
        <v>37</v>
      </c>
      <c r="E45" s="187"/>
      <c r="F45" s="187"/>
      <c r="G45" s="75">
        <f>30+45</f>
        <v>75</v>
      </c>
      <c r="H45" s="75">
        <f>30+45</f>
        <v>75</v>
      </c>
      <c r="I45" s="75">
        <f>30+45</f>
        <v>75</v>
      </c>
      <c r="J45" s="203"/>
      <c r="K45" s="75">
        <f>5+2</f>
        <v>7</v>
      </c>
      <c r="L45" s="75">
        <f>14+14</f>
        <v>28</v>
      </c>
      <c r="M45" s="184">
        <v>15</v>
      </c>
      <c r="N45" s="373" t="s">
        <v>203</v>
      </c>
      <c r="O45" s="374" t="s">
        <v>184</v>
      </c>
      <c r="P45" s="374" t="s">
        <v>150</v>
      </c>
      <c r="Q45" s="370" t="s">
        <v>187</v>
      </c>
      <c r="R45" s="374" t="s">
        <v>204</v>
      </c>
      <c r="S45" s="458">
        <v>1279.08</v>
      </c>
      <c r="T45" s="458">
        <v>1228.92</v>
      </c>
      <c r="U45" s="370" t="s">
        <v>192</v>
      </c>
      <c r="V45" s="370" t="s">
        <v>192</v>
      </c>
      <c r="W45" s="370" t="s">
        <v>192</v>
      </c>
      <c r="X45" s="370" t="s">
        <v>192</v>
      </c>
      <c r="Y45" s="352">
        <v>2508</v>
      </c>
      <c r="Z45"/>
      <c r="AA45"/>
      <c r="AB45"/>
      <c r="AC45"/>
      <c r="AD45"/>
      <c r="AE45"/>
      <c r="AF45"/>
      <c r="AG45"/>
      <c r="AH45"/>
      <c r="AI45"/>
      <c r="AJ45"/>
    </row>
    <row r="46" spans="1:36" ht="24" customHeight="1" x14ac:dyDescent="0.25">
      <c r="A46" s="462"/>
      <c r="B46" s="379"/>
      <c r="C46" s="372"/>
      <c r="D46" s="182" t="s">
        <v>38</v>
      </c>
      <c r="E46" s="183"/>
      <c r="F46" s="183"/>
      <c r="G46" s="195">
        <v>260483000</v>
      </c>
      <c r="H46" s="196">
        <f>L46</f>
        <v>166946200</v>
      </c>
      <c r="I46" s="203">
        <v>171080500</v>
      </c>
      <c r="J46" s="203"/>
      <c r="K46" s="195">
        <v>166946200</v>
      </c>
      <c r="L46" s="195">
        <v>166946200</v>
      </c>
      <c r="M46" s="195">
        <v>281064577</v>
      </c>
      <c r="N46" s="373"/>
      <c r="O46" s="374"/>
      <c r="P46" s="374"/>
      <c r="Q46" s="370"/>
      <c r="R46" s="374"/>
      <c r="S46" s="458"/>
      <c r="T46" s="458"/>
      <c r="U46" s="370"/>
      <c r="V46" s="370"/>
      <c r="W46" s="370"/>
      <c r="X46" s="370"/>
      <c r="Y46" s="352"/>
      <c r="Z46"/>
      <c r="AA46"/>
      <c r="AB46"/>
      <c r="AC46"/>
      <c r="AD46"/>
      <c r="AE46"/>
      <c r="AF46"/>
      <c r="AG46"/>
      <c r="AH46"/>
      <c r="AI46"/>
      <c r="AJ46"/>
    </row>
    <row r="47" spans="1:36" ht="24" customHeight="1" x14ac:dyDescent="0.25">
      <c r="A47" s="462"/>
      <c r="B47" s="379"/>
      <c r="C47" s="372"/>
      <c r="D47" s="182" t="s">
        <v>39</v>
      </c>
      <c r="E47" s="187"/>
      <c r="F47" s="187"/>
      <c r="G47" s="199"/>
      <c r="H47" s="211"/>
      <c r="I47" s="203"/>
      <c r="J47" s="203"/>
      <c r="K47" s="211"/>
      <c r="L47" s="211"/>
      <c r="M47" s="184"/>
      <c r="N47" s="373"/>
      <c r="O47" s="374"/>
      <c r="P47" s="374"/>
      <c r="Q47" s="370"/>
      <c r="R47" s="374"/>
      <c r="S47" s="458"/>
      <c r="T47" s="458"/>
      <c r="U47" s="370"/>
      <c r="V47" s="370"/>
      <c r="W47" s="370"/>
      <c r="X47" s="370"/>
      <c r="Y47" s="352"/>
      <c r="Z47"/>
      <c r="AA47"/>
      <c r="AB47"/>
      <c r="AC47"/>
      <c r="AD47"/>
      <c r="AE47"/>
      <c r="AF47"/>
      <c r="AG47"/>
      <c r="AH47"/>
      <c r="AI47"/>
      <c r="AJ47"/>
    </row>
    <row r="48" spans="1:36" ht="24" customHeight="1" x14ac:dyDescent="0.25">
      <c r="A48" s="462"/>
      <c r="B48" s="379"/>
      <c r="C48" s="372"/>
      <c r="D48" s="188" t="s">
        <v>40</v>
      </c>
      <c r="E48" s="183"/>
      <c r="F48" s="183"/>
      <c r="G48" s="199"/>
      <c r="H48" s="211"/>
      <c r="I48" s="203"/>
      <c r="J48" s="203"/>
      <c r="K48" s="211"/>
      <c r="L48" s="189"/>
      <c r="M48" s="184"/>
      <c r="N48" s="373"/>
      <c r="O48" s="374"/>
      <c r="P48" s="374"/>
      <c r="Q48" s="370"/>
      <c r="R48" s="374"/>
      <c r="S48" s="458"/>
      <c r="T48" s="458"/>
      <c r="U48" s="370"/>
      <c r="V48" s="370"/>
      <c r="W48" s="370"/>
      <c r="X48" s="370"/>
      <c r="Y48" s="352"/>
      <c r="Z48"/>
      <c r="AA48"/>
      <c r="AB48"/>
      <c r="AC48"/>
      <c r="AD48"/>
      <c r="AE48"/>
      <c r="AF48"/>
      <c r="AG48"/>
      <c r="AH48"/>
      <c r="AI48"/>
      <c r="AJ48"/>
    </row>
    <row r="49" spans="1:36" ht="33.75" customHeight="1" x14ac:dyDescent="0.25">
      <c r="A49" s="462"/>
      <c r="B49" s="379"/>
      <c r="C49" s="370" t="s">
        <v>41</v>
      </c>
      <c r="D49" s="188" t="s">
        <v>112</v>
      </c>
      <c r="E49" s="204">
        <v>125</v>
      </c>
      <c r="F49" s="183"/>
      <c r="G49" s="75">
        <f t="shared" ref="G49:I50" si="0">G45+G41+G37+G33+G29</f>
        <v>125</v>
      </c>
      <c r="H49" s="75">
        <f t="shared" si="0"/>
        <v>125</v>
      </c>
      <c r="I49" s="75">
        <f t="shared" si="0"/>
        <v>125</v>
      </c>
      <c r="J49" s="197"/>
      <c r="K49" s="75">
        <f>K41+K37+K45+K33+K29</f>
        <v>49</v>
      </c>
      <c r="L49" s="75">
        <f>+L45+L41+L37+L33+L29+K49</f>
        <v>105</v>
      </c>
      <c r="M49" s="75">
        <f>+M45+M41+M37+M33+M29+L49</f>
        <v>125</v>
      </c>
      <c r="N49" s="210"/>
      <c r="O49" s="459"/>
      <c r="P49" s="459"/>
      <c r="Q49" s="459"/>
      <c r="R49" s="438"/>
      <c r="S49" s="438"/>
      <c r="T49" s="440"/>
      <c r="U49" s="440"/>
      <c r="V49" s="210"/>
      <c r="W49" s="210"/>
      <c r="X49" s="210"/>
      <c r="Y49" s="463"/>
      <c r="Z49"/>
      <c r="AA49"/>
      <c r="AB49"/>
      <c r="AC49"/>
      <c r="AD49"/>
      <c r="AE49"/>
      <c r="AF49"/>
      <c r="AG49"/>
      <c r="AH49"/>
      <c r="AI49"/>
      <c r="AJ49"/>
    </row>
    <row r="50" spans="1:36" ht="26.25" customHeight="1" thickBot="1" x14ac:dyDescent="0.3">
      <c r="A50" s="464"/>
      <c r="B50" s="465"/>
      <c r="C50" s="445"/>
      <c r="D50" s="200" t="s">
        <v>111</v>
      </c>
      <c r="E50" s="466">
        <v>807536000</v>
      </c>
      <c r="F50" s="467"/>
      <c r="G50" s="468">
        <f t="shared" si="0"/>
        <v>807536000</v>
      </c>
      <c r="H50" s="468">
        <f t="shared" si="0"/>
        <v>566469261</v>
      </c>
      <c r="I50" s="468">
        <f t="shared" si="0"/>
        <v>855402500</v>
      </c>
      <c r="J50" s="201"/>
      <c r="K50" s="466">
        <f>K46+K42+K38+K34+K30</f>
        <v>453758000</v>
      </c>
      <c r="L50" s="466">
        <f>+L46+L42+L38+L34+L30</f>
        <v>566469261</v>
      </c>
      <c r="M50" s="467">
        <f>+M30+M34+M38+M42+M46</f>
        <v>752679545</v>
      </c>
      <c r="N50" s="454"/>
      <c r="O50" s="454"/>
      <c r="P50" s="469"/>
      <c r="Q50" s="469"/>
      <c r="R50" s="451"/>
      <c r="S50" s="451"/>
      <c r="T50" s="470"/>
      <c r="U50" s="470"/>
      <c r="V50" s="471"/>
      <c r="W50" s="471"/>
      <c r="X50" s="471"/>
      <c r="Y50" s="472"/>
      <c r="Z50"/>
      <c r="AA50"/>
      <c r="AB50"/>
      <c r="AC50"/>
      <c r="AD50"/>
      <c r="AE50"/>
      <c r="AF50"/>
      <c r="AG50"/>
      <c r="AH50"/>
      <c r="AI50"/>
      <c r="AJ50"/>
    </row>
    <row r="51" spans="1:36" ht="29.25" customHeight="1" x14ac:dyDescent="0.25">
      <c r="A51" s="353" t="s">
        <v>42</v>
      </c>
      <c r="B51" s="354"/>
      <c r="C51" s="355"/>
      <c r="D51" s="456" t="s">
        <v>110</v>
      </c>
      <c r="E51" s="457">
        <f>+E50+E27</f>
        <v>1535378000</v>
      </c>
      <c r="F51" s="457">
        <f t="shared" ref="F51:M51" si="1">+F50+F27</f>
        <v>0</v>
      </c>
      <c r="G51" s="457">
        <f>+G50+G27</f>
        <v>931628800</v>
      </c>
      <c r="H51" s="457">
        <f>+H50+H27</f>
        <v>1260809261</v>
      </c>
      <c r="I51" s="457">
        <f t="shared" si="1"/>
        <v>1535378000</v>
      </c>
      <c r="J51" s="457">
        <f t="shared" si="1"/>
        <v>0</v>
      </c>
      <c r="K51" s="457">
        <f t="shared" si="1"/>
        <v>577850800</v>
      </c>
      <c r="L51" s="457">
        <f t="shared" si="1"/>
        <v>1121941261</v>
      </c>
      <c r="M51" s="457">
        <f t="shared" si="1"/>
        <v>1424269545</v>
      </c>
      <c r="N51" s="362"/>
      <c r="O51" s="363"/>
      <c r="P51" s="363"/>
      <c r="Q51" s="363"/>
      <c r="R51" s="363"/>
      <c r="S51" s="363"/>
      <c r="T51" s="363"/>
      <c r="U51" s="363"/>
      <c r="V51" s="363"/>
      <c r="W51" s="363"/>
      <c r="X51" s="363"/>
      <c r="Y51" s="364"/>
      <c r="Z51"/>
      <c r="AA51"/>
      <c r="AB51"/>
      <c r="AC51"/>
      <c r="AD51"/>
      <c r="AE51"/>
      <c r="AF51"/>
      <c r="AG51"/>
      <c r="AH51"/>
      <c r="AI51"/>
      <c r="AJ51"/>
    </row>
    <row r="52" spans="1:36" ht="29.25" customHeight="1" x14ac:dyDescent="0.25">
      <c r="A52" s="356"/>
      <c r="B52" s="357"/>
      <c r="C52" s="358"/>
      <c r="D52" s="205" t="s">
        <v>109</v>
      </c>
      <c r="E52" s="206"/>
      <c r="F52" s="206"/>
      <c r="G52" s="206"/>
      <c r="H52" s="206"/>
      <c r="I52" s="206"/>
      <c r="J52" s="206"/>
      <c r="K52" s="206"/>
      <c r="L52" s="206"/>
      <c r="M52" s="206"/>
      <c r="N52" s="362"/>
      <c r="O52" s="363"/>
      <c r="P52" s="363"/>
      <c r="Q52" s="363"/>
      <c r="R52" s="363"/>
      <c r="S52" s="363"/>
      <c r="T52" s="363"/>
      <c r="U52" s="363"/>
      <c r="V52" s="363"/>
      <c r="W52" s="363"/>
      <c r="X52" s="363"/>
      <c r="Y52" s="364"/>
      <c r="Z52"/>
      <c r="AA52"/>
      <c r="AB52"/>
      <c r="AC52"/>
      <c r="AD52"/>
      <c r="AE52"/>
      <c r="AF52"/>
      <c r="AG52"/>
      <c r="AH52"/>
      <c r="AI52"/>
      <c r="AJ52"/>
    </row>
    <row r="53" spans="1:36" ht="29.25" customHeight="1" thickBot="1" x14ac:dyDescent="0.3">
      <c r="A53" s="359"/>
      <c r="B53" s="360"/>
      <c r="C53" s="361"/>
      <c r="D53" s="207" t="s">
        <v>108</v>
      </c>
      <c r="E53" s="208">
        <f>+E52+E51</f>
        <v>1535378000</v>
      </c>
      <c r="F53" s="208">
        <f t="shared" ref="F53:M53" si="2">+F52+F51</f>
        <v>0</v>
      </c>
      <c r="G53" s="208">
        <f t="shared" si="2"/>
        <v>931628800</v>
      </c>
      <c r="H53" s="208">
        <f t="shared" si="2"/>
        <v>1260809261</v>
      </c>
      <c r="I53" s="208">
        <f t="shared" si="2"/>
        <v>1535378000</v>
      </c>
      <c r="J53" s="208">
        <f t="shared" si="2"/>
        <v>0</v>
      </c>
      <c r="K53" s="208">
        <f t="shared" si="2"/>
        <v>577850800</v>
      </c>
      <c r="L53" s="208">
        <f t="shared" si="2"/>
        <v>1121941261</v>
      </c>
      <c r="M53" s="208">
        <f t="shared" si="2"/>
        <v>1424269545</v>
      </c>
      <c r="N53" s="365"/>
      <c r="O53" s="366"/>
      <c r="P53" s="366"/>
      <c r="Q53" s="366"/>
      <c r="R53" s="366"/>
      <c r="S53" s="366"/>
      <c r="T53" s="366"/>
      <c r="U53" s="366"/>
      <c r="V53" s="366"/>
      <c r="W53" s="366"/>
      <c r="X53" s="366"/>
      <c r="Y53" s="367"/>
      <c r="Z53"/>
      <c r="AA53"/>
      <c r="AB53"/>
      <c r="AC53"/>
      <c r="AD53"/>
      <c r="AE53"/>
      <c r="AF53"/>
      <c r="AG53"/>
      <c r="AH53"/>
      <c r="AI53"/>
      <c r="AJ53"/>
    </row>
    <row r="54" spans="1:36" x14ac:dyDescent="0.25">
      <c r="G54" s="1"/>
      <c r="L54" s="4"/>
    </row>
    <row r="55" spans="1:36" ht="15.75" x14ac:dyDescent="0.25">
      <c r="B55" s="54"/>
      <c r="C55" s="54"/>
      <c r="D55" s="54"/>
      <c r="E55" s="1"/>
      <c r="F55" s="1"/>
      <c r="G55" s="1"/>
      <c r="H55" s="1"/>
      <c r="I55" s="1"/>
      <c r="J55" s="1"/>
      <c r="K55" s="1"/>
      <c r="L55" s="1"/>
      <c r="M55" s="1"/>
      <c r="N55" s="1"/>
      <c r="O55" s="1"/>
      <c r="P55" s="1"/>
      <c r="Q55" s="54"/>
      <c r="R55" s="54"/>
      <c r="S55" s="54"/>
      <c r="T55" s="54"/>
      <c r="U55" s="54"/>
      <c r="V55" s="368" t="s">
        <v>134</v>
      </c>
      <c r="W55" s="368"/>
      <c r="X55" s="368"/>
      <c r="Y55" s="368"/>
    </row>
    <row r="56" spans="1:36" ht="18" x14ac:dyDescent="0.25">
      <c r="B56" s="54"/>
      <c r="C56" s="54"/>
      <c r="D56" s="54"/>
      <c r="E56" s="1"/>
      <c r="F56" s="1"/>
      <c r="G56" s="1"/>
      <c r="H56" s="1"/>
      <c r="I56" s="1"/>
      <c r="J56" s="1"/>
      <c r="K56" s="1"/>
      <c r="L56" s="1"/>
      <c r="M56" s="1"/>
      <c r="N56" s="1"/>
      <c r="O56" s="1"/>
      <c r="P56" s="1"/>
      <c r="Q56" s="57"/>
      <c r="R56" s="57"/>
      <c r="S56" s="57"/>
      <c r="T56" s="54"/>
      <c r="U56" s="54"/>
      <c r="V56" s="56"/>
      <c r="W56" s="56"/>
      <c r="X56" s="56"/>
      <c r="Y56" s="56"/>
    </row>
    <row r="57" spans="1:36" ht="29.25" customHeight="1" x14ac:dyDescent="0.25">
      <c r="B57" s="54"/>
      <c r="C57" s="54"/>
      <c r="D57" s="54"/>
      <c r="E57" s="1"/>
      <c r="F57" s="1"/>
      <c r="G57" s="1"/>
      <c r="H57" s="1"/>
      <c r="I57" s="1"/>
      <c r="J57" s="1"/>
      <c r="K57" s="1"/>
      <c r="L57" s="1"/>
      <c r="M57" s="1"/>
      <c r="N57" s="1"/>
      <c r="O57" s="1"/>
      <c r="P57" s="1"/>
      <c r="Q57" s="55"/>
      <c r="R57" s="55"/>
      <c r="S57" s="55"/>
      <c r="T57" s="54"/>
      <c r="U57" s="54"/>
      <c r="V57" s="54"/>
      <c r="W57" s="54"/>
      <c r="X57" s="54"/>
      <c r="Y57" s="54"/>
    </row>
    <row r="58" spans="1:36" x14ac:dyDescent="0.25">
      <c r="B58" s="54"/>
      <c r="C58" s="54"/>
      <c r="D58" s="54"/>
      <c r="E58" s="1"/>
      <c r="F58" s="1"/>
      <c r="G58" s="1"/>
      <c r="H58" s="1"/>
      <c r="I58" s="1"/>
      <c r="J58" s="1"/>
      <c r="K58" s="1"/>
      <c r="L58" s="1"/>
      <c r="M58" s="1"/>
      <c r="N58" s="1"/>
      <c r="O58" s="1"/>
      <c r="P58" s="1"/>
      <c r="Q58" s="54"/>
      <c r="R58" s="54"/>
      <c r="S58" s="54"/>
      <c r="T58" s="54"/>
      <c r="U58" s="54"/>
      <c r="V58" s="54"/>
      <c r="W58" s="54"/>
      <c r="X58" s="54"/>
      <c r="Y58" s="54"/>
    </row>
    <row r="59" spans="1:36" ht="18" x14ac:dyDescent="0.25">
      <c r="B59" s="54"/>
      <c r="C59" s="54"/>
      <c r="D59" s="54"/>
      <c r="E59" s="1"/>
      <c r="F59" s="1"/>
      <c r="G59" s="1"/>
      <c r="H59" s="1"/>
      <c r="I59" s="1"/>
      <c r="J59" s="1"/>
      <c r="K59" s="1"/>
      <c r="L59" s="1"/>
      <c r="M59" s="1"/>
      <c r="N59" s="1"/>
      <c r="O59" s="1"/>
      <c r="P59" s="1"/>
      <c r="Q59" s="53"/>
      <c r="R59" s="53"/>
      <c r="S59" s="53"/>
      <c r="T59" s="53"/>
      <c r="U59" s="53"/>
      <c r="V59" s="56"/>
      <c r="W59" s="56"/>
      <c r="X59" s="56"/>
      <c r="Y59" s="56"/>
    </row>
    <row r="60" spans="1:36" ht="18" x14ac:dyDescent="0.25">
      <c r="B60" s="54"/>
      <c r="C60" s="54"/>
      <c r="D60" s="54"/>
      <c r="E60" s="1"/>
      <c r="F60" s="1"/>
      <c r="G60" s="1"/>
      <c r="H60" s="1"/>
      <c r="I60" s="1"/>
      <c r="J60" s="1"/>
      <c r="K60" s="1"/>
      <c r="L60" s="1"/>
      <c r="M60" s="1"/>
      <c r="N60" s="1"/>
      <c r="O60" s="1"/>
      <c r="P60" s="1"/>
      <c r="Q60" s="53"/>
      <c r="R60" s="53"/>
      <c r="S60" s="53"/>
      <c r="T60" s="53"/>
      <c r="U60" s="53"/>
      <c r="V60" s="55"/>
      <c r="W60" s="55"/>
      <c r="X60" s="55"/>
      <c r="Y60" s="55"/>
    </row>
    <row r="61" spans="1:36" ht="18" x14ac:dyDescent="0.25">
      <c r="B61" s="54"/>
      <c r="C61" s="54"/>
      <c r="D61" s="54"/>
      <c r="E61" s="1"/>
      <c r="F61" s="1"/>
      <c r="G61" s="1"/>
      <c r="H61" s="1"/>
      <c r="I61" s="1"/>
      <c r="J61" s="1"/>
      <c r="K61" s="1"/>
      <c r="L61" s="1"/>
      <c r="M61" s="1"/>
      <c r="N61" s="1"/>
      <c r="O61" s="1"/>
      <c r="P61" s="1"/>
      <c r="Q61" s="53"/>
      <c r="R61" s="53"/>
      <c r="S61" s="53"/>
      <c r="T61" s="53"/>
      <c r="U61" s="53"/>
      <c r="V61" s="53"/>
      <c r="W61" s="53"/>
      <c r="X61" s="53"/>
      <c r="Y61" s="53"/>
    </row>
    <row r="62" spans="1:36" x14ac:dyDescent="0.25">
      <c r="E62" s="1"/>
      <c r="F62" s="1"/>
      <c r="G62" s="1"/>
      <c r="H62" s="1"/>
      <c r="I62" s="1"/>
      <c r="J62" s="1"/>
      <c r="K62" s="1"/>
      <c r="L62" s="1"/>
      <c r="M62" s="1"/>
      <c r="N62" s="1"/>
      <c r="O62" s="1"/>
      <c r="P62" s="1"/>
    </row>
    <row r="63" spans="1:36" x14ac:dyDescent="0.25">
      <c r="E63" s="1"/>
      <c r="F63" s="1"/>
      <c r="G63" s="1"/>
      <c r="H63" s="1"/>
      <c r="I63" s="1"/>
      <c r="J63" s="1"/>
      <c r="K63" s="1"/>
      <c r="L63" s="1"/>
      <c r="M63" s="1"/>
      <c r="N63" s="1"/>
      <c r="O63" s="1"/>
      <c r="P63" s="1"/>
    </row>
    <row r="64" spans="1:36" x14ac:dyDescent="0.25">
      <c r="G64" s="1"/>
      <c r="H64" s="1"/>
      <c r="I64" s="1"/>
      <c r="J64" s="1"/>
      <c r="K64" s="1"/>
      <c r="L64" s="1"/>
    </row>
    <row r="65" spans="7:36" x14ac:dyDescent="0.25">
      <c r="G65" s="1"/>
      <c r="H65" s="1"/>
      <c r="I65" s="1"/>
      <c r="J65" s="1"/>
      <c r="K65" s="1"/>
      <c r="L65" s="1"/>
      <c r="Z65"/>
      <c r="AA65"/>
      <c r="AB65"/>
      <c r="AC65"/>
      <c r="AD65"/>
      <c r="AE65"/>
      <c r="AF65"/>
      <c r="AG65"/>
      <c r="AH65"/>
      <c r="AI65"/>
      <c r="AJ65"/>
    </row>
    <row r="66" spans="7:36" x14ac:dyDescent="0.25">
      <c r="G66" s="1"/>
      <c r="H66" s="1"/>
      <c r="I66" s="1"/>
      <c r="J66" s="1"/>
      <c r="K66" s="1"/>
      <c r="L66" s="1"/>
      <c r="Z66"/>
      <c r="AA66"/>
      <c r="AB66"/>
      <c r="AC66"/>
      <c r="AD66"/>
      <c r="AE66"/>
      <c r="AF66"/>
      <c r="AG66"/>
      <c r="AH66"/>
      <c r="AI66"/>
      <c r="AJ66"/>
    </row>
    <row r="67" spans="7:36" x14ac:dyDescent="0.25">
      <c r="G67" s="1"/>
      <c r="H67" s="1"/>
      <c r="I67" s="1"/>
      <c r="J67" s="1"/>
      <c r="K67" s="1"/>
      <c r="L67" s="1"/>
      <c r="Z67"/>
      <c r="AA67"/>
      <c r="AB67"/>
      <c r="AC67"/>
      <c r="AD67"/>
      <c r="AE67"/>
      <c r="AF67"/>
      <c r="AG67"/>
      <c r="AH67"/>
      <c r="AI67"/>
      <c r="AJ67"/>
    </row>
    <row r="68" spans="7:36" x14ac:dyDescent="0.25">
      <c r="G68" s="1"/>
      <c r="H68" s="1"/>
      <c r="I68" s="1"/>
      <c r="J68" s="1"/>
      <c r="K68" s="1"/>
      <c r="L68" s="1"/>
      <c r="Z68"/>
      <c r="AA68"/>
      <c r="AB68"/>
      <c r="AC68"/>
      <c r="AD68"/>
      <c r="AE68"/>
      <c r="AF68"/>
      <c r="AG68"/>
      <c r="AH68"/>
      <c r="AI68"/>
      <c r="AJ68"/>
    </row>
    <row r="69" spans="7:36" x14ac:dyDescent="0.25">
      <c r="G69" s="1"/>
      <c r="H69" s="1"/>
      <c r="I69" s="1"/>
      <c r="J69" s="1"/>
      <c r="K69" s="1"/>
      <c r="L69" s="1"/>
      <c r="Z69"/>
      <c r="AA69"/>
      <c r="AB69"/>
      <c r="AC69"/>
      <c r="AD69"/>
      <c r="AE69"/>
      <c r="AF69"/>
      <c r="AG69"/>
      <c r="AH69"/>
      <c r="AI69"/>
      <c r="AJ69"/>
    </row>
    <row r="70" spans="7:36" x14ac:dyDescent="0.25">
      <c r="G70" s="1"/>
      <c r="H70" s="1"/>
      <c r="I70" s="1"/>
      <c r="J70" s="1"/>
      <c r="K70" s="1"/>
      <c r="L70" s="1"/>
      <c r="Z70"/>
      <c r="AA70"/>
      <c r="AB70"/>
      <c r="AC70"/>
      <c r="AD70"/>
      <c r="AE70"/>
      <c r="AF70"/>
      <c r="AG70"/>
      <c r="AH70"/>
      <c r="AI70"/>
      <c r="AJ70"/>
    </row>
    <row r="71" spans="7:36" x14ac:dyDescent="0.25">
      <c r="G71" s="1"/>
      <c r="H71" s="1"/>
      <c r="I71" s="1"/>
      <c r="J71" s="1"/>
      <c r="K71" s="1"/>
      <c r="L71" s="1"/>
      <c r="Z71"/>
      <c r="AA71"/>
      <c r="AB71"/>
      <c r="AC71"/>
      <c r="AD71"/>
      <c r="AE71"/>
      <c r="AF71"/>
      <c r="AG71"/>
      <c r="AH71"/>
      <c r="AI71"/>
      <c r="AJ71"/>
    </row>
    <row r="72" spans="7:36" x14ac:dyDescent="0.25">
      <c r="G72" s="1"/>
      <c r="H72" s="1"/>
      <c r="I72" s="1"/>
      <c r="J72" s="1"/>
      <c r="K72" s="1"/>
      <c r="L72" s="1"/>
      <c r="Z72"/>
      <c r="AA72"/>
      <c r="AB72"/>
      <c r="AC72"/>
      <c r="AD72"/>
      <c r="AE72"/>
      <c r="AF72"/>
      <c r="AG72"/>
      <c r="AH72"/>
      <c r="AI72"/>
      <c r="AJ72"/>
    </row>
    <row r="73" spans="7:36" x14ac:dyDescent="0.25">
      <c r="G73" s="1"/>
      <c r="H73" s="1"/>
      <c r="I73" s="1"/>
      <c r="J73" s="1"/>
      <c r="K73" s="1"/>
      <c r="L73" s="1"/>
      <c r="Z73"/>
      <c r="AA73"/>
      <c r="AB73"/>
      <c r="AC73"/>
      <c r="AD73"/>
      <c r="AE73"/>
      <c r="AF73"/>
      <c r="AG73"/>
      <c r="AH73"/>
      <c r="AI73"/>
      <c r="AJ73"/>
    </row>
    <row r="74" spans="7:36" x14ac:dyDescent="0.25">
      <c r="G74" s="1"/>
      <c r="H74" s="1"/>
      <c r="I74" s="1"/>
      <c r="J74" s="1"/>
      <c r="K74" s="1"/>
      <c r="L74" s="1"/>
      <c r="Z74"/>
      <c r="AA74"/>
      <c r="AB74"/>
      <c r="AC74"/>
      <c r="AD74"/>
      <c r="AE74"/>
      <c r="AF74"/>
      <c r="AG74"/>
      <c r="AH74"/>
      <c r="AI74"/>
      <c r="AJ74"/>
    </row>
    <row r="75" spans="7:36" x14ac:dyDescent="0.25">
      <c r="G75" s="1"/>
      <c r="H75" s="1"/>
      <c r="I75" s="1"/>
      <c r="J75" s="1"/>
      <c r="K75" s="1"/>
      <c r="L75" s="1"/>
      <c r="Z75"/>
      <c r="AA75"/>
      <c r="AB75"/>
      <c r="AC75"/>
      <c r="AD75"/>
      <c r="AE75"/>
      <c r="AF75"/>
      <c r="AG75"/>
      <c r="AH75"/>
      <c r="AI75"/>
      <c r="AJ75"/>
    </row>
    <row r="76" spans="7:36" x14ac:dyDescent="0.25">
      <c r="G76" s="1"/>
      <c r="H76" s="1"/>
      <c r="I76" s="1"/>
      <c r="J76" s="1"/>
      <c r="K76" s="1"/>
      <c r="L76" s="1"/>
      <c r="Z76"/>
      <c r="AA76"/>
      <c r="AB76"/>
      <c r="AC76"/>
      <c r="AD76"/>
      <c r="AE76"/>
      <c r="AF76"/>
      <c r="AG76"/>
      <c r="AH76"/>
      <c r="AI76"/>
      <c r="AJ76"/>
    </row>
    <row r="77" spans="7:36" x14ac:dyDescent="0.25">
      <c r="G77" s="1"/>
      <c r="H77" s="1"/>
      <c r="I77" s="1"/>
      <c r="J77" s="1"/>
      <c r="K77" s="1"/>
      <c r="L77" s="1"/>
      <c r="Z77"/>
      <c r="AA77"/>
      <c r="AB77"/>
      <c r="AC77"/>
      <c r="AD77"/>
      <c r="AE77"/>
      <c r="AF77"/>
      <c r="AG77"/>
      <c r="AH77"/>
      <c r="AI77"/>
      <c r="AJ77"/>
    </row>
    <row r="78" spans="7:36" x14ac:dyDescent="0.25">
      <c r="G78" s="1"/>
      <c r="H78" s="1"/>
      <c r="I78" s="1"/>
      <c r="J78" s="1"/>
      <c r="K78" s="1"/>
      <c r="L78" s="1"/>
      <c r="Z78"/>
      <c r="AA78"/>
      <c r="AB78"/>
      <c r="AC78"/>
      <c r="AD78"/>
      <c r="AE78"/>
      <c r="AF78"/>
      <c r="AG78"/>
      <c r="AH78"/>
      <c r="AI78"/>
      <c r="AJ78"/>
    </row>
    <row r="79" spans="7:36" x14ac:dyDescent="0.25">
      <c r="G79" s="1"/>
      <c r="H79" s="1"/>
      <c r="I79" s="1"/>
      <c r="J79" s="1"/>
      <c r="K79" s="1"/>
      <c r="L79" s="1"/>
      <c r="Z79"/>
      <c r="AA79"/>
      <c r="AB79"/>
      <c r="AC79"/>
      <c r="AD79"/>
      <c r="AE79"/>
      <c r="AF79"/>
      <c r="AG79"/>
      <c r="AH79"/>
      <c r="AI79"/>
      <c r="AJ79"/>
    </row>
    <row r="80" spans="7:36" x14ac:dyDescent="0.25">
      <c r="G80" s="1"/>
      <c r="H80" s="1"/>
      <c r="I80" s="1"/>
      <c r="J80" s="1"/>
      <c r="K80" s="1"/>
      <c r="L80" s="1"/>
      <c r="Z80"/>
      <c r="AA80"/>
      <c r="AB80"/>
      <c r="AC80"/>
      <c r="AD80"/>
      <c r="AE80"/>
      <c r="AF80"/>
      <c r="AG80"/>
      <c r="AH80"/>
      <c r="AI80"/>
      <c r="AJ80"/>
    </row>
    <row r="81" spans="7:36" x14ac:dyDescent="0.25">
      <c r="G81" s="1"/>
      <c r="H81" s="1"/>
      <c r="I81" s="1"/>
      <c r="J81" s="1"/>
      <c r="K81" s="1"/>
      <c r="L81" s="1"/>
      <c r="Z81"/>
      <c r="AA81"/>
      <c r="AB81"/>
      <c r="AC81"/>
      <c r="AD81"/>
      <c r="AE81"/>
      <c r="AF81"/>
      <c r="AG81"/>
      <c r="AH81"/>
      <c r="AI81"/>
      <c r="AJ81"/>
    </row>
    <row r="82" spans="7:36" x14ac:dyDescent="0.25">
      <c r="G82" s="1"/>
      <c r="H82" s="1"/>
      <c r="I82" s="1"/>
      <c r="J82" s="1"/>
      <c r="K82" s="1"/>
      <c r="L82" s="1"/>
      <c r="Z82"/>
      <c r="AA82"/>
      <c r="AB82"/>
      <c r="AC82"/>
      <c r="AD82"/>
      <c r="AE82"/>
      <c r="AF82"/>
      <c r="AG82"/>
      <c r="AH82"/>
      <c r="AI82"/>
      <c r="AJ82"/>
    </row>
    <row r="83" spans="7:36" x14ac:dyDescent="0.25">
      <c r="G83" s="1"/>
      <c r="H83" s="1"/>
      <c r="I83" s="1"/>
      <c r="J83" s="1"/>
      <c r="K83" s="1"/>
      <c r="L83" s="1"/>
      <c r="Z83"/>
      <c r="AA83"/>
      <c r="AB83"/>
      <c r="AC83"/>
      <c r="AD83"/>
      <c r="AE83"/>
      <c r="AF83"/>
      <c r="AG83"/>
      <c r="AH83"/>
      <c r="AI83"/>
      <c r="AJ83"/>
    </row>
    <row r="84" spans="7:36" x14ac:dyDescent="0.25">
      <c r="G84" s="1"/>
      <c r="H84" s="1"/>
      <c r="I84" s="1"/>
      <c r="J84" s="1"/>
      <c r="K84" s="1"/>
      <c r="L84" s="1"/>
      <c r="Z84"/>
      <c r="AA84"/>
      <c r="AB84"/>
      <c r="AC84"/>
      <c r="AD84"/>
      <c r="AE84"/>
      <c r="AF84"/>
      <c r="AG84"/>
      <c r="AH84"/>
      <c r="AI84"/>
      <c r="AJ84"/>
    </row>
    <row r="85" spans="7:36" x14ac:dyDescent="0.25">
      <c r="G85" s="1"/>
      <c r="H85" s="1"/>
      <c r="I85" s="1"/>
      <c r="J85" s="1"/>
      <c r="K85" s="1"/>
      <c r="L85" s="1"/>
      <c r="Z85"/>
      <c r="AA85"/>
      <c r="AB85"/>
      <c r="AC85"/>
      <c r="AD85"/>
      <c r="AE85"/>
      <c r="AF85"/>
      <c r="AG85"/>
      <c r="AH85"/>
      <c r="AI85"/>
      <c r="AJ85"/>
    </row>
    <row r="86" spans="7:36" x14ac:dyDescent="0.25">
      <c r="G86" s="1"/>
      <c r="H86" s="1"/>
      <c r="I86" s="1"/>
      <c r="J86" s="1"/>
      <c r="K86" s="1"/>
      <c r="L86" s="1"/>
      <c r="Z86"/>
      <c r="AA86"/>
      <c r="AB86"/>
      <c r="AC86"/>
      <c r="AD86"/>
      <c r="AE86"/>
      <c r="AF86"/>
      <c r="AG86"/>
      <c r="AH86"/>
      <c r="AI86"/>
      <c r="AJ86"/>
    </row>
    <row r="87" spans="7:36" x14ac:dyDescent="0.25">
      <c r="G87" s="1"/>
      <c r="H87" s="1"/>
      <c r="I87" s="1"/>
      <c r="J87" s="1"/>
      <c r="K87" s="1"/>
      <c r="L87" s="1"/>
      <c r="Z87"/>
      <c r="AA87"/>
      <c r="AB87"/>
      <c r="AC87"/>
      <c r="AD87"/>
      <c r="AE87"/>
      <c r="AF87"/>
      <c r="AG87"/>
      <c r="AH87"/>
      <c r="AI87"/>
      <c r="AJ87"/>
    </row>
    <row r="88" spans="7:36" x14ac:dyDescent="0.25">
      <c r="G88" s="1"/>
      <c r="H88" s="1"/>
      <c r="I88" s="1"/>
      <c r="J88" s="1"/>
      <c r="K88" s="1"/>
      <c r="L88" s="1"/>
      <c r="Z88"/>
      <c r="AA88"/>
      <c r="AB88"/>
      <c r="AC88"/>
      <c r="AD88"/>
      <c r="AE88"/>
      <c r="AF88"/>
      <c r="AG88"/>
      <c r="AH88"/>
      <c r="AI88"/>
      <c r="AJ88"/>
    </row>
    <row r="89" spans="7:36" x14ac:dyDescent="0.25">
      <c r="G89" s="1"/>
      <c r="H89" s="1"/>
      <c r="I89" s="1"/>
      <c r="J89" s="1"/>
      <c r="K89" s="1"/>
      <c r="L89" s="1"/>
      <c r="Z89"/>
      <c r="AA89"/>
      <c r="AB89"/>
      <c r="AC89"/>
      <c r="AD89"/>
      <c r="AE89"/>
      <c r="AF89"/>
      <c r="AG89"/>
      <c r="AH89"/>
      <c r="AI89"/>
      <c r="AJ89"/>
    </row>
    <row r="90" spans="7:36" x14ac:dyDescent="0.25">
      <c r="G90" s="1"/>
      <c r="H90" s="1"/>
      <c r="I90" s="1"/>
      <c r="J90" s="1"/>
      <c r="K90" s="1"/>
      <c r="L90" s="1"/>
      <c r="Z90"/>
      <c r="AA90"/>
      <c r="AB90"/>
      <c r="AC90"/>
      <c r="AD90"/>
      <c r="AE90"/>
      <c r="AF90"/>
      <c r="AG90"/>
      <c r="AH90"/>
      <c r="AI90"/>
      <c r="AJ90"/>
    </row>
    <row r="91" spans="7:36" x14ac:dyDescent="0.25">
      <c r="G91" s="1"/>
      <c r="H91" s="1"/>
      <c r="I91" s="1"/>
      <c r="J91" s="1"/>
      <c r="K91" s="1"/>
      <c r="L91" s="1"/>
      <c r="Z91"/>
      <c r="AA91"/>
      <c r="AB91"/>
      <c r="AC91"/>
      <c r="AD91"/>
      <c r="AE91"/>
      <c r="AF91"/>
      <c r="AG91"/>
      <c r="AH91"/>
      <c r="AI91"/>
      <c r="AJ91"/>
    </row>
    <row r="92" spans="7:36" x14ac:dyDescent="0.25">
      <c r="G92" s="1"/>
      <c r="H92" s="1"/>
      <c r="I92" s="1"/>
      <c r="J92" s="1"/>
      <c r="K92" s="1"/>
      <c r="L92" s="1"/>
      <c r="Z92"/>
      <c r="AA92"/>
      <c r="AB92"/>
      <c r="AC92"/>
      <c r="AD92"/>
      <c r="AE92"/>
      <c r="AF92"/>
      <c r="AG92"/>
      <c r="AH92"/>
      <c r="AI92"/>
      <c r="AJ92"/>
    </row>
    <row r="93" spans="7:36" x14ac:dyDescent="0.25">
      <c r="G93" s="1"/>
      <c r="H93" s="1"/>
      <c r="I93" s="1"/>
      <c r="J93" s="1"/>
      <c r="K93" s="1"/>
      <c r="L93" s="1"/>
      <c r="Z93"/>
      <c r="AA93"/>
      <c r="AB93"/>
      <c r="AC93"/>
      <c r="AD93"/>
      <c r="AE93"/>
      <c r="AF93"/>
      <c r="AG93"/>
      <c r="AH93"/>
      <c r="AI93"/>
      <c r="AJ93"/>
    </row>
    <row r="94" spans="7:36" x14ac:dyDescent="0.25">
      <c r="G94" s="1"/>
      <c r="H94" s="1"/>
      <c r="I94" s="1"/>
      <c r="J94" s="1"/>
      <c r="K94" s="1"/>
      <c r="L94" s="1"/>
      <c r="Z94"/>
      <c r="AA94"/>
      <c r="AB94"/>
      <c r="AC94"/>
      <c r="AD94"/>
      <c r="AE94"/>
      <c r="AF94"/>
      <c r="AG94"/>
      <c r="AH94"/>
      <c r="AI94"/>
      <c r="AJ94"/>
    </row>
    <row r="95" spans="7:36" x14ac:dyDescent="0.25">
      <c r="G95" s="1"/>
      <c r="H95" s="1"/>
      <c r="I95" s="1"/>
      <c r="J95" s="1"/>
      <c r="K95" s="1"/>
      <c r="L95" s="1"/>
      <c r="Z95"/>
      <c r="AA95"/>
      <c r="AB95"/>
      <c r="AC95"/>
      <c r="AD95"/>
      <c r="AE95"/>
      <c r="AF95"/>
      <c r="AG95"/>
      <c r="AH95"/>
      <c r="AI95"/>
      <c r="AJ95"/>
    </row>
    <row r="96" spans="7:36" x14ac:dyDescent="0.25">
      <c r="G96" s="1"/>
      <c r="H96" s="1"/>
      <c r="I96" s="1"/>
      <c r="J96" s="1"/>
      <c r="K96" s="1"/>
      <c r="L96" s="1"/>
      <c r="Z96"/>
      <c r="AA96"/>
      <c r="AB96"/>
      <c r="AC96"/>
      <c r="AD96"/>
      <c r="AE96"/>
      <c r="AF96"/>
      <c r="AG96"/>
      <c r="AH96"/>
      <c r="AI96"/>
      <c r="AJ96"/>
    </row>
    <row r="97" spans="7:36" x14ac:dyDescent="0.25">
      <c r="G97" s="1"/>
      <c r="H97" s="1"/>
      <c r="I97" s="1"/>
      <c r="J97" s="1"/>
      <c r="K97" s="1"/>
      <c r="L97" s="1"/>
      <c r="Z97"/>
      <c r="AA97"/>
      <c r="AB97"/>
      <c r="AC97"/>
      <c r="AD97"/>
      <c r="AE97"/>
      <c r="AF97"/>
      <c r="AG97"/>
      <c r="AH97"/>
      <c r="AI97"/>
      <c r="AJ97"/>
    </row>
    <row r="98" spans="7:36" x14ac:dyDescent="0.25">
      <c r="G98" s="1"/>
      <c r="H98" s="1"/>
      <c r="I98" s="1"/>
      <c r="J98" s="1"/>
      <c r="K98" s="1"/>
      <c r="L98" s="1"/>
      <c r="Z98"/>
      <c r="AA98"/>
      <c r="AB98"/>
      <c r="AC98"/>
      <c r="AD98"/>
      <c r="AE98"/>
      <c r="AF98"/>
      <c r="AG98"/>
      <c r="AH98"/>
      <c r="AI98"/>
      <c r="AJ98"/>
    </row>
    <row r="99" spans="7:36" x14ac:dyDescent="0.25">
      <c r="G99" s="1"/>
      <c r="H99" s="1"/>
      <c r="I99" s="1"/>
      <c r="J99" s="1"/>
      <c r="K99" s="1"/>
      <c r="L99" s="1"/>
      <c r="Z99"/>
      <c r="AA99"/>
      <c r="AB99"/>
      <c r="AC99"/>
      <c r="AD99"/>
      <c r="AE99"/>
      <c r="AF99"/>
      <c r="AG99"/>
      <c r="AH99"/>
      <c r="AI99"/>
      <c r="AJ99"/>
    </row>
    <row r="100" spans="7:36" x14ac:dyDescent="0.25">
      <c r="G100" s="1"/>
      <c r="H100" s="1"/>
      <c r="I100" s="1"/>
      <c r="J100" s="1"/>
      <c r="K100" s="1"/>
      <c r="L100" s="1"/>
      <c r="Z100"/>
      <c r="AA100"/>
      <c r="AB100"/>
      <c r="AC100"/>
      <c r="AD100"/>
      <c r="AE100"/>
      <c r="AF100"/>
      <c r="AG100"/>
      <c r="AH100"/>
      <c r="AI100"/>
      <c r="AJ100"/>
    </row>
    <row r="101" spans="7:36" x14ac:dyDescent="0.25">
      <c r="G101" s="1"/>
      <c r="H101" s="1"/>
      <c r="I101" s="1"/>
      <c r="J101" s="1"/>
      <c r="K101" s="1"/>
      <c r="L101" s="1"/>
      <c r="Z101"/>
      <c r="AA101"/>
      <c r="AB101"/>
      <c r="AC101"/>
      <c r="AD101"/>
      <c r="AE101"/>
      <c r="AF101"/>
      <c r="AG101"/>
      <c r="AH101"/>
      <c r="AI101"/>
      <c r="AJ101"/>
    </row>
    <row r="102" spans="7:36" x14ac:dyDescent="0.25">
      <c r="G102" s="1"/>
      <c r="H102" s="1"/>
      <c r="I102" s="1"/>
      <c r="J102" s="1"/>
      <c r="K102" s="1"/>
      <c r="L102" s="1"/>
      <c r="Z102"/>
      <c r="AA102"/>
      <c r="AB102"/>
      <c r="AC102"/>
      <c r="AD102"/>
      <c r="AE102"/>
      <c r="AF102"/>
      <c r="AG102"/>
      <c r="AH102"/>
      <c r="AI102"/>
      <c r="AJ102"/>
    </row>
    <row r="103" spans="7:36" x14ac:dyDescent="0.25">
      <c r="G103" s="1"/>
      <c r="H103" s="1"/>
      <c r="I103" s="1"/>
      <c r="J103" s="1"/>
      <c r="K103" s="1"/>
      <c r="L103" s="1"/>
      <c r="Z103"/>
      <c r="AA103"/>
      <c r="AB103"/>
      <c r="AC103"/>
      <c r="AD103"/>
      <c r="AE103"/>
      <c r="AF103"/>
      <c r="AG103"/>
      <c r="AH103"/>
      <c r="AI103"/>
      <c r="AJ103"/>
    </row>
    <row r="104" spans="7:36" x14ac:dyDescent="0.25">
      <c r="G104" s="1"/>
      <c r="H104" s="1"/>
      <c r="I104" s="1"/>
      <c r="J104" s="1"/>
      <c r="K104" s="1"/>
      <c r="L104" s="1"/>
      <c r="Z104"/>
      <c r="AA104"/>
      <c r="AB104"/>
      <c r="AC104"/>
      <c r="AD104"/>
      <c r="AE104"/>
      <c r="AF104"/>
      <c r="AG104"/>
      <c r="AH104"/>
      <c r="AI104"/>
      <c r="AJ104"/>
    </row>
    <row r="105" spans="7:36" x14ac:dyDescent="0.25">
      <c r="G105" s="1"/>
      <c r="H105" s="1"/>
      <c r="I105" s="1"/>
      <c r="J105" s="1"/>
      <c r="K105" s="1"/>
      <c r="L105" s="1"/>
      <c r="Z105"/>
      <c r="AA105"/>
      <c r="AB105"/>
      <c r="AC105"/>
      <c r="AD105"/>
      <c r="AE105"/>
      <c r="AF105"/>
      <c r="AG105"/>
      <c r="AH105"/>
      <c r="AI105"/>
      <c r="AJ105"/>
    </row>
    <row r="106" spans="7:36" x14ac:dyDescent="0.25">
      <c r="G106" s="1"/>
      <c r="H106" s="1"/>
      <c r="I106" s="1"/>
      <c r="J106" s="1"/>
      <c r="K106" s="1"/>
      <c r="L106" s="1"/>
      <c r="Z106"/>
      <c r="AA106"/>
      <c r="AB106"/>
      <c r="AC106"/>
      <c r="AD106"/>
      <c r="AE106"/>
      <c r="AF106"/>
      <c r="AG106"/>
      <c r="AH106"/>
      <c r="AI106"/>
      <c r="AJ106"/>
    </row>
    <row r="107" spans="7:36" x14ac:dyDescent="0.25">
      <c r="G107" s="1"/>
      <c r="H107" s="1"/>
      <c r="I107" s="1"/>
      <c r="J107" s="1"/>
      <c r="K107" s="1"/>
      <c r="L107" s="1"/>
      <c r="Z107"/>
      <c r="AA107"/>
      <c r="AB107"/>
      <c r="AC107"/>
      <c r="AD107"/>
      <c r="AE107"/>
      <c r="AF107"/>
      <c r="AG107"/>
      <c r="AH107"/>
      <c r="AI107"/>
      <c r="AJ107"/>
    </row>
    <row r="108" spans="7:36" x14ac:dyDescent="0.25">
      <c r="G108" s="1"/>
      <c r="H108" s="1"/>
      <c r="I108" s="1"/>
      <c r="J108" s="1"/>
      <c r="K108" s="1"/>
      <c r="L108" s="1"/>
      <c r="Z108"/>
      <c r="AA108"/>
      <c r="AB108"/>
      <c r="AC108"/>
      <c r="AD108"/>
      <c r="AE108"/>
      <c r="AF108"/>
      <c r="AG108"/>
      <c r="AH108"/>
      <c r="AI108"/>
      <c r="AJ108"/>
    </row>
    <row r="109" spans="7:36" x14ac:dyDescent="0.25">
      <c r="G109" s="1"/>
      <c r="H109" s="1"/>
      <c r="I109" s="1"/>
      <c r="J109" s="1"/>
      <c r="K109" s="1"/>
      <c r="L109" s="1"/>
      <c r="Z109"/>
      <c r="AA109"/>
      <c r="AB109"/>
      <c r="AC109"/>
      <c r="AD109"/>
      <c r="AE109"/>
      <c r="AF109"/>
      <c r="AG109"/>
      <c r="AH109"/>
      <c r="AI109"/>
      <c r="AJ109"/>
    </row>
    <row r="110" spans="7:36" x14ac:dyDescent="0.25">
      <c r="G110" s="1"/>
      <c r="H110" s="1"/>
      <c r="I110" s="1"/>
      <c r="J110" s="1"/>
      <c r="K110" s="1"/>
      <c r="L110" s="1"/>
      <c r="Z110"/>
      <c r="AA110"/>
      <c r="AB110"/>
      <c r="AC110"/>
      <c r="AD110"/>
      <c r="AE110"/>
      <c r="AF110"/>
      <c r="AG110"/>
      <c r="AH110"/>
      <c r="AI110"/>
      <c r="AJ110"/>
    </row>
    <row r="111" spans="7:36" x14ac:dyDescent="0.25">
      <c r="G111" s="1"/>
      <c r="H111" s="1"/>
      <c r="I111" s="1"/>
      <c r="J111" s="1"/>
      <c r="K111" s="1"/>
      <c r="L111" s="1"/>
      <c r="Z111"/>
      <c r="AA111"/>
      <c r="AB111"/>
      <c r="AC111"/>
      <c r="AD111"/>
      <c r="AE111"/>
      <c r="AF111"/>
      <c r="AG111"/>
      <c r="AH111"/>
      <c r="AI111"/>
      <c r="AJ111"/>
    </row>
    <row r="112" spans="7:36" x14ac:dyDescent="0.25">
      <c r="G112" s="1"/>
      <c r="H112" s="1"/>
      <c r="I112" s="1"/>
      <c r="J112" s="1"/>
      <c r="K112" s="1"/>
      <c r="L112" s="1"/>
      <c r="Z112"/>
      <c r="AA112"/>
      <c r="AB112"/>
      <c r="AC112"/>
      <c r="AD112"/>
      <c r="AE112"/>
      <c r="AF112"/>
      <c r="AG112"/>
      <c r="AH112"/>
      <c r="AI112"/>
      <c r="AJ112"/>
    </row>
    <row r="113" spans="7:36" x14ac:dyDescent="0.25">
      <c r="G113" s="1"/>
      <c r="H113" s="1"/>
      <c r="I113" s="1"/>
      <c r="J113" s="1"/>
      <c r="K113" s="1"/>
      <c r="L113" s="1"/>
      <c r="Z113"/>
      <c r="AA113"/>
      <c r="AB113"/>
      <c r="AC113"/>
      <c r="AD113"/>
      <c r="AE113"/>
      <c r="AF113"/>
      <c r="AG113"/>
      <c r="AH113"/>
      <c r="AI113"/>
      <c r="AJ113"/>
    </row>
    <row r="114" spans="7:36" x14ac:dyDescent="0.25">
      <c r="G114" s="1"/>
      <c r="H114" s="1"/>
      <c r="I114" s="1"/>
      <c r="J114" s="1"/>
      <c r="K114" s="1"/>
      <c r="L114" s="1"/>
      <c r="Z114"/>
      <c r="AA114"/>
      <c r="AB114"/>
      <c r="AC114"/>
      <c r="AD114"/>
      <c r="AE114"/>
      <c r="AF114"/>
      <c r="AG114"/>
      <c r="AH114"/>
      <c r="AI114"/>
      <c r="AJ114"/>
    </row>
    <row r="115" spans="7:36" x14ac:dyDescent="0.25">
      <c r="G115" s="1"/>
      <c r="H115" s="1"/>
      <c r="I115" s="1"/>
      <c r="J115" s="1"/>
      <c r="K115" s="1"/>
      <c r="L115" s="1"/>
      <c r="Z115"/>
      <c r="AA115"/>
      <c r="AB115"/>
      <c r="AC115"/>
      <c r="AD115"/>
      <c r="AE115"/>
      <c r="AF115"/>
      <c r="AG115"/>
      <c r="AH115"/>
      <c r="AI115"/>
      <c r="AJ115"/>
    </row>
    <row r="116" spans="7:36" x14ac:dyDescent="0.25">
      <c r="G116" s="1"/>
      <c r="H116" s="1"/>
      <c r="I116" s="1"/>
      <c r="J116" s="1"/>
      <c r="K116" s="1"/>
      <c r="L116" s="1"/>
      <c r="Z116"/>
      <c r="AA116"/>
      <c r="AB116"/>
      <c r="AC116"/>
      <c r="AD116"/>
      <c r="AE116"/>
      <c r="AF116"/>
      <c r="AG116"/>
      <c r="AH116"/>
      <c r="AI116"/>
      <c r="AJ116"/>
    </row>
    <row r="117" spans="7:36" x14ac:dyDescent="0.25">
      <c r="G117" s="1"/>
      <c r="H117" s="1"/>
      <c r="I117" s="1"/>
      <c r="J117" s="1"/>
      <c r="K117" s="1"/>
      <c r="L117" s="1"/>
      <c r="Z117"/>
      <c r="AA117"/>
      <c r="AB117"/>
      <c r="AC117"/>
      <c r="AD117"/>
      <c r="AE117"/>
      <c r="AF117"/>
      <c r="AG117"/>
      <c r="AH117"/>
      <c r="AI117"/>
      <c r="AJ117"/>
    </row>
    <row r="118" spans="7:36" x14ac:dyDescent="0.25">
      <c r="G118" s="1"/>
      <c r="H118" s="1"/>
      <c r="I118" s="1"/>
      <c r="J118" s="1"/>
      <c r="K118" s="1"/>
      <c r="L118" s="1"/>
      <c r="Z118"/>
      <c r="AA118"/>
      <c r="AB118"/>
      <c r="AC118"/>
      <c r="AD118"/>
      <c r="AE118"/>
      <c r="AF118"/>
      <c r="AG118"/>
      <c r="AH118"/>
      <c r="AI118"/>
      <c r="AJ118"/>
    </row>
    <row r="119" spans="7:36" x14ac:dyDescent="0.25">
      <c r="G119" s="1"/>
      <c r="H119" s="1"/>
      <c r="I119" s="1"/>
      <c r="J119" s="1"/>
      <c r="K119" s="1"/>
      <c r="L119" s="1"/>
      <c r="Z119"/>
      <c r="AA119"/>
      <c r="AB119"/>
      <c r="AC119"/>
      <c r="AD119"/>
      <c r="AE119"/>
      <c r="AF119"/>
      <c r="AG119"/>
      <c r="AH119"/>
      <c r="AI119"/>
      <c r="AJ119"/>
    </row>
    <row r="120" spans="7:36" x14ac:dyDescent="0.25">
      <c r="G120" s="1"/>
      <c r="H120" s="1"/>
      <c r="I120" s="1"/>
      <c r="J120" s="1"/>
      <c r="K120" s="1"/>
      <c r="L120" s="1"/>
      <c r="Z120"/>
      <c r="AA120"/>
      <c r="AB120"/>
      <c r="AC120"/>
      <c r="AD120"/>
      <c r="AE120"/>
      <c r="AF120"/>
      <c r="AG120"/>
      <c r="AH120"/>
      <c r="AI120"/>
      <c r="AJ120"/>
    </row>
    <row r="121" spans="7:36" x14ac:dyDescent="0.25">
      <c r="G121" s="1"/>
      <c r="H121" s="1"/>
      <c r="I121" s="1"/>
      <c r="J121" s="1"/>
      <c r="K121" s="1"/>
      <c r="L121" s="1"/>
      <c r="Z121"/>
      <c r="AA121"/>
      <c r="AB121"/>
      <c r="AC121"/>
      <c r="AD121"/>
      <c r="AE121"/>
      <c r="AF121"/>
      <c r="AG121"/>
      <c r="AH121"/>
      <c r="AI121"/>
      <c r="AJ121"/>
    </row>
    <row r="122" spans="7:36" x14ac:dyDescent="0.25">
      <c r="G122" s="1"/>
      <c r="H122" s="1"/>
      <c r="I122" s="1"/>
      <c r="J122" s="1"/>
      <c r="K122" s="1"/>
      <c r="L122" s="1"/>
      <c r="Z122"/>
      <c r="AA122"/>
      <c r="AB122"/>
      <c r="AC122"/>
      <c r="AD122"/>
      <c r="AE122"/>
      <c r="AF122"/>
      <c r="AG122"/>
      <c r="AH122"/>
      <c r="AI122"/>
      <c r="AJ122"/>
    </row>
    <row r="123" spans="7:36" x14ac:dyDescent="0.25">
      <c r="G123" s="1"/>
      <c r="H123" s="1"/>
      <c r="I123" s="1"/>
      <c r="J123" s="1"/>
      <c r="K123" s="1"/>
      <c r="L123" s="1"/>
      <c r="Z123"/>
      <c r="AA123"/>
      <c r="AB123"/>
      <c r="AC123"/>
      <c r="AD123"/>
      <c r="AE123"/>
      <c r="AF123"/>
      <c r="AG123"/>
      <c r="AH123"/>
      <c r="AI123"/>
      <c r="AJ123"/>
    </row>
    <row r="124" spans="7:36" x14ac:dyDescent="0.25">
      <c r="G124" s="1"/>
      <c r="H124" s="1"/>
      <c r="I124" s="1"/>
      <c r="J124" s="1"/>
      <c r="K124" s="1"/>
      <c r="L124" s="1"/>
      <c r="Z124"/>
      <c r="AA124"/>
      <c r="AB124"/>
      <c r="AC124"/>
      <c r="AD124"/>
      <c r="AE124"/>
      <c r="AF124"/>
      <c r="AG124"/>
      <c r="AH124"/>
      <c r="AI124"/>
      <c r="AJ124"/>
    </row>
    <row r="125" spans="7:36" x14ac:dyDescent="0.25">
      <c r="G125" s="1"/>
      <c r="H125" s="1"/>
      <c r="I125" s="1"/>
      <c r="J125" s="1"/>
      <c r="K125" s="1"/>
      <c r="L125" s="1"/>
      <c r="Z125"/>
      <c r="AA125"/>
      <c r="AB125"/>
      <c r="AC125"/>
      <c r="AD125"/>
      <c r="AE125"/>
      <c r="AF125"/>
      <c r="AG125"/>
      <c r="AH125"/>
      <c r="AI125"/>
      <c r="AJ125"/>
    </row>
    <row r="126" spans="7:36" x14ac:dyDescent="0.25">
      <c r="G126" s="1"/>
      <c r="H126" s="1"/>
      <c r="I126" s="1"/>
      <c r="J126" s="1"/>
      <c r="K126" s="1"/>
      <c r="L126" s="1"/>
      <c r="Z126"/>
      <c r="AA126"/>
      <c r="AB126"/>
      <c r="AC126"/>
      <c r="AD126"/>
      <c r="AE126"/>
      <c r="AF126"/>
      <c r="AG126"/>
      <c r="AH126"/>
      <c r="AI126"/>
      <c r="AJ126"/>
    </row>
    <row r="127" spans="7:36" x14ac:dyDescent="0.25">
      <c r="G127" s="1"/>
      <c r="H127" s="1"/>
      <c r="I127" s="1"/>
      <c r="J127" s="1"/>
      <c r="K127" s="1"/>
      <c r="L127" s="1"/>
      <c r="Z127"/>
      <c r="AA127"/>
      <c r="AB127"/>
      <c r="AC127"/>
      <c r="AD127"/>
      <c r="AE127"/>
      <c r="AF127"/>
      <c r="AG127"/>
      <c r="AH127"/>
      <c r="AI127"/>
      <c r="AJ127"/>
    </row>
    <row r="128" spans="7:36" x14ac:dyDescent="0.25">
      <c r="G128" s="1"/>
      <c r="H128" s="1"/>
      <c r="I128" s="1"/>
      <c r="J128" s="1"/>
      <c r="K128" s="1"/>
      <c r="L128" s="1"/>
      <c r="Z128"/>
      <c r="AA128"/>
      <c r="AB128"/>
      <c r="AC128"/>
      <c r="AD128"/>
      <c r="AE128"/>
      <c r="AF128"/>
      <c r="AG128"/>
      <c r="AH128"/>
      <c r="AI128"/>
      <c r="AJ128"/>
    </row>
    <row r="129" spans="7:36" x14ac:dyDescent="0.25">
      <c r="G129" s="1"/>
      <c r="H129" s="1"/>
      <c r="I129" s="1"/>
      <c r="J129" s="1"/>
      <c r="K129" s="1"/>
      <c r="L129" s="1"/>
      <c r="Z129"/>
      <c r="AA129"/>
      <c r="AB129"/>
      <c r="AC129"/>
      <c r="AD129"/>
      <c r="AE129"/>
      <c r="AF129"/>
      <c r="AG129"/>
      <c r="AH129"/>
      <c r="AI129"/>
      <c r="AJ129"/>
    </row>
    <row r="130" spans="7:36" x14ac:dyDescent="0.25">
      <c r="G130" s="1"/>
      <c r="H130" s="1"/>
      <c r="I130" s="1"/>
      <c r="J130" s="1"/>
      <c r="K130" s="1"/>
      <c r="L130" s="1"/>
      <c r="Z130"/>
      <c r="AA130"/>
      <c r="AB130"/>
      <c r="AC130"/>
      <c r="AD130"/>
      <c r="AE130"/>
      <c r="AF130"/>
      <c r="AG130"/>
      <c r="AH130"/>
      <c r="AI130"/>
      <c r="AJ130"/>
    </row>
    <row r="131" spans="7:36" x14ac:dyDescent="0.25">
      <c r="G131" s="1"/>
      <c r="H131" s="1"/>
      <c r="I131" s="1"/>
      <c r="J131" s="1"/>
      <c r="K131" s="1"/>
      <c r="L131" s="1"/>
      <c r="Z131"/>
      <c r="AA131"/>
      <c r="AB131"/>
      <c r="AC131"/>
      <c r="AD131"/>
      <c r="AE131"/>
      <c r="AF131"/>
      <c r="AG131"/>
      <c r="AH131"/>
      <c r="AI131"/>
      <c r="AJ131"/>
    </row>
    <row r="132" spans="7:36" x14ac:dyDescent="0.25">
      <c r="G132" s="1"/>
      <c r="H132" s="1"/>
      <c r="I132" s="1"/>
      <c r="J132" s="1"/>
      <c r="K132" s="1"/>
      <c r="L132" s="1"/>
      <c r="Z132"/>
      <c r="AA132"/>
      <c r="AB132"/>
      <c r="AC132"/>
      <c r="AD132"/>
      <c r="AE132"/>
      <c r="AF132"/>
      <c r="AG132"/>
      <c r="AH132"/>
      <c r="AI132"/>
      <c r="AJ132"/>
    </row>
    <row r="133" spans="7:36" x14ac:dyDescent="0.25">
      <c r="G133" s="1"/>
      <c r="H133" s="1"/>
      <c r="I133" s="1"/>
      <c r="J133" s="1"/>
      <c r="K133" s="1"/>
      <c r="L133" s="1"/>
      <c r="Z133"/>
      <c r="AA133"/>
      <c r="AB133"/>
      <c r="AC133"/>
      <c r="AD133"/>
      <c r="AE133"/>
      <c r="AF133"/>
      <c r="AG133"/>
      <c r="AH133"/>
      <c r="AI133"/>
      <c r="AJ133"/>
    </row>
    <row r="134" spans="7:36" x14ac:dyDescent="0.25">
      <c r="G134" s="1"/>
      <c r="H134" s="1"/>
      <c r="I134" s="1"/>
      <c r="J134" s="1"/>
      <c r="K134" s="1"/>
      <c r="L134" s="1"/>
      <c r="Z134"/>
      <c r="AA134"/>
      <c r="AB134"/>
      <c r="AC134"/>
      <c r="AD134"/>
      <c r="AE134"/>
      <c r="AF134"/>
      <c r="AG134"/>
      <c r="AH134"/>
      <c r="AI134"/>
      <c r="AJ134"/>
    </row>
    <row r="135" spans="7:36" x14ac:dyDescent="0.25">
      <c r="G135" s="1"/>
      <c r="H135" s="1"/>
      <c r="I135" s="1"/>
      <c r="J135" s="1"/>
      <c r="K135" s="1"/>
      <c r="L135" s="1"/>
      <c r="Z135"/>
      <c r="AA135"/>
      <c r="AB135"/>
      <c r="AC135"/>
      <c r="AD135"/>
      <c r="AE135"/>
      <c r="AF135"/>
      <c r="AG135"/>
      <c r="AH135"/>
      <c r="AI135"/>
      <c r="AJ135"/>
    </row>
    <row r="136" spans="7:36" x14ac:dyDescent="0.25">
      <c r="G136" s="1"/>
      <c r="H136" s="1"/>
      <c r="I136" s="1"/>
      <c r="J136" s="1"/>
      <c r="K136" s="1"/>
      <c r="L136" s="1"/>
      <c r="Z136"/>
      <c r="AA136"/>
      <c r="AB136"/>
      <c r="AC136"/>
      <c r="AD136"/>
      <c r="AE136"/>
      <c r="AF136"/>
      <c r="AG136"/>
      <c r="AH136"/>
      <c r="AI136"/>
      <c r="AJ136"/>
    </row>
    <row r="137" spans="7:36" x14ac:dyDescent="0.25">
      <c r="G137" s="1"/>
      <c r="H137" s="1"/>
      <c r="I137" s="1"/>
      <c r="J137" s="1"/>
      <c r="K137" s="1"/>
      <c r="L137" s="1"/>
      <c r="Z137"/>
      <c r="AA137"/>
      <c r="AB137"/>
      <c r="AC137"/>
      <c r="AD137"/>
      <c r="AE137"/>
      <c r="AF137"/>
      <c r="AG137"/>
      <c r="AH137"/>
      <c r="AI137"/>
      <c r="AJ137"/>
    </row>
    <row r="138" spans="7:36" x14ac:dyDescent="0.25">
      <c r="G138" s="1"/>
      <c r="H138" s="1"/>
      <c r="I138" s="1"/>
      <c r="J138" s="1"/>
      <c r="K138" s="1"/>
      <c r="L138" s="1"/>
      <c r="Z138"/>
      <c r="AA138"/>
      <c r="AB138"/>
      <c r="AC138"/>
      <c r="AD138"/>
      <c r="AE138"/>
      <c r="AF138"/>
      <c r="AG138"/>
      <c r="AH138"/>
      <c r="AI138"/>
      <c r="AJ138"/>
    </row>
    <row r="139" spans="7:36" x14ac:dyDescent="0.25">
      <c r="G139" s="1"/>
      <c r="H139" s="1"/>
      <c r="I139" s="1"/>
      <c r="J139" s="1"/>
      <c r="K139" s="1"/>
      <c r="L139" s="1"/>
      <c r="Z139"/>
      <c r="AA139"/>
      <c r="AB139"/>
      <c r="AC139"/>
      <c r="AD139"/>
      <c r="AE139"/>
      <c r="AF139"/>
      <c r="AG139"/>
      <c r="AH139"/>
      <c r="AI139"/>
      <c r="AJ139"/>
    </row>
    <row r="140" spans="7:36" x14ac:dyDescent="0.25">
      <c r="G140" s="1"/>
      <c r="H140" s="1"/>
      <c r="I140" s="1"/>
      <c r="J140" s="1"/>
      <c r="K140" s="1"/>
      <c r="L140" s="1"/>
      <c r="Z140"/>
      <c r="AA140"/>
      <c r="AB140"/>
      <c r="AC140"/>
      <c r="AD140"/>
      <c r="AE140"/>
      <c r="AF140"/>
      <c r="AG140"/>
      <c r="AH140"/>
      <c r="AI140"/>
      <c r="AJ140"/>
    </row>
    <row r="141" spans="7:36" x14ac:dyDescent="0.25">
      <c r="G141" s="1"/>
      <c r="H141" s="1"/>
      <c r="I141" s="1"/>
      <c r="J141" s="1"/>
      <c r="K141" s="1"/>
      <c r="L141" s="1"/>
      <c r="Z141"/>
      <c r="AA141"/>
      <c r="AB141"/>
      <c r="AC141"/>
      <c r="AD141"/>
      <c r="AE141"/>
      <c r="AF141"/>
      <c r="AG141"/>
      <c r="AH141"/>
      <c r="AI141"/>
      <c r="AJ141"/>
    </row>
    <row r="142" spans="7:36" x14ac:dyDescent="0.25">
      <c r="G142" s="1"/>
      <c r="H142" s="1"/>
      <c r="I142" s="1"/>
      <c r="J142" s="1"/>
      <c r="K142" s="1"/>
      <c r="L142" s="1"/>
      <c r="Z142"/>
      <c r="AA142"/>
      <c r="AB142"/>
      <c r="AC142"/>
      <c r="AD142"/>
      <c r="AE142"/>
      <c r="AF142"/>
      <c r="AG142"/>
      <c r="AH142"/>
      <c r="AI142"/>
      <c r="AJ142"/>
    </row>
    <row r="143" spans="7:36" x14ac:dyDescent="0.25">
      <c r="G143" s="1"/>
      <c r="H143" s="1"/>
      <c r="I143" s="1"/>
      <c r="J143" s="1"/>
      <c r="K143" s="1"/>
      <c r="L143" s="1"/>
      <c r="Z143"/>
      <c r="AA143"/>
      <c r="AB143"/>
      <c r="AC143"/>
      <c r="AD143"/>
      <c r="AE143"/>
      <c r="AF143"/>
      <c r="AG143"/>
      <c r="AH143"/>
      <c r="AI143"/>
      <c r="AJ143"/>
    </row>
    <row r="144" spans="7:36" x14ac:dyDescent="0.25">
      <c r="G144" s="1"/>
      <c r="H144" s="1"/>
      <c r="I144" s="1"/>
      <c r="J144" s="1"/>
      <c r="K144" s="1"/>
      <c r="L144" s="1"/>
      <c r="Z144"/>
      <c r="AA144"/>
      <c r="AB144"/>
      <c r="AC144"/>
      <c r="AD144"/>
      <c r="AE144"/>
      <c r="AF144"/>
      <c r="AG144"/>
      <c r="AH144"/>
      <c r="AI144"/>
      <c r="AJ144"/>
    </row>
    <row r="145" spans="7:36" x14ac:dyDescent="0.25">
      <c r="G145" s="1"/>
      <c r="H145" s="1"/>
      <c r="I145" s="1"/>
      <c r="J145" s="1"/>
      <c r="K145" s="1"/>
      <c r="L145" s="1"/>
      <c r="Z145"/>
      <c r="AA145"/>
      <c r="AB145"/>
      <c r="AC145"/>
      <c r="AD145"/>
      <c r="AE145"/>
      <c r="AF145"/>
      <c r="AG145"/>
      <c r="AH145"/>
      <c r="AI145"/>
      <c r="AJ145"/>
    </row>
    <row r="146" spans="7:36" x14ac:dyDescent="0.25">
      <c r="G146" s="1"/>
      <c r="H146" s="1"/>
      <c r="I146" s="1"/>
      <c r="J146" s="1"/>
      <c r="K146" s="1"/>
      <c r="L146" s="1"/>
      <c r="Z146"/>
      <c r="AA146"/>
      <c r="AB146"/>
      <c r="AC146"/>
      <c r="AD146"/>
      <c r="AE146"/>
      <c r="AF146"/>
      <c r="AG146"/>
      <c r="AH146"/>
      <c r="AI146"/>
      <c r="AJ146"/>
    </row>
    <row r="147" spans="7:36" x14ac:dyDescent="0.25">
      <c r="G147" s="1"/>
      <c r="H147" s="1"/>
      <c r="I147" s="1"/>
      <c r="J147" s="1"/>
      <c r="K147" s="1"/>
      <c r="L147" s="1"/>
      <c r="Z147"/>
      <c r="AA147"/>
      <c r="AB147"/>
      <c r="AC147"/>
      <c r="AD147"/>
      <c r="AE147"/>
      <c r="AF147"/>
      <c r="AG147"/>
      <c r="AH147"/>
      <c r="AI147"/>
      <c r="AJ147"/>
    </row>
    <row r="148" spans="7:36" x14ac:dyDescent="0.25">
      <c r="G148" s="1"/>
      <c r="H148" s="1"/>
      <c r="I148" s="1"/>
      <c r="J148" s="1"/>
      <c r="K148" s="1"/>
      <c r="L148" s="1"/>
      <c r="Z148"/>
      <c r="AA148"/>
      <c r="AB148"/>
      <c r="AC148"/>
      <c r="AD148"/>
      <c r="AE148"/>
      <c r="AF148"/>
      <c r="AG148"/>
      <c r="AH148"/>
      <c r="AI148"/>
      <c r="AJ148"/>
    </row>
    <row r="149" spans="7:36" x14ac:dyDescent="0.25">
      <c r="G149" s="1"/>
      <c r="H149" s="1"/>
      <c r="I149" s="1"/>
      <c r="J149" s="1"/>
      <c r="K149" s="1"/>
      <c r="L149" s="1"/>
      <c r="Z149"/>
      <c r="AA149"/>
      <c r="AB149"/>
      <c r="AC149"/>
      <c r="AD149"/>
      <c r="AE149"/>
      <c r="AF149"/>
      <c r="AG149"/>
      <c r="AH149"/>
      <c r="AI149"/>
      <c r="AJ149"/>
    </row>
    <row r="150" spans="7:36" x14ac:dyDescent="0.25">
      <c r="G150" s="1"/>
      <c r="H150" s="1"/>
      <c r="I150" s="1"/>
      <c r="J150" s="1"/>
      <c r="K150" s="1"/>
      <c r="L150" s="1"/>
      <c r="Z150"/>
      <c r="AA150"/>
      <c r="AB150"/>
      <c r="AC150"/>
      <c r="AD150"/>
      <c r="AE150"/>
      <c r="AF150"/>
      <c r="AG150"/>
      <c r="AH150"/>
      <c r="AI150"/>
      <c r="AJ150"/>
    </row>
    <row r="151" spans="7:36" x14ac:dyDescent="0.25">
      <c r="G151" s="1"/>
      <c r="H151" s="1"/>
      <c r="I151" s="1"/>
      <c r="J151" s="1"/>
      <c r="K151" s="1"/>
      <c r="L151" s="1"/>
      <c r="Z151"/>
      <c r="AA151"/>
      <c r="AB151"/>
      <c r="AC151"/>
      <c r="AD151"/>
      <c r="AE151"/>
      <c r="AF151"/>
      <c r="AG151"/>
      <c r="AH151"/>
      <c r="AI151"/>
      <c r="AJ151"/>
    </row>
    <row r="152" spans="7:36" x14ac:dyDescent="0.25">
      <c r="G152" s="1"/>
      <c r="H152" s="1"/>
      <c r="I152" s="1"/>
      <c r="J152" s="1"/>
      <c r="K152" s="1"/>
      <c r="L152" s="1"/>
      <c r="Z152"/>
      <c r="AA152"/>
      <c r="AB152"/>
      <c r="AC152"/>
      <c r="AD152"/>
      <c r="AE152"/>
      <c r="AF152"/>
      <c r="AG152"/>
      <c r="AH152"/>
      <c r="AI152"/>
      <c r="AJ152"/>
    </row>
    <row r="153" spans="7:36" x14ac:dyDescent="0.25">
      <c r="G153" s="1"/>
      <c r="H153" s="1"/>
      <c r="I153" s="1"/>
      <c r="J153" s="1"/>
      <c r="K153" s="1"/>
      <c r="L153" s="1"/>
      <c r="Z153"/>
      <c r="AA153"/>
      <c r="AB153"/>
      <c r="AC153"/>
      <c r="AD153"/>
      <c r="AE153"/>
      <c r="AF153"/>
      <c r="AG153"/>
      <c r="AH153"/>
      <c r="AI153"/>
      <c r="AJ153"/>
    </row>
    <row r="154" spans="7:36" x14ac:dyDescent="0.25">
      <c r="G154" s="1"/>
      <c r="H154" s="1"/>
      <c r="I154" s="1"/>
      <c r="J154" s="1"/>
      <c r="K154" s="1"/>
      <c r="L154" s="1"/>
      <c r="Z154"/>
      <c r="AA154"/>
      <c r="AB154"/>
      <c r="AC154"/>
      <c r="AD154"/>
      <c r="AE154"/>
      <c r="AF154"/>
      <c r="AG154"/>
      <c r="AH154"/>
      <c r="AI154"/>
      <c r="AJ154"/>
    </row>
    <row r="155" spans="7:36" x14ac:dyDescent="0.25">
      <c r="G155" s="1"/>
      <c r="H155" s="1"/>
      <c r="I155" s="1"/>
      <c r="J155" s="1"/>
      <c r="K155" s="1"/>
      <c r="L155" s="1"/>
      <c r="Z155"/>
      <c r="AA155"/>
      <c r="AB155"/>
      <c r="AC155"/>
      <c r="AD155"/>
      <c r="AE155"/>
      <c r="AF155"/>
      <c r="AG155"/>
      <c r="AH155"/>
      <c r="AI155"/>
      <c r="AJ155"/>
    </row>
    <row r="156" spans="7:36" x14ac:dyDescent="0.25">
      <c r="G156" s="1"/>
      <c r="H156" s="1"/>
      <c r="I156" s="1"/>
      <c r="J156" s="1"/>
      <c r="K156" s="1"/>
      <c r="L156" s="1"/>
      <c r="Z156"/>
      <c r="AA156"/>
      <c r="AB156"/>
      <c r="AC156"/>
      <c r="AD156"/>
      <c r="AE156"/>
      <c r="AF156"/>
      <c r="AG156"/>
      <c r="AH156"/>
      <c r="AI156"/>
      <c r="AJ156"/>
    </row>
    <row r="157" spans="7:36" x14ac:dyDescent="0.25">
      <c r="G157" s="1"/>
      <c r="H157" s="1"/>
      <c r="I157" s="1"/>
      <c r="J157" s="1"/>
      <c r="K157" s="1"/>
      <c r="L157" s="1"/>
      <c r="Z157"/>
      <c r="AA157"/>
      <c r="AB157"/>
      <c r="AC157"/>
      <c r="AD157"/>
      <c r="AE157"/>
      <c r="AF157"/>
      <c r="AG157"/>
      <c r="AH157"/>
      <c r="AI157"/>
      <c r="AJ157"/>
    </row>
    <row r="158" spans="7:36" x14ac:dyDescent="0.25">
      <c r="G158" s="1"/>
      <c r="H158" s="1"/>
      <c r="I158" s="1"/>
      <c r="J158" s="1"/>
      <c r="K158" s="1"/>
      <c r="L158" s="1"/>
      <c r="Z158"/>
      <c r="AA158"/>
      <c r="AB158"/>
      <c r="AC158"/>
      <c r="AD158"/>
      <c r="AE158"/>
      <c r="AF158"/>
      <c r="AG158"/>
      <c r="AH158"/>
      <c r="AI158"/>
      <c r="AJ158"/>
    </row>
    <row r="159" spans="7:36" x14ac:dyDescent="0.25">
      <c r="G159" s="1"/>
      <c r="H159" s="1"/>
      <c r="I159" s="1"/>
      <c r="J159" s="1"/>
      <c r="K159" s="1"/>
      <c r="L159" s="1"/>
      <c r="Z159"/>
      <c r="AA159"/>
      <c r="AB159"/>
      <c r="AC159"/>
      <c r="AD159"/>
      <c r="AE159"/>
      <c r="AF159"/>
      <c r="AG159"/>
      <c r="AH159"/>
      <c r="AI159"/>
      <c r="AJ159"/>
    </row>
    <row r="160" spans="7:36" x14ac:dyDescent="0.25">
      <c r="G160" s="1"/>
      <c r="H160" s="1"/>
      <c r="I160" s="1"/>
      <c r="J160" s="1"/>
      <c r="K160" s="1"/>
      <c r="L160" s="1"/>
      <c r="Z160"/>
      <c r="AA160"/>
      <c r="AB160"/>
      <c r="AC160"/>
      <c r="AD160"/>
      <c r="AE160"/>
      <c r="AF160"/>
      <c r="AG160"/>
      <c r="AH160"/>
      <c r="AI160"/>
      <c r="AJ160"/>
    </row>
    <row r="161" spans="7:36" x14ac:dyDescent="0.25">
      <c r="G161" s="1"/>
      <c r="H161" s="1"/>
      <c r="I161" s="1"/>
      <c r="J161" s="1"/>
      <c r="K161" s="1"/>
      <c r="L161" s="1"/>
      <c r="Z161"/>
      <c r="AA161"/>
      <c r="AB161"/>
      <c r="AC161"/>
      <c r="AD161"/>
      <c r="AE161"/>
      <c r="AF161"/>
      <c r="AG161"/>
      <c r="AH161"/>
      <c r="AI161"/>
      <c r="AJ161"/>
    </row>
    <row r="162" spans="7:36" x14ac:dyDescent="0.25">
      <c r="G162" s="1"/>
      <c r="H162" s="1"/>
      <c r="I162" s="1"/>
      <c r="J162" s="1"/>
      <c r="K162" s="1"/>
      <c r="L162" s="1"/>
      <c r="Z162"/>
      <c r="AA162"/>
      <c r="AB162"/>
      <c r="AC162"/>
      <c r="AD162"/>
      <c r="AE162"/>
      <c r="AF162"/>
      <c r="AG162"/>
      <c r="AH162"/>
      <c r="AI162"/>
      <c r="AJ162"/>
    </row>
    <row r="163" spans="7:36" x14ac:dyDescent="0.25">
      <c r="G163" s="1"/>
      <c r="H163" s="1"/>
      <c r="I163" s="1"/>
      <c r="J163" s="1"/>
      <c r="K163" s="1"/>
      <c r="L163" s="1"/>
      <c r="Z163"/>
      <c r="AA163"/>
      <c r="AB163"/>
      <c r="AC163"/>
      <c r="AD163"/>
      <c r="AE163"/>
      <c r="AF163"/>
      <c r="AG163"/>
      <c r="AH163"/>
      <c r="AI163"/>
      <c r="AJ163"/>
    </row>
    <row r="164" spans="7:36" x14ac:dyDescent="0.25">
      <c r="G164" s="1"/>
      <c r="H164" s="1"/>
      <c r="I164" s="1"/>
      <c r="J164" s="1"/>
      <c r="K164" s="1"/>
      <c r="L164" s="1"/>
      <c r="Z164"/>
      <c r="AA164"/>
      <c r="AB164"/>
      <c r="AC164"/>
      <c r="AD164"/>
      <c r="AE164"/>
      <c r="AF164"/>
      <c r="AG164"/>
      <c r="AH164"/>
      <c r="AI164"/>
      <c r="AJ164"/>
    </row>
    <row r="165" spans="7:36" x14ac:dyDescent="0.25">
      <c r="G165" s="1"/>
      <c r="H165" s="1"/>
      <c r="I165" s="1"/>
      <c r="J165" s="1"/>
      <c r="K165" s="1"/>
      <c r="L165" s="1"/>
      <c r="Z165"/>
      <c r="AA165"/>
      <c r="AB165"/>
      <c r="AC165"/>
      <c r="AD165"/>
      <c r="AE165"/>
      <c r="AF165"/>
      <c r="AG165"/>
      <c r="AH165"/>
      <c r="AI165"/>
      <c r="AJ165"/>
    </row>
    <row r="166" spans="7:36" x14ac:dyDescent="0.25">
      <c r="G166" s="1"/>
      <c r="H166" s="1"/>
      <c r="I166" s="1"/>
      <c r="J166" s="1"/>
      <c r="K166" s="1"/>
      <c r="L166" s="1"/>
      <c r="Z166"/>
      <c r="AA166"/>
      <c r="AB166"/>
      <c r="AC166"/>
      <c r="AD166"/>
      <c r="AE166"/>
      <c r="AF166"/>
      <c r="AG166"/>
      <c r="AH166"/>
      <c r="AI166"/>
      <c r="AJ166"/>
    </row>
    <row r="167" spans="7:36" x14ac:dyDescent="0.25">
      <c r="G167" s="1"/>
      <c r="H167" s="1"/>
      <c r="I167" s="1"/>
      <c r="J167" s="1"/>
      <c r="K167" s="1"/>
      <c r="L167" s="1"/>
      <c r="Z167"/>
      <c r="AA167"/>
      <c r="AB167"/>
      <c r="AC167"/>
      <c r="AD167"/>
      <c r="AE167"/>
      <c r="AF167"/>
      <c r="AG167"/>
      <c r="AH167"/>
      <c r="AI167"/>
      <c r="AJ167"/>
    </row>
    <row r="168" spans="7:36" x14ac:dyDescent="0.25">
      <c r="G168" s="1"/>
      <c r="H168" s="1"/>
      <c r="I168" s="1"/>
      <c r="J168" s="1"/>
      <c r="K168" s="1"/>
      <c r="L168" s="1"/>
      <c r="Z168"/>
      <c r="AA168"/>
      <c r="AB168"/>
      <c r="AC168"/>
      <c r="AD168"/>
      <c r="AE168"/>
      <c r="AF168"/>
      <c r="AG168"/>
      <c r="AH168"/>
      <c r="AI168"/>
      <c r="AJ168"/>
    </row>
    <row r="169" spans="7:36" x14ac:dyDescent="0.25">
      <c r="G169" s="1"/>
      <c r="H169" s="1"/>
      <c r="I169" s="1"/>
      <c r="J169" s="1"/>
      <c r="K169" s="1"/>
      <c r="L169" s="1"/>
      <c r="Z169"/>
      <c r="AA169"/>
      <c r="AB169"/>
      <c r="AC169"/>
      <c r="AD169"/>
      <c r="AE169"/>
      <c r="AF169"/>
      <c r="AG169"/>
      <c r="AH169"/>
      <c r="AI169"/>
      <c r="AJ169"/>
    </row>
    <row r="170" spans="7:36" x14ac:dyDescent="0.25">
      <c r="G170" s="1"/>
      <c r="H170" s="1"/>
      <c r="I170" s="1"/>
      <c r="J170" s="1"/>
      <c r="K170" s="1"/>
      <c r="L170" s="1"/>
      <c r="Z170"/>
      <c r="AA170"/>
      <c r="AB170"/>
      <c r="AC170"/>
      <c r="AD170"/>
      <c r="AE170"/>
      <c r="AF170"/>
      <c r="AG170"/>
      <c r="AH170"/>
      <c r="AI170"/>
      <c r="AJ170"/>
    </row>
    <row r="171" spans="7:36" x14ac:dyDescent="0.25">
      <c r="G171" s="1"/>
      <c r="H171" s="1"/>
      <c r="I171" s="1"/>
      <c r="J171" s="1"/>
      <c r="K171" s="1"/>
      <c r="L171" s="1"/>
      <c r="Z171"/>
      <c r="AA171"/>
      <c r="AB171"/>
      <c r="AC171"/>
      <c r="AD171"/>
      <c r="AE171"/>
      <c r="AF171"/>
      <c r="AG171"/>
      <c r="AH171"/>
      <c r="AI171"/>
      <c r="AJ171"/>
    </row>
    <row r="172" spans="7:36" x14ac:dyDescent="0.25">
      <c r="G172" s="1"/>
      <c r="H172" s="1"/>
      <c r="I172" s="1"/>
      <c r="J172" s="1"/>
      <c r="K172" s="1"/>
      <c r="L172" s="1"/>
      <c r="Z172"/>
      <c r="AA172"/>
      <c r="AB172"/>
      <c r="AC172"/>
      <c r="AD172"/>
      <c r="AE172"/>
      <c r="AF172"/>
      <c r="AG172"/>
      <c r="AH172"/>
      <c r="AI172"/>
      <c r="AJ172"/>
    </row>
    <row r="173" spans="7:36" x14ac:dyDescent="0.25">
      <c r="G173" s="1"/>
      <c r="H173" s="1"/>
      <c r="I173" s="1"/>
      <c r="J173" s="1"/>
      <c r="K173" s="1"/>
      <c r="L173" s="1"/>
      <c r="Z173"/>
      <c r="AA173"/>
      <c r="AB173"/>
      <c r="AC173"/>
      <c r="AD173"/>
      <c r="AE173"/>
      <c r="AF173"/>
      <c r="AG173"/>
      <c r="AH173"/>
      <c r="AI173"/>
      <c r="AJ173"/>
    </row>
    <row r="174" spans="7:36" x14ac:dyDescent="0.25">
      <c r="G174" s="1"/>
      <c r="H174" s="1"/>
      <c r="I174" s="1"/>
      <c r="J174" s="1"/>
      <c r="K174" s="1"/>
      <c r="L174" s="1"/>
      <c r="Z174"/>
      <c r="AA174"/>
      <c r="AB174"/>
      <c r="AC174"/>
      <c r="AD174"/>
      <c r="AE174"/>
      <c r="AF174"/>
      <c r="AG174"/>
      <c r="AH174"/>
      <c r="AI174"/>
      <c r="AJ174"/>
    </row>
    <row r="175" spans="7:36" x14ac:dyDescent="0.25">
      <c r="G175" s="1"/>
      <c r="H175" s="1"/>
      <c r="I175" s="1"/>
      <c r="J175" s="1"/>
      <c r="K175" s="1"/>
      <c r="L175" s="1"/>
      <c r="Z175"/>
      <c r="AA175"/>
      <c r="AB175"/>
      <c r="AC175"/>
      <c r="AD175"/>
      <c r="AE175"/>
      <c r="AF175"/>
      <c r="AG175"/>
      <c r="AH175"/>
      <c r="AI175"/>
      <c r="AJ175"/>
    </row>
    <row r="176" spans="7:36" x14ac:dyDescent="0.25">
      <c r="G176" s="1"/>
      <c r="H176" s="1"/>
      <c r="I176" s="1"/>
      <c r="J176" s="1"/>
      <c r="K176" s="1"/>
      <c r="L176" s="1"/>
      <c r="Z176"/>
      <c r="AA176"/>
      <c r="AB176"/>
      <c r="AC176"/>
      <c r="AD176"/>
      <c r="AE176"/>
      <c r="AF176"/>
      <c r="AG176"/>
      <c r="AH176"/>
      <c r="AI176"/>
      <c r="AJ176"/>
    </row>
    <row r="177" spans="7:36" x14ac:dyDescent="0.25">
      <c r="G177" s="1"/>
      <c r="H177" s="1"/>
      <c r="I177" s="1"/>
      <c r="J177" s="1"/>
      <c r="K177" s="1"/>
      <c r="L177" s="1"/>
      <c r="Z177"/>
      <c r="AA177"/>
      <c r="AB177"/>
      <c r="AC177"/>
      <c r="AD177"/>
      <c r="AE177"/>
      <c r="AF177"/>
      <c r="AG177"/>
      <c r="AH177"/>
      <c r="AI177"/>
      <c r="AJ177"/>
    </row>
    <row r="178" spans="7:36" x14ac:dyDescent="0.25">
      <c r="G178" s="1"/>
      <c r="H178" s="1"/>
      <c r="I178" s="1"/>
      <c r="J178" s="1"/>
      <c r="K178" s="1"/>
      <c r="L178" s="1"/>
      <c r="Z178"/>
      <c r="AA178"/>
      <c r="AB178"/>
      <c r="AC178"/>
      <c r="AD178"/>
      <c r="AE178"/>
      <c r="AF178"/>
      <c r="AG178"/>
      <c r="AH178"/>
      <c r="AI178"/>
      <c r="AJ178"/>
    </row>
    <row r="179" spans="7:36" x14ac:dyDescent="0.25">
      <c r="G179" s="1"/>
      <c r="H179" s="1"/>
      <c r="I179" s="1"/>
      <c r="J179" s="1"/>
      <c r="K179" s="1"/>
      <c r="L179" s="1"/>
      <c r="Z179"/>
      <c r="AA179"/>
      <c r="AB179"/>
      <c r="AC179"/>
      <c r="AD179"/>
      <c r="AE179"/>
      <c r="AF179"/>
      <c r="AG179"/>
      <c r="AH179"/>
      <c r="AI179"/>
      <c r="AJ179"/>
    </row>
    <row r="180" spans="7:36" x14ac:dyDescent="0.25">
      <c r="G180" s="1"/>
      <c r="H180" s="1"/>
      <c r="I180" s="1"/>
      <c r="J180" s="1"/>
      <c r="K180" s="1"/>
      <c r="L180" s="1"/>
      <c r="Z180"/>
      <c r="AA180"/>
      <c r="AB180"/>
      <c r="AC180"/>
      <c r="AD180"/>
      <c r="AE180"/>
      <c r="AF180"/>
      <c r="AG180"/>
      <c r="AH180"/>
      <c r="AI180"/>
      <c r="AJ180"/>
    </row>
    <row r="181" spans="7:36" x14ac:dyDescent="0.25">
      <c r="G181" s="1"/>
      <c r="H181" s="1"/>
      <c r="I181" s="1"/>
      <c r="J181" s="1"/>
      <c r="K181" s="1"/>
      <c r="L181" s="1"/>
      <c r="Z181"/>
      <c r="AA181"/>
      <c r="AB181"/>
      <c r="AC181"/>
      <c r="AD181"/>
      <c r="AE181"/>
      <c r="AF181"/>
      <c r="AG181"/>
      <c r="AH181"/>
      <c r="AI181"/>
      <c r="AJ181"/>
    </row>
    <row r="182" spans="7:36" x14ac:dyDescent="0.25">
      <c r="G182" s="1"/>
      <c r="H182" s="1"/>
      <c r="I182" s="1"/>
      <c r="J182" s="1"/>
      <c r="K182" s="1"/>
      <c r="L182" s="1"/>
      <c r="Z182"/>
      <c r="AA182"/>
      <c r="AB182"/>
      <c r="AC182"/>
      <c r="AD182"/>
      <c r="AE182"/>
      <c r="AF182"/>
      <c r="AG182"/>
      <c r="AH182"/>
      <c r="AI182"/>
      <c r="AJ182"/>
    </row>
    <row r="183" spans="7:36" x14ac:dyDescent="0.25">
      <c r="G183" s="1"/>
      <c r="H183" s="1"/>
      <c r="I183" s="1"/>
      <c r="J183" s="1"/>
      <c r="K183" s="1"/>
      <c r="L183" s="1"/>
      <c r="Z183"/>
      <c r="AA183"/>
      <c r="AB183"/>
      <c r="AC183"/>
      <c r="AD183"/>
      <c r="AE183"/>
      <c r="AF183"/>
      <c r="AG183"/>
      <c r="AH183"/>
      <c r="AI183"/>
      <c r="AJ183"/>
    </row>
    <row r="184" spans="7:36" x14ac:dyDescent="0.25">
      <c r="G184" s="1"/>
      <c r="H184" s="1"/>
      <c r="I184" s="1"/>
      <c r="J184" s="1"/>
      <c r="K184" s="1"/>
      <c r="L184" s="1"/>
      <c r="Z184"/>
      <c r="AA184"/>
      <c r="AB184"/>
      <c r="AC184"/>
      <c r="AD184"/>
      <c r="AE184"/>
      <c r="AF184"/>
      <c r="AG184"/>
      <c r="AH184"/>
      <c r="AI184"/>
      <c r="AJ184"/>
    </row>
    <row r="185" spans="7:36" x14ac:dyDescent="0.25">
      <c r="G185" s="1"/>
      <c r="H185" s="1"/>
      <c r="I185" s="1"/>
      <c r="J185" s="1"/>
      <c r="K185" s="1"/>
      <c r="L185" s="1"/>
      <c r="Z185"/>
      <c r="AA185"/>
      <c r="AB185"/>
      <c r="AC185"/>
      <c r="AD185"/>
      <c r="AE185"/>
      <c r="AF185"/>
      <c r="AG185"/>
      <c r="AH185"/>
      <c r="AI185"/>
      <c r="AJ185"/>
    </row>
    <row r="186" spans="7:36" x14ac:dyDescent="0.25">
      <c r="G186" s="1"/>
      <c r="H186" s="1"/>
      <c r="I186" s="1"/>
      <c r="J186" s="1"/>
      <c r="K186" s="1"/>
      <c r="L186" s="1"/>
      <c r="Z186"/>
      <c r="AA186"/>
      <c r="AB186"/>
      <c r="AC186"/>
      <c r="AD186"/>
      <c r="AE186"/>
      <c r="AF186"/>
      <c r="AG186"/>
      <c r="AH186"/>
      <c r="AI186"/>
      <c r="AJ186"/>
    </row>
    <row r="187" spans="7:36" x14ac:dyDescent="0.25">
      <c r="G187" s="1"/>
      <c r="H187" s="1"/>
      <c r="I187" s="1"/>
      <c r="J187" s="1"/>
      <c r="K187" s="1"/>
      <c r="L187" s="1"/>
      <c r="Z187"/>
      <c r="AA187"/>
      <c r="AB187"/>
      <c r="AC187"/>
      <c r="AD187"/>
      <c r="AE187"/>
      <c r="AF187"/>
      <c r="AG187"/>
      <c r="AH187"/>
      <c r="AI187"/>
      <c r="AJ187"/>
    </row>
    <row r="188" spans="7:36" x14ac:dyDescent="0.25">
      <c r="G188" s="1"/>
      <c r="H188" s="1"/>
      <c r="I188" s="1"/>
      <c r="J188" s="1"/>
      <c r="K188" s="1"/>
      <c r="L188" s="1"/>
      <c r="Z188"/>
      <c r="AA188"/>
      <c r="AB188"/>
      <c r="AC188"/>
      <c r="AD188"/>
      <c r="AE188"/>
      <c r="AF188"/>
      <c r="AG188"/>
      <c r="AH188"/>
      <c r="AI188"/>
      <c r="AJ188"/>
    </row>
    <row r="189" spans="7:36" x14ac:dyDescent="0.25">
      <c r="G189" s="1"/>
      <c r="H189" s="1"/>
      <c r="I189" s="1"/>
      <c r="J189" s="1"/>
      <c r="K189" s="1"/>
      <c r="L189" s="1"/>
      <c r="Z189"/>
      <c r="AA189"/>
      <c r="AB189"/>
      <c r="AC189"/>
      <c r="AD189"/>
      <c r="AE189"/>
      <c r="AF189"/>
      <c r="AG189"/>
      <c r="AH189"/>
      <c r="AI189"/>
      <c r="AJ189"/>
    </row>
    <row r="190" spans="7:36" x14ac:dyDescent="0.25">
      <c r="G190" s="1"/>
      <c r="H190" s="1"/>
      <c r="I190" s="1"/>
      <c r="J190" s="1"/>
      <c r="K190" s="1"/>
      <c r="L190" s="1"/>
      <c r="Z190"/>
      <c r="AA190"/>
      <c r="AB190"/>
      <c r="AC190"/>
      <c r="AD190"/>
      <c r="AE190"/>
      <c r="AF190"/>
      <c r="AG190"/>
      <c r="AH190"/>
      <c r="AI190"/>
      <c r="AJ190"/>
    </row>
    <row r="191" spans="7:36" x14ac:dyDescent="0.25">
      <c r="G191" s="1"/>
      <c r="H191" s="1"/>
      <c r="I191" s="1"/>
      <c r="J191" s="1"/>
      <c r="K191" s="1"/>
      <c r="L191" s="1"/>
      <c r="Z191"/>
      <c r="AA191"/>
      <c r="AB191"/>
      <c r="AC191"/>
      <c r="AD191"/>
      <c r="AE191"/>
      <c r="AF191"/>
      <c r="AG191"/>
      <c r="AH191"/>
      <c r="AI191"/>
      <c r="AJ191"/>
    </row>
    <row r="192" spans="7:36" x14ac:dyDescent="0.25">
      <c r="G192" s="1"/>
      <c r="H192" s="1"/>
      <c r="I192" s="1"/>
      <c r="J192" s="1"/>
      <c r="K192" s="1"/>
      <c r="L192" s="1"/>
      <c r="Z192"/>
      <c r="AA192"/>
      <c r="AB192"/>
      <c r="AC192"/>
      <c r="AD192"/>
      <c r="AE192"/>
      <c r="AF192"/>
      <c r="AG192"/>
      <c r="AH192"/>
      <c r="AI192"/>
      <c r="AJ192"/>
    </row>
    <row r="193" spans="7:36" x14ac:dyDescent="0.25">
      <c r="G193" s="1"/>
      <c r="H193" s="1"/>
      <c r="I193" s="1"/>
      <c r="J193" s="1"/>
      <c r="K193" s="1"/>
      <c r="L193" s="1"/>
      <c r="Z193"/>
      <c r="AA193"/>
      <c r="AB193"/>
      <c r="AC193"/>
      <c r="AD193"/>
      <c r="AE193"/>
      <c r="AF193"/>
      <c r="AG193"/>
      <c r="AH193"/>
      <c r="AI193"/>
      <c r="AJ193"/>
    </row>
    <row r="194" spans="7:36" x14ac:dyDescent="0.25">
      <c r="G194" s="1"/>
      <c r="H194" s="1"/>
      <c r="I194" s="1"/>
      <c r="J194" s="1"/>
      <c r="K194" s="1"/>
      <c r="L194" s="1"/>
      <c r="Z194"/>
      <c r="AA194"/>
      <c r="AB194"/>
      <c r="AC194"/>
      <c r="AD194"/>
      <c r="AE194"/>
      <c r="AF194"/>
      <c r="AG194"/>
      <c r="AH194"/>
      <c r="AI194"/>
      <c r="AJ194"/>
    </row>
    <row r="195" spans="7:36" x14ac:dyDescent="0.25">
      <c r="G195" s="1"/>
      <c r="H195" s="1"/>
      <c r="I195" s="1"/>
      <c r="J195" s="1"/>
      <c r="K195" s="1"/>
      <c r="L195" s="1"/>
      <c r="Z195"/>
      <c r="AA195"/>
      <c r="AB195"/>
      <c r="AC195"/>
      <c r="AD195"/>
      <c r="AE195"/>
      <c r="AF195"/>
      <c r="AG195"/>
      <c r="AH195"/>
      <c r="AI195"/>
      <c r="AJ195"/>
    </row>
    <row r="196" spans="7:36" x14ac:dyDescent="0.25">
      <c r="G196" s="1"/>
      <c r="H196" s="1"/>
      <c r="I196" s="1"/>
      <c r="J196" s="1"/>
      <c r="K196" s="1"/>
      <c r="L196" s="1"/>
      <c r="Z196"/>
      <c r="AA196"/>
      <c r="AB196"/>
      <c r="AC196"/>
      <c r="AD196"/>
      <c r="AE196"/>
      <c r="AF196"/>
      <c r="AG196"/>
      <c r="AH196"/>
      <c r="AI196"/>
      <c r="AJ196"/>
    </row>
    <row r="197" spans="7:36" x14ac:dyDescent="0.25">
      <c r="G197" s="1"/>
      <c r="H197" s="1"/>
      <c r="I197" s="1"/>
      <c r="J197" s="1"/>
      <c r="K197" s="1"/>
      <c r="L197" s="1"/>
      <c r="Z197"/>
      <c r="AA197"/>
      <c r="AB197"/>
      <c r="AC197"/>
      <c r="AD197"/>
      <c r="AE197"/>
      <c r="AF197"/>
      <c r="AG197"/>
      <c r="AH197"/>
      <c r="AI197"/>
      <c r="AJ197"/>
    </row>
    <row r="198" spans="7:36" x14ac:dyDescent="0.25">
      <c r="G198" s="1"/>
      <c r="H198" s="1"/>
      <c r="I198" s="1"/>
      <c r="J198" s="1"/>
      <c r="K198" s="1"/>
      <c r="L198" s="1"/>
      <c r="Z198"/>
      <c r="AA198"/>
      <c r="AB198"/>
      <c r="AC198"/>
      <c r="AD198"/>
      <c r="AE198"/>
      <c r="AF198"/>
      <c r="AG198"/>
      <c r="AH198"/>
      <c r="AI198"/>
      <c r="AJ198"/>
    </row>
    <row r="199" spans="7:36" x14ac:dyDescent="0.25">
      <c r="G199" s="1"/>
      <c r="H199" s="1"/>
      <c r="I199" s="1"/>
      <c r="J199" s="1"/>
      <c r="K199" s="1"/>
      <c r="L199" s="1"/>
      <c r="Z199"/>
      <c r="AA199"/>
      <c r="AB199"/>
      <c r="AC199"/>
      <c r="AD199"/>
      <c r="AE199"/>
      <c r="AF199"/>
      <c r="AG199"/>
      <c r="AH199"/>
      <c r="AI199"/>
      <c r="AJ199"/>
    </row>
    <row r="200" spans="7:36" x14ac:dyDescent="0.25">
      <c r="G200" s="1"/>
      <c r="H200" s="1"/>
      <c r="I200" s="1"/>
      <c r="J200" s="1"/>
      <c r="K200" s="1"/>
      <c r="L200" s="1"/>
      <c r="Z200"/>
      <c r="AA200"/>
      <c r="AB200"/>
      <c r="AC200"/>
      <c r="AD200"/>
      <c r="AE200"/>
      <c r="AF200"/>
      <c r="AG200"/>
      <c r="AH200"/>
      <c r="AI200"/>
      <c r="AJ200"/>
    </row>
    <row r="201" spans="7:36" x14ac:dyDescent="0.25">
      <c r="G201" s="1"/>
      <c r="H201" s="1"/>
      <c r="I201" s="1"/>
      <c r="J201" s="1"/>
      <c r="K201" s="1"/>
      <c r="L201" s="1"/>
      <c r="Z201"/>
      <c r="AA201"/>
      <c r="AB201"/>
      <c r="AC201"/>
      <c r="AD201"/>
      <c r="AE201"/>
      <c r="AF201"/>
      <c r="AG201"/>
      <c r="AH201"/>
      <c r="AI201"/>
      <c r="AJ201"/>
    </row>
    <row r="202" spans="7:36" x14ac:dyDescent="0.25">
      <c r="G202" s="1"/>
      <c r="H202" s="1"/>
      <c r="I202" s="1"/>
      <c r="J202" s="1"/>
      <c r="K202" s="1"/>
      <c r="L202" s="1"/>
      <c r="Z202"/>
      <c r="AA202"/>
      <c r="AB202"/>
      <c r="AC202"/>
      <c r="AD202"/>
      <c r="AE202"/>
      <c r="AF202"/>
      <c r="AG202"/>
      <c r="AH202"/>
      <c r="AI202"/>
      <c r="AJ202"/>
    </row>
    <row r="203" spans="7:36" x14ac:dyDescent="0.25">
      <c r="G203" s="1"/>
      <c r="H203" s="1"/>
      <c r="I203" s="1"/>
      <c r="J203" s="1"/>
      <c r="K203" s="1"/>
      <c r="L203" s="1"/>
      <c r="Z203"/>
      <c r="AA203"/>
      <c r="AB203"/>
      <c r="AC203"/>
      <c r="AD203"/>
      <c r="AE203"/>
      <c r="AF203"/>
      <c r="AG203"/>
      <c r="AH203"/>
      <c r="AI203"/>
      <c r="AJ203"/>
    </row>
    <row r="204" spans="7:36" x14ac:dyDescent="0.25">
      <c r="G204" s="1"/>
      <c r="H204" s="1"/>
      <c r="I204" s="1"/>
      <c r="J204" s="1"/>
      <c r="K204" s="1"/>
      <c r="L204" s="1"/>
      <c r="Z204"/>
      <c r="AA204"/>
      <c r="AB204"/>
      <c r="AC204"/>
      <c r="AD204"/>
      <c r="AE204"/>
      <c r="AF204"/>
      <c r="AG204"/>
      <c r="AH204"/>
      <c r="AI204"/>
      <c r="AJ204"/>
    </row>
    <row r="205" spans="7:36" x14ac:dyDescent="0.25">
      <c r="G205" s="1"/>
      <c r="H205" s="1"/>
      <c r="I205" s="1"/>
      <c r="J205" s="1"/>
      <c r="K205" s="1"/>
      <c r="L205" s="1"/>
      <c r="Z205"/>
      <c r="AA205"/>
      <c r="AB205"/>
      <c r="AC205"/>
      <c r="AD205"/>
      <c r="AE205"/>
      <c r="AF205"/>
      <c r="AG205"/>
      <c r="AH205"/>
      <c r="AI205"/>
      <c r="AJ205"/>
    </row>
    <row r="206" spans="7:36" x14ac:dyDescent="0.25">
      <c r="G206" s="1"/>
      <c r="H206" s="1"/>
      <c r="I206" s="1"/>
      <c r="J206" s="1"/>
      <c r="K206" s="1"/>
      <c r="L206" s="1"/>
      <c r="Z206"/>
      <c r="AA206"/>
      <c r="AB206"/>
      <c r="AC206"/>
      <c r="AD206"/>
      <c r="AE206"/>
      <c r="AF206"/>
      <c r="AG206"/>
      <c r="AH206"/>
      <c r="AI206"/>
      <c r="AJ206"/>
    </row>
    <row r="207" spans="7:36" x14ac:dyDescent="0.25">
      <c r="G207" s="1"/>
      <c r="H207" s="1"/>
      <c r="I207" s="1"/>
      <c r="J207" s="1"/>
      <c r="K207" s="1"/>
      <c r="L207" s="1"/>
      <c r="Z207"/>
      <c r="AA207"/>
      <c r="AB207"/>
      <c r="AC207"/>
      <c r="AD207"/>
      <c r="AE207"/>
      <c r="AF207"/>
      <c r="AG207"/>
      <c r="AH207"/>
      <c r="AI207"/>
      <c r="AJ207"/>
    </row>
    <row r="208" spans="7:36" x14ac:dyDescent="0.25">
      <c r="G208" s="1"/>
      <c r="H208" s="1"/>
      <c r="I208" s="1"/>
      <c r="J208" s="1"/>
      <c r="K208" s="1"/>
      <c r="L208" s="1"/>
      <c r="Z208"/>
      <c r="AA208"/>
      <c r="AB208"/>
      <c r="AC208"/>
      <c r="AD208"/>
      <c r="AE208"/>
      <c r="AF208"/>
      <c r="AG208"/>
      <c r="AH208"/>
      <c r="AI208"/>
      <c r="AJ208"/>
    </row>
    <row r="209" spans="7:36" x14ac:dyDescent="0.25">
      <c r="G209" s="1"/>
      <c r="H209" s="1"/>
      <c r="I209" s="1"/>
      <c r="J209" s="1"/>
      <c r="K209" s="1"/>
      <c r="L209" s="1"/>
      <c r="Z209"/>
      <c r="AA209"/>
      <c r="AB209"/>
      <c r="AC209"/>
      <c r="AD209"/>
      <c r="AE209"/>
      <c r="AF209"/>
      <c r="AG209"/>
      <c r="AH209"/>
      <c r="AI209"/>
      <c r="AJ209"/>
    </row>
    <row r="210" spans="7:36" x14ac:dyDescent="0.25">
      <c r="G210" s="1"/>
      <c r="H210" s="1"/>
      <c r="I210" s="1"/>
      <c r="J210" s="1"/>
      <c r="K210" s="1"/>
      <c r="L210" s="1"/>
      <c r="Z210"/>
      <c r="AA210"/>
      <c r="AB210"/>
      <c r="AC210"/>
      <c r="AD210"/>
      <c r="AE210"/>
      <c r="AF210"/>
      <c r="AG210"/>
      <c r="AH210"/>
      <c r="AI210"/>
      <c r="AJ210"/>
    </row>
    <row r="211" spans="7:36" x14ac:dyDescent="0.25">
      <c r="G211" s="1"/>
      <c r="H211" s="1"/>
      <c r="I211" s="1"/>
      <c r="J211" s="1"/>
      <c r="K211" s="1"/>
      <c r="L211" s="1"/>
      <c r="Z211"/>
      <c r="AA211"/>
      <c r="AB211"/>
      <c r="AC211"/>
      <c r="AD211"/>
      <c r="AE211"/>
      <c r="AF211"/>
      <c r="AG211"/>
      <c r="AH211"/>
      <c r="AI211"/>
      <c r="AJ211"/>
    </row>
    <row r="212" spans="7:36" x14ac:dyDescent="0.25">
      <c r="G212" s="1"/>
      <c r="H212" s="1"/>
      <c r="I212" s="1"/>
      <c r="J212" s="1"/>
      <c r="K212" s="1"/>
      <c r="L212" s="1"/>
      <c r="Z212"/>
      <c r="AA212"/>
      <c r="AB212"/>
      <c r="AC212"/>
      <c r="AD212"/>
      <c r="AE212"/>
      <c r="AF212"/>
      <c r="AG212"/>
      <c r="AH212"/>
      <c r="AI212"/>
      <c r="AJ212"/>
    </row>
    <row r="213" spans="7:36" x14ac:dyDescent="0.25">
      <c r="G213" s="1"/>
      <c r="H213" s="1"/>
      <c r="I213" s="1"/>
      <c r="J213" s="1"/>
      <c r="K213" s="1"/>
      <c r="L213" s="1"/>
      <c r="Z213"/>
      <c r="AA213"/>
      <c r="AB213"/>
      <c r="AC213"/>
      <c r="AD213"/>
      <c r="AE213"/>
      <c r="AF213"/>
      <c r="AG213"/>
      <c r="AH213"/>
      <c r="AI213"/>
      <c r="AJ213"/>
    </row>
    <row r="214" spans="7:36" x14ac:dyDescent="0.25">
      <c r="G214" s="1"/>
      <c r="H214" s="1"/>
      <c r="I214" s="1"/>
      <c r="J214" s="1"/>
      <c r="K214" s="1"/>
      <c r="L214" s="1"/>
      <c r="Z214"/>
      <c r="AA214"/>
      <c r="AB214"/>
      <c r="AC214"/>
      <c r="AD214"/>
      <c r="AE214"/>
      <c r="AF214"/>
      <c r="AG214"/>
      <c r="AH214"/>
      <c r="AI214"/>
      <c r="AJ214"/>
    </row>
    <row r="215" spans="7:36" x14ac:dyDescent="0.25">
      <c r="G215" s="1"/>
      <c r="H215" s="1"/>
      <c r="I215" s="1"/>
      <c r="J215" s="1"/>
      <c r="K215" s="1"/>
      <c r="L215" s="1"/>
      <c r="Z215"/>
      <c r="AA215"/>
      <c r="AB215"/>
      <c r="AC215"/>
      <c r="AD215"/>
      <c r="AE215"/>
      <c r="AF215"/>
      <c r="AG215"/>
      <c r="AH215"/>
      <c r="AI215"/>
      <c r="AJ215"/>
    </row>
    <row r="216" spans="7:36" x14ac:dyDescent="0.25">
      <c r="G216" s="1"/>
      <c r="H216" s="1"/>
      <c r="I216" s="1"/>
      <c r="J216" s="1"/>
      <c r="K216" s="1"/>
      <c r="L216" s="1"/>
      <c r="Z216"/>
      <c r="AA216"/>
      <c r="AB216"/>
      <c r="AC216"/>
      <c r="AD216"/>
      <c r="AE216"/>
      <c r="AF216"/>
      <c r="AG216"/>
      <c r="AH216"/>
      <c r="AI216"/>
      <c r="AJ216"/>
    </row>
    <row r="217" spans="7:36" x14ac:dyDescent="0.25">
      <c r="G217" s="1"/>
      <c r="H217" s="1"/>
      <c r="I217" s="1"/>
      <c r="J217" s="1"/>
      <c r="K217" s="1"/>
      <c r="L217" s="1"/>
      <c r="Z217"/>
      <c r="AA217"/>
      <c r="AB217"/>
      <c r="AC217"/>
      <c r="AD217"/>
      <c r="AE217"/>
      <c r="AF217"/>
      <c r="AG217"/>
      <c r="AH217"/>
      <c r="AI217"/>
      <c r="AJ217"/>
    </row>
    <row r="218" spans="7:36" x14ac:dyDescent="0.25">
      <c r="G218" s="1"/>
      <c r="H218" s="1"/>
      <c r="I218" s="1"/>
      <c r="J218" s="1"/>
      <c r="K218" s="1"/>
      <c r="L218" s="1"/>
      <c r="Z218"/>
      <c r="AA218"/>
      <c r="AB218"/>
      <c r="AC218"/>
      <c r="AD218"/>
      <c r="AE218"/>
      <c r="AF218"/>
      <c r="AG218"/>
      <c r="AH218"/>
      <c r="AI218"/>
      <c r="AJ218"/>
    </row>
    <row r="219" spans="7:36" x14ac:dyDescent="0.25">
      <c r="G219" s="1"/>
      <c r="H219" s="1"/>
      <c r="I219" s="1"/>
      <c r="J219" s="1"/>
      <c r="K219" s="1"/>
      <c r="L219" s="1"/>
      <c r="Z219"/>
      <c r="AA219"/>
      <c r="AB219"/>
      <c r="AC219"/>
      <c r="AD219"/>
      <c r="AE219"/>
      <c r="AF219"/>
      <c r="AG219"/>
      <c r="AH219"/>
      <c r="AI219"/>
      <c r="AJ219"/>
    </row>
    <row r="220" spans="7:36" x14ac:dyDescent="0.25">
      <c r="G220" s="1"/>
      <c r="H220" s="1"/>
      <c r="I220" s="1"/>
      <c r="J220" s="1"/>
      <c r="K220" s="1"/>
      <c r="L220" s="1"/>
      <c r="Z220"/>
      <c r="AA220"/>
      <c r="AB220"/>
      <c r="AC220"/>
      <c r="AD220"/>
      <c r="AE220"/>
      <c r="AF220"/>
      <c r="AG220"/>
      <c r="AH220"/>
      <c r="AI220"/>
      <c r="AJ220"/>
    </row>
    <row r="221" spans="7:36" x14ac:dyDescent="0.25">
      <c r="G221" s="1"/>
      <c r="H221" s="1"/>
      <c r="I221" s="1"/>
      <c r="J221" s="1"/>
      <c r="K221" s="1"/>
      <c r="L221" s="1"/>
      <c r="Z221"/>
      <c r="AA221"/>
      <c r="AB221"/>
      <c r="AC221"/>
      <c r="AD221"/>
      <c r="AE221"/>
      <c r="AF221"/>
      <c r="AG221"/>
      <c r="AH221"/>
      <c r="AI221"/>
      <c r="AJ221"/>
    </row>
    <row r="222" spans="7:36" x14ac:dyDescent="0.25">
      <c r="G222" s="1"/>
      <c r="H222" s="1"/>
      <c r="I222" s="1"/>
      <c r="J222" s="1"/>
      <c r="K222" s="1"/>
      <c r="L222" s="1"/>
      <c r="Z222"/>
      <c r="AA222"/>
      <c r="AB222"/>
      <c r="AC222"/>
      <c r="AD222"/>
      <c r="AE222"/>
      <c r="AF222"/>
      <c r="AG222"/>
      <c r="AH222"/>
      <c r="AI222"/>
      <c r="AJ222"/>
    </row>
    <row r="223" spans="7:36" x14ac:dyDescent="0.25">
      <c r="G223" s="1"/>
      <c r="H223" s="1"/>
      <c r="I223" s="1"/>
      <c r="J223" s="1"/>
      <c r="K223" s="1"/>
      <c r="L223" s="1"/>
      <c r="Z223"/>
      <c r="AA223"/>
      <c r="AB223"/>
      <c r="AC223"/>
      <c r="AD223"/>
      <c r="AE223"/>
      <c r="AF223"/>
      <c r="AG223"/>
      <c r="AH223"/>
      <c r="AI223"/>
      <c r="AJ223"/>
    </row>
    <row r="224" spans="7:36" x14ac:dyDescent="0.25">
      <c r="G224" s="1"/>
      <c r="H224" s="1"/>
      <c r="I224" s="1"/>
      <c r="J224" s="1"/>
      <c r="K224" s="1"/>
      <c r="L224" s="1"/>
      <c r="Z224"/>
      <c r="AA224"/>
      <c r="AB224"/>
      <c r="AC224"/>
      <c r="AD224"/>
      <c r="AE224"/>
      <c r="AF224"/>
      <c r="AG224"/>
      <c r="AH224"/>
      <c r="AI224"/>
      <c r="AJ224"/>
    </row>
    <row r="225" spans="7:36" x14ac:dyDescent="0.25">
      <c r="G225" s="1"/>
      <c r="H225" s="1"/>
      <c r="I225" s="1"/>
      <c r="J225" s="1"/>
      <c r="K225" s="1"/>
      <c r="L225" s="1"/>
      <c r="Z225"/>
      <c r="AA225"/>
      <c r="AB225"/>
      <c r="AC225"/>
      <c r="AD225"/>
      <c r="AE225"/>
      <c r="AF225"/>
      <c r="AG225"/>
      <c r="AH225"/>
      <c r="AI225"/>
      <c r="AJ225"/>
    </row>
    <row r="226" spans="7:36" x14ac:dyDescent="0.25">
      <c r="G226" s="1"/>
      <c r="H226" s="1"/>
      <c r="I226" s="1"/>
      <c r="J226" s="1"/>
      <c r="K226" s="1"/>
      <c r="L226" s="1"/>
      <c r="Z226"/>
      <c r="AA226"/>
      <c r="AB226"/>
      <c r="AC226"/>
      <c r="AD226"/>
      <c r="AE226"/>
      <c r="AF226"/>
      <c r="AG226"/>
      <c r="AH226"/>
      <c r="AI226"/>
      <c r="AJ226"/>
    </row>
    <row r="227" spans="7:36" x14ac:dyDescent="0.25">
      <c r="G227" s="1"/>
      <c r="H227" s="1"/>
      <c r="I227" s="1"/>
      <c r="J227" s="1"/>
      <c r="K227" s="1"/>
      <c r="L227" s="1"/>
      <c r="Z227"/>
      <c r="AA227"/>
      <c r="AB227"/>
      <c r="AC227"/>
      <c r="AD227"/>
      <c r="AE227"/>
      <c r="AF227"/>
      <c r="AG227"/>
      <c r="AH227"/>
      <c r="AI227"/>
      <c r="AJ227"/>
    </row>
    <row r="228" spans="7:36" x14ac:dyDescent="0.25">
      <c r="G228" s="1"/>
      <c r="H228" s="1"/>
      <c r="I228" s="1"/>
      <c r="J228" s="1"/>
      <c r="K228" s="1"/>
      <c r="L228" s="1"/>
      <c r="Z228"/>
      <c r="AA228"/>
      <c r="AB228"/>
      <c r="AC228"/>
      <c r="AD228"/>
      <c r="AE228"/>
      <c r="AF228"/>
      <c r="AG228"/>
      <c r="AH228"/>
      <c r="AI228"/>
      <c r="AJ228"/>
    </row>
    <row r="229" spans="7:36" x14ac:dyDescent="0.25">
      <c r="G229" s="1"/>
      <c r="H229" s="1"/>
      <c r="I229" s="1"/>
      <c r="J229" s="1"/>
      <c r="K229" s="1"/>
      <c r="L229" s="1"/>
      <c r="Z229"/>
      <c r="AA229"/>
      <c r="AB229"/>
      <c r="AC229"/>
      <c r="AD229"/>
      <c r="AE229"/>
      <c r="AF229"/>
      <c r="AG229"/>
      <c r="AH229"/>
      <c r="AI229"/>
      <c r="AJ229"/>
    </row>
    <row r="230" spans="7:36" x14ac:dyDescent="0.25">
      <c r="G230" s="1"/>
      <c r="H230" s="1"/>
      <c r="I230" s="1"/>
      <c r="J230" s="1"/>
      <c r="K230" s="1"/>
      <c r="L230" s="1"/>
      <c r="Z230"/>
      <c r="AA230"/>
      <c r="AB230"/>
      <c r="AC230"/>
      <c r="AD230"/>
      <c r="AE230"/>
      <c r="AF230"/>
      <c r="AG230"/>
      <c r="AH230"/>
      <c r="AI230"/>
      <c r="AJ230"/>
    </row>
    <row r="231" spans="7:36" x14ac:dyDescent="0.25">
      <c r="G231" s="1"/>
      <c r="H231" s="1"/>
      <c r="I231" s="1"/>
      <c r="J231" s="1"/>
      <c r="K231" s="1"/>
      <c r="L231" s="1"/>
      <c r="Z231"/>
      <c r="AA231"/>
      <c r="AB231"/>
      <c r="AC231"/>
      <c r="AD231"/>
      <c r="AE231"/>
      <c r="AF231"/>
      <c r="AG231"/>
      <c r="AH231"/>
      <c r="AI231"/>
      <c r="AJ231"/>
    </row>
    <row r="232" spans="7:36" x14ac:dyDescent="0.25">
      <c r="G232" s="1"/>
      <c r="H232" s="1"/>
      <c r="I232" s="1"/>
      <c r="J232" s="1"/>
      <c r="K232" s="1"/>
      <c r="L232" s="1"/>
      <c r="Z232"/>
      <c r="AA232"/>
      <c r="AB232"/>
      <c r="AC232"/>
      <c r="AD232"/>
      <c r="AE232"/>
      <c r="AF232"/>
      <c r="AG232"/>
      <c r="AH232"/>
      <c r="AI232"/>
      <c r="AJ232"/>
    </row>
    <row r="233" spans="7:36" x14ac:dyDescent="0.25">
      <c r="G233" s="1"/>
      <c r="H233" s="1"/>
      <c r="I233" s="1"/>
      <c r="J233" s="1"/>
      <c r="K233" s="1"/>
      <c r="L233" s="1"/>
      <c r="Z233"/>
      <c r="AA233"/>
      <c r="AB233"/>
      <c r="AC233"/>
      <c r="AD233"/>
      <c r="AE233"/>
      <c r="AF233"/>
      <c r="AG233"/>
      <c r="AH233"/>
      <c r="AI233"/>
      <c r="AJ233"/>
    </row>
    <row r="234" spans="7:36" x14ac:dyDescent="0.25">
      <c r="G234" s="1"/>
      <c r="H234" s="1"/>
      <c r="I234" s="1"/>
      <c r="J234" s="1"/>
      <c r="K234" s="1"/>
      <c r="L234" s="1"/>
      <c r="Z234"/>
      <c r="AA234"/>
      <c r="AB234"/>
      <c r="AC234"/>
      <c r="AD234"/>
      <c r="AE234"/>
      <c r="AF234"/>
      <c r="AG234"/>
      <c r="AH234"/>
      <c r="AI234"/>
      <c r="AJ234"/>
    </row>
    <row r="235" spans="7:36" x14ac:dyDescent="0.25">
      <c r="G235" s="1"/>
      <c r="H235" s="1"/>
      <c r="I235" s="1"/>
      <c r="J235" s="1"/>
      <c r="K235" s="1"/>
      <c r="L235" s="1"/>
      <c r="Z235"/>
      <c r="AA235"/>
      <c r="AB235"/>
      <c r="AC235"/>
      <c r="AD235"/>
      <c r="AE235"/>
      <c r="AF235"/>
      <c r="AG235"/>
      <c r="AH235"/>
      <c r="AI235"/>
      <c r="AJ235"/>
    </row>
    <row r="236" spans="7:36" x14ac:dyDescent="0.25">
      <c r="G236" s="1"/>
      <c r="H236" s="1"/>
      <c r="I236" s="1"/>
      <c r="J236" s="1"/>
      <c r="K236" s="1"/>
      <c r="L236" s="1"/>
      <c r="Z236"/>
      <c r="AA236"/>
      <c r="AB236"/>
      <c r="AC236"/>
      <c r="AD236"/>
      <c r="AE236"/>
      <c r="AF236"/>
      <c r="AG236"/>
      <c r="AH236"/>
      <c r="AI236"/>
      <c r="AJ236"/>
    </row>
    <row r="237" spans="7:36" x14ac:dyDescent="0.25">
      <c r="G237" s="1"/>
      <c r="H237" s="1"/>
      <c r="I237" s="1"/>
      <c r="J237" s="1"/>
      <c r="K237" s="1"/>
      <c r="L237" s="1"/>
      <c r="Z237"/>
      <c r="AA237"/>
      <c r="AB237"/>
      <c r="AC237"/>
      <c r="AD237"/>
      <c r="AE237"/>
      <c r="AF237"/>
      <c r="AG237"/>
      <c r="AH237"/>
      <c r="AI237"/>
      <c r="AJ237"/>
    </row>
    <row r="238" spans="7:36" x14ac:dyDescent="0.25">
      <c r="G238" s="1"/>
      <c r="H238" s="1"/>
      <c r="I238" s="1"/>
      <c r="J238" s="1"/>
      <c r="K238" s="1"/>
      <c r="L238" s="1"/>
      <c r="Z238"/>
      <c r="AA238"/>
      <c r="AB238"/>
      <c r="AC238"/>
      <c r="AD238"/>
      <c r="AE238"/>
      <c r="AF238"/>
      <c r="AG238"/>
      <c r="AH238"/>
      <c r="AI238"/>
      <c r="AJ238"/>
    </row>
    <row r="239" spans="7:36" x14ac:dyDescent="0.25">
      <c r="G239" s="1"/>
      <c r="H239" s="1"/>
      <c r="I239" s="1"/>
      <c r="J239" s="1"/>
      <c r="K239" s="1"/>
      <c r="L239" s="1"/>
      <c r="Z239"/>
      <c r="AA239"/>
      <c r="AB239"/>
      <c r="AC239"/>
      <c r="AD239"/>
      <c r="AE239"/>
      <c r="AF239"/>
      <c r="AG239"/>
      <c r="AH239"/>
      <c r="AI239"/>
      <c r="AJ239"/>
    </row>
    <row r="240" spans="7:36" x14ac:dyDescent="0.25">
      <c r="G240" s="1"/>
      <c r="H240" s="1"/>
      <c r="I240" s="1"/>
      <c r="J240" s="1"/>
      <c r="K240" s="1"/>
      <c r="L240" s="1"/>
      <c r="Z240"/>
      <c r="AA240"/>
      <c r="AB240"/>
      <c r="AC240"/>
      <c r="AD240"/>
      <c r="AE240"/>
      <c r="AF240"/>
      <c r="AG240"/>
      <c r="AH240"/>
      <c r="AI240"/>
      <c r="AJ240"/>
    </row>
    <row r="241" spans="7:36" x14ac:dyDescent="0.25">
      <c r="G241" s="1"/>
      <c r="H241" s="1"/>
      <c r="I241" s="1"/>
      <c r="J241" s="1"/>
      <c r="K241" s="1"/>
      <c r="L241" s="1"/>
      <c r="Z241"/>
      <c r="AA241"/>
      <c r="AB241"/>
      <c r="AC241"/>
      <c r="AD241"/>
      <c r="AE241"/>
      <c r="AF241"/>
      <c r="AG241"/>
      <c r="AH241"/>
      <c r="AI241"/>
      <c r="AJ241"/>
    </row>
    <row r="242" spans="7:36" x14ac:dyDescent="0.25">
      <c r="G242" s="1"/>
      <c r="H242" s="1"/>
      <c r="I242" s="1"/>
      <c r="J242" s="1"/>
      <c r="K242" s="1"/>
      <c r="L242" s="1"/>
      <c r="Z242"/>
      <c r="AA242"/>
      <c r="AB242"/>
      <c r="AC242"/>
      <c r="AD242"/>
      <c r="AE242"/>
      <c r="AF242"/>
      <c r="AG242"/>
      <c r="AH242"/>
      <c r="AI242"/>
      <c r="AJ242"/>
    </row>
    <row r="243" spans="7:36" x14ac:dyDescent="0.25">
      <c r="G243" s="1"/>
      <c r="H243" s="1"/>
      <c r="I243" s="1"/>
      <c r="J243" s="1"/>
      <c r="K243" s="1"/>
      <c r="L243" s="1"/>
      <c r="Z243"/>
      <c r="AA243"/>
      <c r="AB243"/>
      <c r="AC243"/>
      <c r="AD243"/>
      <c r="AE243"/>
      <c r="AF243"/>
      <c r="AG243"/>
      <c r="AH243"/>
      <c r="AI243"/>
      <c r="AJ243"/>
    </row>
    <row r="244" spans="7:36" x14ac:dyDescent="0.25">
      <c r="G244" s="1"/>
      <c r="H244" s="1"/>
      <c r="I244" s="1"/>
      <c r="J244" s="1"/>
      <c r="K244" s="1"/>
      <c r="L244" s="1"/>
      <c r="Z244"/>
      <c r="AA244"/>
      <c r="AB244"/>
      <c r="AC244"/>
      <c r="AD244"/>
      <c r="AE244"/>
      <c r="AF244"/>
      <c r="AG244"/>
      <c r="AH244"/>
      <c r="AI244"/>
      <c r="AJ244"/>
    </row>
    <row r="245" spans="7:36" x14ac:dyDescent="0.25">
      <c r="G245" s="1"/>
      <c r="H245" s="1"/>
      <c r="I245" s="1"/>
      <c r="J245" s="1"/>
      <c r="K245" s="1"/>
      <c r="L245" s="1"/>
      <c r="Z245"/>
      <c r="AA245"/>
      <c r="AB245"/>
      <c r="AC245"/>
      <c r="AD245"/>
      <c r="AE245"/>
      <c r="AF245"/>
      <c r="AG245"/>
      <c r="AH245"/>
      <c r="AI245"/>
      <c r="AJ245"/>
    </row>
    <row r="246" spans="7:36" x14ac:dyDescent="0.25">
      <c r="G246" s="1"/>
      <c r="H246" s="1"/>
      <c r="I246" s="1"/>
      <c r="J246" s="1"/>
      <c r="K246" s="1"/>
      <c r="L246" s="1"/>
      <c r="Z246"/>
      <c r="AA246"/>
      <c r="AB246"/>
      <c r="AC246"/>
      <c r="AD246"/>
      <c r="AE246"/>
      <c r="AF246"/>
      <c r="AG246"/>
      <c r="AH246"/>
      <c r="AI246"/>
      <c r="AJ246"/>
    </row>
    <row r="247" spans="7:36" x14ac:dyDescent="0.25">
      <c r="G247" s="1"/>
      <c r="H247" s="1"/>
      <c r="I247" s="1"/>
      <c r="J247" s="1"/>
      <c r="K247" s="1"/>
      <c r="L247" s="1"/>
      <c r="Z247"/>
      <c r="AA247"/>
      <c r="AB247"/>
      <c r="AC247"/>
      <c r="AD247"/>
      <c r="AE247"/>
      <c r="AF247"/>
      <c r="AG247"/>
      <c r="AH247"/>
      <c r="AI247"/>
      <c r="AJ247"/>
    </row>
    <row r="248" spans="7:36" x14ac:dyDescent="0.25">
      <c r="G248" s="1"/>
      <c r="H248" s="1"/>
      <c r="I248" s="1"/>
      <c r="J248" s="1"/>
      <c r="K248" s="1"/>
      <c r="L248" s="1"/>
      <c r="Z248"/>
      <c r="AA248"/>
      <c r="AB248"/>
      <c r="AC248"/>
      <c r="AD248"/>
      <c r="AE248"/>
      <c r="AF248"/>
      <c r="AG248"/>
      <c r="AH248"/>
      <c r="AI248"/>
      <c r="AJ248"/>
    </row>
    <row r="249" spans="7:36" x14ac:dyDescent="0.25">
      <c r="G249" s="1"/>
      <c r="H249" s="1"/>
      <c r="I249" s="1"/>
      <c r="J249" s="1"/>
      <c r="K249" s="1"/>
      <c r="L249" s="1"/>
      <c r="Z249"/>
      <c r="AA249"/>
      <c r="AB249"/>
      <c r="AC249"/>
      <c r="AD249"/>
      <c r="AE249"/>
      <c r="AF249"/>
      <c r="AG249"/>
      <c r="AH249"/>
      <c r="AI249"/>
      <c r="AJ249"/>
    </row>
    <row r="250" spans="7:36" x14ac:dyDescent="0.25">
      <c r="G250" s="1"/>
      <c r="H250" s="1"/>
      <c r="I250" s="1"/>
      <c r="J250" s="1"/>
      <c r="K250" s="1"/>
      <c r="L250" s="1"/>
      <c r="Z250"/>
      <c r="AA250"/>
      <c r="AB250"/>
      <c r="AC250"/>
      <c r="AD250"/>
      <c r="AE250"/>
      <c r="AF250"/>
      <c r="AG250"/>
      <c r="AH250"/>
      <c r="AI250"/>
      <c r="AJ250"/>
    </row>
    <row r="251" spans="7:36" x14ac:dyDescent="0.25">
      <c r="G251" s="1"/>
      <c r="H251" s="1"/>
      <c r="I251" s="1"/>
      <c r="J251" s="1"/>
      <c r="K251" s="1"/>
      <c r="L251" s="1"/>
      <c r="Z251"/>
      <c r="AA251"/>
      <c r="AB251"/>
      <c r="AC251"/>
      <c r="AD251"/>
      <c r="AE251"/>
      <c r="AF251"/>
      <c r="AG251"/>
      <c r="AH251"/>
      <c r="AI251"/>
      <c r="AJ251"/>
    </row>
    <row r="252" spans="7:36" x14ac:dyDescent="0.25">
      <c r="G252" s="1"/>
      <c r="H252" s="1"/>
      <c r="I252" s="1"/>
      <c r="J252" s="1"/>
      <c r="K252" s="1"/>
      <c r="L252" s="1"/>
      <c r="Z252"/>
      <c r="AA252"/>
      <c r="AB252"/>
      <c r="AC252"/>
      <c r="AD252"/>
      <c r="AE252"/>
      <c r="AF252"/>
      <c r="AG252"/>
      <c r="AH252"/>
      <c r="AI252"/>
      <c r="AJ252"/>
    </row>
    <row r="253" spans="7:36" x14ac:dyDescent="0.25">
      <c r="G253" s="1"/>
      <c r="H253" s="1"/>
      <c r="I253" s="1"/>
      <c r="J253" s="1"/>
      <c r="K253" s="1"/>
      <c r="L253" s="1"/>
      <c r="Z253"/>
      <c r="AA253"/>
      <c r="AB253"/>
      <c r="AC253"/>
      <c r="AD253"/>
      <c r="AE253"/>
      <c r="AF253"/>
      <c r="AG253"/>
      <c r="AH253"/>
      <c r="AI253"/>
      <c r="AJ253"/>
    </row>
    <row r="254" spans="7:36" x14ac:dyDescent="0.25">
      <c r="G254" s="1"/>
      <c r="H254" s="1"/>
      <c r="I254" s="1"/>
      <c r="J254" s="1"/>
      <c r="K254" s="1"/>
      <c r="L254" s="1"/>
      <c r="Z254"/>
      <c r="AA254"/>
      <c r="AB254"/>
      <c r="AC254"/>
      <c r="AD254"/>
      <c r="AE254"/>
      <c r="AF254"/>
      <c r="AG254"/>
      <c r="AH254"/>
      <c r="AI254"/>
      <c r="AJ254"/>
    </row>
    <row r="255" spans="7:36" x14ac:dyDescent="0.25">
      <c r="G255" s="1"/>
      <c r="H255" s="1"/>
      <c r="I255" s="1"/>
      <c r="J255" s="1"/>
      <c r="K255" s="1"/>
      <c r="L255" s="1"/>
      <c r="Z255"/>
      <c r="AA255"/>
      <c r="AB255"/>
      <c r="AC255"/>
      <c r="AD255"/>
      <c r="AE255"/>
      <c r="AF255"/>
      <c r="AG255"/>
      <c r="AH255"/>
      <c r="AI255"/>
      <c r="AJ255"/>
    </row>
    <row r="256" spans="7:36" x14ac:dyDescent="0.25">
      <c r="G256" s="1"/>
      <c r="H256" s="1"/>
      <c r="I256" s="1"/>
      <c r="J256" s="1"/>
      <c r="K256" s="1"/>
      <c r="L256" s="1"/>
      <c r="Z256"/>
      <c r="AA256"/>
      <c r="AB256"/>
      <c r="AC256"/>
      <c r="AD256"/>
      <c r="AE256"/>
      <c r="AF256"/>
      <c r="AG256"/>
      <c r="AH256"/>
      <c r="AI256"/>
      <c r="AJ256"/>
    </row>
    <row r="257" spans="7:36" x14ac:dyDescent="0.25">
      <c r="G257" s="1"/>
      <c r="H257" s="1"/>
      <c r="I257" s="1"/>
      <c r="J257" s="1"/>
      <c r="K257" s="1"/>
      <c r="L257" s="1"/>
      <c r="Z257"/>
      <c r="AA257"/>
      <c r="AB257"/>
      <c r="AC257"/>
      <c r="AD257"/>
      <c r="AE257"/>
      <c r="AF257"/>
      <c r="AG257"/>
      <c r="AH257"/>
      <c r="AI257"/>
      <c r="AJ257"/>
    </row>
    <row r="258" spans="7:36" x14ac:dyDescent="0.25">
      <c r="G258" s="1"/>
      <c r="H258" s="1"/>
      <c r="I258" s="1"/>
      <c r="J258" s="1"/>
      <c r="K258" s="1"/>
      <c r="L258" s="1"/>
      <c r="Z258"/>
      <c r="AA258"/>
      <c r="AB258"/>
      <c r="AC258"/>
      <c r="AD258"/>
      <c r="AE258"/>
      <c r="AF258"/>
      <c r="AG258"/>
      <c r="AH258"/>
      <c r="AI258"/>
      <c r="AJ258"/>
    </row>
    <row r="259" spans="7:36" x14ac:dyDescent="0.25">
      <c r="G259" s="1"/>
      <c r="H259" s="1"/>
      <c r="I259" s="1"/>
      <c r="J259" s="1"/>
      <c r="K259" s="1"/>
      <c r="L259" s="1"/>
      <c r="Z259"/>
      <c r="AA259"/>
      <c r="AB259"/>
      <c r="AC259"/>
      <c r="AD259"/>
      <c r="AE259"/>
      <c r="AF259"/>
      <c r="AG259"/>
      <c r="AH259"/>
      <c r="AI259"/>
      <c r="AJ259"/>
    </row>
    <row r="260" spans="7:36" x14ac:dyDescent="0.25">
      <c r="G260" s="1"/>
      <c r="H260" s="1"/>
      <c r="I260" s="1"/>
      <c r="J260" s="1"/>
      <c r="K260" s="1"/>
      <c r="L260" s="1"/>
      <c r="Z260"/>
      <c r="AA260"/>
      <c r="AB260"/>
      <c r="AC260"/>
      <c r="AD260"/>
      <c r="AE260"/>
      <c r="AF260"/>
      <c r="AG260"/>
      <c r="AH260"/>
      <c r="AI260"/>
      <c r="AJ260"/>
    </row>
    <row r="261" spans="7:36" x14ac:dyDescent="0.25">
      <c r="G261" s="1"/>
      <c r="H261" s="1"/>
      <c r="I261" s="1"/>
      <c r="J261" s="1"/>
      <c r="K261" s="1"/>
      <c r="L261" s="1"/>
      <c r="Z261"/>
      <c r="AA261"/>
      <c r="AB261"/>
      <c r="AC261"/>
      <c r="AD261"/>
      <c r="AE261"/>
      <c r="AF261"/>
      <c r="AG261"/>
      <c r="AH261"/>
      <c r="AI261"/>
      <c r="AJ261"/>
    </row>
    <row r="262" spans="7:36" x14ac:dyDescent="0.25">
      <c r="G262" s="1"/>
      <c r="H262" s="1"/>
      <c r="I262" s="1"/>
      <c r="J262" s="1"/>
      <c r="K262" s="1"/>
      <c r="L262" s="1"/>
      <c r="Z262"/>
      <c r="AA262"/>
      <c r="AB262"/>
      <c r="AC262"/>
      <c r="AD262"/>
      <c r="AE262"/>
      <c r="AF262"/>
      <c r="AG262"/>
      <c r="AH262"/>
      <c r="AI262"/>
      <c r="AJ262"/>
    </row>
    <row r="263" spans="7:36" x14ac:dyDescent="0.25">
      <c r="G263" s="1"/>
      <c r="H263" s="1"/>
      <c r="I263" s="1"/>
      <c r="J263" s="1"/>
      <c r="K263" s="1"/>
      <c r="L263" s="1"/>
      <c r="Z263"/>
      <c r="AA263"/>
      <c r="AB263"/>
      <c r="AC263"/>
      <c r="AD263"/>
      <c r="AE263"/>
      <c r="AF263"/>
      <c r="AG263"/>
      <c r="AH263"/>
      <c r="AI263"/>
      <c r="AJ263"/>
    </row>
    <row r="264" spans="7:36" x14ac:dyDescent="0.25">
      <c r="G264" s="1"/>
      <c r="H264" s="1"/>
      <c r="I264" s="1"/>
      <c r="J264" s="1"/>
      <c r="K264" s="1"/>
      <c r="L264" s="1"/>
      <c r="Z264"/>
      <c r="AA264"/>
      <c r="AB264"/>
      <c r="AC264"/>
      <c r="AD264"/>
      <c r="AE264"/>
      <c r="AF264"/>
      <c r="AG264"/>
      <c r="AH264"/>
      <c r="AI264"/>
      <c r="AJ264"/>
    </row>
    <row r="265" spans="7:36" x14ac:dyDescent="0.25">
      <c r="G265" s="1"/>
      <c r="H265" s="1"/>
      <c r="I265" s="1"/>
      <c r="J265" s="1"/>
      <c r="K265" s="1"/>
      <c r="L265" s="1"/>
      <c r="Z265"/>
      <c r="AA265"/>
      <c r="AB265"/>
      <c r="AC265"/>
      <c r="AD265"/>
      <c r="AE265"/>
      <c r="AF265"/>
      <c r="AG265"/>
      <c r="AH265"/>
      <c r="AI265"/>
      <c r="AJ265"/>
    </row>
    <row r="266" spans="7:36" x14ac:dyDescent="0.25">
      <c r="G266" s="1"/>
      <c r="H266" s="1"/>
      <c r="I266" s="1"/>
      <c r="J266" s="1"/>
      <c r="K266" s="1"/>
      <c r="L266" s="1"/>
      <c r="Z266"/>
      <c r="AA266"/>
      <c r="AB266"/>
      <c r="AC266"/>
      <c r="AD266"/>
      <c r="AE266"/>
      <c r="AF266"/>
      <c r="AG266"/>
      <c r="AH266"/>
      <c r="AI266"/>
      <c r="AJ266"/>
    </row>
    <row r="267" spans="7:36" x14ac:dyDescent="0.25">
      <c r="G267" s="1"/>
      <c r="H267" s="1"/>
      <c r="I267" s="1"/>
      <c r="J267" s="1"/>
      <c r="K267" s="1"/>
      <c r="L267" s="1"/>
      <c r="Z267"/>
      <c r="AA267"/>
      <c r="AB267"/>
      <c r="AC267"/>
      <c r="AD267"/>
      <c r="AE267"/>
      <c r="AF267"/>
      <c r="AG267"/>
      <c r="AH267"/>
      <c r="AI267"/>
      <c r="AJ267"/>
    </row>
    <row r="268" spans="7:36" x14ac:dyDescent="0.25">
      <c r="G268" s="1"/>
      <c r="H268" s="1"/>
      <c r="I268" s="1"/>
      <c r="J268" s="1"/>
      <c r="K268" s="1"/>
      <c r="L268" s="1"/>
      <c r="Z268"/>
      <c r="AA268"/>
      <c r="AB268"/>
      <c r="AC268"/>
      <c r="AD268"/>
      <c r="AE268"/>
      <c r="AF268"/>
      <c r="AG268"/>
      <c r="AH268"/>
      <c r="AI268"/>
      <c r="AJ268"/>
    </row>
    <row r="269" spans="7:36" x14ac:dyDescent="0.25">
      <c r="G269" s="1"/>
      <c r="H269" s="1"/>
      <c r="I269" s="1"/>
      <c r="J269" s="1"/>
      <c r="K269" s="1"/>
      <c r="L269" s="1"/>
      <c r="Z269"/>
      <c r="AA269"/>
      <c r="AB269"/>
      <c r="AC269"/>
      <c r="AD269"/>
      <c r="AE269"/>
      <c r="AF269"/>
      <c r="AG269"/>
      <c r="AH269"/>
      <c r="AI269"/>
      <c r="AJ269"/>
    </row>
    <row r="270" spans="7:36" x14ac:dyDescent="0.25">
      <c r="G270" s="1"/>
      <c r="H270" s="1"/>
      <c r="I270" s="1"/>
      <c r="J270" s="1"/>
      <c r="K270" s="1"/>
      <c r="L270" s="1"/>
      <c r="Z270"/>
      <c r="AA270"/>
      <c r="AB270"/>
      <c r="AC270"/>
      <c r="AD270"/>
      <c r="AE270"/>
      <c r="AF270"/>
      <c r="AG270"/>
      <c r="AH270"/>
      <c r="AI270"/>
      <c r="AJ270"/>
    </row>
    <row r="271" spans="7:36" x14ac:dyDescent="0.25">
      <c r="G271" s="1"/>
      <c r="H271" s="1"/>
      <c r="I271" s="1"/>
      <c r="J271" s="1"/>
      <c r="K271" s="1"/>
      <c r="L271" s="1"/>
      <c r="Z271"/>
      <c r="AA271"/>
      <c r="AB271"/>
      <c r="AC271"/>
      <c r="AD271"/>
      <c r="AE271"/>
      <c r="AF271"/>
      <c r="AG271"/>
      <c r="AH271"/>
      <c r="AI271"/>
      <c r="AJ271"/>
    </row>
    <row r="272" spans="7:36" x14ac:dyDescent="0.25">
      <c r="G272" s="1"/>
      <c r="H272" s="1"/>
      <c r="I272" s="1"/>
      <c r="J272" s="1"/>
      <c r="K272" s="1"/>
      <c r="L272" s="1"/>
      <c r="Z272"/>
      <c r="AA272"/>
      <c r="AB272"/>
      <c r="AC272"/>
      <c r="AD272"/>
      <c r="AE272"/>
      <c r="AF272"/>
      <c r="AG272"/>
      <c r="AH272"/>
      <c r="AI272"/>
      <c r="AJ272"/>
    </row>
    <row r="273" spans="7:36" x14ac:dyDescent="0.25">
      <c r="G273" s="1"/>
      <c r="H273" s="1"/>
      <c r="I273" s="1"/>
      <c r="J273" s="1"/>
      <c r="K273" s="1"/>
      <c r="L273" s="1"/>
      <c r="Z273"/>
      <c r="AA273"/>
      <c r="AB273"/>
      <c r="AC273"/>
      <c r="AD273"/>
      <c r="AE273"/>
      <c r="AF273"/>
      <c r="AG273"/>
      <c r="AH273"/>
      <c r="AI273"/>
      <c r="AJ273"/>
    </row>
    <row r="274" spans="7:36" x14ac:dyDescent="0.25">
      <c r="G274" s="1"/>
      <c r="H274" s="1"/>
      <c r="I274" s="1"/>
      <c r="J274" s="1"/>
      <c r="K274" s="1"/>
      <c r="L274" s="1"/>
      <c r="Z274"/>
      <c r="AA274"/>
      <c r="AB274"/>
      <c r="AC274"/>
      <c r="AD274"/>
      <c r="AE274"/>
      <c r="AF274"/>
      <c r="AG274"/>
      <c r="AH274"/>
      <c r="AI274"/>
      <c r="AJ274"/>
    </row>
    <row r="275" spans="7:36" x14ac:dyDescent="0.25">
      <c r="G275" s="1"/>
      <c r="H275" s="1"/>
      <c r="I275" s="1"/>
      <c r="J275" s="1"/>
      <c r="K275" s="1"/>
      <c r="L275" s="1"/>
      <c r="Z275"/>
      <c r="AA275"/>
      <c r="AB275"/>
      <c r="AC275"/>
      <c r="AD275"/>
      <c r="AE275"/>
      <c r="AF275"/>
      <c r="AG275"/>
      <c r="AH275"/>
      <c r="AI275"/>
      <c r="AJ275"/>
    </row>
    <row r="276" spans="7:36" x14ac:dyDescent="0.25">
      <c r="G276" s="1"/>
      <c r="H276" s="1"/>
      <c r="I276" s="1"/>
      <c r="J276" s="1"/>
      <c r="K276" s="1"/>
      <c r="L276" s="1"/>
      <c r="Z276"/>
      <c r="AA276"/>
      <c r="AB276"/>
      <c r="AC276"/>
      <c r="AD276"/>
      <c r="AE276"/>
      <c r="AF276"/>
      <c r="AG276"/>
      <c r="AH276"/>
      <c r="AI276"/>
      <c r="AJ276"/>
    </row>
    <row r="277" spans="7:36" x14ac:dyDescent="0.25">
      <c r="G277" s="1"/>
      <c r="H277" s="1"/>
      <c r="I277" s="1"/>
      <c r="J277" s="1"/>
      <c r="K277" s="1"/>
      <c r="L277" s="1"/>
      <c r="Z277"/>
      <c r="AA277"/>
      <c r="AB277"/>
      <c r="AC277"/>
      <c r="AD277"/>
      <c r="AE277"/>
      <c r="AF277"/>
      <c r="AG277"/>
      <c r="AH277"/>
      <c r="AI277"/>
      <c r="AJ277"/>
    </row>
    <row r="278" spans="7:36" x14ac:dyDescent="0.25">
      <c r="G278" s="1"/>
      <c r="H278" s="1"/>
      <c r="I278" s="1"/>
      <c r="J278" s="1"/>
      <c r="K278" s="1"/>
      <c r="L278" s="1"/>
      <c r="Z278"/>
      <c r="AA278"/>
      <c r="AB278"/>
      <c r="AC278"/>
      <c r="AD278"/>
      <c r="AE278"/>
      <c r="AF278"/>
      <c r="AG278"/>
      <c r="AH278"/>
      <c r="AI278"/>
      <c r="AJ278"/>
    </row>
    <row r="279" spans="7:36" x14ac:dyDescent="0.25">
      <c r="G279" s="1"/>
      <c r="H279" s="1"/>
      <c r="I279" s="1"/>
      <c r="J279" s="1"/>
      <c r="K279" s="1"/>
      <c r="L279" s="1"/>
      <c r="Z279"/>
      <c r="AA279"/>
      <c r="AB279"/>
      <c r="AC279"/>
      <c r="AD279"/>
      <c r="AE279"/>
      <c r="AF279"/>
      <c r="AG279"/>
      <c r="AH279"/>
      <c r="AI279"/>
      <c r="AJ279"/>
    </row>
    <row r="280" spans="7:36" x14ac:dyDescent="0.25">
      <c r="G280" s="1"/>
      <c r="H280" s="1"/>
      <c r="I280" s="1"/>
      <c r="J280" s="1"/>
      <c r="K280" s="1"/>
      <c r="L280" s="1"/>
      <c r="Z280"/>
      <c r="AA280"/>
      <c r="AB280"/>
      <c r="AC280"/>
      <c r="AD280"/>
      <c r="AE280"/>
      <c r="AF280"/>
      <c r="AG280"/>
      <c r="AH280"/>
      <c r="AI280"/>
      <c r="AJ280"/>
    </row>
    <row r="281" spans="7:36" x14ac:dyDescent="0.25">
      <c r="G281" s="1"/>
      <c r="H281" s="1"/>
      <c r="I281" s="1"/>
      <c r="J281" s="1"/>
      <c r="K281" s="1"/>
      <c r="L281" s="1"/>
      <c r="Z281"/>
      <c r="AA281"/>
      <c r="AB281"/>
      <c r="AC281"/>
      <c r="AD281"/>
      <c r="AE281"/>
      <c r="AF281"/>
      <c r="AG281"/>
      <c r="AH281"/>
      <c r="AI281"/>
      <c r="AJ281"/>
    </row>
    <row r="282" spans="7:36" x14ac:dyDescent="0.25">
      <c r="G282" s="1"/>
      <c r="H282" s="1"/>
      <c r="I282" s="1"/>
      <c r="J282" s="1"/>
      <c r="K282" s="1"/>
      <c r="L282" s="1"/>
      <c r="Z282"/>
      <c r="AA282"/>
      <c r="AB282"/>
      <c r="AC282"/>
      <c r="AD282"/>
      <c r="AE282"/>
      <c r="AF282"/>
      <c r="AG282"/>
      <c r="AH282"/>
      <c r="AI282"/>
      <c r="AJ282"/>
    </row>
    <row r="283" spans="7:36" x14ac:dyDescent="0.25">
      <c r="G283" s="1"/>
      <c r="H283" s="1"/>
      <c r="I283" s="1"/>
      <c r="J283" s="1"/>
      <c r="K283" s="1"/>
      <c r="L283" s="1"/>
      <c r="Z283"/>
      <c r="AA283"/>
      <c r="AB283"/>
      <c r="AC283"/>
      <c r="AD283"/>
      <c r="AE283"/>
      <c r="AF283"/>
      <c r="AG283"/>
      <c r="AH283"/>
      <c r="AI283"/>
      <c r="AJ283"/>
    </row>
    <row r="284" spans="7:36" x14ac:dyDescent="0.25">
      <c r="G284" s="1"/>
      <c r="H284" s="1"/>
      <c r="I284" s="1"/>
      <c r="J284" s="1"/>
      <c r="K284" s="1"/>
      <c r="L284" s="1"/>
      <c r="Z284"/>
      <c r="AA284"/>
      <c r="AB284"/>
      <c r="AC284"/>
      <c r="AD284"/>
      <c r="AE284"/>
      <c r="AF284"/>
      <c r="AG284"/>
      <c r="AH284"/>
      <c r="AI284"/>
      <c r="AJ284"/>
    </row>
    <row r="285" spans="7:36" x14ac:dyDescent="0.25">
      <c r="G285" s="1"/>
      <c r="H285" s="1"/>
      <c r="I285" s="1"/>
      <c r="J285" s="1"/>
      <c r="K285" s="1"/>
      <c r="L285" s="1"/>
      <c r="Z285"/>
      <c r="AA285"/>
      <c r="AB285"/>
      <c r="AC285"/>
      <c r="AD285"/>
      <c r="AE285"/>
      <c r="AF285"/>
      <c r="AG285"/>
      <c r="AH285"/>
      <c r="AI285"/>
      <c r="AJ285"/>
    </row>
    <row r="286" spans="7:36" x14ac:dyDescent="0.25">
      <c r="G286" s="1"/>
      <c r="H286" s="1"/>
      <c r="I286" s="1"/>
      <c r="J286" s="1"/>
      <c r="K286" s="1"/>
      <c r="L286" s="1"/>
      <c r="Z286"/>
      <c r="AA286"/>
      <c r="AB286"/>
      <c r="AC286"/>
      <c r="AD286"/>
      <c r="AE286"/>
      <c r="AF286"/>
      <c r="AG286"/>
      <c r="AH286"/>
      <c r="AI286"/>
      <c r="AJ286"/>
    </row>
    <row r="287" spans="7:36" x14ac:dyDescent="0.25">
      <c r="G287" s="1"/>
      <c r="H287" s="1"/>
      <c r="I287" s="1"/>
      <c r="J287" s="1"/>
      <c r="K287" s="1"/>
      <c r="L287" s="1"/>
      <c r="Z287"/>
      <c r="AA287"/>
      <c r="AB287"/>
      <c r="AC287"/>
      <c r="AD287"/>
      <c r="AE287"/>
      <c r="AF287"/>
      <c r="AG287"/>
      <c r="AH287"/>
      <c r="AI287"/>
      <c r="AJ287"/>
    </row>
    <row r="288" spans="7:36" x14ac:dyDescent="0.25">
      <c r="G288" s="1"/>
      <c r="H288" s="1"/>
      <c r="I288" s="1"/>
      <c r="J288" s="1"/>
      <c r="K288" s="1"/>
      <c r="L288" s="1"/>
      <c r="Z288"/>
      <c r="AA288"/>
      <c r="AB288"/>
      <c r="AC288"/>
      <c r="AD288"/>
      <c r="AE288"/>
      <c r="AF288"/>
      <c r="AG288"/>
      <c r="AH288"/>
      <c r="AI288"/>
      <c r="AJ288"/>
    </row>
    <row r="289" spans="7:36" x14ac:dyDescent="0.25">
      <c r="G289" s="1"/>
      <c r="H289" s="1"/>
      <c r="I289" s="1"/>
      <c r="J289" s="1"/>
      <c r="K289" s="1"/>
      <c r="L289" s="1"/>
      <c r="Z289"/>
      <c r="AA289"/>
      <c r="AB289"/>
      <c r="AC289"/>
      <c r="AD289"/>
      <c r="AE289"/>
      <c r="AF289"/>
      <c r="AG289"/>
      <c r="AH289"/>
      <c r="AI289"/>
      <c r="AJ289"/>
    </row>
    <row r="290" spans="7:36" x14ac:dyDescent="0.25">
      <c r="G290" s="1"/>
      <c r="H290" s="1"/>
      <c r="I290" s="1"/>
      <c r="J290" s="1"/>
      <c r="K290" s="1"/>
      <c r="L290" s="1"/>
      <c r="Z290"/>
      <c r="AA290"/>
      <c r="AB290"/>
      <c r="AC290"/>
      <c r="AD290"/>
      <c r="AE290"/>
      <c r="AF290"/>
      <c r="AG290"/>
      <c r="AH290"/>
      <c r="AI290"/>
      <c r="AJ290"/>
    </row>
    <row r="291" spans="7:36" x14ac:dyDescent="0.25">
      <c r="G291" s="1"/>
      <c r="H291" s="1"/>
      <c r="I291" s="1"/>
      <c r="J291" s="1"/>
      <c r="K291" s="1"/>
      <c r="L291" s="1"/>
      <c r="Z291"/>
      <c r="AA291"/>
      <c r="AB291"/>
      <c r="AC291"/>
      <c r="AD291"/>
      <c r="AE291"/>
      <c r="AF291"/>
      <c r="AG291"/>
      <c r="AH291"/>
      <c r="AI291"/>
      <c r="AJ291"/>
    </row>
    <row r="292" spans="7:36" x14ac:dyDescent="0.25">
      <c r="G292" s="1"/>
      <c r="H292" s="1"/>
      <c r="I292" s="1"/>
      <c r="J292" s="1"/>
      <c r="K292" s="1"/>
      <c r="L292" s="1"/>
      <c r="Z292"/>
      <c r="AA292"/>
      <c r="AB292"/>
      <c r="AC292"/>
      <c r="AD292"/>
      <c r="AE292"/>
      <c r="AF292"/>
      <c r="AG292"/>
      <c r="AH292"/>
      <c r="AI292"/>
      <c r="AJ292"/>
    </row>
    <row r="293" spans="7:36" x14ac:dyDescent="0.25">
      <c r="G293" s="1"/>
      <c r="H293" s="1"/>
      <c r="I293" s="1"/>
      <c r="J293" s="1"/>
      <c r="K293" s="1"/>
      <c r="L293" s="1"/>
      <c r="Z293"/>
      <c r="AA293"/>
      <c r="AB293"/>
      <c r="AC293"/>
      <c r="AD293"/>
      <c r="AE293"/>
      <c r="AF293"/>
      <c r="AG293"/>
      <c r="AH293"/>
      <c r="AI293"/>
      <c r="AJ293"/>
    </row>
    <row r="294" spans="7:36" x14ac:dyDescent="0.25">
      <c r="G294" s="1"/>
      <c r="H294" s="1"/>
      <c r="I294" s="1"/>
      <c r="J294" s="1"/>
      <c r="K294" s="1"/>
      <c r="L294" s="1"/>
      <c r="Z294"/>
      <c r="AA294"/>
      <c r="AB294"/>
      <c r="AC294"/>
      <c r="AD294"/>
      <c r="AE294"/>
      <c r="AF294"/>
      <c r="AG294"/>
      <c r="AH294"/>
      <c r="AI294"/>
      <c r="AJ294"/>
    </row>
    <row r="295" spans="7:36" x14ac:dyDescent="0.25">
      <c r="G295" s="1"/>
      <c r="H295" s="1"/>
      <c r="I295" s="1"/>
      <c r="J295" s="1"/>
      <c r="K295" s="1"/>
      <c r="L295" s="1"/>
      <c r="Z295"/>
      <c r="AA295"/>
      <c r="AB295"/>
      <c r="AC295"/>
      <c r="AD295"/>
      <c r="AE295"/>
      <c r="AF295"/>
      <c r="AG295"/>
      <c r="AH295"/>
      <c r="AI295"/>
      <c r="AJ295"/>
    </row>
    <row r="296" spans="7:36" x14ac:dyDescent="0.25">
      <c r="G296" s="1"/>
      <c r="H296" s="1"/>
      <c r="I296" s="1"/>
      <c r="J296" s="1"/>
      <c r="K296" s="1"/>
      <c r="L296" s="1"/>
      <c r="Z296"/>
      <c r="AA296"/>
      <c r="AB296"/>
      <c r="AC296"/>
      <c r="AD296"/>
      <c r="AE296"/>
      <c r="AF296"/>
      <c r="AG296"/>
      <c r="AH296"/>
      <c r="AI296"/>
      <c r="AJ296"/>
    </row>
    <row r="297" spans="7:36" x14ac:dyDescent="0.25">
      <c r="G297" s="1"/>
      <c r="H297" s="1"/>
      <c r="I297" s="1"/>
      <c r="J297" s="1"/>
      <c r="K297" s="1"/>
      <c r="L297" s="1"/>
      <c r="Z297"/>
      <c r="AA297"/>
      <c r="AB297"/>
      <c r="AC297"/>
      <c r="AD297"/>
      <c r="AE297"/>
      <c r="AF297"/>
      <c r="AG297"/>
      <c r="AH297"/>
      <c r="AI297"/>
      <c r="AJ297"/>
    </row>
    <row r="298" spans="7:36" x14ac:dyDescent="0.25">
      <c r="G298" s="1"/>
      <c r="H298" s="1"/>
      <c r="I298" s="1"/>
      <c r="J298" s="1"/>
      <c r="K298" s="1"/>
      <c r="L298" s="1"/>
      <c r="Z298"/>
      <c r="AA298"/>
      <c r="AB298"/>
      <c r="AC298"/>
      <c r="AD298"/>
      <c r="AE298"/>
      <c r="AF298"/>
      <c r="AG298"/>
      <c r="AH298"/>
      <c r="AI298"/>
      <c r="AJ298"/>
    </row>
    <row r="299" spans="7:36" x14ac:dyDescent="0.25">
      <c r="G299" s="1"/>
      <c r="H299" s="1"/>
      <c r="I299" s="1"/>
      <c r="J299" s="1"/>
      <c r="K299" s="1"/>
      <c r="L299" s="1"/>
      <c r="Z299"/>
      <c r="AA299"/>
      <c r="AB299"/>
      <c r="AC299"/>
      <c r="AD299"/>
      <c r="AE299"/>
      <c r="AF299"/>
      <c r="AG299"/>
      <c r="AH299"/>
      <c r="AI299"/>
      <c r="AJ299"/>
    </row>
    <row r="300" spans="7:36" x14ac:dyDescent="0.25">
      <c r="G300" s="1"/>
      <c r="H300" s="1"/>
      <c r="I300" s="1"/>
      <c r="J300" s="1"/>
      <c r="K300" s="1"/>
      <c r="L300" s="1"/>
      <c r="Z300"/>
      <c r="AA300"/>
      <c r="AB300"/>
      <c r="AC300"/>
      <c r="AD300"/>
      <c r="AE300"/>
      <c r="AF300"/>
      <c r="AG300"/>
      <c r="AH300"/>
      <c r="AI300"/>
      <c r="AJ300"/>
    </row>
    <row r="301" spans="7:36" x14ac:dyDescent="0.25">
      <c r="G301" s="1"/>
      <c r="H301" s="1"/>
      <c r="I301" s="1"/>
      <c r="J301" s="1"/>
      <c r="K301" s="1"/>
      <c r="L301" s="1"/>
      <c r="Z301"/>
      <c r="AA301"/>
      <c r="AB301"/>
      <c r="AC301"/>
      <c r="AD301"/>
      <c r="AE301"/>
      <c r="AF301"/>
      <c r="AG301"/>
      <c r="AH301"/>
      <c r="AI301"/>
      <c r="AJ301"/>
    </row>
    <row r="302" spans="7:36" x14ac:dyDescent="0.25">
      <c r="G302" s="1"/>
      <c r="H302" s="1"/>
      <c r="I302" s="1"/>
      <c r="J302" s="1"/>
      <c r="K302" s="1"/>
      <c r="L302" s="1"/>
      <c r="Z302"/>
      <c r="AA302"/>
      <c r="AB302"/>
      <c r="AC302"/>
      <c r="AD302"/>
      <c r="AE302"/>
      <c r="AF302"/>
      <c r="AG302"/>
      <c r="AH302"/>
      <c r="AI302"/>
      <c r="AJ302"/>
    </row>
    <row r="303" spans="7:36" x14ac:dyDescent="0.25">
      <c r="G303" s="1"/>
      <c r="H303" s="1"/>
      <c r="I303" s="1"/>
      <c r="J303" s="1"/>
      <c r="K303" s="1"/>
      <c r="L303" s="1"/>
      <c r="Z303"/>
      <c r="AA303"/>
      <c r="AB303"/>
      <c r="AC303"/>
      <c r="AD303"/>
      <c r="AE303"/>
      <c r="AF303"/>
      <c r="AG303"/>
      <c r="AH303"/>
      <c r="AI303"/>
      <c r="AJ303"/>
    </row>
    <row r="304" spans="7:36" x14ac:dyDescent="0.25">
      <c r="G304" s="1"/>
      <c r="H304" s="1"/>
      <c r="I304" s="1"/>
      <c r="J304" s="1"/>
      <c r="K304" s="1"/>
      <c r="L304" s="1"/>
      <c r="Z304"/>
      <c r="AA304"/>
      <c r="AB304"/>
      <c r="AC304"/>
      <c r="AD304"/>
      <c r="AE304"/>
      <c r="AF304"/>
      <c r="AG304"/>
      <c r="AH304"/>
      <c r="AI304"/>
      <c r="AJ304"/>
    </row>
    <row r="305" spans="7:36" x14ac:dyDescent="0.25">
      <c r="G305" s="1"/>
      <c r="H305" s="1"/>
      <c r="I305" s="1"/>
      <c r="J305" s="1"/>
      <c r="K305" s="1"/>
      <c r="L305" s="1"/>
      <c r="Z305"/>
      <c r="AA305"/>
      <c r="AB305"/>
      <c r="AC305"/>
      <c r="AD305"/>
      <c r="AE305"/>
      <c r="AF305"/>
      <c r="AG305"/>
      <c r="AH305"/>
      <c r="AI305"/>
      <c r="AJ305"/>
    </row>
    <row r="306" spans="7:36" x14ac:dyDescent="0.25">
      <c r="G306" s="1"/>
      <c r="H306" s="1"/>
      <c r="I306" s="1"/>
      <c r="J306" s="1"/>
      <c r="K306" s="1"/>
      <c r="L306" s="1"/>
      <c r="Z306"/>
      <c r="AA306"/>
      <c r="AB306"/>
      <c r="AC306"/>
      <c r="AD306"/>
      <c r="AE306"/>
      <c r="AF306"/>
      <c r="AG306"/>
      <c r="AH306"/>
      <c r="AI306"/>
      <c r="AJ306"/>
    </row>
    <row r="307" spans="7:36" x14ac:dyDescent="0.25">
      <c r="G307" s="1"/>
      <c r="H307" s="1"/>
      <c r="I307" s="1"/>
      <c r="J307" s="1"/>
      <c r="K307" s="1"/>
      <c r="L307" s="1"/>
      <c r="Z307"/>
      <c r="AA307"/>
      <c r="AB307"/>
      <c r="AC307"/>
      <c r="AD307"/>
      <c r="AE307"/>
      <c r="AF307"/>
      <c r="AG307"/>
      <c r="AH307"/>
      <c r="AI307"/>
      <c r="AJ307"/>
    </row>
    <row r="308" spans="7:36" x14ac:dyDescent="0.25">
      <c r="G308" s="1"/>
      <c r="H308" s="1"/>
      <c r="I308" s="1"/>
      <c r="J308" s="1"/>
      <c r="K308" s="1"/>
      <c r="L308" s="1"/>
      <c r="Z308"/>
      <c r="AA308"/>
      <c r="AB308"/>
      <c r="AC308"/>
      <c r="AD308"/>
      <c r="AE308"/>
      <c r="AF308"/>
      <c r="AG308"/>
      <c r="AH308"/>
      <c r="AI308"/>
      <c r="AJ308"/>
    </row>
    <row r="309" spans="7:36" x14ac:dyDescent="0.25">
      <c r="G309" s="1"/>
      <c r="H309" s="1"/>
      <c r="I309" s="1"/>
      <c r="J309" s="1"/>
      <c r="K309" s="1"/>
      <c r="L309" s="1"/>
      <c r="Z309"/>
      <c r="AA309"/>
      <c r="AB309"/>
      <c r="AC309"/>
      <c r="AD309"/>
      <c r="AE309"/>
      <c r="AF309"/>
      <c r="AG309"/>
      <c r="AH309"/>
      <c r="AI309"/>
      <c r="AJ309"/>
    </row>
    <row r="310" spans="7:36" x14ac:dyDescent="0.25">
      <c r="G310" s="1"/>
      <c r="H310" s="1"/>
      <c r="I310" s="1"/>
      <c r="J310" s="1"/>
      <c r="K310" s="1"/>
      <c r="L310" s="1"/>
      <c r="Z310"/>
      <c r="AA310"/>
      <c r="AB310"/>
      <c r="AC310"/>
      <c r="AD310"/>
      <c r="AE310"/>
      <c r="AF310"/>
      <c r="AG310"/>
      <c r="AH310"/>
      <c r="AI310"/>
      <c r="AJ310"/>
    </row>
    <row r="311" spans="7:36" x14ac:dyDescent="0.25">
      <c r="G311" s="1"/>
      <c r="H311" s="1"/>
      <c r="I311" s="1"/>
      <c r="J311" s="1"/>
      <c r="K311" s="1"/>
      <c r="L311" s="1"/>
      <c r="Z311"/>
      <c r="AA311"/>
      <c r="AB311"/>
      <c r="AC311"/>
      <c r="AD311"/>
      <c r="AE311"/>
      <c r="AF311"/>
      <c r="AG311"/>
      <c r="AH311"/>
      <c r="AI311"/>
      <c r="AJ311"/>
    </row>
    <row r="312" spans="7:36" x14ac:dyDescent="0.25">
      <c r="G312" s="1"/>
      <c r="H312" s="1"/>
      <c r="I312" s="1"/>
      <c r="J312" s="1"/>
      <c r="K312" s="1"/>
      <c r="L312" s="1"/>
      <c r="Z312"/>
      <c r="AA312"/>
      <c r="AB312"/>
      <c r="AC312"/>
      <c r="AD312"/>
      <c r="AE312"/>
      <c r="AF312"/>
      <c r="AG312"/>
      <c r="AH312"/>
      <c r="AI312"/>
      <c r="AJ312"/>
    </row>
    <row r="313" spans="7:36" x14ac:dyDescent="0.25">
      <c r="G313" s="1"/>
      <c r="H313" s="1"/>
      <c r="I313" s="1"/>
      <c r="J313" s="1"/>
      <c r="K313" s="1"/>
      <c r="L313" s="1"/>
      <c r="Z313"/>
      <c r="AA313"/>
      <c r="AB313"/>
      <c r="AC313"/>
      <c r="AD313"/>
      <c r="AE313"/>
      <c r="AF313"/>
      <c r="AG313"/>
      <c r="AH313"/>
      <c r="AI313"/>
      <c r="AJ313"/>
    </row>
    <row r="314" spans="7:36" x14ac:dyDescent="0.25">
      <c r="G314" s="1"/>
      <c r="H314" s="1"/>
      <c r="I314" s="1"/>
      <c r="J314" s="1"/>
      <c r="K314" s="1"/>
      <c r="L314" s="1"/>
      <c r="Z314"/>
      <c r="AA314"/>
      <c r="AB314"/>
      <c r="AC314"/>
      <c r="AD314"/>
      <c r="AE314"/>
      <c r="AF314"/>
      <c r="AG314"/>
      <c r="AH314"/>
      <c r="AI314"/>
      <c r="AJ314"/>
    </row>
    <row r="315" spans="7:36" x14ac:dyDescent="0.25">
      <c r="G315" s="1"/>
      <c r="H315" s="1"/>
      <c r="I315" s="1"/>
      <c r="J315" s="1"/>
      <c r="K315" s="1"/>
      <c r="L315" s="1"/>
      <c r="Z315"/>
      <c r="AA315"/>
      <c r="AB315"/>
      <c r="AC315"/>
      <c r="AD315"/>
      <c r="AE315"/>
      <c r="AF315"/>
      <c r="AG315"/>
      <c r="AH315"/>
      <c r="AI315"/>
      <c r="AJ315"/>
    </row>
    <row r="316" spans="7:36" x14ac:dyDescent="0.25">
      <c r="G316" s="1"/>
      <c r="H316" s="1"/>
      <c r="I316" s="1"/>
      <c r="J316" s="1"/>
      <c r="K316" s="1"/>
      <c r="L316" s="1"/>
      <c r="Z316"/>
      <c r="AA316"/>
      <c r="AB316"/>
      <c r="AC316"/>
      <c r="AD316"/>
      <c r="AE316"/>
      <c r="AF316"/>
      <c r="AG316"/>
      <c r="AH316"/>
      <c r="AI316"/>
      <c r="AJ316"/>
    </row>
    <row r="317" spans="7:36" x14ac:dyDescent="0.25">
      <c r="G317" s="1"/>
      <c r="H317" s="1"/>
      <c r="I317" s="1"/>
      <c r="J317" s="1"/>
      <c r="K317" s="1"/>
      <c r="L317" s="1"/>
      <c r="Z317"/>
      <c r="AA317"/>
      <c r="AB317"/>
      <c r="AC317"/>
      <c r="AD317"/>
      <c r="AE317"/>
      <c r="AF317"/>
      <c r="AG317"/>
      <c r="AH317"/>
      <c r="AI317"/>
      <c r="AJ317"/>
    </row>
    <row r="318" spans="7:36" x14ac:dyDescent="0.25">
      <c r="G318" s="1"/>
      <c r="H318" s="1"/>
      <c r="I318" s="1"/>
      <c r="J318" s="1"/>
      <c r="K318" s="1"/>
      <c r="L318" s="1"/>
      <c r="Z318"/>
      <c r="AA318"/>
      <c r="AB318"/>
      <c r="AC318"/>
      <c r="AD318"/>
      <c r="AE318"/>
      <c r="AF318"/>
      <c r="AG318"/>
      <c r="AH318"/>
      <c r="AI318"/>
      <c r="AJ318"/>
    </row>
    <row r="319" spans="7:36" x14ac:dyDescent="0.25">
      <c r="G319" s="1"/>
      <c r="H319" s="1"/>
      <c r="I319" s="1"/>
      <c r="J319" s="1"/>
      <c r="K319" s="1"/>
      <c r="L319" s="1"/>
      <c r="Z319"/>
      <c r="AA319"/>
      <c r="AB319"/>
      <c r="AC319"/>
      <c r="AD319"/>
      <c r="AE319"/>
      <c r="AF319"/>
      <c r="AG319"/>
      <c r="AH319"/>
      <c r="AI319"/>
      <c r="AJ319"/>
    </row>
    <row r="320" spans="7:36" x14ac:dyDescent="0.25">
      <c r="G320" s="1"/>
      <c r="H320" s="1"/>
      <c r="I320" s="1"/>
      <c r="J320" s="1"/>
      <c r="K320" s="1"/>
      <c r="L320" s="1"/>
      <c r="Z320"/>
      <c r="AA320"/>
      <c r="AB320"/>
      <c r="AC320"/>
      <c r="AD320"/>
      <c r="AE320"/>
      <c r="AF320"/>
      <c r="AG320"/>
      <c r="AH320"/>
      <c r="AI320"/>
      <c r="AJ320"/>
    </row>
    <row r="321" spans="7:36" x14ac:dyDescent="0.25">
      <c r="G321" s="1"/>
      <c r="H321" s="1"/>
      <c r="I321" s="1"/>
      <c r="J321" s="1"/>
      <c r="K321" s="1"/>
      <c r="L321" s="1"/>
      <c r="Z321"/>
      <c r="AA321"/>
      <c r="AB321"/>
      <c r="AC321"/>
      <c r="AD321"/>
      <c r="AE321"/>
      <c r="AF321"/>
      <c r="AG321"/>
      <c r="AH321"/>
      <c r="AI321"/>
      <c r="AJ321"/>
    </row>
    <row r="322" spans="7:36" x14ac:dyDescent="0.25">
      <c r="G322" s="1"/>
      <c r="H322" s="1"/>
      <c r="I322" s="1"/>
      <c r="J322" s="1"/>
      <c r="K322" s="1"/>
      <c r="L322" s="1"/>
      <c r="Z322"/>
      <c r="AA322"/>
      <c r="AB322"/>
      <c r="AC322"/>
      <c r="AD322"/>
      <c r="AE322"/>
      <c r="AF322"/>
      <c r="AG322"/>
      <c r="AH322"/>
      <c r="AI322"/>
      <c r="AJ322"/>
    </row>
    <row r="323" spans="7:36" x14ac:dyDescent="0.25">
      <c r="G323" s="1"/>
      <c r="H323" s="1"/>
      <c r="I323" s="1"/>
      <c r="J323" s="1"/>
      <c r="K323" s="1"/>
      <c r="L323" s="1"/>
      <c r="Z323"/>
      <c r="AA323"/>
      <c r="AB323"/>
      <c r="AC323"/>
      <c r="AD323"/>
      <c r="AE323"/>
      <c r="AF323"/>
      <c r="AG323"/>
      <c r="AH323"/>
      <c r="AI323"/>
      <c r="AJ323"/>
    </row>
    <row r="324" spans="7:36" x14ac:dyDescent="0.25">
      <c r="G324" s="1"/>
      <c r="H324" s="1"/>
      <c r="I324" s="1"/>
      <c r="J324" s="1"/>
      <c r="K324" s="1"/>
      <c r="L324" s="1"/>
      <c r="Z324"/>
      <c r="AA324"/>
      <c r="AB324"/>
      <c r="AC324"/>
      <c r="AD324"/>
      <c r="AE324"/>
      <c r="AF324"/>
      <c r="AG324"/>
      <c r="AH324"/>
      <c r="AI324"/>
      <c r="AJ324"/>
    </row>
    <row r="325" spans="7:36" x14ac:dyDescent="0.25">
      <c r="G325" s="1"/>
      <c r="H325" s="1"/>
      <c r="I325" s="1"/>
      <c r="J325" s="1"/>
      <c r="K325" s="1"/>
      <c r="L325" s="1"/>
      <c r="Z325"/>
      <c r="AA325"/>
      <c r="AB325"/>
      <c r="AC325"/>
      <c r="AD325"/>
      <c r="AE325"/>
      <c r="AF325"/>
      <c r="AG325"/>
      <c r="AH325"/>
      <c r="AI325"/>
      <c r="AJ325"/>
    </row>
    <row r="326" spans="7:36" x14ac:dyDescent="0.25">
      <c r="G326" s="1"/>
      <c r="H326" s="1"/>
      <c r="I326" s="1"/>
      <c r="J326" s="1"/>
      <c r="K326" s="1"/>
      <c r="L326" s="1"/>
      <c r="Z326"/>
      <c r="AA326"/>
      <c r="AB326"/>
      <c r="AC326"/>
      <c r="AD326"/>
      <c r="AE326"/>
      <c r="AF326"/>
      <c r="AG326"/>
      <c r="AH326"/>
      <c r="AI326"/>
      <c r="AJ326"/>
    </row>
    <row r="327" spans="7:36" x14ac:dyDescent="0.25">
      <c r="G327" s="1"/>
      <c r="H327" s="1"/>
      <c r="I327" s="1"/>
      <c r="J327" s="1"/>
      <c r="K327" s="1"/>
      <c r="L327" s="1"/>
      <c r="Z327"/>
      <c r="AA327"/>
      <c r="AB327"/>
      <c r="AC327"/>
      <c r="AD327"/>
      <c r="AE327"/>
      <c r="AF327"/>
      <c r="AG327"/>
      <c r="AH327"/>
      <c r="AI327"/>
      <c r="AJ327"/>
    </row>
    <row r="328" spans="7:36" x14ac:dyDescent="0.25">
      <c r="G328" s="1"/>
      <c r="H328" s="1"/>
      <c r="I328" s="1"/>
      <c r="J328" s="1"/>
      <c r="K328" s="1"/>
      <c r="L328" s="1"/>
      <c r="Z328"/>
      <c r="AA328"/>
      <c r="AB328"/>
      <c r="AC328"/>
      <c r="AD328"/>
      <c r="AE328"/>
      <c r="AF328"/>
      <c r="AG328"/>
      <c r="AH328"/>
      <c r="AI328"/>
      <c r="AJ328"/>
    </row>
    <row r="329" spans="7:36" x14ac:dyDescent="0.25">
      <c r="G329" s="1"/>
      <c r="H329" s="1"/>
      <c r="I329" s="1"/>
      <c r="J329" s="1"/>
      <c r="K329" s="1"/>
      <c r="L329" s="1"/>
      <c r="Z329"/>
      <c r="AA329"/>
      <c r="AB329"/>
      <c r="AC329"/>
      <c r="AD329"/>
      <c r="AE329"/>
      <c r="AF329"/>
      <c r="AG329"/>
      <c r="AH329"/>
      <c r="AI329"/>
      <c r="AJ329"/>
    </row>
    <row r="330" spans="7:36" x14ac:dyDescent="0.25">
      <c r="G330" s="1"/>
      <c r="H330" s="1"/>
      <c r="I330" s="1"/>
      <c r="J330" s="1"/>
      <c r="K330" s="1"/>
      <c r="L330" s="1"/>
      <c r="Z330"/>
      <c r="AA330"/>
      <c r="AB330"/>
      <c r="AC330"/>
      <c r="AD330"/>
      <c r="AE330"/>
      <c r="AF330"/>
      <c r="AG330"/>
      <c r="AH330"/>
      <c r="AI330"/>
      <c r="AJ330"/>
    </row>
    <row r="331" spans="7:36" x14ac:dyDescent="0.25">
      <c r="G331" s="1"/>
      <c r="H331" s="1"/>
      <c r="I331" s="1"/>
      <c r="J331" s="1"/>
      <c r="K331" s="1"/>
      <c r="L331" s="1"/>
      <c r="Z331"/>
      <c r="AA331"/>
      <c r="AB331"/>
      <c r="AC331"/>
      <c r="AD331"/>
      <c r="AE331"/>
      <c r="AF331"/>
      <c r="AG331"/>
      <c r="AH331"/>
      <c r="AI331"/>
      <c r="AJ331"/>
    </row>
    <row r="332" spans="7:36" x14ac:dyDescent="0.25">
      <c r="G332" s="1"/>
      <c r="H332" s="1"/>
      <c r="I332" s="1"/>
      <c r="J332" s="1"/>
      <c r="K332" s="1"/>
      <c r="L332" s="1"/>
      <c r="Z332"/>
      <c r="AA332"/>
      <c r="AB332"/>
      <c r="AC332"/>
      <c r="AD332"/>
      <c r="AE332"/>
      <c r="AF332"/>
      <c r="AG332"/>
      <c r="AH332"/>
      <c r="AI332"/>
      <c r="AJ332"/>
    </row>
    <row r="333" spans="7:36" x14ac:dyDescent="0.25">
      <c r="G333" s="1"/>
      <c r="H333" s="1"/>
      <c r="I333" s="1"/>
      <c r="J333" s="1"/>
      <c r="K333" s="1"/>
      <c r="L333" s="1"/>
      <c r="Z333"/>
      <c r="AA333"/>
      <c r="AB333"/>
      <c r="AC333"/>
      <c r="AD333"/>
      <c r="AE333"/>
      <c r="AF333"/>
      <c r="AG333"/>
      <c r="AH333"/>
      <c r="AI333"/>
      <c r="AJ333"/>
    </row>
    <row r="334" spans="7:36" x14ac:dyDescent="0.25">
      <c r="G334" s="1"/>
      <c r="H334" s="1"/>
      <c r="I334" s="1"/>
      <c r="J334" s="1"/>
      <c r="K334" s="1"/>
      <c r="L334" s="1"/>
      <c r="Z334"/>
      <c r="AA334"/>
      <c r="AB334"/>
      <c r="AC334"/>
      <c r="AD334"/>
      <c r="AE334"/>
      <c r="AF334"/>
      <c r="AG334"/>
      <c r="AH334"/>
      <c r="AI334"/>
      <c r="AJ334"/>
    </row>
    <row r="335" spans="7:36" x14ac:dyDescent="0.25">
      <c r="G335" s="1"/>
      <c r="H335" s="1"/>
      <c r="I335" s="1"/>
      <c r="J335" s="1"/>
      <c r="K335" s="1"/>
      <c r="L335" s="1"/>
      <c r="Z335"/>
      <c r="AA335"/>
      <c r="AB335"/>
      <c r="AC335"/>
      <c r="AD335"/>
      <c r="AE335"/>
      <c r="AF335"/>
      <c r="AG335"/>
      <c r="AH335"/>
      <c r="AI335"/>
      <c r="AJ335"/>
    </row>
    <row r="336" spans="7:36" x14ac:dyDescent="0.25">
      <c r="G336" s="1"/>
      <c r="H336" s="1"/>
      <c r="I336" s="1"/>
      <c r="J336" s="1"/>
      <c r="K336" s="1"/>
      <c r="L336" s="1"/>
      <c r="Z336"/>
      <c r="AA336"/>
      <c r="AB336"/>
      <c r="AC336"/>
      <c r="AD336"/>
      <c r="AE336"/>
      <c r="AF336"/>
      <c r="AG336"/>
      <c r="AH336"/>
      <c r="AI336"/>
      <c r="AJ336"/>
    </row>
    <row r="337" spans="7:36" x14ac:dyDescent="0.25">
      <c r="G337" s="1"/>
      <c r="H337" s="1"/>
      <c r="I337" s="1"/>
      <c r="J337" s="1"/>
      <c r="K337" s="1"/>
      <c r="L337" s="1"/>
      <c r="Z337"/>
      <c r="AA337"/>
      <c r="AB337"/>
      <c r="AC337"/>
      <c r="AD337"/>
      <c r="AE337"/>
      <c r="AF337"/>
      <c r="AG337"/>
      <c r="AH337"/>
      <c r="AI337"/>
      <c r="AJ337"/>
    </row>
    <row r="338" spans="7:36" x14ac:dyDescent="0.25">
      <c r="G338" s="1"/>
      <c r="H338" s="1"/>
      <c r="I338" s="1"/>
      <c r="J338" s="1"/>
      <c r="K338" s="1"/>
      <c r="L338" s="1"/>
      <c r="Z338"/>
      <c r="AA338"/>
      <c r="AB338"/>
      <c r="AC338"/>
      <c r="AD338"/>
      <c r="AE338"/>
      <c r="AF338"/>
      <c r="AG338"/>
      <c r="AH338"/>
      <c r="AI338"/>
      <c r="AJ338"/>
    </row>
    <row r="339" spans="7:36" x14ac:dyDescent="0.25">
      <c r="G339" s="1"/>
      <c r="H339" s="1"/>
      <c r="I339" s="1"/>
      <c r="J339" s="1"/>
      <c r="K339" s="1"/>
      <c r="L339" s="1"/>
      <c r="Z339"/>
      <c r="AA339"/>
      <c r="AB339"/>
      <c r="AC339"/>
      <c r="AD339"/>
      <c r="AE339"/>
      <c r="AF339"/>
      <c r="AG339"/>
      <c r="AH339"/>
      <c r="AI339"/>
      <c r="AJ339"/>
    </row>
    <row r="340" spans="7:36" x14ac:dyDescent="0.25">
      <c r="G340" s="1"/>
      <c r="H340" s="1"/>
      <c r="I340" s="1"/>
      <c r="J340" s="1"/>
      <c r="K340" s="1"/>
      <c r="L340" s="1"/>
      <c r="Z340"/>
      <c r="AA340"/>
      <c r="AB340"/>
      <c r="AC340"/>
      <c r="AD340"/>
      <c r="AE340"/>
      <c r="AF340"/>
      <c r="AG340"/>
      <c r="AH340"/>
      <c r="AI340"/>
      <c r="AJ340"/>
    </row>
    <row r="341" spans="7:36" x14ac:dyDescent="0.25">
      <c r="G341" s="1"/>
      <c r="H341" s="1"/>
      <c r="I341" s="1"/>
      <c r="J341" s="1"/>
      <c r="K341" s="1"/>
      <c r="L341" s="1"/>
      <c r="Z341"/>
      <c r="AA341"/>
      <c r="AB341"/>
      <c r="AC341"/>
      <c r="AD341"/>
      <c r="AE341"/>
      <c r="AF341"/>
      <c r="AG341"/>
      <c r="AH341"/>
      <c r="AI341"/>
      <c r="AJ341"/>
    </row>
    <row r="342" spans="7:36" x14ac:dyDescent="0.25">
      <c r="G342" s="1"/>
      <c r="H342" s="1"/>
      <c r="I342" s="1"/>
      <c r="J342" s="1"/>
      <c r="K342" s="1"/>
      <c r="L342" s="1"/>
      <c r="Z342"/>
      <c r="AA342"/>
      <c r="AB342"/>
      <c r="AC342"/>
      <c r="AD342"/>
      <c r="AE342"/>
      <c r="AF342"/>
      <c r="AG342"/>
      <c r="AH342"/>
      <c r="AI342"/>
      <c r="AJ342"/>
    </row>
    <row r="343" spans="7:36" x14ac:dyDescent="0.25">
      <c r="G343" s="1"/>
      <c r="H343" s="1"/>
      <c r="I343" s="1"/>
      <c r="J343" s="1"/>
      <c r="K343" s="1"/>
      <c r="L343" s="1"/>
      <c r="Z343"/>
      <c r="AA343"/>
      <c r="AB343"/>
      <c r="AC343"/>
      <c r="AD343"/>
      <c r="AE343"/>
      <c r="AF343"/>
      <c r="AG343"/>
      <c r="AH343"/>
      <c r="AI343"/>
      <c r="AJ343"/>
    </row>
    <row r="344" spans="7:36" x14ac:dyDescent="0.25">
      <c r="G344" s="1"/>
      <c r="H344" s="1"/>
      <c r="I344" s="1"/>
      <c r="J344" s="1"/>
      <c r="K344" s="1"/>
      <c r="L344" s="1"/>
      <c r="Z344"/>
      <c r="AA344"/>
      <c r="AB344"/>
      <c r="AC344"/>
      <c r="AD344"/>
      <c r="AE344"/>
      <c r="AF344"/>
      <c r="AG344"/>
      <c r="AH344"/>
      <c r="AI344"/>
      <c r="AJ344"/>
    </row>
    <row r="345" spans="7:36" x14ac:dyDescent="0.25">
      <c r="G345" s="1"/>
      <c r="H345" s="1"/>
      <c r="I345" s="1"/>
      <c r="J345" s="1"/>
      <c r="K345" s="1"/>
      <c r="L345" s="1"/>
      <c r="Z345"/>
      <c r="AA345"/>
      <c r="AB345"/>
      <c r="AC345"/>
      <c r="AD345"/>
      <c r="AE345"/>
      <c r="AF345"/>
      <c r="AG345"/>
      <c r="AH345"/>
      <c r="AI345"/>
      <c r="AJ345"/>
    </row>
    <row r="346" spans="7:36" x14ac:dyDescent="0.25">
      <c r="G346" s="1"/>
      <c r="H346" s="1"/>
      <c r="I346" s="1"/>
      <c r="J346" s="1"/>
      <c r="K346" s="1"/>
      <c r="L346" s="1"/>
      <c r="Z346"/>
      <c r="AA346"/>
      <c r="AB346"/>
      <c r="AC346"/>
      <c r="AD346"/>
      <c r="AE346"/>
      <c r="AF346"/>
      <c r="AG346"/>
      <c r="AH346"/>
      <c r="AI346"/>
      <c r="AJ346"/>
    </row>
    <row r="347" spans="7:36" x14ac:dyDescent="0.25">
      <c r="G347" s="1"/>
      <c r="H347" s="1"/>
      <c r="I347" s="1"/>
      <c r="J347" s="1"/>
      <c r="K347" s="1"/>
      <c r="L347" s="1"/>
      <c r="Z347"/>
      <c r="AA347"/>
      <c r="AB347"/>
      <c r="AC347"/>
      <c r="AD347"/>
      <c r="AE347"/>
      <c r="AF347"/>
      <c r="AG347"/>
      <c r="AH347"/>
      <c r="AI347"/>
      <c r="AJ347"/>
    </row>
    <row r="348" spans="7:36" x14ac:dyDescent="0.25">
      <c r="G348" s="1"/>
      <c r="H348" s="1"/>
      <c r="I348" s="1"/>
      <c r="J348" s="1"/>
      <c r="K348" s="1"/>
      <c r="L348" s="1"/>
      <c r="Z348"/>
      <c r="AA348"/>
      <c r="AB348"/>
      <c r="AC348"/>
      <c r="AD348"/>
      <c r="AE348"/>
      <c r="AF348"/>
      <c r="AG348"/>
      <c r="AH348"/>
      <c r="AI348"/>
      <c r="AJ348"/>
    </row>
    <row r="349" spans="7:36" x14ac:dyDescent="0.25">
      <c r="G349" s="1"/>
      <c r="H349" s="1"/>
      <c r="I349" s="1"/>
      <c r="J349" s="1"/>
      <c r="K349" s="1"/>
      <c r="L349" s="1"/>
      <c r="Z349"/>
      <c r="AA349"/>
      <c r="AB349"/>
      <c r="AC349"/>
      <c r="AD349"/>
      <c r="AE349"/>
      <c r="AF349"/>
      <c r="AG349"/>
      <c r="AH349"/>
      <c r="AI349"/>
      <c r="AJ349"/>
    </row>
    <row r="350" spans="7:36" x14ac:dyDescent="0.25">
      <c r="G350" s="1"/>
      <c r="H350" s="1"/>
      <c r="I350" s="1"/>
      <c r="J350" s="1"/>
      <c r="K350" s="1"/>
      <c r="L350" s="1"/>
      <c r="Z350"/>
      <c r="AA350"/>
      <c r="AB350"/>
      <c r="AC350"/>
      <c r="AD350"/>
      <c r="AE350"/>
      <c r="AF350"/>
      <c r="AG350"/>
      <c r="AH350"/>
      <c r="AI350"/>
      <c r="AJ350"/>
    </row>
    <row r="351" spans="7:36" x14ac:dyDescent="0.25">
      <c r="G351" s="1"/>
      <c r="H351" s="1"/>
      <c r="I351" s="1"/>
      <c r="J351" s="1"/>
      <c r="K351" s="1"/>
      <c r="L351" s="1"/>
      <c r="Z351"/>
      <c r="AA351"/>
      <c r="AB351"/>
      <c r="AC351"/>
      <c r="AD351"/>
      <c r="AE351"/>
      <c r="AF351"/>
      <c r="AG351"/>
      <c r="AH351"/>
      <c r="AI351"/>
      <c r="AJ351"/>
    </row>
    <row r="352" spans="7:36" x14ac:dyDescent="0.25">
      <c r="G352" s="1"/>
      <c r="H352" s="1"/>
      <c r="I352" s="1"/>
      <c r="J352" s="1"/>
      <c r="K352" s="1"/>
      <c r="L352" s="1"/>
      <c r="Z352"/>
      <c r="AA352"/>
      <c r="AB352"/>
      <c r="AC352"/>
      <c r="AD352"/>
      <c r="AE352"/>
      <c r="AF352"/>
      <c r="AG352"/>
      <c r="AH352"/>
      <c r="AI352"/>
      <c r="AJ352"/>
    </row>
    <row r="353" spans="7:36" x14ac:dyDescent="0.25">
      <c r="G353" s="1"/>
      <c r="H353" s="1"/>
      <c r="I353" s="1"/>
      <c r="J353" s="1"/>
      <c r="K353" s="1"/>
      <c r="L353" s="1"/>
      <c r="Z353"/>
      <c r="AA353"/>
      <c r="AB353"/>
      <c r="AC353"/>
      <c r="AD353"/>
      <c r="AE353"/>
      <c r="AF353"/>
      <c r="AG353"/>
      <c r="AH353"/>
      <c r="AI353"/>
      <c r="AJ353"/>
    </row>
    <row r="354" spans="7:36" x14ac:dyDescent="0.25">
      <c r="G354" s="1"/>
      <c r="H354" s="1"/>
      <c r="I354" s="1"/>
      <c r="J354" s="1"/>
      <c r="K354" s="1"/>
      <c r="L354" s="1"/>
      <c r="Z354"/>
      <c r="AA354"/>
      <c r="AB354"/>
      <c r="AC354"/>
      <c r="AD354"/>
      <c r="AE354"/>
      <c r="AF354"/>
      <c r="AG354"/>
      <c r="AH354"/>
      <c r="AI354"/>
      <c r="AJ354"/>
    </row>
    <row r="355" spans="7:36" x14ac:dyDescent="0.25">
      <c r="G355" s="1"/>
      <c r="H355" s="1"/>
      <c r="I355" s="1"/>
      <c r="J355" s="1"/>
      <c r="K355" s="1"/>
      <c r="L355" s="1"/>
      <c r="Z355"/>
      <c r="AA355"/>
      <c r="AB355"/>
      <c r="AC355"/>
      <c r="AD355"/>
      <c r="AE355"/>
      <c r="AF355"/>
      <c r="AG355"/>
      <c r="AH355"/>
      <c r="AI355"/>
      <c r="AJ355"/>
    </row>
    <row r="356" spans="7:36" x14ac:dyDescent="0.25">
      <c r="G356" s="1"/>
      <c r="H356" s="1"/>
      <c r="I356" s="1"/>
      <c r="J356" s="1"/>
      <c r="K356" s="1"/>
      <c r="L356" s="1"/>
      <c r="Z356"/>
      <c r="AA356"/>
      <c r="AB356"/>
      <c r="AC356"/>
      <c r="AD356"/>
      <c r="AE356"/>
      <c r="AF356"/>
      <c r="AG356"/>
      <c r="AH356"/>
      <c r="AI356"/>
      <c r="AJ356"/>
    </row>
    <row r="357" spans="7:36" x14ac:dyDescent="0.25">
      <c r="G357" s="1"/>
      <c r="H357" s="1"/>
      <c r="I357" s="1"/>
      <c r="J357" s="1"/>
      <c r="K357" s="1"/>
      <c r="L357" s="1"/>
      <c r="Z357"/>
      <c r="AA357"/>
      <c r="AB357"/>
      <c r="AC357"/>
      <c r="AD357"/>
      <c r="AE357"/>
      <c r="AF357"/>
      <c r="AG357"/>
      <c r="AH357"/>
      <c r="AI357"/>
      <c r="AJ357"/>
    </row>
    <row r="358" spans="7:36" x14ac:dyDescent="0.25">
      <c r="G358" s="1"/>
      <c r="H358" s="1"/>
      <c r="I358" s="1"/>
      <c r="J358" s="1"/>
      <c r="K358" s="1"/>
      <c r="L358" s="1"/>
      <c r="Z358"/>
      <c r="AA358"/>
      <c r="AB358"/>
      <c r="AC358"/>
      <c r="AD358"/>
      <c r="AE358"/>
      <c r="AF358"/>
      <c r="AG358"/>
      <c r="AH358"/>
      <c r="AI358"/>
      <c r="AJ358"/>
    </row>
    <row r="359" spans="7:36" x14ac:dyDescent="0.25">
      <c r="G359" s="1"/>
      <c r="H359" s="1"/>
      <c r="I359" s="1"/>
      <c r="J359" s="1"/>
      <c r="K359" s="1"/>
      <c r="L359" s="1"/>
      <c r="Z359"/>
      <c r="AA359"/>
      <c r="AB359"/>
      <c r="AC359"/>
      <c r="AD359"/>
      <c r="AE359"/>
      <c r="AF359"/>
      <c r="AG359"/>
      <c r="AH359"/>
      <c r="AI359"/>
      <c r="AJ359"/>
    </row>
    <row r="360" spans="7:36" x14ac:dyDescent="0.25">
      <c r="G360" s="1"/>
      <c r="H360" s="1"/>
      <c r="I360" s="1"/>
      <c r="J360" s="1"/>
      <c r="K360" s="1"/>
      <c r="L360" s="1"/>
      <c r="Z360"/>
      <c r="AA360"/>
      <c r="AB360"/>
      <c r="AC360"/>
      <c r="AD360"/>
      <c r="AE360"/>
      <c r="AF360"/>
      <c r="AG360"/>
      <c r="AH360"/>
      <c r="AI360"/>
      <c r="AJ360"/>
    </row>
    <row r="361" spans="7:36" x14ac:dyDescent="0.25">
      <c r="G361" s="1"/>
      <c r="H361" s="1"/>
      <c r="I361" s="1"/>
      <c r="J361" s="1"/>
      <c r="K361" s="1"/>
      <c r="L361" s="1"/>
      <c r="Z361"/>
      <c r="AA361"/>
      <c r="AB361"/>
      <c r="AC361"/>
      <c r="AD361"/>
      <c r="AE361"/>
      <c r="AF361"/>
      <c r="AG361"/>
      <c r="AH361"/>
      <c r="AI361"/>
      <c r="AJ361"/>
    </row>
    <row r="362" spans="7:36" x14ac:dyDescent="0.25">
      <c r="G362" s="1"/>
      <c r="H362" s="1"/>
      <c r="I362" s="1"/>
      <c r="J362" s="1"/>
      <c r="K362" s="1"/>
      <c r="L362" s="1"/>
      <c r="Z362"/>
      <c r="AA362"/>
      <c r="AB362"/>
      <c r="AC362"/>
      <c r="AD362"/>
      <c r="AE362"/>
      <c r="AF362"/>
      <c r="AG362"/>
      <c r="AH362"/>
      <c r="AI362"/>
      <c r="AJ362"/>
    </row>
    <row r="363" spans="7:36" x14ac:dyDescent="0.25">
      <c r="G363" s="1"/>
      <c r="H363" s="1"/>
      <c r="I363" s="1"/>
      <c r="J363" s="1"/>
      <c r="K363" s="1"/>
      <c r="L363" s="1"/>
      <c r="Z363"/>
      <c r="AA363"/>
      <c r="AB363"/>
      <c r="AC363"/>
      <c r="AD363"/>
      <c r="AE363"/>
      <c r="AF363"/>
      <c r="AG363"/>
      <c r="AH363"/>
      <c r="AI363"/>
      <c r="AJ363"/>
    </row>
    <row r="364" spans="7:36" x14ac:dyDescent="0.25">
      <c r="G364" s="1"/>
      <c r="H364" s="1"/>
      <c r="I364" s="1"/>
      <c r="J364" s="1"/>
      <c r="K364" s="1"/>
      <c r="L364" s="1"/>
      <c r="Z364"/>
      <c r="AA364"/>
      <c r="AB364"/>
      <c r="AC364"/>
      <c r="AD364"/>
      <c r="AE364"/>
      <c r="AF364"/>
      <c r="AG364"/>
      <c r="AH364"/>
      <c r="AI364"/>
      <c r="AJ364"/>
    </row>
    <row r="365" spans="7:36" x14ac:dyDescent="0.25">
      <c r="G365" s="1"/>
      <c r="H365" s="1"/>
      <c r="I365" s="1"/>
      <c r="J365" s="1"/>
      <c r="K365" s="1"/>
      <c r="L365" s="1"/>
      <c r="Z365"/>
      <c r="AA365"/>
      <c r="AB365"/>
      <c r="AC365"/>
      <c r="AD365"/>
      <c r="AE365"/>
      <c r="AF365"/>
      <c r="AG365"/>
      <c r="AH365"/>
      <c r="AI365"/>
      <c r="AJ365"/>
    </row>
    <row r="366" spans="7:36" x14ac:dyDescent="0.25">
      <c r="G366" s="1"/>
      <c r="H366" s="1"/>
      <c r="I366" s="1"/>
      <c r="J366" s="1"/>
      <c r="K366" s="1"/>
      <c r="L366" s="1"/>
      <c r="Z366"/>
      <c r="AA366"/>
      <c r="AB366"/>
      <c r="AC366"/>
      <c r="AD366"/>
      <c r="AE366"/>
      <c r="AF366"/>
      <c r="AG366"/>
      <c r="AH366"/>
      <c r="AI366"/>
      <c r="AJ366"/>
    </row>
    <row r="367" spans="7:36" x14ac:dyDescent="0.25">
      <c r="G367" s="1"/>
      <c r="H367" s="1"/>
      <c r="I367" s="1"/>
      <c r="J367" s="1"/>
      <c r="K367" s="1"/>
      <c r="L367" s="1"/>
      <c r="Z367"/>
      <c r="AA367"/>
      <c r="AB367"/>
      <c r="AC367"/>
      <c r="AD367"/>
      <c r="AE367"/>
      <c r="AF367"/>
      <c r="AG367"/>
      <c r="AH367"/>
      <c r="AI367"/>
      <c r="AJ367"/>
    </row>
    <row r="368" spans="7:36" x14ac:dyDescent="0.25">
      <c r="G368" s="1"/>
      <c r="H368" s="1"/>
      <c r="I368" s="1"/>
      <c r="J368" s="1"/>
      <c r="K368" s="1"/>
      <c r="L368" s="1"/>
      <c r="Z368"/>
      <c r="AA368"/>
      <c r="AB368"/>
      <c r="AC368"/>
      <c r="AD368"/>
      <c r="AE368"/>
      <c r="AF368"/>
      <c r="AG368"/>
      <c r="AH368"/>
      <c r="AI368"/>
      <c r="AJ368"/>
    </row>
    <row r="369" spans="7:36" x14ac:dyDescent="0.25">
      <c r="G369" s="1"/>
      <c r="H369" s="1"/>
      <c r="I369" s="1"/>
      <c r="J369" s="1"/>
      <c r="K369" s="1"/>
      <c r="L369" s="1"/>
      <c r="Z369"/>
      <c r="AA369"/>
      <c r="AB369"/>
      <c r="AC369"/>
      <c r="AD369"/>
      <c r="AE369"/>
      <c r="AF369"/>
      <c r="AG369"/>
      <c r="AH369"/>
      <c r="AI369"/>
      <c r="AJ369"/>
    </row>
    <row r="370" spans="7:36" x14ac:dyDescent="0.25">
      <c r="G370" s="1"/>
      <c r="H370" s="1"/>
      <c r="I370" s="1"/>
      <c r="J370" s="1"/>
      <c r="K370" s="1"/>
      <c r="L370" s="1"/>
      <c r="Z370"/>
      <c r="AA370"/>
      <c r="AB370"/>
      <c r="AC370"/>
      <c r="AD370"/>
      <c r="AE370"/>
      <c r="AF370"/>
      <c r="AG370"/>
      <c r="AH370"/>
      <c r="AI370"/>
      <c r="AJ370"/>
    </row>
    <row r="371" spans="7:36" x14ac:dyDescent="0.25">
      <c r="G371" s="1"/>
      <c r="H371" s="1"/>
      <c r="I371" s="1"/>
      <c r="J371" s="1"/>
      <c r="K371" s="1"/>
      <c r="L371" s="1"/>
      <c r="Z371"/>
      <c r="AA371"/>
      <c r="AB371"/>
      <c r="AC371"/>
      <c r="AD371"/>
      <c r="AE371"/>
      <c r="AF371"/>
      <c r="AG371"/>
      <c r="AH371"/>
      <c r="AI371"/>
      <c r="AJ371"/>
    </row>
    <row r="372" spans="7:36" x14ac:dyDescent="0.25">
      <c r="G372" s="1"/>
      <c r="H372" s="1"/>
      <c r="I372" s="1"/>
      <c r="J372" s="1"/>
      <c r="K372" s="1"/>
      <c r="L372" s="1"/>
      <c r="Z372"/>
      <c r="AA372"/>
      <c r="AB372"/>
      <c r="AC372"/>
      <c r="AD372"/>
      <c r="AE372"/>
      <c r="AF372"/>
      <c r="AG372"/>
      <c r="AH372"/>
      <c r="AI372"/>
      <c r="AJ372"/>
    </row>
    <row r="373" spans="7:36" x14ac:dyDescent="0.25">
      <c r="G373" s="1"/>
      <c r="H373" s="1"/>
      <c r="I373" s="1"/>
      <c r="J373" s="1"/>
      <c r="K373" s="1"/>
      <c r="L373" s="1"/>
      <c r="Z373"/>
      <c r="AA373"/>
      <c r="AB373"/>
      <c r="AC373"/>
      <c r="AD373"/>
      <c r="AE373"/>
      <c r="AF373"/>
      <c r="AG373"/>
      <c r="AH373"/>
      <c r="AI373"/>
      <c r="AJ373"/>
    </row>
    <row r="374" spans="7:36" x14ac:dyDescent="0.25">
      <c r="G374" s="1"/>
      <c r="H374" s="1"/>
      <c r="I374" s="1"/>
      <c r="J374" s="1"/>
      <c r="K374" s="1"/>
      <c r="L374" s="1"/>
      <c r="Z374"/>
      <c r="AA374"/>
      <c r="AB374"/>
      <c r="AC374"/>
      <c r="AD374"/>
      <c r="AE374"/>
      <c r="AF374"/>
      <c r="AG374"/>
      <c r="AH374"/>
      <c r="AI374"/>
      <c r="AJ374"/>
    </row>
    <row r="375" spans="7:36" x14ac:dyDescent="0.25">
      <c r="G375" s="1"/>
      <c r="H375" s="1"/>
      <c r="I375" s="1"/>
      <c r="J375" s="1"/>
      <c r="K375" s="1"/>
      <c r="L375" s="1"/>
      <c r="Z375"/>
      <c r="AA375"/>
      <c r="AB375"/>
      <c r="AC375"/>
      <c r="AD375"/>
      <c r="AE375"/>
      <c r="AF375"/>
      <c r="AG375"/>
      <c r="AH375"/>
      <c r="AI375"/>
      <c r="AJ375"/>
    </row>
    <row r="376" spans="7:36" x14ac:dyDescent="0.25">
      <c r="G376" s="1"/>
      <c r="H376" s="1"/>
      <c r="I376" s="1"/>
      <c r="J376" s="1"/>
      <c r="K376" s="1"/>
      <c r="L376" s="1"/>
      <c r="Z376"/>
      <c r="AA376"/>
      <c r="AB376"/>
      <c r="AC376"/>
      <c r="AD376"/>
      <c r="AE376"/>
      <c r="AF376"/>
      <c r="AG376"/>
      <c r="AH376"/>
      <c r="AI376"/>
      <c r="AJ376"/>
    </row>
    <row r="377" spans="7:36" x14ac:dyDescent="0.25">
      <c r="G377" s="1"/>
      <c r="H377" s="1"/>
      <c r="I377" s="1"/>
      <c r="J377" s="1"/>
      <c r="K377" s="1"/>
      <c r="L377" s="1"/>
      <c r="Z377"/>
      <c r="AA377"/>
      <c r="AB377"/>
      <c r="AC377"/>
      <c r="AD377"/>
      <c r="AE377"/>
      <c r="AF377"/>
      <c r="AG377"/>
      <c r="AH377"/>
      <c r="AI377"/>
      <c r="AJ377"/>
    </row>
    <row r="378" spans="7:36" x14ac:dyDescent="0.25">
      <c r="G378" s="1"/>
      <c r="H378" s="1"/>
      <c r="I378" s="1"/>
      <c r="J378" s="1"/>
      <c r="K378" s="1"/>
      <c r="L378" s="1"/>
      <c r="Z378"/>
      <c r="AA378"/>
      <c r="AB378"/>
      <c r="AC378"/>
      <c r="AD378"/>
      <c r="AE378"/>
      <c r="AF378"/>
      <c r="AG378"/>
      <c r="AH378"/>
      <c r="AI378"/>
      <c r="AJ378"/>
    </row>
    <row r="379" spans="7:36" x14ac:dyDescent="0.25">
      <c r="G379" s="1"/>
      <c r="H379" s="1"/>
      <c r="I379" s="1"/>
      <c r="J379" s="1"/>
      <c r="K379" s="1"/>
      <c r="L379" s="1"/>
      <c r="Z379"/>
      <c r="AA379"/>
      <c r="AB379"/>
      <c r="AC379"/>
      <c r="AD379"/>
      <c r="AE379"/>
      <c r="AF379"/>
      <c r="AG379"/>
      <c r="AH379"/>
      <c r="AI379"/>
      <c r="AJ379"/>
    </row>
    <row r="380" spans="7:36" x14ac:dyDescent="0.25">
      <c r="G380" s="1"/>
      <c r="H380" s="1"/>
      <c r="I380" s="1"/>
      <c r="J380" s="1"/>
      <c r="K380" s="1"/>
      <c r="L380" s="1"/>
      <c r="Z380"/>
      <c r="AA380"/>
      <c r="AB380"/>
      <c r="AC380"/>
      <c r="AD380"/>
      <c r="AE380"/>
      <c r="AF380"/>
      <c r="AG380"/>
      <c r="AH380"/>
      <c r="AI380"/>
      <c r="AJ380"/>
    </row>
    <row r="381" spans="7:36" x14ac:dyDescent="0.25">
      <c r="G381" s="1"/>
      <c r="H381" s="1"/>
      <c r="I381" s="1"/>
      <c r="J381" s="1"/>
      <c r="K381" s="1"/>
      <c r="L381" s="1"/>
      <c r="Z381"/>
      <c r="AA381"/>
      <c r="AB381"/>
      <c r="AC381"/>
      <c r="AD381"/>
      <c r="AE381"/>
      <c r="AF381"/>
      <c r="AG381"/>
      <c r="AH381"/>
      <c r="AI381"/>
      <c r="AJ381"/>
    </row>
    <row r="382" spans="7:36" x14ac:dyDescent="0.25">
      <c r="G382" s="1"/>
      <c r="H382" s="1"/>
      <c r="I382" s="1"/>
      <c r="J382" s="1"/>
      <c r="K382" s="1"/>
      <c r="L382" s="1"/>
      <c r="Z382"/>
      <c r="AA382"/>
      <c r="AB382"/>
      <c r="AC382"/>
      <c r="AD382"/>
      <c r="AE382"/>
      <c r="AF382"/>
      <c r="AG382"/>
      <c r="AH382"/>
      <c r="AI382"/>
      <c r="AJ382"/>
    </row>
    <row r="383" spans="7:36" x14ac:dyDescent="0.25">
      <c r="G383" s="1"/>
      <c r="H383" s="1"/>
      <c r="I383" s="1"/>
      <c r="J383" s="1"/>
      <c r="K383" s="1"/>
      <c r="L383" s="1"/>
      <c r="Z383"/>
      <c r="AA383"/>
      <c r="AB383"/>
      <c r="AC383"/>
      <c r="AD383"/>
      <c r="AE383"/>
      <c r="AF383"/>
      <c r="AG383"/>
      <c r="AH383"/>
      <c r="AI383"/>
      <c r="AJ383"/>
    </row>
    <row r="384" spans="7:36" x14ac:dyDescent="0.25">
      <c r="G384" s="1"/>
      <c r="H384" s="1"/>
      <c r="I384" s="1"/>
      <c r="J384" s="1"/>
      <c r="K384" s="1"/>
      <c r="L384" s="1"/>
      <c r="Z384"/>
      <c r="AA384"/>
      <c r="AB384"/>
      <c r="AC384"/>
      <c r="AD384"/>
      <c r="AE384"/>
      <c r="AF384"/>
      <c r="AG384"/>
      <c r="AH384"/>
      <c r="AI384"/>
      <c r="AJ384"/>
    </row>
    <row r="385" spans="7:36" x14ac:dyDescent="0.25">
      <c r="G385" s="1"/>
      <c r="H385" s="1"/>
      <c r="I385" s="1"/>
      <c r="J385" s="1"/>
      <c r="K385" s="1"/>
      <c r="L385" s="1"/>
      <c r="Z385"/>
      <c r="AA385"/>
      <c r="AB385"/>
      <c r="AC385"/>
      <c r="AD385"/>
      <c r="AE385"/>
      <c r="AF385"/>
      <c r="AG385"/>
      <c r="AH385"/>
      <c r="AI385"/>
      <c r="AJ385"/>
    </row>
    <row r="386" spans="7:36" x14ac:dyDescent="0.25">
      <c r="G386" s="1"/>
      <c r="H386" s="1"/>
      <c r="I386" s="1"/>
      <c r="J386" s="1"/>
      <c r="K386" s="1"/>
      <c r="L386" s="1"/>
      <c r="Z386"/>
      <c r="AA386"/>
      <c r="AB386"/>
      <c r="AC386"/>
      <c r="AD386"/>
      <c r="AE386"/>
      <c r="AF386"/>
      <c r="AG386"/>
      <c r="AH386"/>
      <c r="AI386"/>
      <c r="AJ386"/>
    </row>
    <row r="387" spans="7:36" x14ac:dyDescent="0.25">
      <c r="G387" s="1"/>
      <c r="H387" s="1"/>
      <c r="I387" s="1"/>
      <c r="J387" s="1"/>
      <c r="K387" s="1"/>
      <c r="L387" s="1"/>
      <c r="Z387"/>
      <c r="AA387"/>
      <c r="AB387"/>
      <c r="AC387"/>
      <c r="AD387"/>
      <c r="AE387"/>
      <c r="AF387"/>
      <c r="AG387"/>
      <c r="AH387"/>
      <c r="AI387"/>
      <c r="AJ387"/>
    </row>
    <row r="388" spans="7:36" x14ac:dyDescent="0.25">
      <c r="G388" s="1"/>
      <c r="H388" s="1"/>
      <c r="I388" s="1"/>
      <c r="J388" s="1"/>
      <c r="K388" s="1"/>
      <c r="L388" s="1"/>
      <c r="Z388"/>
      <c r="AA388"/>
      <c r="AB388"/>
      <c r="AC388"/>
      <c r="AD388"/>
      <c r="AE388"/>
      <c r="AF388"/>
      <c r="AG388"/>
      <c r="AH388"/>
      <c r="AI388"/>
      <c r="AJ388"/>
    </row>
    <row r="389" spans="7:36" x14ac:dyDescent="0.25">
      <c r="G389" s="1"/>
      <c r="H389" s="1"/>
      <c r="I389" s="1"/>
      <c r="J389" s="1"/>
      <c r="K389" s="1"/>
      <c r="L389" s="1"/>
      <c r="Z389"/>
      <c r="AA389"/>
      <c r="AB389"/>
      <c r="AC389"/>
      <c r="AD389"/>
      <c r="AE389"/>
      <c r="AF389"/>
      <c r="AG389"/>
      <c r="AH389"/>
      <c r="AI389"/>
      <c r="AJ389"/>
    </row>
    <row r="390" spans="7:36" x14ac:dyDescent="0.25">
      <c r="G390" s="1"/>
      <c r="H390" s="1"/>
      <c r="I390" s="1"/>
      <c r="J390" s="1"/>
      <c r="K390" s="1"/>
      <c r="L390" s="1"/>
      <c r="Z390"/>
      <c r="AA390"/>
      <c r="AB390"/>
      <c r="AC390"/>
      <c r="AD390"/>
      <c r="AE390"/>
      <c r="AF390"/>
      <c r="AG390"/>
      <c r="AH390"/>
      <c r="AI390"/>
      <c r="AJ390"/>
    </row>
    <row r="391" spans="7:36" x14ac:dyDescent="0.25">
      <c r="G391" s="1"/>
      <c r="H391" s="1"/>
      <c r="I391" s="1"/>
      <c r="J391" s="1"/>
      <c r="K391" s="1"/>
      <c r="L391" s="1"/>
      <c r="Z391"/>
      <c r="AA391"/>
      <c r="AB391"/>
      <c r="AC391"/>
      <c r="AD391"/>
      <c r="AE391"/>
      <c r="AF391"/>
      <c r="AG391"/>
      <c r="AH391"/>
      <c r="AI391"/>
      <c r="AJ391"/>
    </row>
    <row r="392" spans="7:36" x14ac:dyDescent="0.25">
      <c r="G392" s="1"/>
      <c r="H392" s="1"/>
      <c r="I392" s="1"/>
      <c r="J392" s="1"/>
      <c r="K392" s="1"/>
      <c r="L392" s="1"/>
      <c r="Z392"/>
      <c r="AA392"/>
      <c r="AB392"/>
      <c r="AC392"/>
      <c r="AD392"/>
      <c r="AE392"/>
      <c r="AF392"/>
      <c r="AG392"/>
      <c r="AH392"/>
      <c r="AI392"/>
      <c r="AJ392"/>
    </row>
    <row r="393" spans="7:36" x14ac:dyDescent="0.25">
      <c r="G393" s="1"/>
      <c r="H393" s="1"/>
      <c r="I393" s="1"/>
      <c r="J393" s="1"/>
      <c r="K393" s="1"/>
      <c r="L393" s="1"/>
      <c r="Z393"/>
      <c r="AA393"/>
      <c r="AB393"/>
      <c r="AC393"/>
      <c r="AD393"/>
      <c r="AE393"/>
      <c r="AF393"/>
      <c r="AG393"/>
      <c r="AH393"/>
      <c r="AI393"/>
      <c r="AJ393"/>
    </row>
    <row r="394" spans="7:36" x14ac:dyDescent="0.25">
      <c r="G394" s="1"/>
      <c r="H394" s="1"/>
      <c r="I394" s="1"/>
      <c r="J394" s="1"/>
      <c r="K394" s="1"/>
      <c r="L394" s="1"/>
      <c r="Z394"/>
      <c r="AA394"/>
      <c r="AB394"/>
      <c r="AC394"/>
      <c r="AD394"/>
      <c r="AE394"/>
      <c r="AF394"/>
      <c r="AG394"/>
      <c r="AH394"/>
      <c r="AI394"/>
      <c r="AJ394"/>
    </row>
    <row r="395" spans="7:36" x14ac:dyDescent="0.25">
      <c r="G395" s="1"/>
      <c r="H395" s="1"/>
      <c r="I395" s="1"/>
      <c r="J395" s="1"/>
      <c r="K395" s="1"/>
      <c r="L395" s="1"/>
      <c r="Z395"/>
      <c r="AA395"/>
      <c r="AB395"/>
      <c r="AC395"/>
      <c r="AD395"/>
      <c r="AE395"/>
      <c r="AF395"/>
      <c r="AG395"/>
      <c r="AH395"/>
      <c r="AI395"/>
      <c r="AJ395"/>
    </row>
    <row r="396" spans="7:36" x14ac:dyDescent="0.25">
      <c r="G396" s="1"/>
      <c r="H396" s="1"/>
      <c r="I396" s="1"/>
      <c r="J396" s="1"/>
      <c r="K396" s="1"/>
      <c r="L396" s="1"/>
      <c r="Z396"/>
      <c r="AA396"/>
      <c r="AB396"/>
      <c r="AC396"/>
      <c r="AD396"/>
      <c r="AE396"/>
      <c r="AF396"/>
      <c r="AG396"/>
      <c r="AH396"/>
      <c r="AI396"/>
      <c r="AJ396"/>
    </row>
    <row r="397" spans="7:36" x14ac:dyDescent="0.25">
      <c r="G397" s="1"/>
      <c r="H397" s="1"/>
      <c r="I397" s="1"/>
      <c r="J397" s="1"/>
      <c r="K397" s="1"/>
      <c r="L397" s="1"/>
      <c r="Z397"/>
      <c r="AA397"/>
      <c r="AB397"/>
      <c r="AC397"/>
      <c r="AD397"/>
      <c r="AE397"/>
      <c r="AF397"/>
      <c r="AG397"/>
      <c r="AH397"/>
      <c r="AI397"/>
      <c r="AJ397"/>
    </row>
    <row r="398" spans="7:36" x14ac:dyDescent="0.25">
      <c r="G398" s="1"/>
      <c r="H398" s="1"/>
      <c r="I398" s="1"/>
      <c r="J398" s="1"/>
      <c r="K398" s="1"/>
      <c r="L398" s="1"/>
      <c r="Z398"/>
      <c r="AA398"/>
      <c r="AB398"/>
      <c r="AC398"/>
      <c r="AD398"/>
      <c r="AE398"/>
      <c r="AF398"/>
      <c r="AG398"/>
      <c r="AH398"/>
      <c r="AI398"/>
      <c r="AJ398"/>
    </row>
    <row r="399" spans="7:36" x14ac:dyDescent="0.25">
      <c r="G399" s="1"/>
      <c r="H399" s="1"/>
      <c r="I399" s="1"/>
      <c r="J399" s="1"/>
      <c r="K399" s="1"/>
      <c r="L399" s="1"/>
      <c r="Z399"/>
      <c r="AA399"/>
      <c r="AB399"/>
      <c r="AC399"/>
      <c r="AD399"/>
      <c r="AE399"/>
      <c r="AF399"/>
      <c r="AG399"/>
      <c r="AH399"/>
      <c r="AI399"/>
      <c r="AJ399"/>
    </row>
    <row r="400" spans="7:36" x14ac:dyDescent="0.25">
      <c r="G400" s="1"/>
      <c r="H400" s="1"/>
      <c r="I400" s="1"/>
      <c r="J400" s="1"/>
      <c r="K400" s="1"/>
      <c r="L400" s="1"/>
      <c r="Z400"/>
      <c r="AA400"/>
      <c r="AB400"/>
      <c r="AC400"/>
      <c r="AD400"/>
      <c r="AE400"/>
      <c r="AF400"/>
      <c r="AG400"/>
      <c r="AH400"/>
      <c r="AI400"/>
      <c r="AJ400"/>
    </row>
    <row r="401" spans="7:36" x14ac:dyDescent="0.25">
      <c r="G401" s="1"/>
      <c r="H401" s="1"/>
      <c r="I401" s="1"/>
      <c r="J401" s="1"/>
      <c r="K401" s="1"/>
      <c r="L401" s="1"/>
      <c r="Z401"/>
      <c r="AA401"/>
      <c r="AB401"/>
      <c r="AC401"/>
      <c r="AD401"/>
      <c r="AE401"/>
      <c r="AF401"/>
      <c r="AG401"/>
      <c r="AH401"/>
      <c r="AI401"/>
      <c r="AJ401"/>
    </row>
    <row r="402" spans="7:36" x14ac:dyDescent="0.25">
      <c r="G402" s="1"/>
      <c r="H402" s="1"/>
      <c r="I402" s="1"/>
      <c r="J402" s="1"/>
      <c r="K402" s="1"/>
      <c r="L402" s="1"/>
      <c r="Z402"/>
      <c r="AA402"/>
      <c r="AB402"/>
      <c r="AC402"/>
      <c r="AD402"/>
      <c r="AE402"/>
      <c r="AF402"/>
      <c r="AG402"/>
      <c r="AH402"/>
      <c r="AI402"/>
      <c r="AJ402"/>
    </row>
    <row r="403" spans="7:36" x14ac:dyDescent="0.25">
      <c r="G403" s="1"/>
      <c r="H403" s="1"/>
      <c r="I403" s="1"/>
      <c r="J403" s="1"/>
      <c r="K403" s="1"/>
      <c r="L403" s="1"/>
      <c r="Z403"/>
      <c r="AA403"/>
      <c r="AB403"/>
      <c r="AC403"/>
      <c r="AD403"/>
      <c r="AE403"/>
      <c r="AF403"/>
      <c r="AG403"/>
      <c r="AH403"/>
      <c r="AI403"/>
      <c r="AJ403"/>
    </row>
    <row r="404" spans="7:36" x14ac:dyDescent="0.25">
      <c r="G404" s="1"/>
      <c r="H404" s="1"/>
      <c r="I404" s="1"/>
      <c r="J404" s="1"/>
      <c r="K404" s="1"/>
      <c r="L404" s="1"/>
      <c r="Z404"/>
      <c r="AA404"/>
      <c r="AB404"/>
      <c r="AC404"/>
      <c r="AD404"/>
      <c r="AE404"/>
      <c r="AF404"/>
      <c r="AG404"/>
      <c r="AH404"/>
      <c r="AI404"/>
      <c r="AJ404"/>
    </row>
    <row r="405" spans="7:36" x14ac:dyDescent="0.25">
      <c r="G405" s="1"/>
      <c r="H405" s="1"/>
      <c r="I405" s="1"/>
      <c r="J405" s="1"/>
      <c r="K405" s="1"/>
      <c r="L405" s="1"/>
      <c r="Z405"/>
      <c r="AA405"/>
      <c r="AB405"/>
      <c r="AC405"/>
      <c r="AD405"/>
      <c r="AE405"/>
      <c r="AF405"/>
      <c r="AG405"/>
      <c r="AH405"/>
      <c r="AI405"/>
      <c r="AJ405"/>
    </row>
    <row r="406" spans="7:36" x14ac:dyDescent="0.25">
      <c r="G406" s="1"/>
      <c r="H406" s="1"/>
      <c r="I406" s="1"/>
      <c r="J406" s="1"/>
      <c r="K406" s="1"/>
      <c r="L406" s="1"/>
      <c r="Z406"/>
      <c r="AA406"/>
      <c r="AB406"/>
      <c r="AC406"/>
      <c r="AD406"/>
      <c r="AE406"/>
      <c r="AF406"/>
      <c r="AG406"/>
      <c r="AH406"/>
      <c r="AI406"/>
      <c r="AJ406"/>
    </row>
    <row r="407" spans="7:36" x14ac:dyDescent="0.25">
      <c r="G407" s="1"/>
      <c r="H407" s="1"/>
      <c r="I407" s="1"/>
      <c r="J407" s="1"/>
      <c r="K407" s="1"/>
      <c r="L407" s="1"/>
      <c r="Z407"/>
      <c r="AA407"/>
      <c r="AB407"/>
      <c r="AC407"/>
      <c r="AD407"/>
      <c r="AE407"/>
      <c r="AF407"/>
      <c r="AG407"/>
      <c r="AH407"/>
      <c r="AI407"/>
      <c r="AJ407"/>
    </row>
    <row r="408" spans="7:36" x14ac:dyDescent="0.25">
      <c r="G408" s="1"/>
      <c r="H408" s="1"/>
      <c r="I408" s="1"/>
      <c r="J408" s="1"/>
      <c r="K408" s="1"/>
      <c r="L408" s="1"/>
      <c r="Z408"/>
      <c r="AA408"/>
      <c r="AB408"/>
      <c r="AC408"/>
      <c r="AD408"/>
      <c r="AE408"/>
      <c r="AF408"/>
      <c r="AG408"/>
      <c r="AH408"/>
      <c r="AI408"/>
      <c r="AJ408"/>
    </row>
    <row r="409" spans="7:36" x14ac:dyDescent="0.25">
      <c r="G409" s="1"/>
      <c r="H409" s="1"/>
      <c r="I409" s="1"/>
      <c r="J409" s="1"/>
      <c r="K409" s="1"/>
      <c r="L409" s="1"/>
      <c r="Z409"/>
      <c r="AA409"/>
      <c r="AB409"/>
      <c r="AC409"/>
      <c r="AD409"/>
      <c r="AE409"/>
      <c r="AF409"/>
      <c r="AG409"/>
      <c r="AH409"/>
      <c r="AI409"/>
      <c r="AJ409"/>
    </row>
    <row r="410" spans="7:36" x14ac:dyDescent="0.25">
      <c r="G410" s="1"/>
      <c r="H410" s="1"/>
      <c r="I410" s="1"/>
      <c r="J410" s="1"/>
      <c r="K410" s="1"/>
      <c r="L410" s="1"/>
      <c r="Z410"/>
      <c r="AA410"/>
      <c r="AB410"/>
      <c r="AC410"/>
      <c r="AD410"/>
      <c r="AE410"/>
      <c r="AF410"/>
      <c r="AG410"/>
      <c r="AH410"/>
      <c r="AI410"/>
      <c r="AJ410"/>
    </row>
    <row r="411" spans="7:36" x14ac:dyDescent="0.25">
      <c r="G411" s="1"/>
      <c r="H411" s="1"/>
      <c r="I411" s="1"/>
      <c r="J411" s="1"/>
      <c r="K411" s="1"/>
      <c r="L411" s="1"/>
      <c r="Z411"/>
      <c r="AA411"/>
      <c r="AB411"/>
      <c r="AC411"/>
      <c r="AD411"/>
      <c r="AE411"/>
      <c r="AF411"/>
      <c r="AG411"/>
      <c r="AH411"/>
      <c r="AI411"/>
      <c r="AJ411"/>
    </row>
    <row r="412" spans="7:36" x14ac:dyDescent="0.25">
      <c r="G412" s="1"/>
      <c r="H412" s="1"/>
      <c r="I412" s="1"/>
      <c r="J412" s="1"/>
      <c r="K412" s="1"/>
      <c r="L412" s="1"/>
      <c r="Z412"/>
      <c r="AA412"/>
      <c r="AB412"/>
      <c r="AC412"/>
      <c r="AD412"/>
      <c r="AE412"/>
      <c r="AF412"/>
      <c r="AG412"/>
      <c r="AH412"/>
      <c r="AI412"/>
      <c r="AJ412"/>
    </row>
    <row r="413" spans="7:36" x14ac:dyDescent="0.25">
      <c r="G413" s="1"/>
      <c r="H413" s="1"/>
      <c r="I413" s="1"/>
      <c r="J413" s="1"/>
      <c r="K413" s="1"/>
      <c r="L413" s="1"/>
      <c r="Z413"/>
      <c r="AA413"/>
      <c r="AB413"/>
      <c r="AC413"/>
      <c r="AD413"/>
      <c r="AE413"/>
      <c r="AF413"/>
      <c r="AG413"/>
      <c r="AH413"/>
      <c r="AI413"/>
      <c r="AJ413"/>
    </row>
    <row r="414" spans="7:36" x14ac:dyDescent="0.25">
      <c r="G414" s="1"/>
      <c r="H414" s="1"/>
      <c r="I414" s="1"/>
      <c r="J414" s="1"/>
      <c r="K414" s="1"/>
      <c r="L414" s="1"/>
      <c r="Z414"/>
      <c r="AA414"/>
      <c r="AB414"/>
      <c r="AC414"/>
      <c r="AD414"/>
      <c r="AE414"/>
      <c r="AF414"/>
      <c r="AG414"/>
      <c r="AH414"/>
      <c r="AI414"/>
      <c r="AJ414"/>
    </row>
    <row r="415" spans="7:36" x14ac:dyDescent="0.25">
      <c r="G415" s="1"/>
      <c r="H415" s="1"/>
      <c r="I415" s="1"/>
      <c r="J415" s="1"/>
      <c r="K415" s="1"/>
      <c r="L415" s="1"/>
      <c r="Z415"/>
      <c r="AA415"/>
      <c r="AB415"/>
      <c r="AC415"/>
      <c r="AD415"/>
      <c r="AE415"/>
      <c r="AF415"/>
      <c r="AG415"/>
      <c r="AH415"/>
      <c r="AI415"/>
      <c r="AJ415"/>
    </row>
    <row r="416" spans="7:36" x14ac:dyDescent="0.25">
      <c r="G416" s="1"/>
      <c r="H416" s="1"/>
      <c r="I416" s="1"/>
      <c r="J416" s="1"/>
      <c r="K416" s="1"/>
      <c r="L416" s="1"/>
      <c r="Z416"/>
      <c r="AA416"/>
      <c r="AB416"/>
      <c r="AC416"/>
      <c r="AD416"/>
      <c r="AE416"/>
      <c r="AF416"/>
      <c r="AG416"/>
      <c r="AH416"/>
      <c r="AI416"/>
      <c r="AJ416"/>
    </row>
    <row r="417" spans="7:36" x14ac:dyDescent="0.25">
      <c r="G417" s="1"/>
      <c r="H417" s="1"/>
      <c r="I417" s="1"/>
      <c r="J417" s="1"/>
      <c r="K417" s="1"/>
      <c r="L417" s="1"/>
      <c r="Z417"/>
      <c r="AA417"/>
      <c r="AB417"/>
      <c r="AC417"/>
      <c r="AD417"/>
      <c r="AE417"/>
      <c r="AF417"/>
      <c r="AG417"/>
      <c r="AH417"/>
      <c r="AI417"/>
      <c r="AJ417"/>
    </row>
    <row r="418" spans="7:36" x14ac:dyDescent="0.25">
      <c r="G418" s="1"/>
      <c r="H418" s="1"/>
      <c r="I418" s="1"/>
      <c r="J418" s="1"/>
      <c r="K418" s="1"/>
      <c r="L418" s="1"/>
      <c r="Z418"/>
      <c r="AA418"/>
      <c r="AB418"/>
      <c r="AC418"/>
      <c r="AD418"/>
      <c r="AE418"/>
      <c r="AF418"/>
      <c r="AG418"/>
      <c r="AH418"/>
      <c r="AI418"/>
      <c r="AJ418"/>
    </row>
    <row r="419" spans="7:36" x14ac:dyDescent="0.25">
      <c r="G419" s="1"/>
      <c r="H419" s="1"/>
      <c r="I419" s="1"/>
      <c r="J419" s="1"/>
      <c r="K419" s="1"/>
      <c r="L419" s="1"/>
      <c r="Z419"/>
      <c r="AA419"/>
      <c r="AB419"/>
      <c r="AC419"/>
      <c r="AD419"/>
      <c r="AE419"/>
      <c r="AF419"/>
      <c r="AG419"/>
      <c r="AH419"/>
      <c r="AI419"/>
      <c r="AJ419"/>
    </row>
    <row r="420" spans="7:36" x14ac:dyDescent="0.25">
      <c r="G420" s="1"/>
      <c r="H420" s="1"/>
      <c r="I420" s="1"/>
      <c r="J420" s="1"/>
      <c r="K420" s="1"/>
      <c r="L420" s="1"/>
      <c r="Z420"/>
      <c r="AA420"/>
      <c r="AB420"/>
      <c r="AC420"/>
      <c r="AD420"/>
      <c r="AE420"/>
      <c r="AF420"/>
      <c r="AG420"/>
      <c r="AH420"/>
      <c r="AI420"/>
      <c r="AJ420"/>
    </row>
    <row r="421" spans="7:36" x14ac:dyDescent="0.25">
      <c r="G421" s="1"/>
      <c r="H421" s="1"/>
      <c r="I421" s="1"/>
      <c r="J421" s="1"/>
      <c r="K421" s="1"/>
      <c r="L421" s="1"/>
      <c r="Z421"/>
      <c r="AA421"/>
      <c r="AB421"/>
      <c r="AC421"/>
      <c r="AD421"/>
      <c r="AE421"/>
      <c r="AF421"/>
      <c r="AG421"/>
      <c r="AH421"/>
      <c r="AI421"/>
      <c r="AJ421"/>
    </row>
    <row r="422" spans="7:36" x14ac:dyDescent="0.25">
      <c r="G422" s="1"/>
      <c r="H422" s="1"/>
      <c r="I422" s="1"/>
      <c r="J422" s="1"/>
      <c r="K422" s="1"/>
      <c r="L422" s="1"/>
      <c r="Z422"/>
      <c r="AA422"/>
      <c r="AB422"/>
      <c r="AC422"/>
      <c r="AD422"/>
      <c r="AE422"/>
      <c r="AF422"/>
      <c r="AG422"/>
      <c r="AH422"/>
      <c r="AI422"/>
      <c r="AJ422"/>
    </row>
    <row r="423" spans="7:36" x14ac:dyDescent="0.25">
      <c r="G423" s="1"/>
      <c r="H423" s="1"/>
      <c r="I423" s="1"/>
      <c r="J423" s="1"/>
      <c r="K423" s="1"/>
      <c r="L423" s="1"/>
      <c r="Z423"/>
      <c r="AA423"/>
      <c r="AB423"/>
      <c r="AC423"/>
      <c r="AD423"/>
      <c r="AE423"/>
      <c r="AF423"/>
      <c r="AG423"/>
      <c r="AH423"/>
      <c r="AI423"/>
      <c r="AJ423"/>
    </row>
    <row r="424" spans="7:36" x14ac:dyDescent="0.25">
      <c r="G424" s="1"/>
      <c r="H424" s="1"/>
      <c r="I424" s="1"/>
      <c r="J424" s="1"/>
      <c r="K424" s="1"/>
      <c r="L424" s="1"/>
      <c r="Z424"/>
      <c r="AA424"/>
      <c r="AB424"/>
      <c r="AC424"/>
      <c r="AD424"/>
      <c r="AE424"/>
      <c r="AF424"/>
      <c r="AG424"/>
      <c r="AH424"/>
      <c r="AI424"/>
      <c r="AJ424"/>
    </row>
    <row r="425" spans="7:36" x14ac:dyDescent="0.25">
      <c r="G425" s="1"/>
      <c r="H425" s="1"/>
      <c r="I425" s="1"/>
      <c r="J425" s="1"/>
      <c r="K425" s="1"/>
      <c r="L425" s="1"/>
      <c r="Z425"/>
      <c r="AA425"/>
      <c r="AB425"/>
      <c r="AC425"/>
      <c r="AD425"/>
      <c r="AE425"/>
      <c r="AF425"/>
      <c r="AG425"/>
      <c r="AH425"/>
      <c r="AI425"/>
      <c r="AJ425"/>
    </row>
    <row r="426" spans="7:36" x14ac:dyDescent="0.25">
      <c r="G426" s="1"/>
      <c r="H426" s="1"/>
      <c r="I426" s="1"/>
      <c r="J426" s="1"/>
      <c r="K426" s="1"/>
      <c r="L426" s="1"/>
      <c r="Z426"/>
      <c r="AA426"/>
      <c r="AB426"/>
      <c r="AC426"/>
      <c r="AD426"/>
      <c r="AE426"/>
      <c r="AF426"/>
      <c r="AG426"/>
      <c r="AH426"/>
      <c r="AI426"/>
      <c r="AJ426"/>
    </row>
    <row r="427" spans="7:36" x14ac:dyDescent="0.25">
      <c r="G427" s="1"/>
      <c r="H427" s="1"/>
      <c r="I427" s="1"/>
      <c r="J427" s="1"/>
      <c r="K427" s="1"/>
      <c r="L427" s="1"/>
      <c r="Z427"/>
      <c r="AA427"/>
      <c r="AB427"/>
      <c r="AC427"/>
      <c r="AD427"/>
      <c r="AE427"/>
      <c r="AF427"/>
      <c r="AG427"/>
      <c r="AH427"/>
      <c r="AI427"/>
      <c r="AJ427"/>
    </row>
    <row r="428" spans="7:36" x14ac:dyDescent="0.25">
      <c r="G428" s="1"/>
      <c r="H428" s="1"/>
      <c r="I428" s="1"/>
      <c r="J428" s="1"/>
      <c r="K428" s="1"/>
      <c r="L428" s="1"/>
      <c r="Z428"/>
      <c r="AA428"/>
      <c r="AB428"/>
      <c r="AC428"/>
      <c r="AD428"/>
      <c r="AE428"/>
      <c r="AF428"/>
      <c r="AG428"/>
      <c r="AH428"/>
      <c r="AI428"/>
      <c r="AJ428"/>
    </row>
    <row r="429" spans="7:36" x14ac:dyDescent="0.25">
      <c r="G429" s="1"/>
      <c r="H429" s="1"/>
      <c r="I429" s="1"/>
      <c r="J429" s="1"/>
      <c r="K429" s="1"/>
      <c r="L429" s="1"/>
      <c r="Z429"/>
      <c r="AA429"/>
      <c r="AB429"/>
      <c r="AC429"/>
      <c r="AD429"/>
      <c r="AE429"/>
      <c r="AF429"/>
      <c r="AG429"/>
      <c r="AH429"/>
      <c r="AI429"/>
      <c r="AJ429"/>
    </row>
    <row r="430" spans="7:36" x14ac:dyDescent="0.25">
      <c r="G430" s="1"/>
      <c r="H430" s="1"/>
      <c r="I430" s="1"/>
      <c r="J430" s="1"/>
      <c r="K430" s="1"/>
      <c r="L430" s="1"/>
      <c r="Z430"/>
      <c r="AA430"/>
      <c r="AB430"/>
      <c r="AC430"/>
      <c r="AD430"/>
      <c r="AE430"/>
      <c r="AF430"/>
      <c r="AG430"/>
      <c r="AH430"/>
      <c r="AI430"/>
      <c r="AJ430"/>
    </row>
    <row r="431" spans="7:36" x14ac:dyDescent="0.25">
      <c r="G431" s="1"/>
      <c r="H431" s="1"/>
      <c r="I431" s="1"/>
      <c r="J431" s="1"/>
      <c r="K431" s="1"/>
      <c r="L431" s="1"/>
      <c r="Z431"/>
      <c r="AA431"/>
      <c r="AB431"/>
      <c r="AC431"/>
      <c r="AD431"/>
      <c r="AE431"/>
      <c r="AF431"/>
      <c r="AG431"/>
      <c r="AH431"/>
      <c r="AI431"/>
      <c r="AJ431"/>
    </row>
    <row r="432" spans="7:36" x14ac:dyDescent="0.25">
      <c r="G432" s="1"/>
      <c r="H432" s="1"/>
      <c r="I432" s="1"/>
      <c r="J432" s="1"/>
      <c r="K432" s="1"/>
      <c r="L432" s="1"/>
      <c r="Z432"/>
      <c r="AA432"/>
      <c r="AB432"/>
      <c r="AC432"/>
      <c r="AD432"/>
      <c r="AE432"/>
      <c r="AF432"/>
      <c r="AG432"/>
      <c r="AH432"/>
      <c r="AI432"/>
      <c r="AJ432"/>
    </row>
    <row r="433" spans="7:36" x14ac:dyDescent="0.25">
      <c r="G433" s="1"/>
      <c r="H433" s="1"/>
      <c r="I433" s="1"/>
      <c r="J433" s="1"/>
      <c r="K433" s="1"/>
      <c r="L433" s="1"/>
      <c r="Z433"/>
      <c r="AA433"/>
      <c r="AB433"/>
      <c r="AC433"/>
      <c r="AD433"/>
      <c r="AE433"/>
      <c r="AF433"/>
      <c r="AG433"/>
      <c r="AH433"/>
      <c r="AI433"/>
      <c r="AJ433"/>
    </row>
    <row r="434" spans="7:36" x14ac:dyDescent="0.25">
      <c r="G434" s="1"/>
      <c r="H434" s="1"/>
      <c r="I434" s="1"/>
      <c r="J434" s="1"/>
      <c r="K434" s="1"/>
      <c r="L434" s="1"/>
      <c r="Z434"/>
      <c r="AA434"/>
      <c r="AB434"/>
      <c r="AC434"/>
      <c r="AD434"/>
      <c r="AE434"/>
      <c r="AF434"/>
      <c r="AG434"/>
      <c r="AH434"/>
      <c r="AI434"/>
      <c r="AJ434"/>
    </row>
    <row r="435" spans="7:36" x14ac:dyDescent="0.25">
      <c r="G435" s="1"/>
      <c r="H435" s="1"/>
      <c r="I435" s="1"/>
      <c r="J435" s="1"/>
      <c r="K435" s="1"/>
      <c r="L435" s="1"/>
      <c r="Z435"/>
      <c r="AA435"/>
      <c r="AB435"/>
      <c r="AC435"/>
      <c r="AD435"/>
      <c r="AE435"/>
      <c r="AF435"/>
      <c r="AG435"/>
      <c r="AH435"/>
      <c r="AI435"/>
      <c r="AJ435"/>
    </row>
    <row r="436" spans="7:36" x14ac:dyDescent="0.25">
      <c r="G436" s="1"/>
      <c r="H436" s="1"/>
      <c r="I436" s="1"/>
      <c r="J436" s="1"/>
      <c r="K436" s="1"/>
      <c r="L436" s="1"/>
      <c r="Z436"/>
      <c r="AA436"/>
      <c r="AB436"/>
      <c r="AC436"/>
      <c r="AD436"/>
      <c r="AE436"/>
      <c r="AF436"/>
      <c r="AG436"/>
      <c r="AH436"/>
      <c r="AI436"/>
      <c r="AJ436"/>
    </row>
    <row r="437" spans="7:36" x14ac:dyDescent="0.25">
      <c r="G437" s="1"/>
      <c r="H437" s="1"/>
      <c r="I437" s="1"/>
      <c r="J437" s="1"/>
      <c r="K437" s="1"/>
      <c r="L437" s="1"/>
      <c r="Z437"/>
      <c r="AA437"/>
      <c r="AB437"/>
      <c r="AC437"/>
      <c r="AD437"/>
      <c r="AE437"/>
      <c r="AF437"/>
      <c r="AG437"/>
      <c r="AH437"/>
      <c r="AI437"/>
      <c r="AJ437"/>
    </row>
    <row r="438" spans="7:36" x14ac:dyDescent="0.25">
      <c r="G438" s="1"/>
      <c r="H438" s="1"/>
      <c r="I438" s="1"/>
      <c r="J438" s="1"/>
      <c r="K438" s="1"/>
      <c r="L438" s="1"/>
      <c r="Z438"/>
      <c r="AA438"/>
      <c r="AB438"/>
      <c r="AC438"/>
      <c r="AD438"/>
      <c r="AE438"/>
      <c r="AF438"/>
      <c r="AG438"/>
      <c r="AH438"/>
      <c r="AI438"/>
      <c r="AJ438"/>
    </row>
    <row r="439" spans="7:36" x14ac:dyDescent="0.25">
      <c r="G439" s="1"/>
      <c r="H439" s="1"/>
      <c r="I439" s="1"/>
      <c r="J439" s="1"/>
      <c r="K439" s="1"/>
      <c r="L439" s="1"/>
      <c r="Z439"/>
      <c r="AA439"/>
      <c r="AB439"/>
      <c r="AC439"/>
      <c r="AD439"/>
      <c r="AE439"/>
      <c r="AF439"/>
      <c r="AG439"/>
      <c r="AH439"/>
      <c r="AI439"/>
      <c r="AJ439"/>
    </row>
    <row r="440" spans="7:36" x14ac:dyDescent="0.25">
      <c r="G440" s="1"/>
      <c r="H440" s="1"/>
      <c r="I440" s="1"/>
      <c r="J440" s="1"/>
      <c r="K440" s="1"/>
      <c r="L440" s="1"/>
      <c r="Z440"/>
      <c r="AA440"/>
      <c r="AB440"/>
      <c r="AC440"/>
      <c r="AD440"/>
      <c r="AE440"/>
      <c r="AF440"/>
      <c r="AG440"/>
      <c r="AH440"/>
      <c r="AI440"/>
      <c r="AJ440"/>
    </row>
    <row r="441" spans="7:36" x14ac:dyDescent="0.25">
      <c r="G441" s="1"/>
      <c r="H441" s="1"/>
      <c r="I441" s="1"/>
      <c r="J441" s="1"/>
      <c r="K441" s="1"/>
      <c r="L441" s="1"/>
      <c r="Z441"/>
      <c r="AA441"/>
      <c r="AB441"/>
      <c r="AC441"/>
      <c r="AD441"/>
      <c r="AE441"/>
      <c r="AF441"/>
      <c r="AG441"/>
      <c r="AH441"/>
      <c r="AI441"/>
      <c r="AJ441"/>
    </row>
    <row r="442" spans="7:36" x14ac:dyDescent="0.25">
      <c r="G442" s="1"/>
      <c r="H442" s="1"/>
      <c r="I442" s="1"/>
      <c r="J442" s="1"/>
      <c r="K442" s="1"/>
      <c r="L442" s="1"/>
      <c r="Z442"/>
      <c r="AA442"/>
      <c r="AB442"/>
      <c r="AC442"/>
      <c r="AD442"/>
      <c r="AE442"/>
      <c r="AF442"/>
      <c r="AG442"/>
      <c r="AH442"/>
      <c r="AI442"/>
      <c r="AJ442"/>
    </row>
    <row r="443" spans="7:36" x14ac:dyDescent="0.25">
      <c r="G443" s="1"/>
      <c r="H443" s="1"/>
      <c r="I443" s="1"/>
      <c r="J443" s="1"/>
      <c r="K443" s="1"/>
      <c r="L443" s="1"/>
      <c r="Z443"/>
      <c r="AA443"/>
      <c r="AB443"/>
      <c r="AC443"/>
      <c r="AD443"/>
      <c r="AE443"/>
      <c r="AF443"/>
      <c r="AG443"/>
      <c r="AH443"/>
      <c r="AI443"/>
      <c r="AJ443"/>
    </row>
    <row r="444" spans="7:36" x14ac:dyDescent="0.25">
      <c r="G444" s="1"/>
      <c r="H444" s="1"/>
      <c r="I444" s="1"/>
      <c r="J444" s="1"/>
      <c r="K444" s="1"/>
      <c r="L444" s="1"/>
      <c r="Z444"/>
      <c r="AA444"/>
      <c r="AB444"/>
      <c r="AC444"/>
      <c r="AD444"/>
      <c r="AE444"/>
      <c r="AF444"/>
      <c r="AG444"/>
      <c r="AH444"/>
      <c r="AI444"/>
      <c r="AJ444"/>
    </row>
    <row r="445" spans="7:36" x14ac:dyDescent="0.25">
      <c r="G445" s="1"/>
      <c r="H445" s="1"/>
      <c r="I445" s="1"/>
      <c r="J445" s="1"/>
      <c r="K445" s="1"/>
      <c r="L445" s="1"/>
      <c r="Z445"/>
      <c r="AA445"/>
      <c r="AB445"/>
      <c r="AC445"/>
      <c r="AD445"/>
      <c r="AE445"/>
      <c r="AF445"/>
      <c r="AG445"/>
      <c r="AH445"/>
      <c r="AI445"/>
      <c r="AJ445"/>
    </row>
    <row r="446" spans="7:36" x14ac:dyDescent="0.25">
      <c r="G446" s="1"/>
      <c r="H446" s="1"/>
      <c r="I446" s="1"/>
      <c r="J446" s="1"/>
      <c r="K446" s="1"/>
      <c r="L446" s="1"/>
      <c r="Z446"/>
      <c r="AA446"/>
      <c r="AB446"/>
      <c r="AC446"/>
      <c r="AD446"/>
      <c r="AE446"/>
      <c r="AF446"/>
      <c r="AG446"/>
      <c r="AH446"/>
      <c r="AI446"/>
      <c r="AJ446"/>
    </row>
    <row r="447" spans="7:36" x14ac:dyDescent="0.25">
      <c r="G447" s="1"/>
      <c r="H447" s="1"/>
      <c r="I447" s="1"/>
      <c r="J447" s="1"/>
      <c r="K447" s="1"/>
      <c r="L447" s="1"/>
      <c r="Z447"/>
      <c r="AA447"/>
      <c r="AB447"/>
      <c r="AC447"/>
      <c r="AD447"/>
      <c r="AE447"/>
      <c r="AF447"/>
      <c r="AG447"/>
      <c r="AH447"/>
      <c r="AI447"/>
      <c r="AJ447"/>
    </row>
    <row r="448" spans="7:36" x14ac:dyDescent="0.25">
      <c r="G448" s="1"/>
      <c r="H448" s="1"/>
      <c r="I448" s="1"/>
      <c r="J448" s="1"/>
      <c r="K448" s="1"/>
      <c r="L448" s="1"/>
      <c r="Z448"/>
      <c r="AA448"/>
      <c r="AB448"/>
      <c r="AC448"/>
      <c r="AD448"/>
      <c r="AE448"/>
      <c r="AF448"/>
      <c r="AG448"/>
      <c r="AH448"/>
      <c r="AI448"/>
      <c r="AJ448"/>
    </row>
    <row r="449" spans="7:36" x14ac:dyDescent="0.25">
      <c r="G449" s="1"/>
      <c r="H449" s="1"/>
      <c r="I449" s="1"/>
      <c r="J449" s="1"/>
      <c r="K449" s="1"/>
      <c r="L449" s="1"/>
      <c r="Z449"/>
      <c r="AA449"/>
      <c r="AB449"/>
      <c r="AC449"/>
      <c r="AD449"/>
      <c r="AE449"/>
      <c r="AF449"/>
      <c r="AG449"/>
      <c r="AH449"/>
      <c r="AI449"/>
      <c r="AJ449"/>
    </row>
    <row r="450" spans="7:36" x14ac:dyDescent="0.25">
      <c r="G450" s="1"/>
      <c r="H450" s="1"/>
      <c r="I450" s="1"/>
      <c r="J450" s="1"/>
      <c r="K450" s="1"/>
      <c r="L450" s="1"/>
      <c r="Z450"/>
      <c r="AA450"/>
      <c r="AB450"/>
      <c r="AC450"/>
      <c r="AD450"/>
      <c r="AE450"/>
      <c r="AF450"/>
      <c r="AG450"/>
      <c r="AH450"/>
      <c r="AI450"/>
      <c r="AJ450"/>
    </row>
    <row r="451" spans="7:36" x14ac:dyDescent="0.25">
      <c r="G451" s="1"/>
      <c r="H451" s="1"/>
      <c r="I451" s="1"/>
      <c r="J451" s="1"/>
      <c r="K451" s="1"/>
      <c r="L451" s="1"/>
      <c r="Z451"/>
      <c r="AA451"/>
      <c r="AB451"/>
      <c r="AC451"/>
      <c r="AD451"/>
      <c r="AE451"/>
      <c r="AF451"/>
      <c r="AG451"/>
      <c r="AH451"/>
      <c r="AI451"/>
      <c r="AJ451"/>
    </row>
    <row r="452" spans="7:36" x14ac:dyDescent="0.25">
      <c r="G452" s="1"/>
      <c r="H452" s="1"/>
      <c r="I452" s="1"/>
      <c r="J452" s="1"/>
      <c r="K452" s="1"/>
      <c r="L452" s="1"/>
      <c r="Z452"/>
      <c r="AA452"/>
      <c r="AB452"/>
      <c r="AC452"/>
      <c r="AD452"/>
      <c r="AE452"/>
      <c r="AF452"/>
      <c r="AG452"/>
      <c r="AH452"/>
      <c r="AI452"/>
      <c r="AJ452"/>
    </row>
    <row r="453" spans="7:36" x14ac:dyDescent="0.25">
      <c r="G453" s="1"/>
      <c r="H453" s="1"/>
      <c r="I453" s="1"/>
      <c r="J453" s="1"/>
      <c r="K453" s="1"/>
      <c r="L453" s="1"/>
      <c r="Z453"/>
      <c r="AA453"/>
      <c r="AB453"/>
      <c r="AC453"/>
      <c r="AD453"/>
      <c r="AE453"/>
      <c r="AF453"/>
      <c r="AG453"/>
      <c r="AH453"/>
      <c r="AI453"/>
      <c r="AJ453"/>
    </row>
    <row r="454" spans="7:36" x14ac:dyDescent="0.25">
      <c r="G454" s="1"/>
      <c r="H454" s="1"/>
      <c r="I454" s="1"/>
      <c r="J454" s="1"/>
      <c r="K454" s="1"/>
      <c r="L454" s="1"/>
      <c r="Z454"/>
      <c r="AA454"/>
      <c r="AB454"/>
      <c r="AC454"/>
      <c r="AD454"/>
      <c r="AE454"/>
      <c r="AF454"/>
      <c r="AG454"/>
      <c r="AH454"/>
      <c r="AI454"/>
      <c r="AJ454"/>
    </row>
    <row r="455" spans="7:36" x14ac:dyDescent="0.25">
      <c r="G455" s="1"/>
      <c r="H455" s="1"/>
      <c r="I455" s="1"/>
      <c r="J455" s="1"/>
      <c r="K455" s="1"/>
      <c r="L455" s="1"/>
      <c r="Z455"/>
      <c r="AA455"/>
      <c r="AB455"/>
      <c r="AC455"/>
      <c r="AD455"/>
      <c r="AE455"/>
      <c r="AF455"/>
      <c r="AG455"/>
      <c r="AH455"/>
      <c r="AI455"/>
      <c r="AJ455"/>
    </row>
    <row r="456" spans="7:36" x14ac:dyDescent="0.25">
      <c r="G456" s="1"/>
      <c r="H456" s="1"/>
      <c r="I456" s="1"/>
      <c r="J456" s="1"/>
      <c r="K456" s="1"/>
      <c r="L456" s="1"/>
      <c r="Z456"/>
      <c r="AA456"/>
      <c r="AB456"/>
      <c r="AC456"/>
      <c r="AD456"/>
      <c r="AE456"/>
      <c r="AF456"/>
      <c r="AG456"/>
      <c r="AH456"/>
      <c r="AI456"/>
      <c r="AJ456"/>
    </row>
    <row r="457" spans="7:36" x14ac:dyDescent="0.25">
      <c r="G457" s="1"/>
      <c r="H457" s="1"/>
      <c r="I457" s="1"/>
      <c r="J457" s="1"/>
      <c r="K457" s="1"/>
      <c r="L457" s="1"/>
      <c r="Z457"/>
      <c r="AA457"/>
      <c r="AB457"/>
      <c r="AC457"/>
      <c r="AD457"/>
      <c r="AE457"/>
      <c r="AF457"/>
      <c r="AG457"/>
      <c r="AH457"/>
      <c r="AI457"/>
      <c r="AJ457"/>
    </row>
    <row r="458" spans="7:36" x14ac:dyDescent="0.25">
      <c r="G458" s="1"/>
      <c r="H458" s="1"/>
      <c r="I458" s="1"/>
      <c r="J458" s="1"/>
      <c r="K458" s="1"/>
      <c r="L458" s="1"/>
      <c r="Z458"/>
      <c r="AA458"/>
      <c r="AB458"/>
      <c r="AC458"/>
      <c r="AD458"/>
      <c r="AE458"/>
      <c r="AF458"/>
      <c r="AG458"/>
      <c r="AH458"/>
      <c r="AI458"/>
      <c r="AJ458"/>
    </row>
    <row r="459" spans="7:36" x14ac:dyDescent="0.25">
      <c r="G459" s="1"/>
      <c r="H459" s="1"/>
      <c r="I459" s="1"/>
      <c r="J459" s="1"/>
      <c r="K459" s="1"/>
      <c r="L459" s="1"/>
      <c r="Z459"/>
      <c r="AA459"/>
      <c r="AB459"/>
      <c r="AC459"/>
      <c r="AD459"/>
      <c r="AE459"/>
      <c r="AF459"/>
      <c r="AG459"/>
      <c r="AH459"/>
      <c r="AI459"/>
      <c r="AJ459"/>
    </row>
    <row r="460" spans="7:36" x14ac:dyDescent="0.25">
      <c r="G460" s="1"/>
      <c r="H460" s="1"/>
      <c r="I460" s="1"/>
      <c r="J460" s="1"/>
      <c r="K460" s="1"/>
      <c r="L460" s="1"/>
      <c r="Z460"/>
      <c r="AA460"/>
      <c r="AB460"/>
      <c r="AC460"/>
      <c r="AD460"/>
      <c r="AE460"/>
      <c r="AF460"/>
      <c r="AG460"/>
      <c r="AH460"/>
      <c r="AI460"/>
      <c r="AJ460"/>
    </row>
    <row r="461" spans="7:36" x14ac:dyDescent="0.25">
      <c r="G461" s="1"/>
      <c r="H461" s="1"/>
      <c r="I461" s="1"/>
      <c r="J461" s="1"/>
      <c r="K461" s="1"/>
      <c r="L461" s="1"/>
      <c r="Z461"/>
      <c r="AA461"/>
      <c r="AB461"/>
      <c r="AC461"/>
      <c r="AD461"/>
      <c r="AE461"/>
      <c r="AF461"/>
      <c r="AG461"/>
      <c r="AH461"/>
      <c r="AI461"/>
      <c r="AJ461"/>
    </row>
    <row r="462" spans="7:36" x14ac:dyDescent="0.25">
      <c r="G462" s="1"/>
      <c r="H462" s="1"/>
      <c r="I462" s="1"/>
      <c r="J462" s="1"/>
      <c r="K462" s="1"/>
      <c r="L462" s="1"/>
      <c r="Z462"/>
      <c r="AA462"/>
      <c r="AB462"/>
      <c r="AC462"/>
      <c r="AD462"/>
      <c r="AE462"/>
      <c r="AF462"/>
      <c r="AG462"/>
      <c r="AH462"/>
      <c r="AI462"/>
      <c r="AJ462"/>
    </row>
    <row r="463" spans="7:36" x14ac:dyDescent="0.25">
      <c r="G463" s="1"/>
      <c r="H463" s="1"/>
      <c r="I463" s="1"/>
      <c r="J463" s="1"/>
      <c r="K463" s="1"/>
      <c r="L463" s="1"/>
      <c r="Z463"/>
      <c r="AA463"/>
      <c r="AB463"/>
      <c r="AC463"/>
      <c r="AD463"/>
      <c r="AE463"/>
      <c r="AF463"/>
      <c r="AG463"/>
      <c r="AH463"/>
      <c r="AI463"/>
      <c r="AJ463"/>
    </row>
    <row r="464" spans="7:36" x14ac:dyDescent="0.25">
      <c r="G464" s="1"/>
      <c r="H464" s="1"/>
      <c r="I464" s="1"/>
      <c r="J464" s="1"/>
      <c r="K464" s="1"/>
      <c r="L464" s="1"/>
      <c r="Z464"/>
      <c r="AA464"/>
      <c r="AB464"/>
      <c r="AC464"/>
      <c r="AD464"/>
      <c r="AE464"/>
      <c r="AF464"/>
      <c r="AG464"/>
      <c r="AH464"/>
      <c r="AI464"/>
      <c r="AJ464"/>
    </row>
    <row r="465" spans="7:36" x14ac:dyDescent="0.25">
      <c r="G465" s="1"/>
      <c r="H465" s="1"/>
      <c r="I465" s="1"/>
      <c r="J465" s="1"/>
      <c r="K465" s="1"/>
      <c r="L465" s="1"/>
      <c r="Z465"/>
      <c r="AA465"/>
      <c r="AB465"/>
      <c r="AC465"/>
      <c r="AD465"/>
      <c r="AE465"/>
      <c r="AF465"/>
      <c r="AG465"/>
      <c r="AH465"/>
      <c r="AI465"/>
      <c r="AJ465"/>
    </row>
    <row r="466" spans="7:36" x14ac:dyDescent="0.25">
      <c r="G466" s="1"/>
      <c r="H466" s="1"/>
      <c r="I466" s="1"/>
      <c r="J466" s="1"/>
      <c r="K466" s="1"/>
      <c r="L466" s="1"/>
      <c r="Z466"/>
      <c r="AA466"/>
      <c r="AB466"/>
      <c r="AC466"/>
      <c r="AD466"/>
      <c r="AE466"/>
      <c r="AF466"/>
      <c r="AG466"/>
      <c r="AH466"/>
      <c r="AI466"/>
      <c r="AJ466"/>
    </row>
    <row r="467" spans="7:36" x14ac:dyDescent="0.25">
      <c r="G467" s="1"/>
      <c r="H467" s="1"/>
      <c r="I467" s="1"/>
      <c r="J467" s="1"/>
      <c r="K467" s="1"/>
      <c r="L467" s="1"/>
      <c r="Z467"/>
      <c r="AA467"/>
      <c r="AB467"/>
      <c r="AC467"/>
      <c r="AD467"/>
      <c r="AE467"/>
      <c r="AF467"/>
      <c r="AG467"/>
      <c r="AH467"/>
      <c r="AI467"/>
      <c r="AJ467"/>
    </row>
    <row r="468" spans="7:36" x14ac:dyDescent="0.25">
      <c r="G468" s="1"/>
      <c r="H468" s="1"/>
      <c r="I468" s="1"/>
      <c r="J468" s="1"/>
      <c r="K468" s="1"/>
      <c r="L468" s="1"/>
      <c r="Z468"/>
      <c r="AA468"/>
      <c r="AB468"/>
      <c r="AC468"/>
      <c r="AD468"/>
      <c r="AE468"/>
      <c r="AF468"/>
      <c r="AG468"/>
      <c r="AH468"/>
      <c r="AI468"/>
      <c r="AJ468"/>
    </row>
    <row r="469" spans="7:36" x14ac:dyDescent="0.25">
      <c r="G469" s="1"/>
      <c r="H469" s="1"/>
      <c r="I469" s="1"/>
      <c r="J469" s="1"/>
      <c r="K469" s="1"/>
      <c r="L469" s="1"/>
      <c r="Z469"/>
      <c r="AA469"/>
      <c r="AB469"/>
      <c r="AC469"/>
      <c r="AD469"/>
      <c r="AE469"/>
      <c r="AF469"/>
      <c r="AG469"/>
      <c r="AH469"/>
      <c r="AI469"/>
      <c r="AJ469"/>
    </row>
    <row r="470" spans="7:36" x14ac:dyDescent="0.25">
      <c r="G470" s="1"/>
      <c r="H470" s="1"/>
      <c r="I470" s="1"/>
      <c r="J470" s="1"/>
      <c r="K470" s="1"/>
      <c r="L470" s="1"/>
      <c r="Z470"/>
      <c r="AA470"/>
      <c r="AB470"/>
      <c r="AC470"/>
      <c r="AD470"/>
      <c r="AE470"/>
      <c r="AF470"/>
      <c r="AG470"/>
      <c r="AH470"/>
      <c r="AI470"/>
      <c r="AJ470"/>
    </row>
    <row r="471" spans="7:36" x14ac:dyDescent="0.25">
      <c r="G471" s="1"/>
      <c r="H471" s="1"/>
      <c r="I471" s="1"/>
      <c r="J471" s="1"/>
      <c r="K471" s="1"/>
      <c r="L471" s="1"/>
      <c r="Z471"/>
      <c r="AA471"/>
      <c r="AB471"/>
      <c r="AC471"/>
      <c r="AD471"/>
      <c r="AE471"/>
      <c r="AF471"/>
      <c r="AG471"/>
      <c r="AH471"/>
      <c r="AI471"/>
      <c r="AJ471"/>
    </row>
    <row r="472" spans="7:36" x14ac:dyDescent="0.25">
      <c r="G472" s="1"/>
      <c r="H472" s="1"/>
      <c r="I472" s="1"/>
      <c r="J472" s="1"/>
      <c r="K472" s="1"/>
      <c r="L472" s="1"/>
      <c r="Z472"/>
      <c r="AA472"/>
      <c r="AB472"/>
      <c r="AC472"/>
      <c r="AD472"/>
      <c r="AE472"/>
      <c r="AF472"/>
      <c r="AG472"/>
      <c r="AH472"/>
      <c r="AI472"/>
      <c r="AJ472"/>
    </row>
    <row r="473" spans="7:36" x14ac:dyDescent="0.25">
      <c r="G473" s="1"/>
      <c r="H473" s="1"/>
      <c r="I473" s="1"/>
      <c r="J473" s="1"/>
      <c r="K473" s="1"/>
      <c r="L473" s="1"/>
      <c r="Z473"/>
      <c r="AA473"/>
      <c r="AB473"/>
      <c r="AC473"/>
      <c r="AD473"/>
      <c r="AE473"/>
      <c r="AF473"/>
      <c r="AG473"/>
      <c r="AH473"/>
      <c r="AI473"/>
      <c r="AJ473"/>
    </row>
    <row r="474" spans="7:36" x14ac:dyDescent="0.25">
      <c r="G474" s="1"/>
      <c r="H474" s="1"/>
      <c r="I474" s="1"/>
      <c r="J474" s="1"/>
      <c r="K474" s="1"/>
      <c r="L474" s="1"/>
      <c r="Z474"/>
      <c r="AA474"/>
      <c r="AB474"/>
      <c r="AC474"/>
      <c r="AD474"/>
      <c r="AE474"/>
      <c r="AF474"/>
      <c r="AG474"/>
      <c r="AH474"/>
      <c r="AI474"/>
      <c r="AJ474"/>
    </row>
    <row r="475" spans="7:36" x14ac:dyDescent="0.25">
      <c r="G475" s="1"/>
      <c r="H475" s="1"/>
      <c r="I475" s="1"/>
      <c r="J475" s="1"/>
      <c r="K475" s="1"/>
      <c r="L475" s="1"/>
      <c r="Z475"/>
      <c r="AA475"/>
      <c r="AB475"/>
      <c r="AC475"/>
      <c r="AD475"/>
      <c r="AE475"/>
      <c r="AF475"/>
      <c r="AG475"/>
      <c r="AH475"/>
      <c r="AI475"/>
      <c r="AJ475"/>
    </row>
    <row r="476" spans="7:36" x14ac:dyDescent="0.25">
      <c r="G476" s="1"/>
      <c r="H476" s="1"/>
      <c r="I476" s="1"/>
      <c r="J476" s="1"/>
      <c r="K476" s="1"/>
      <c r="L476" s="1"/>
      <c r="Z476"/>
      <c r="AA476"/>
      <c r="AB476"/>
      <c r="AC476"/>
      <c r="AD476"/>
      <c r="AE476"/>
      <c r="AF476"/>
      <c r="AG476"/>
      <c r="AH476"/>
      <c r="AI476"/>
      <c r="AJ476"/>
    </row>
    <row r="477" spans="7:36" x14ac:dyDescent="0.25">
      <c r="G477" s="1"/>
      <c r="H477" s="1"/>
      <c r="I477" s="1"/>
      <c r="J477" s="1"/>
      <c r="K477" s="1"/>
      <c r="L477" s="1"/>
      <c r="Z477"/>
      <c r="AA477"/>
      <c r="AB477"/>
      <c r="AC477"/>
      <c r="AD477"/>
      <c r="AE477"/>
      <c r="AF477"/>
      <c r="AG477"/>
      <c r="AH477"/>
      <c r="AI477"/>
      <c r="AJ477"/>
    </row>
    <row r="478" spans="7:36" x14ac:dyDescent="0.25">
      <c r="G478" s="1"/>
      <c r="H478" s="1"/>
      <c r="I478" s="1"/>
      <c r="J478" s="1"/>
      <c r="K478" s="1"/>
      <c r="L478" s="1"/>
      <c r="Z478"/>
      <c r="AA478"/>
      <c r="AB478"/>
      <c r="AC478"/>
      <c r="AD478"/>
      <c r="AE478"/>
      <c r="AF478"/>
      <c r="AG478"/>
      <c r="AH478"/>
      <c r="AI478"/>
      <c r="AJ478"/>
    </row>
    <row r="479" spans="7:36" x14ac:dyDescent="0.25">
      <c r="G479" s="1"/>
      <c r="H479" s="1"/>
      <c r="I479" s="1"/>
      <c r="J479" s="1"/>
      <c r="K479" s="1"/>
      <c r="L479" s="1"/>
      <c r="Z479"/>
      <c r="AA479"/>
      <c r="AB479"/>
      <c r="AC479"/>
      <c r="AD479"/>
      <c r="AE479"/>
      <c r="AF479"/>
      <c r="AG479"/>
      <c r="AH479"/>
      <c r="AI479"/>
      <c r="AJ479"/>
    </row>
    <row r="480" spans="7:36" x14ac:dyDescent="0.25">
      <c r="G480" s="1"/>
      <c r="H480" s="1"/>
      <c r="I480" s="1"/>
      <c r="J480" s="1"/>
      <c r="K480" s="1"/>
      <c r="L480" s="1"/>
      <c r="Z480"/>
      <c r="AA480"/>
      <c r="AB480"/>
      <c r="AC480"/>
      <c r="AD480"/>
      <c r="AE480"/>
      <c r="AF480"/>
      <c r="AG480"/>
      <c r="AH480"/>
      <c r="AI480"/>
      <c r="AJ480"/>
    </row>
    <row r="481" spans="7:36" x14ac:dyDescent="0.25">
      <c r="G481" s="1"/>
      <c r="H481" s="1"/>
      <c r="I481" s="1"/>
      <c r="J481" s="1"/>
      <c r="K481" s="1"/>
      <c r="L481" s="1"/>
      <c r="Z481"/>
      <c r="AA481"/>
      <c r="AB481"/>
      <c r="AC481"/>
      <c r="AD481"/>
      <c r="AE481"/>
      <c r="AF481"/>
      <c r="AG481"/>
      <c r="AH481"/>
      <c r="AI481"/>
      <c r="AJ481"/>
    </row>
    <row r="482" spans="7:36" x14ac:dyDescent="0.25">
      <c r="G482" s="1"/>
      <c r="H482" s="1"/>
      <c r="I482" s="1"/>
      <c r="J482" s="1"/>
      <c r="K482" s="1"/>
      <c r="L482" s="1"/>
      <c r="Z482"/>
      <c r="AA482"/>
      <c r="AB482"/>
      <c r="AC482"/>
      <c r="AD482"/>
      <c r="AE482"/>
      <c r="AF482"/>
      <c r="AG482"/>
      <c r="AH482"/>
      <c r="AI482"/>
      <c r="AJ482"/>
    </row>
    <row r="483" spans="7:36" x14ac:dyDescent="0.25">
      <c r="G483" s="1"/>
      <c r="H483" s="1"/>
      <c r="I483" s="1"/>
      <c r="J483" s="1"/>
      <c r="K483" s="1"/>
      <c r="L483" s="1"/>
      <c r="Z483"/>
      <c r="AA483"/>
      <c r="AB483"/>
      <c r="AC483"/>
      <c r="AD483"/>
      <c r="AE483"/>
      <c r="AF483"/>
      <c r="AG483"/>
      <c r="AH483"/>
      <c r="AI483"/>
      <c r="AJ483"/>
    </row>
    <row r="484" spans="7:36" x14ac:dyDescent="0.25">
      <c r="G484" s="1"/>
      <c r="H484" s="1"/>
      <c r="I484" s="1"/>
      <c r="J484" s="1"/>
      <c r="K484" s="1"/>
      <c r="L484" s="1"/>
      <c r="Z484"/>
      <c r="AA484"/>
      <c r="AB484"/>
      <c r="AC484"/>
      <c r="AD484"/>
      <c r="AE484"/>
      <c r="AF484"/>
      <c r="AG484"/>
      <c r="AH484"/>
      <c r="AI484"/>
      <c r="AJ484"/>
    </row>
    <row r="485" spans="7:36" x14ac:dyDescent="0.25">
      <c r="G485" s="1"/>
      <c r="H485" s="1"/>
      <c r="I485" s="1"/>
      <c r="J485" s="1"/>
      <c r="K485" s="1"/>
      <c r="L485" s="1"/>
      <c r="Z485"/>
      <c r="AA485"/>
      <c r="AB485"/>
      <c r="AC485"/>
      <c r="AD485"/>
      <c r="AE485"/>
      <c r="AF485"/>
      <c r="AG485"/>
      <c r="AH485"/>
      <c r="AI485"/>
      <c r="AJ485"/>
    </row>
    <row r="486" spans="7:36" x14ac:dyDescent="0.25">
      <c r="G486" s="1"/>
      <c r="H486" s="1"/>
      <c r="I486" s="1"/>
      <c r="J486" s="1"/>
      <c r="K486" s="1"/>
      <c r="L486" s="1"/>
      <c r="Z486"/>
      <c r="AA486"/>
      <c r="AB486"/>
      <c r="AC486"/>
      <c r="AD486"/>
      <c r="AE486"/>
      <c r="AF486"/>
      <c r="AG486"/>
      <c r="AH486"/>
      <c r="AI486"/>
      <c r="AJ486"/>
    </row>
    <row r="487" spans="7:36" x14ac:dyDescent="0.25">
      <c r="G487" s="1"/>
      <c r="H487" s="1"/>
      <c r="I487" s="1"/>
      <c r="J487" s="1"/>
      <c r="K487" s="1"/>
      <c r="L487" s="1"/>
      <c r="Z487"/>
      <c r="AA487"/>
      <c r="AB487"/>
      <c r="AC487"/>
      <c r="AD487"/>
      <c r="AE487"/>
      <c r="AF487"/>
      <c r="AG487"/>
      <c r="AH487"/>
      <c r="AI487"/>
      <c r="AJ487"/>
    </row>
    <row r="488" spans="7:36" x14ac:dyDescent="0.25">
      <c r="G488" s="1"/>
      <c r="H488" s="1"/>
      <c r="I488" s="1"/>
      <c r="J488" s="1"/>
      <c r="K488" s="1"/>
      <c r="L488" s="1"/>
      <c r="Z488"/>
      <c r="AA488"/>
      <c r="AB488"/>
      <c r="AC488"/>
      <c r="AD488"/>
      <c r="AE488"/>
      <c r="AF488"/>
      <c r="AG488"/>
      <c r="AH488"/>
      <c r="AI488"/>
      <c r="AJ488"/>
    </row>
    <row r="489" spans="7:36" x14ac:dyDescent="0.25">
      <c r="G489" s="1"/>
      <c r="H489" s="1"/>
      <c r="I489" s="1"/>
      <c r="J489" s="1"/>
      <c r="K489" s="1"/>
      <c r="L489" s="1"/>
      <c r="Z489"/>
      <c r="AA489"/>
      <c r="AB489"/>
      <c r="AC489"/>
      <c r="AD489"/>
      <c r="AE489"/>
      <c r="AF489"/>
      <c r="AG489"/>
      <c r="AH489"/>
      <c r="AI489"/>
      <c r="AJ489"/>
    </row>
    <row r="490" spans="7:36" x14ac:dyDescent="0.25">
      <c r="G490" s="1"/>
      <c r="H490" s="1"/>
      <c r="I490" s="1"/>
      <c r="J490" s="1"/>
      <c r="K490" s="1"/>
      <c r="L490" s="1"/>
      <c r="Z490"/>
      <c r="AA490"/>
      <c r="AB490"/>
      <c r="AC490"/>
      <c r="AD490"/>
      <c r="AE490"/>
      <c r="AF490"/>
      <c r="AG490"/>
      <c r="AH490"/>
      <c r="AI490"/>
      <c r="AJ490"/>
    </row>
    <row r="491" spans="7:36" x14ac:dyDescent="0.25">
      <c r="G491" s="1"/>
      <c r="H491" s="1"/>
      <c r="I491" s="1"/>
      <c r="J491" s="1"/>
      <c r="K491" s="1"/>
      <c r="L491" s="1"/>
      <c r="Z491"/>
      <c r="AA491"/>
      <c r="AB491"/>
      <c r="AC491"/>
      <c r="AD491"/>
      <c r="AE491"/>
      <c r="AF491"/>
      <c r="AG491"/>
      <c r="AH491"/>
      <c r="AI491"/>
      <c r="AJ491"/>
    </row>
    <row r="492" spans="7:36" x14ac:dyDescent="0.25">
      <c r="G492" s="1"/>
      <c r="H492" s="1"/>
      <c r="I492" s="1"/>
      <c r="J492" s="1"/>
      <c r="K492" s="1"/>
      <c r="L492" s="1"/>
      <c r="Z492"/>
      <c r="AA492"/>
      <c r="AB492"/>
      <c r="AC492"/>
      <c r="AD492"/>
      <c r="AE492"/>
      <c r="AF492"/>
      <c r="AG492"/>
      <c r="AH492"/>
      <c r="AI492"/>
      <c r="AJ492"/>
    </row>
    <row r="493" spans="7:36" x14ac:dyDescent="0.25">
      <c r="G493" s="1"/>
      <c r="H493" s="1"/>
      <c r="I493" s="1"/>
      <c r="J493" s="1"/>
      <c r="K493" s="1"/>
      <c r="L493" s="1"/>
      <c r="Z493"/>
      <c r="AA493"/>
      <c r="AB493"/>
      <c r="AC493"/>
      <c r="AD493"/>
      <c r="AE493"/>
      <c r="AF493"/>
      <c r="AG493"/>
      <c r="AH493"/>
      <c r="AI493"/>
      <c r="AJ493"/>
    </row>
    <row r="494" spans="7:36" x14ac:dyDescent="0.25">
      <c r="G494" s="1"/>
      <c r="H494" s="1"/>
      <c r="I494" s="1"/>
      <c r="J494" s="1"/>
      <c r="K494" s="1"/>
      <c r="L494" s="1"/>
      <c r="Z494"/>
      <c r="AA494"/>
      <c r="AB494"/>
      <c r="AC494"/>
      <c r="AD494"/>
      <c r="AE494"/>
      <c r="AF494"/>
      <c r="AG494"/>
      <c r="AH494"/>
      <c r="AI494"/>
      <c r="AJ494"/>
    </row>
    <row r="495" spans="7:36" x14ac:dyDescent="0.25">
      <c r="G495" s="1"/>
      <c r="H495" s="1"/>
      <c r="I495" s="1"/>
      <c r="J495" s="1"/>
      <c r="K495" s="1"/>
      <c r="L495" s="1"/>
      <c r="Z495"/>
      <c r="AA495"/>
      <c r="AB495"/>
      <c r="AC495"/>
      <c r="AD495"/>
      <c r="AE495"/>
      <c r="AF495"/>
      <c r="AG495"/>
      <c r="AH495"/>
      <c r="AI495"/>
      <c r="AJ495"/>
    </row>
    <row r="496" spans="7:36" x14ac:dyDescent="0.25">
      <c r="G496" s="1"/>
      <c r="H496" s="1"/>
      <c r="I496" s="1"/>
      <c r="J496" s="1"/>
      <c r="K496" s="1"/>
      <c r="L496" s="1"/>
      <c r="Z496"/>
      <c r="AA496"/>
      <c r="AB496"/>
      <c r="AC496"/>
      <c r="AD496"/>
      <c r="AE496"/>
      <c r="AF496"/>
      <c r="AG496"/>
      <c r="AH496"/>
      <c r="AI496"/>
      <c r="AJ496"/>
    </row>
    <row r="497" spans="7:36" x14ac:dyDescent="0.25">
      <c r="G497" s="1"/>
      <c r="H497" s="1"/>
      <c r="I497" s="1"/>
      <c r="J497" s="1"/>
      <c r="K497" s="1"/>
      <c r="L497" s="1"/>
      <c r="Z497"/>
      <c r="AA497"/>
      <c r="AB497"/>
      <c r="AC497"/>
      <c r="AD497"/>
      <c r="AE497"/>
      <c r="AF497"/>
      <c r="AG497"/>
      <c r="AH497"/>
      <c r="AI497"/>
      <c r="AJ497"/>
    </row>
    <row r="498" spans="7:36" x14ac:dyDescent="0.25">
      <c r="G498" s="1"/>
      <c r="H498" s="1"/>
      <c r="I498" s="1"/>
      <c r="J498" s="1"/>
      <c r="K498" s="1"/>
      <c r="L498" s="1"/>
      <c r="Z498"/>
      <c r="AA498"/>
      <c r="AB498"/>
      <c r="AC498"/>
      <c r="AD498"/>
      <c r="AE498"/>
      <c r="AF498"/>
      <c r="AG498"/>
      <c r="AH498"/>
      <c r="AI498"/>
      <c r="AJ498"/>
    </row>
    <row r="499" spans="7:36" x14ac:dyDescent="0.25">
      <c r="G499" s="1"/>
      <c r="H499" s="1"/>
      <c r="I499" s="1"/>
      <c r="J499" s="1"/>
      <c r="K499" s="1"/>
      <c r="L499" s="1"/>
      <c r="Z499"/>
      <c r="AA499"/>
      <c r="AB499"/>
      <c r="AC499"/>
      <c r="AD499"/>
      <c r="AE499"/>
      <c r="AF499"/>
      <c r="AG499"/>
      <c r="AH499"/>
      <c r="AI499"/>
      <c r="AJ499"/>
    </row>
    <row r="500" spans="7:36" x14ac:dyDescent="0.25">
      <c r="G500" s="1"/>
      <c r="H500" s="1"/>
      <c r="I500" s="1"/>
      <c r="J500" s="1"/>
      <c r="K500" s="1"/>
      <c r="L500" s="1"/>
      <c r="Z500"/>
      <c r="AA500"/>
      <c r="AB500"/>
      <c r="AC500"/>
      <c r="AD500"/>
      <c r="AE500"/>
      <c r="AF500"/>
      <c r="AG500"/>
      <c r="AH500"/>
      <c r="AI500"/>
      <c r="AJ500"/>
    </row>
    <row r="501" spans="7:36" x14ac:dyDescent="0.25">
      <c r="G501" s="1"/>
      <c r="H501" s="1"/>
      <c r="I501" s="1"/>
      <c r="J501" s="1"/>
      <c r="K501" s="1"/>
      <c r="L501" s="1"/>
      <c r="Z501"/>
      <c r="AA501"/>
      <c r="AB501"/>
      <c r="AC501"/>
      <c r="AD501"/>
      <c r="AE501"/>
      <c r="AF501"/>
      <c r="AG501"/>
      <c r="AH501"/>
      <c r="AI501"/>
      <c r="AJ501"/>
    </row>
    <row r="502" spans="7:36" x14ac:dyDescent="0.25">
      <c r="G502" s="1"/>
      <c r="H502" s="1"/>
      <c r="I502" s="1"/>
      <c r="J502" s="1"/>
      <c r="K502" s="1"/>
      <c r="L502" s="1"/>
      <c r="Z502"/>
      <c r="AA502"/>
      <c r="AB502"/>
      <c r="AC502"/>
      <c r="AD502"/>
      <c r="AE502"/>
      <c r="AF502"/>
      <c r="AG502"/>
      <c r="AH502"/>
      <c r="AI502"/>
      <c r="AJ502"/>
    </row>
    <row r="503" spans="7:36" x14ac:dyDescent="0.25">
      <c r="G503" s="1"/>
      <c r="H503" s="1"/>
      <c r="I503" s="1"/>
      <c r="J503" s="1"/>
      <c r="K503" s="1"/>
      <c r="L503" s="1"/>
      <c r="Z503"/>
      <c r="AA503"/>
      <c r="AB503"/>
      <c r="AC503"/>
      <c r="AD503"/>
      <c r="AE503"/>
      <c r="AF503"/>
      <c r="AG503"/>
      <c r="AH503"/>
      <c r="AI503"/>
      <c r="AJ503"/>
    </row>
    <row r="504" spans="7:36" x14ac:dyDescent="0.25">
      <c r="G504" s="1"/>
      <c r="H504" s="1"/>
      <c r="I504" s="1"/>
      <c r="J504" s="1"/>
      <c r="K504" s="1"/>
      <c r="L504" s="1"/>
      <c r="Z504"/>
      <c r="AA504"/>
      <c r="AB504"/>
      <c r="AC504"/>
      <c r="AD504"/>
      <c r="AE504"/>
      <c r="AF504"/>
      <c r="AG504"/>
      <c r="AH504"/>
      <c r="AI504"/>
      <c r="AJ504"/>
    </row>
    <row r="505" spans="7:36" x14ac:dyDescent="0.25">
      <c r="G505" s="1"/>
      <c r="H505" s="1"/>
      <c r="I505" s="1"/>
      <c r="J505" s="1"/>
      <c r="K505" s="1"/>
      <c r="L505" s="1"/>
      <c r="Z505"/>
      <c r="AA505"/>
      <c r="AB505"/>
      <c r="AC505"/>
      <c r="AD505"/>
      <c r="AE505"/>
      <c r="AF505"/>
      <c r="AG505"/>
      <c r="AH505"/>
      <c r="AI505"/>
      <c r="AJ505"/>
    </row>
    <row r="506" spans="7:36" x14ac:dyDescent="0.25">
      <c r="G506" s="1"/>
      <c r="H506" s="1"/>
      <c r="I506" s="1"/>
      <c r="J506" s="1"/>
      <c r="K506" s="1"/>
      <c r="L506" s="1"/>
      <c r="Z506"/>
      <c r="AA506"/>
      <c r="AB506"/>
      <c r="AC506"/>
      <c r="AD506"/>
      <c r="AE506"/>
      <c r="AF506"/>
      <c r="AG506"/>
      <c r="AH506"/>
      <c r="AI506"/>
      <c r="AJ506"/>
    </row>
    <row r="507" spans="7:36" x14ac:dyDescent="0.25">
      <c r="G507" s="1"/>
      <c r="H507" s="1"/>
      <c r="I507" s="1"/>
      <c r="J507" s="1"/>
      <c r="K507" s="1"/>
      <c r="L507" s="1"/>
      <c r="Z507"/>
      <c r="AA507"/>
      <c r="AB507"/>
      <c r="AC507"/>
      <c r="AD507"/>
      <c r="AE507"/>
      <c r="AF507"/>
      <c r="AG507"/>
      <c r="AH507"/>
      <c r="AI507"/>
      <c r="AJ507"/>
    </row>
    <row r="508" spans="7:36" x14ac:dyDescent="0.25">
      <c r="G508" s="1"/>
      <c r="H508" s="1"/>
      <c r="I508" s="1"/>
      <c r="J508" s="1"/>
      <c r="K508" s="1"/>
      <c r="L508" s="1"/>
      <c r="Z508"/>
      <c r="AA508"/>
      <c r="AB508"/>
      <c r="AC508"/>
      <c r="AD508"/>
      <c r="AE508"/>
      <c r="AF508"/>
      <c r="AG508"/>
      <c r="AH508"/>
      <c r="AI508"/>
      <c r="AJ508"/>
    </row>
    <row r="509" spans="7:36" x14ac:dyDescent="0.25">
      <c r="G509" s="1"/>
      <c r="H509" s="1"/>
      <c r="I509" s="1"/>
      <c r="J509" s="1"/>
      <c r="K509" s="1"/>
      <c r="L509" s="1"/>
      <c r="Z509"/>
      <c r="AA509"/>
      <c r="AB509"/>
      <c r="AC509"/>
      <c r="AD509"/>
      <c r="AE509"/>
      <c r="AF509"/>
      <c r="AG509"/>
      <c r="AH509"/>
      <c r="AI509"/>
      <c r="AJ509"/>
    </row>
    <row r="510" spans="7:36" x14ac:dyDescent="0.25">
      <c r="G510" s="1"/>
      <c r="H510" s="1"/>
      <c r="I510" s="1"/>
      <c r="J510" s="1"/>
      <c r="K510" s="1"/>
      <c r="L510" s="1"/>
      <c r="Z510"/>
      <c r="AA510"/>
      <c r="AB510"/>
      <c r="AC510"/>
      <c r="AD510"/>
      <c r="AE510"/>
      <c r="AF510"/>
      <c r="AG510"/>
      <c r="AH510"/>
      <c r="AI510"/>
      <c r="AJ510"/>
    </row>
    <row r="511" spans="7:36" x14ac:dyDescent="0.25">
      <c r="G511" s="1"/>
      <c r="H511" s="1"/>
      <c r="I511" s="1"/>
      <c r="J511" s="1"/>
      <c r="K511" s="1"/>
      <c r="L511" s="1"/>
      <c r="Z511"/>
      <c r="AA511"/>
      <c r="AB511"/>
      <c r="AC511"/>
      <c r="AD511"/>
      <c r="AE511"/>
      <c r="AF511"/>
      <c r="AG511"/>
      <c r="AH511"/>
      <c r="AI511"/>
      <c r="AJ511"/>
    </row>
    <row r="512" spans="7:36" x14ac:dyDescent="0.25">
      <c r="G512" s="1"/>
      <c r="H512" s="1"/>
      <c r="I512" s="1"/>
      <c r="J512" s="1"/>
      <c r="K512" s="1"/>
      <c r="L512" s="1"/>
      <c r="Z512"/>
      <c r="AA512"/>
      <c r="AB512"/>
      <c r="AC512"/>
      <c r="AD512"/>
      <c r="AE512"/>
      <c r="AF512"/>
      <c r="AG512"/>
      <c r="AH512"/>
      <c r="AI512"/>
      <c r="AJ512"/>
    </row>
    <row r="513" spans="7:36" x14ac:dyDescent="0.25">
      <c r="G513" s="1"/>
      <c r="H513" s="1"/>
      <c r="I513" s="1"/>
      <c r="J513" s="1"/>
      <c r="K513" s="1"/>
      <c r="L513" s="1"/>
      <c r="Z513"/>
      <c r="AA513"/>
      <c r="AB513"/>
      <c r="AC513"/>
      <c r="AD513"/>
      <c r="AE513"/>
      <c r="AF513"/>
      <c r="AG513"/>
      <c r="AH513"/>
      <c r="AI513"/>
      <c r="AJ513"/>
    </row>
    <row r="514" spans="7:36" x14ac:dyDescent="0.25">
      <c r="G514" s="1"/>
      <c r="H514" s="1"/>
      <c r="I514" s="1"/>
      <c r="J514" s="1"/>
      <c r="K514" s="1"/>
      <c r="L514" s="1"/>
      <c r="Z514"/>
      <c r="AA514"/>
      <c r="AB514"/>
      <c r="AC514"/>
      <c r="AD514"/>
      <c r="AE514"/>
      <c r="AF514"/>
      <c r="AG514"/>
      <c r="AH514"/>
      <c r="AI514"/>
      <c r="AJ514"/>
    </row>
    <row r="515" spans="7:36" x14ac:dyDescent="0.25">
      <c r="G515" s="1"/>
      <c r="H515" s="1"/>
      <c r="I515" s="1"/>
      <c r="J515" s="1"/>
      <c r="K515" s="1"/>
      <c r="L515" s="1"/>
      <c r="Z515"/>
      <c r="AA515"/>
      <c r="AB515"/>
      <c r="AC515"/>
      <c r="AD515"/>
      <c r="AE515"/>
      <c r="AF515"/>
      <c r="AG515"/>
      <c r="AH515"/>
      <c r="AI515"/>
      <c r="AJ515"/>
    </row>
    <row r="516" spans="7:36" x14ac:dyDescent="0.25">
      <c r="G516" s="1"/>
      <c r="H516" s="1"/>
      <c r="I516" s="1"/>
      <c r="J516" s="1"/>
      <c r="K516" s="1"/>
      <c r="L516" s="1"/>
      <c r="Z516"/>
      <c r="AA516"/>
      <c r="AB516"/>
      <c r="AC516"/>
      <c r="AD516"/>
      <c r="AE516"/>
      <c r="AF516"/>
      <c r="AG516"/>
      <c r="AH516"/>
      <c r="AI516"/>
      <c r="AJ516"/>
    </row>
    <row r="517" spans="7:36" x14ac:dyDescent="0.25">
      <c r="G517" s="1"/>
      <c r="H517" s="1"/>
      <c r="I517" s="1"/>
      <c r="J517" s="1"/>
      <c r="K517" s="1"/>
      <c r="L517" s="1"/>
      <c r="Z517"/>
      <c r="AA517"/>
      <c r="AB517"/>
      <c r="AC517"/>
      <c r="AD517"/>
      <c r="AE517"/>
      <c r="AF517"/>
      <c r="AG517"/>
      <c r="AH517"/>
      <c r="AI517"/>
      <c r="AJ517"/>
    </row>
    <row r="518" spans="7:36" x14ac:dyDescent="0.25">
      <c r="G518" s="1"/>
      <c r="H518" s="1"/>
      <c r="I518" s="1"/>
      <c r="J518" s="1"/>
      <c r="K518" s="1"/>
      <c r="L518" s="1"/>
      <c r="Z518"/>
      <c r="AA518"/>
      <c r="AB518"/>
      <c r="AC518"/>
      <c r="AD518"/>
      <c r="AE518"/>
      <c r="AF518"/>
      <c r="AG518"/>
      <c r="AH518"/>
      <c r="AI518"/>
      <c r="AJ518"/>
    </row>
    <row r="519" spans="7:36" x14ac:dyDescent="0.25">
      <c r="G519" s="1"/>
      <c r="H519" s="1"/>
      <c r="I519" s="1"/>
      <c r="J519" s="1"/>
      <c r="K519" s="1"/>
      <c r="L519" s="1"/>
      <c r="Z519"/>
      <c r="AA519"/>
      <c r="AB519"/>
      <c r="AC519"/>
      <c r="AD519"/>
      <c r="AE519"/>
      <c r="AF519"/>
      <c r="AG519"/>
      <c r="AH519"/>
      <c r="AI519"/>
      <c r="AJ519"/>
    </row>
    <row r="520" spans="7:36" x14ac:dyDescent="0.25">
      <c r="G520" s="1"/>
      <c r="H520" s="1"/>
      <c r="I520" s="1"/>
      <c r="J520" s="1"/>
      <c r="K520" s="1"/>
      <c r="L520" s="1"/>
      <c r="Z520"/>
      <c r="AA520"/>
      <c r="AB520"/>
      <c r="AC520"/>
      <c r="AD520"/>
      <c r="AE520"/>
      <c r="AF520"/>
      <c r="AG520"/>
      <c r="AH520"/>
      <c r="AI520"/>
      <c r="AJ520"/>
    </row>
    <row r="521" spans="7:36" x14ac:dyDescent="0.25">
      <c r="G521" s="1"/>
      <c r="H521" s="1"/>
      <c r="I521" s="1"/>
      <c r="J521" s="1"/>
      <c r="K521" s="1"/>
      <c r="L521" s="1"/>
      <c r="Z521"/>
      <c r="AA521"/>
      <c r="AB521"/>
      <c r="AC521"/>
      <c r="AD521"/>
      <c r="AE521"/>
      <c r="AF521"/>
      <c r="AG521"/>
      <c r="AH521"/>
      <c r="AI521"/>
      <c r="AJ521"/>
    </row>
    <row r="522" spans="7:36" x14ac:dyDescent="0.25">
      <c r="G522" s="1"/>
      <c r="H522" s="1"/>
      <c r="I522" s="1"/>
      <c r="J522" s="1"/>
      <c r="K522" s="1"/>
      <c r="L522" s="1"/>
      <c r="Z522"/>
      <c r="AA522"/>
      <c r="AB522"/>
      <c r="AC522"/>
      <c r="AD522"/>
      <c r="AE522"/>
      <c r="AF522"/>
      <c r="AG522"/>
      <c r="AH522"/>
      <c r="AI522"/>
      <c r="AJ522"/>
    </row>
    <row r="523" spans="7:36" x14ac:dyDescent="0.25">
      <c r="G523" s="1"/>
      <c r="H523" s="1"/>
      <c r="I523" s="1"/>
      <c r="J523" s="1"/>
      <c r="K523" s="1"/>
      <c r="L523" s="1"/>
      <c r="Z523"/>
      <c r="AA523"/>
      <c r="AB523"/>
      <c r="AC523"/>
      <c r="AD523"/>
      <c r="AE523"/>
      <c r="AF523"/>
      <c r="AG523"/>
      <c r="AH523"/>
      <c r="AI523"/>
      <c r="AJ523"/>
    </row>
    <row r="524" spans="7:36" x14ac:dyDescent="0.25">
      <c r="G524" s="1"/>
      <c r="H524" s="1"/>
      <c r="I524" s="1"/>
      <c r="J524" s="1"/>
      <c r="K524" s="1"/>
      <c r="L524" s="1"/>
      <c r="Z524"/>
      <c r="AA524"/>
      <c r="AB524"/>
      <c r="AC524"/>
      <c r="AD524"/>
      <c r="AE524"/>
      <c r="AF524"/>
      <c r="AG524"/>
      <c r="AH524"/>
      <c r="AI524"/>
      <c r="AJ524"/>
    </row>
    <row r="525" spans="7:36" x14ac:dyDescent="0.25">
      <c r="G525" s="1"/>
      <c r="H525" s="1"/>
      <c r="I525" s="1"/>
      <c r="J525" s="1"/>
      <c r="K525" s="1"/>
      <c r="L525" s="1"/>
      <c r="Z525"/>
      <c r="AA525"/>
      <c r="AB525"/>
      <c r="AC525"/>
      <c r="AD525"/>
      <c r="AE525"/>
      <c r="AF525"/>
      <c r="AG525"/>
      <c r="AH525"/>
      <c r="AI525"/>
      <c r="AJ525"/>
    </row>
    <row r="526" spans="7:36" x14ac:dyDescent="0.25">
      <c r="G526" s="1"/>
      <c r="H526" s="1"/>
      <c r="I526" s="1"/>
      <c r="J526" s="1"/>
      <c r="K526" s="1"/>
      <c r="L526" s="1"/>
      <c r="Z526"/>
      <c r="AA526"/>
      <c r="AB526"/>
      <c r="AC526"/>
      <c r="AD526"/>
      <c r="AE526"/>
      <c r="AF526"/>
      <c r="AG526"/>
      <c r="AH526"/>
      <c r="AI526"/>
      <c r="AJ526"/>
    </row>
    <row r="527" spans="7:36" x14ac:dyDescent="0.25">
      <c r="G527" s="1"/>
      <c r="H527" s="1"/>
      <c r="I527" s="1"/>
      <c r="J527" s="1"/>
      <c r="K527" s="1"/>
      <c r="L527" s="1"/>
      <c r="Z527"/>
      <c r="AA527"/>
      <c r="AB527"/>
      <c r="AC527"/>
      <c r="AD527"/>
      <c r="AE527"/>
      <c r="AF527"/>
      <c r="AG527"/>
      <c r="AH527"/>
      <c r="AI527"/>
      <c r="AJ527"/>
    </row>
    <row r="528" spans="7:36" x14ac:dyDescent="0.25">
      <c r="G528" s="1"/>
      <c r="H528" s="1"/>
      <c r="I528" s="1"/>
      <c r="J528" s="1"/>
      <c r="K528" s="1"/>
      <c r="L528" s="1"/>
      <c r="Z528"/>
      <c r="AA528"/>
      <c r="AB528"/>
      <c r="AC528"/>
      <c r="AD528"/>
      <c r="AE528"/>
      <c r="AF528"/>
      <c r="AG528"/>
      <c r="AH528"/>
      <c r="AI528"/>
      <c r="AJ528"/>
    </row>
    <row r="529" spans="7:36" x14ac:dyDescent="0.25">
      <c r="G529" s="1"/>
      <c r="H529" s="1"/>
      <c r="I529" s="1"/>
      <c r="J529" s="1"/>
      <c r="K529" s="1"/>
      <c r="L529" s="1"/>
      <c r="Z529"/>
      <c r="AA529"/>
      <c r="AB529"/>
      <c r="AC529"/>
      <c r="AD529"/>
      <c r="AE529"/>
      <c r="AF529"/>
      <c r="AG529"/>
      <c r="AH529"/>
      <c r="AI529"/>
      <c r="AJ529"/>
    </row>
    <row r="530" spans="7:36" x14ac:dyDescent="0.25">
      <c r="G530" s="1"/>
      <c r="H530" s="1"/>
      <c r="I530" s="1"/>
      <c r="J530" s="1"/>
      <c r="K530" s="1"/>
      <c r="L530" s="1"/>
      <c r="Z530"/>
      <c r="AA530"/>
      <c r="AB530"/>
      <c r="AC530"/>
      <c r="AD530"/>
      <c r="AE530"/>
      <c r="AF530"/>
      <c r="AG530"/>
      <c r="AH530"/>
      <c r="AI530"/>
      <c r="AJ530"/>
    </row>
    <row r="531" spans="7:36" x14ac:dyDescent="0.25">
      <c r="G531" s="1"/>
      <c r="H531" s="1"/>
      <c r="I531" s="1"/>
      <c r="J531" s="1"/>
      <c r="K531" s="1"/>
      <c r="L531" s="1"/>
      <c r="Z531"/>
      <c r="AA531"/>
      <c r="AB531"/>
      <c r="AC531"/>
      <c r="AD531"/>
      <c r="AE531"/>
      <c r="AF531"/>
      <c r="AG531"/>
      <c r="AH531"/>
      <c r="AI531"/>
      <c r="AJ531"/>
    </row>
    <row r="532" spans="7:36" x14ac:dyDescent="0.25">
      <c r="G532" s="1"/>
      <c r="H532" s="1"/>
      <c r="I532" s="1"/>
      <c r="J532" s="1"/>
      <c r="K532" s="1"/>
      <c r="L532" s="1"/>
      <c r="Z532"/>
      <c r="AA532"/>
      <c r="AB532"/>
      <c r="AC532"/>
      <c r="AD532"/>
      <c r="AE532"/>
      <c r="AF532"/>
      <c r="AG532"/>
      <c r="AH532"/>
      <c r="AI532"/>
      <c r="AJ532"/>
    </row>
    <row r="533" spans="7:36" x14ac:dyDescent="0.25">
      <c r="G533" s="1"/>
      <c r="H533" s="1"/>
      <c r="I533" s="1"/>
      <c r="J533" s="1"/>
      <c r="K533" s="1"/>
      <c r="L533" s="1"/>
      <c r="Z533"/>
      <c r="AA533"/>
      <c r="AB533"/>
      <c r="AC533"/>
      <c r="AD533"/>
      <c r="AE533"/>
      <c r="AF533"/>
      <c r="AG533"/>
      <c r="AH533"/>
      <c r="AI533"/>
      <c r="AJ533"/>
    </row>
    <row r="534" spans="7:36" x14ac:dyDescent="0.25">
      <c r="G534" s="1"/>
      <c r="H534" s="1"/>
      <c r="I534" s="1"/>
      <c r="J534" s="1"/>
      <c r="K534" s="1"/>
      <c r="L534" s="1"/>
      <c r="Z534"/>
      <c r="AA534"/>
      <c r="AB534"/>
      <c r="AC534"/>
      <c r="AD534"/>
      <c r="AE534"/>
      <c r="AF534"/>
      <c r="AG534"/>
      <c r="AH534"/>
      <c r="AI534"/>
      <c r="AJ534"/>
    </row>
    <row r="535" spans="7:36" x14ac:dyDescent="0.25">
      <c r="G535" s="1"/>
      <c r="H535" s="1"/>
      <c r="I535" s="1"/>
      <c r="J535" s="1"/>
      <c r="K535" s="1"/>
      <c r="L535" s="1"/>
      <c r="Z535"/>
      <c r="AA535"/>
      <c r="AB535"/>
      <c r="AC535"/>
      <c r="AD535"/>
      <c r="AE535"/>
      <c r="AF535"/>
      <c r="AG535"/>
      <c r="AH535"/>
      <c r="AI535"/>
      <c r="AJ535"/>
    </row>
    <row r="536" spans="7:36" x14ac:dyDescent="0.25">
      <c r="G536" s="1"/>
      <c r="H536" s="1"/>
      <c r="I536" s="1"/>
      <c r="J536" s="1"/>
      <c r="K536" s="1"/>
      <c r="L536" s="1"/>
      <c r="Z536"/>
      <c r="AA536"/>
      <c r="AB536"/>
      <c r="AC536"/>
      <c r="AD536"/>
      <c r="AE536"/>
      <c r="AF536"/>
      <c r="AG536"/>
      <c r="AH536"/>
      <c r="AI536"/>
      <c r="AJ536"/>
    </row>
    <row r="537" spans="7:36" x14ac:dyDescent="0.25">
      <c r="G537" s="1"/>
      <c r="H537" s="1"/>
      <c r="I537" s="1"/>
      <c r="J537" s="1"/>
      <c r="K537" s="1"/>
      <c r="L537" s="1"/>
      <c r="Z537"/>
      <c r="AA537"/>
      <c r="AB537"/>
      <c r="AC537"/>
      <c r="AD537"/>
      <c r="AE537"/>
      <c r="AF537"/>
      <c r="AG537"/>
      <c r="AH537"/>
      <c r="AI537"/>
      <c r="AJ537"/>
    </row>
    <row r="538" spans="7:36" x14ac:dyDescent="0.25">
      <c r="G538" s="1"/>
      <c r="H538" s="1"/>
      <c r="I538" s="1"/>
      <c r="J538" s="1"/>
      <c r="K538" s="1"/>
      <c r="L538" s="1"/>
      <c r="Z538"/>
      <c r="AA538"/>
      <c r="AB538"/>
      <c r="AC538"/>
      <c r="AD538"/>
      <c r="AE538"/>
      <c r="AF538"/>
      <c r="AG538"/>
      <c r="AH538"/>
      <c r="AI538"/>
      <c r="AJ538"/>
    </row>
    <row r="539" spans="7:36" x14ac:dyDescent="0.25">
      <c r="G539" s="1"/>
      <c r="H539" s="1"/>
      <c r="I539" s="1"/>
      <c r="J539" s="1"/>
      <c r="K539" s="1"/>
      <c r="L539" s="1"/>
      <c r="Z539"/>
      <c r="AA539"/>
      <c r="AB539"/>
      <c r="AC539"/>
      <c r="AD539"/>
      <c r="AE539"/>
      <c r="AF539"/>
      <c r="AG539"/>
      <c r="AH539"/>
      <c r="AI539"/>
      <c r="AJ539"/>
    </row>
    <row r="540" spans="7:36" x14ac:dyDescent="0.25">
      <c r="G540" s="1"/>
      <c r="H540" s="1"/>
      <c r="I540" s="1"/>
      <c r="J540" s="1"/>
      <c r="K540" s="1"/>
      <c r="L540" s="1"/>
      <c r="Z540"/>
      <c r="AA540"/>
      <c r="AB540"/>
      <c r="AC540"/>
      <c r="AD540"/>
      <c r="AE540"/>
      <c r="AF540"/>
      <c r="AG540"/>
      <c r="AH540"/>
      <c r="AI540"/>
      <c r="AJ540"/>
    </row>
    <row r="541" spans="7:36" x14ac:dyDescent="0.25">
      <c r="G541" s="1"/>
      <c r="H541" s="1"/>
      <c r="I541" s="1"/>
      <c r="J541" s="1"/>
      <c r="K541" s="1"/>
      <c r="L541" s="1"/>
      <c r="Z541"/>
      <c r="AA541"/>
      <c r="AB541"/>
      <c r="AC541"/>
      <c r="AD541"/>
      <c r="AE541"/>
      <c r="AF541"/>
      <c r="AG541"/>
      <c r="AH541"/>
      <c r="AI541"/>
      <c r="AJ541"/>
    </row>
    <row r="542" spans="7:36" x14ac:dyDescent="0.25">
      <c r="G542" s="1"/>
      <c r="H542" s="1"/>
      <c r="I542" s="1"/>
      <c r="J542" s="1"/>
      <c r="K542" s="1"/>
      <c r="L542" s="1"/>
      <c r="Z542"/>
      <c r="AA542"/>
      <c r="AB542"/>
      <c r="AC542"/>
      <c r="AD542"/>
      <c r="AE542"/>
      <c r="AF542"/>
      <c r="AG542"/>
      <c r="AH542"/>
      <c r="AI542"/>
      <c r="AJ542"/>
    </row>
    <row r="543" spans="7:36" x14ac:dyDescent="0.25">
      <c r="G543" s="1"/>
      <c r="H543" s="1"/>
      <c r="I543" s="1"/>
      <c r="J543" s="1"/>
      <c r="K543" s="1"/>
      <c r="L543" s="1"/>
      <c r="Z543"/>
      <c r="AA543"/>
      <c r="AB543"/>
      <c r="AC543"/>
      <c r="AD543"/>
      <c r="AE543"/>
      <c r="AF543"/>
      <c r="AG543"/>
      <c r="AH543"/>
      <c r="AI543"/>
      <c r="AJ543"/>
    </row>
    <row r="544" spans="7:36" x14ac:dyDescent="0.25">
      <c r="G544" s="1"/>
      <c r="H544" s="1"/>
      <c r="I544" s="1"/>
      <c r="J544" s="1"/>
      <c r="K544" s="1"/>
      <c r="L544" s="1"/>
      <c r="Z544"/>
      <c r="AA544"/>
      <c r="AB544"/>
      <c r="AC544"/>
      <c r="AD544"/>
      <c r="AE544"/>
      <c r="AF544"/>
      <c r="AG544"/>
      <c r="AH544"/>
      <c r="AI544"/>
      <c r="AJ544"/>
    </row>
    <row r="545" spans="7:36" x14ac:dyDescent="0.25">
      <c r="G545" s="1"/>
      <c r="H545" s="1"/>
      <c r="I545" s="1"/>
      <c r="J545" s="1"/>
      <c r="K545" s="1"/>
      <c r="L545" s="1"/>
      <c r="Z545"/>
      <c r="AA545"/>
      <c r="AB545"/>
      <c r="AC545"/>
      <c r="AD545"/>
      <c r="AE545"/>
      <c r="AF545"/>
      <c r="AG545"/>
      <c r="AH545"/>
      <c r="AI545"/>
      <c r="AJ545"/>
    </row>
    <row r="546" spans="7:36" x14ac:dyDescent="0.25">
      <c r="G546" s="1"/>
      <c r="H546" s="1"/>
      <c r="I546" s="1"/>
      <c r="J546" s="1"/>
      <c r="K546" s="1"/>
      <c r="L546" s="1"/>
      <c r="Z546"/>
      <c r="AA546"/>
      <c r="AB546"/>
      <c r="AC546"/>
      <c r="AD546"/>
      <c r="AE546"/>
      <c r="AF546"/>
      <c r="AG546"/>
      <c r="AH546"/>
      <c r="AI546"/>
      <c r="AJ546"/>
    </row>
    <row r="547" spans="7:36" x14ac:dyDescent="0.25">
      <c r="G547" s="1"/>
      <c r="H547" s="1"/>
      <c r="I547" s="1"/>
      <c r="J547" s="1"/>
      <c r="K547" s="1"/>
      <c r="L547" s="1"/>
      <c r="Z547"/>
      <c r="AA547"/>
      <c r="AB547"/>
      <c r="AC547"/>
      <c r="AD547"/>
      <c r="AE547"/>
      <c r="AF547"/>
      <c r="AG547"/>
      <c r="AH547"/>
      <c r="AI547"/>
      <c r="AJ547"/>
    </row>
    <row r="548" spans="7:36" x14ac:dyDescent="0.25">
      <c r="G548" s="1"/>
      <c r="H548" s="1"/>
      <c r="I548" s="1"/>
      <c r="J548" s="1"/>
      <c r="K548" s="1"/>
      <c r="L548" s="1"/>
      <c r="Z548"/>
      <c r="AA548"/>
      <c r="AB548"/>
      <c r="AC548"/>
      <c r="AD548"/>
      <c r="AE548"/>
      <c r="AF548"/>
      <c r="AG548"/>
      <c r="AH548"/>
      <c r="AI548"/>
      <c r="AJ548"/>
    </row>
    <row r="549" spans="7:36" x14ac:dyDescent="0.25">
      <c r="G549" s="1"/>
      <c r="H549" s="1"/>
      <c r="I549" s="1"/>
      <c r="J549" s="1"/>
      <c r="K549" s="1"/>
      <c r="L549" s="1"/>
      <c r="Z549"/>
      <c r="AA549"/>
      <c r="AB549"/>
      <c r="AC549"/>
      <c r="AD549"/>
      <c r="AE549"/>
      <c r="AF549"/>
      <c r="AG549"/>
      <c r="AH549"/>
      <c r="AI549"/>
      <c r="AJ549"/>
    </row>
    <row r="550" spans="7:36" x14ac:dyDescent="0.25">
      <c r="G550" s="1"/>
      <c r="H550" s="1"/>
      <c r="I550" s="1"/>
      <c r="J550" s="1"/>
      <c r="K550" s="1"/>
      <c r="L550" s="1"/>
      <c r="Z550"/>
      <c r="AA550"/>
      <c r="AB550"/>
      <c r="AC550"/>
      <c r="AD550"/>
      <c r="AE550"/>
      <c r="AF550"/>
      <c r="AG550"/>
      <c r="AH550"/>
      <c r="AI550"/>
      <c r="AJ550"/>
    </row>
    <row r="551" spans="7:36" x14ac:dyDescent="0.25">
      <c r="G551" s="1"/>
      <c r="H551" s="1"/>
      <c r="I551" s="1"/>
      <c r="J551" s="1"/>
      <c r="K551" s="1"/>
      <c r="L551" s="1"/>
      <c r="Z551"/>
      <c r="AA551"/>
      <c r="AB551"/>
      <c r="AC551"/>
      <c r="AD551"/>
      <c r="AE551"/>
      <c r="AF551"/>
      <c r="AG551"/>
      <c r="AH551"/>
      <c r="AI551"/>
      <c r="AJ551"/>
    </row>
    <row r="552" spans="7:36" x14ac:dyDescent="0.25">
      <c r="G552" s="1"/>
      <c r="H552" s="1"/>
      <c r="I552" s="1"/>
      <c r="J552" s="1"/>
      <c r="K552" s="1"/>
      <c r="L552" s="1"/>
      <c r="Z552"/>
      <c r="AA552"/>
      <c r="AB552"/>
      <c r="AC552"/>
      <c r="AD552"/>
      <c r="AE552"/>
      <c r="AF552"/>
      <c r="AG552"/>
      <c r="AH552"/>
      <c r="AI552"/>
      <c r="AJ552"/>
    </row>
    <row r="553" spans="7:36" x14ac:dyDescent="0.25">
      <c r="G553" s="1"/>
      <c r="H553" s="1"/>
      <c r="I553" s="1"/>
      <c r="J553" s="1"/>
      <c r="K553" s="1"/>
      <c r="L553" s="1"/>
      <c r="Z553"/>
      <c r="AA553"/>
      <c r="AB553"/>
      <c r="AC553"/>
      <c r="AD553"/>
      <c r="AE553"/>
      <c r="AF553"/>
      <c r="AG553"/>
      <c r="AH553"/>
      <c r="AI553"/>
      <c r="AJ553"/>
    </row>
    <row r="554" spans="7:36" x14ac:dyDescent="0.25">
      <c r="G554" s="1"/>
      <c r="H554" s="1"/>
      <c r="I554" s="1"/>
      <c r="J554" s="1"/>
      <c r="K554" s="1"/>
      <c r="L554" s="1"/>
      <c r="Z554"/>
      <c r="AA554"/>
      <c r="AB554"/>
      <c r="AC554"/>
      <c r="AD554"/>
      <c r="AE554"/>
      <c r="AF554"/>
      <c r="AG554"/>
      <c r="AH554"/>
      <c r="AI554"/>
      <c r="AJ554"/>
    </row>
    <row r="555" spans="7:36" x14ac:dyDescent="0.25">
      <c r="G555" s="1"/>
      <c r="H555" s="1"/>
      <c r="I555" s="1"/>
      <c r="J555" s="1"/>
      <c r="K555" s="1"/>
      <c r="L555" s="1"/>
      <c r="Z555"/>
      <c r="AA555"/>
      <c r="AB555"/>
      <c r="AC555"/>
      <c r="AD555"/>
      <c r="AE555"/>
      <c r="AF555"/>
      <c r="AG555"/>
      <c r="AH555"/>
      <c r="AI555"/>
      <c r="AJ555"/>
    </row>
    <row r="556" spans="7:36" x14ac:dyDescent="0.25">
      <c r="G556" s="1"/>
      <c r="H556" s="1"/>
      <c r="I556" s="1"/>
      <c r="J556" s="1"/>
      <c r="K556" s="1"/>
      <c r="L556" s="1"/>
      <c r="Z556"/>
      <c r="AA556"/>
      <c r="AB556"/>
      <c r="AC556"/>
      <c r="AD556"/>
      <c r="AE556"/>
      <c r="AF556"/>
      <c r="AG556"/>
      <c r="AH556"/>
      <c r="AI556"/>
      <c r="AJ556"/>
    </row>
    <row r="557" spans="7:36" x14ac:dyDescent="0.25">
      <c r="G557" s="1"/>
      <c r="H557" s="1"/>
      <c r="I557" s="1"/>
      <c r="J557" s="1"/>
      <c r="K557" s="1"/>
      <c r="L557" s="1"/>
      <c r="Z557"/>
      <c r="AA557"/>
      <c r="AB557"/>
      <c r="AC557"/>
      <c r="AD557"/>
      <c r="AE557"/>
      <c r="AF557"/>
      <c r="AG557"/>
      <c r="AH557"/>
      <c r="AI557"/>
      <c r="AJ557"/>
    </row>
    <row r="558" spans="7:36" x14ac:dyDescent="0.25">
      <c r="G558" s="1"/>
      <c r="H558" s="1"/>
      <c r="I558" s="1"/>
      <c r="J558" s="1"/>
      <c r="K558" s="1"/>
      <c r="L558" s="1"/>
      <c r="Z558"/>
      <c r="AA558"/>
      <c r="AB558"/>
      <c r="AC558"/>
      <c r="AD558"/>
      <c r="AE558"/>
      <c r="AF558"/>
      <c r="AG558"/>
      <c r="AH558"/>
      <c r="AI558"/>
      <c r="AJ558"/>
    </row>
    <row r="559" spans="7:36" x14ac:dyDescent="0.25">
      <c r="G559" s="1"/>
      <c r="H559" s="1"/>
      <c r="I559" s="1"/>
      <c r="J559" s="1"/>
      <c r="K559" s="1"/>
      <c r="L559" s="1"/>
      <c r="Z559"/>
      <c r="AA559"/>
      <c r="AB559"/>
      <c r="AC559"/>
      <c r="AD559"/>
      <c r="AE559"/>
      <c r="AF559"/>
      <c r="AG559"/>
      <c r="AH559"/>
      <c r="AI559"/>
      <c r="AJ559"/>
    </row>
    <row r="560" spans="7:36" x14ac:dyDescent="0.25">
      <c r="G560" s="1"/>
      <c r="H560" s="1"/>
      <c r="I560" s="1"/>
      <c r="J560" s="1"/>
      <c r="K560" s="1"/>
      <c r="L560" s="1"/>
      <c r="Z560"/>
      <c r="AA560"/>
      <c r="AB560"/>
      <c r="AC560"/>
      <c r="AD560"/>
      <c r="AE560"/>
      <c r="AF560"/>
      <c r="AG560"/>
      <c r="AH560"/>
      <c r="AI560"/>
      <c r="AJ560"/>
    </row>
    <row r="561" spans="7:36" x14ac:dyDescent="0.25">
      <c r="G561" s="1"/>
      <c r="H561" s="1"/>
      <c r="I561" s="1"/>
      <c r="J561" s="1"/>
      <c r="K561" s="1"/>
      <c r="L561" s="1"/>
      <c r="Z561"/>
      <c r="AA561"/>
      <c r="AB561"/>
      <c r="AC561"/>
      <c r="AD561"/>
      <c r="AE561"/>
      <c r="AF561"/>
      <c r="AG561"/>
      <c r="AH561"/>
      <c r="AI561"/>
      <c r="AJ561"/>
    </row>
    <row r="562" spans="7:36" x14ac:dyDescent="0.25">
      <c r="G562" s="1"/>
      <c r="H562" s="1"/>
      <c r="I562" s="1"/>
      <c r="J562" s="1"/>
      <c r="K562" s="1"/>
      <c r="L562" s="1"/>
      <c r="Z562"/>
      <c r="AA562"/>
      <c r="AB562"/>
      <c r="AC562"/>
      <c r="AD562"/>
      <c r="AE562"/>
      <c r="AF562"/>
      <c r="AG562"/>
      <c r="AH562"/>
      <c r="AI562"/>
      <c r="AJ562"/>
    </row>
    <row r="563" spans="7:36" x14ac:dyDescent="0.25">
      <c r="G563" s="1"/>
      <c r="H563" s="1"/>
      <c r="I563" s="1"/>
      <c r="J563" s="1"/>
      <c r="K563" s="1"/>
      <c r="L563" s="1"/>
      <c r="Z563"/>
      <c r="AA563"/>
      <c r="AB563"/>
      <c r="AC563"/>
      <c r="AD563"/>
      <c r="AE563"/>
      <c r="AF563"/>
      <c r="AG563"/>
      <c r="AH563"/>
      <c r="AI563"/>
      <c r="AJ563"/>
    </row>
    <row r="564" spans="7:36" x14ac:dyDescent="0.25">
      <c r="G564" s="1"/>
      <c r="H564" s="1"/>
      <c r="I564" s="1"/>
      <c r="J564" s="1"/>
      <c r="K564" s="1"/>
      <c r="L564" s="1"/>
      <c r="Z564"/>
      <c r="AA564"/>
      <c r="AB564"/>
      <c r="AC564"/>
      <c r="AD564"/>
      <c r="AE564"/>
      <c r="AF564"/>
      <c r="AG564"/>
      <c r="AH564"/>
      <c r="AI564"/>
      <c r="AJ564"/>
    </row>
    <row r="565" spans="7:36" x14ac:dyDescent="0.25">
      <c r="G565" s="1"/>
      <c r="H565" s="1"/>
      <c r="I565" s="1"/>
      <c r="J565" s="1"/>
      <c r="K565" s="1"/>
      <c r="L565" s="1"/>
      <c r="Z565"/>
      <c r="AA565"/>
      <c r="AB565"/>
      <c r="AC565"/>
      <c r="AD565"/>
      <c r="AE565"/>
      <c r="AF565"/>
      <c r="AG565"/>
      <c r="AH565"/>
      <c r="AI565"/>
      <c r="AJ565"/>
    </row>
    <row r="566" spans="7:36" x14ac:dyDescent="0.25">
      <c r="G566" s="1"/>
      <c r="H566" s="1"/>
      <c r="I566" s="1"/>
      <c r="J566" s="1"/>
      <c r="K566" s="1"/>
      <c r="L566" s="1"/>
      <c r="Z566"/>
      <c r="AA566"/>
      <c r="AB566"/>
      <c r="AC566"/>
      <c r="AD566"/>
      <c r="AE566"/>
      <c r="AF566"/>
      <c r="AG566"/>
      <c r="AH566"/>
      <c r="AI566"/>
      <c r="AJ566"/>
    </row>
    <row r="567" spans="7:36" x14ac:dyDescent="0.25">
      <c r="G567" s="1"/>
      <c r="H567" s="1"/>
      <c r="I567" s="1"/>
      <c r="J567" s="1"/>
      <c r="K567" s="1"/>
      <c r="L567" s="1"/>
      <c r="Z567"/>
      <c r="AA567"/>
      <c r="AB567"/>
      <c r="AC567"/>
      <c r="AD567"/>
      <c r="AE567"/>
      <c r="AF567"/>
      <c r="AG567"/>
      <c r="AH567"/>
      <c r="AI567"/>
      <c r="AJ567"/>
    </row>
    <row r="568" spans="7:36" x14ac:dyDescent="0.25">
      <c r="G568" s="1"/>
      <c r="H568" s="1"/>
      <c r="I568" s="1"/>
      <c r="J568" s="1"/>
      <c r="K568" s="1"/>
      <c r="L568" s="1"/>
      <c r="Z568"/>
      <c r="AA568"/>
      <c r="AB568"/>
      <c r="AC568"/>
      <c r="AD568"/>
      <c r="AE568"/>
      <c r="AF568"/>
      <c r="AG568"/>
      <c r="AH568"/>
      <c r="AI568"/>
      <c r="AJ568"/>
    </row>
    <row r="569" spans="7:36" x14ac:dyDescent="0.25">
      <c r="G569" s="1"/>
      <c r="H569" s="1"/>
      <c r="I569" s="1"/>
      <c r="J569" s="1"/>
      <c r="K569" s="1"/>
      <c r="L569" s="1"/>
      <c r="Z569"/>
      <c r="AA569"/>
      <c r="AB569"/>
      <c r="AC569"/>
      <c r="AD569"/>
      <c r="AE569"/>
      <c r="AF569"/>
      <c r="AG569"/>
      <c r="AH569"/>
      <c r="AI569"/>
      <c r="AJ569"/>
    </row>
    <row r="570" spans="7:36" x14ac:dyDescent="0.25">
      <c r="G570" s="1"/>
      <c r="H570" s="1"/>
      <c r="I570" s="1"/>
      <c r="J570" s="1"/>
      <c r="K570" s="1"/>
      <c r="L570" s="1"/>
      <c r="Z570"/>
      <c r="AA570"/>
      <c r="AB570"/>
      <c r="AC570"/>
      <c r="AD570"/>
      <c r="AE570"/>
      <c r="AF570"/>
      <c r="AG570"/>
      <c r="AH570"/>
      <c r="AI570"/>
      <c r="AJ570"/>
    </row>
    <row r="571" spans="7:36" x14ac:dyDescent="0.25">
      <c r="G571" s="1"/>
      <c r="H571" s="1"/>
      <c r="I571" s="1"/>
      <c r="J571" s="1"/>
      <c r="K571" s="1"/>
      <c r="L571" s="1"/>
      <c r="Z571"/>
      <c r="AA571"/>
      <c r="AB571"/>
      <c r="AC571"/>
      <c r="AD571"/>
      <c r="AE571"/>
      <c r="AF571"/>
      <c r="AG571"/>
      <c r="AH571"/>
      <c r="AI571"/>
      <c r="AJ571"/>
    </row>
    <row r="572" spans="7:36" x14ac:dyDescent="0.25">
      <c r="G572" s="1"/>
      <c r="H572" s="1"/>
      <c r="I572" s="1"/>
      <c r="J572" s="1"/>
      <c r="K572" s="1"/>
      <c r="L572" s="1"/>
      <c r="Z572"/>
      <c r="AA572"/>
      <c r="AB572"/>
      <c r="AC572"/>
      <c r="AD572"/>
      <c r="AE572"/>
      <c r="AF572"/>
      <c r="AG572"/>
      <c r="AH572"/>
      <c r="AI572"/>
      <c r="AJ572"/>
    </row>
    <row r="573" spans="7:36" x14ac:dyDescent="0.25">
      <c r="G573" s="1"/>
      <c r="H573" s="1"/>
      <c r="I573" s="1"/>
      <c r="J573" s="1"/>
      <c r="K573" s="1"/>
      <c r="L573" s="1"/>
      <c r="Z573"/>
      <c r="AA573"/>
      <c r="AB573"/>
      <c r="AC573"/>
      <c r="AD573"/>
      <c r="AE573"/>
      <c r="AF573"/>
      <c r="AG573"/>
      <c r="AH573"/>
      <c r="AI573"/>
      <c r="AJ573"/>
    </row>
    <row r="574" spans="7:36" x14ac:dyDescent="0.25">
      <c r="G574" s="1"/>
      <c r="H574" s="1"/>
      <c r="I574" s="1"/>
      <c r="J574" s="1"/>
      <c r="K574" s="1"/>
      <c r="L574" s="1"/>
      <c r="Z574"/>
      <c r="AA574"/>
      <c r="AB574"/>
      <c r="AC574"/>
      <c r="AD574"/>
      <c r="AE574"/>
      <c r="AF574"/>
      <c r="AG574"/>
      <c r="AH574"/>
      <c r="AI574"/>
      <c r="AJ574"/>
    </row>
    <row r="575" spans="7:36" x14ac:dyDescent="0.25">
      <c r="G575" s="1"/>
      <c r="H575" s="1"/>
      <c r="I575" s="1"/>
      <c r="J575" s="1"/>
      <c r="K575" s="1"/>
      <c r="L575" s="1"/>
      <c r="Z575"/>
      <c r="AA575"/>
      <c r="AB575"/>
      <c r="AC575"/>
      <c r="AD575"/>
      <c r="AE575"/>
      <c r="AF575"/>
      <c r="AG575"/>
      <c r="AH575"/>
      <c r="AI575"/>
      <c r="AJ575"/>
    </row>
    <row r="576" spans="7:36" x14ac:dyDescent="0.25">
      <c r="G576" s="1"/>
      <c r="H576" s="1"/>
      <c r="I576" s="1"/>
      <c r="J576" s="1"/>
      <c r="K576" s="1"/>
      <c r="L576" s="1"/>
      <c r="Z576"/>
      <c r="AA576"/>
      <c r="AB576"/>
      <c r="AC576"/>
      <c r="AD576"/>
      <c r="AE576"/>
      <c r="AF576"/>
      <c r="AG576"/>
      <c r="AH576"/>
      <c r="AI576"/>
      <c r="AJ576"/>
    </row>
    <row r="577" spans="7:36" x14ac:dyDescent="0.25">
      <c r="G577" s="1"/>
      <c r="H577" s="1"/>
      <c r="I577" s="1"/>
      <c r="J577" s="1"/>
      <c r="K577" s="1"/>
      <c r="L577" s="1"/>
      <c r="Z577"/>
      <c r="AA577"/>
      <c r="AB577"/>
      <c r="AC577"/>
      <c r="AD577"/>
      <c r="AE577"/>
      <c r="AF577"/>
      <c r="AG577"/>
      <c r="AH577"/>
      <c r="AI577"/>
      <c r="AJ577"/>
    </row>
    <row r="578" spans="7:36" x14ac:dyDescent="0.25">
      <c r="G578" s="1"/>
      <c r="H578" s="1"/>
      <c r="I578" s="1"/>
      <c r="J578" s="1"/>
      <c r="K578" s="1"/>
      <c r="L578" s="1"/>
      <c r="Z578"/>
      <c r="AA578"/>
      <c r="AB578"/>
      <c r="AC578"/>
      <c r="AD578"/>
      <c r="AE578"/>
      <c r="AF578"/>
      <c r="AG578"/>
      <c r="AH578"/>
      <c r="AI578"/>
      <c r="AJ578"/>
    </row>
    <row r="579" spans="7:36" x14ac:dyDescent="0.25">
      <c r="G579" s="1"/>
      <c r="H579" s="1"/>
      <c r="I579" s="1"/>
      <c r="J579" s="1"/>
      <c r="K579" s="1"/>
      <c r="L579" s="1"/>
      <c r="Z579"/>
      <c r="AA579"/>
      <c r="AB579"/>
      <c r="AC579"/>
      <c r="AD579"/>
      <c r="AE579"/>
      <c r="AF579"/>
      <c r="AG579"/>
      <c r="AH579"/>
      <c r="AI579"/>
      <c r="AJ579"/>
    </row>
    <row r="580" spans="7:36" x14ac:dyDescent="0.25">
      <c r="G580" s="1"/>
      <c r="H580" s="1"/>
      <c r="I580" s="1"/>
      <c r="J580" s="1"/>
      <c r="K580" s="1"/>
      <c r="L580" s="1"/>
      <c r="Z580"/>
      <c r="AA580"/>
      <c r="AB580"/>
      <c r="AC580"/>
      <c r="AD580"/>
      <c r="AE580"/>
      <c r="AF580"/>
      <c r="AG580"/>
      <c r="AH580"/>
      <c r="AI580"/>
      <c r="AJ580"/>
    </row>
    <row r="581" spans="7:36" x14ac:dyDescent="0.25">
      <c r="G581" s="1"/>
      <c r="H581" s="1"/>
      <c r="I581" s="1"/>
      <c r="J581" s="1"/>
      <c r="K581" s="1"/>
      <c r="L581" s="1"/>
      <c r="Z581"/>
      <c r="AA581"/>
      <c r="AB581"/>
      <c r="AC581"/>
      <c r="AD581"/>
      <c r="AE581"/>
      <c r="AF581"/>
      <c r="AG581"/>
      <c r="AH581"/>
      <c r="AI581"/>
      <c r="AJ581"/>
    </row>
    <row r="582" spans="7:36" x14ac:dyDescent="0.25">
      <c r="G582" s="1"/>
      <c r="H582" s="1"/>
      <c r="I582" s="1"/>
      <c r="J582" s="1"/>
      <c r="K582" s="1"/>
      <c r="L582" s="1"/>
      <c r="Z582"/>
      <c r="AA582"/>
      <c r="AB582"/>
      <c r="AC582"/>
      <c r="AD582"/>
      <c r="AE582"/>
      <c r="AF582"/>
      <c r="AG582"/>
      <c r="AH582"/>
      <c r="AI582"/>
      <c r="AJ582"/>
    </row>
    <row r="583" spans="7:36" x14ac:dyDescent="0.25">
      <c r="G583" s="1"/>
      <c r="H583" s="1"/>
      <c r="I583" s="1"/>
      <c r="J583" s="1"/>
      <c r="K583" s="1"/>
      <c r="L583" s="1"/>
      <c r="Z583"/>
      <c r="AA583"/>
      <c r="AB583"/>
      <c r="AC583"/>
      <c r="AD583"/>
      <c r="AE583"/>
      <c r="AF583"/>
      <c r="AG583"/>
      <c r="AH583"/>
      <c r="AI583"/>
      <c r="AJ583"/>
    </row>
    <row r="584" spans="7:36" x14ac:dyDescent="0.25">
      <c r="G584" s="1"/>
      <c r="H584" s="1"/>
      <c r="I584" s="1"/>
      <c r="J584" s="1"/>
      <c r="K584" s="1"/>
      <c r="L584" s="1"/>
      <c r="Z584"/>
      <c r="AA584"/>
      <c r="AB584"/>
      <c r="AC584"/>
      <c r="AD584"/>
      <c r="AE584"/>
      <c r="AF584"/>
      <c r="AG584"/>
      <c r="AH584"/>
      <c r="AI584"/>
      <c r="AJ584"/>
    </row>
    <row r="585" spans="7:36" x14ac:dyDescent="0.25">
      <c r="G585" s="1"/>
      <c r="H585" s="1"/>
      <c r="I585" s="1"/>
      <c r="J585" s="1"/>
      <c r="K585" s="1"/>
      <c r="L585" s="1"/>
      <c r="Z585"/>
      <c r="AA585"/>
      <c r="AB585"/>
      <c r="AC585"/>
      <c r="AD585"/>
      <c r="AE585"/>
      <c r="AF585"/>
      <c r="AG585"/>
      <c r="AH585"/>
      <c r="AI585"/>
      <c r="AJ585"/>
    </row>
    <row r="586" spans="7:36" x14ac:dyDescent="0.25">
      <c r="G586" s="1"/>
      <c r="H586" s="1"/>
      <c r="I586" s="1"/>
      <c r="J586" s="1"/>
      <c r="K586" s="1"/>
      <c r="L586" s="1"/>
      <c r="Z586"/>
      <c r="AA586"/>
      <c r="AB586"/>
      <c r="AC586"/>
      <c r="AD586"/>
      <c r="AE586"/>
      <c r="AF586"/>
      <c r="AG586"/>
      <c r="AH586"/>
      <c r="AI586"/>
      <c r="AJ586"/>
    </row>
    <row r="587" spans="7:36" x14ac:dyDescent="0.25">
      <c r="G587" s="1"/>
      <c r="H587" s="1"/>
      <c r="I587" s="1"/>
      <c r="J587" s="1"/>
      <c r="K587" s="1"/>
      <c r="L587" s="1"/>
      <c r="Z587"/>
      <c r="AA587"/>
      <c r="AB587"/>
      <c r="AC587"/>
      <c r="AD587"/>
      <c r="AE587"/>
      <c r="AF587"/>
      <c r="AG587"/>
      <c r="AH587"/>
      <c r="AI587"/>
      <c r="AJ587"/>
    </row>
    <row r="588" spans="7:36" x14ac:dyDescent="0.25">
      <c r="G588" s="1"/>
      <c r="H588" s="1"/>
      <c r="I588" s="1"/>
      <c r="J588" s="1"/>
      <c r="K588" s="1"/>
      <c r="L588" s="1"/>
      <c r="Z588"/>
      <c r="AA588"/>
      <c r="AB588"/>
      <c r="AC588"/>
      <c r="AD588"/>
      <c r="AE588"/>
      <c r="AF588"/>
      <c r="AG588"/>
      <c r="AH588"/>
      <c r="AI588"/>
      <c r="AJ588"/>
    </row>
    <row r="589" spans="7:36" x14ac:dyDescent="0.25">
      <c r="G589" s="1"/>
      <c r="H589" s="1"/>
      <c r="I589" s="1"/>
      <c r="J589" s="1"/>
      <c r="K589" s="1"/>
      <c r="L589" s="1"/>
      <c r="Z589"/>
      <c r="AA589"/>
      <c r="AB589"/>
      <c r="AC589"/>
      <c r="AD589"/>
      <c r="AE589"/>
      <c r="AF589"/>
      <c r="AG589"/>
      <c r="AH589"/>
      <c r="AI589"/>
      <c r="AJ589"/>
    </row>
    <row r="590" spans="7:36" x14ac:dyDescent="0.25">
      <c r="G590" s="1"/>
      <c r="H590" s="1"/>
      <c r="I590" s="1"/>
      <c r="J590" s="1"/>
      <c r="K590" s="1"/>
      <c r="L590" s="1"/>
      <c r="Z590"/>
      <c r="AA590"/>
      <c r="AB590"/>
      <c r="AC590"/>
      <c r="AD590"/>
      <c r="AE590"/>
      <c r="AF590"/>
      <c r="AG590"/>
      <c r="AH590"/>
      <c r="AI590"/>
      <c r="AJ590"/>
    </row>
    <row r="591" spans="7:36" x14ac:dyDescent="0.25">
      <c r="G591" s="1"/>
      <c r="H591" s="1"/>
      <c r="I591" s="1"/>
      <c r="J591" s="1"/>
      <c r="K591" s="1"/>
      <c r="L591" s="1"/>
      <c r="Z591"/>
      <c r="AA591"/>
      <c r="AB591"/>
      <c r="AC591"/>
      <c r="AD591"/>
      <c r="AE591"/>
      <c r="AF591"/>
      <c r="AG591"/>
      <c r="AH591"/>
      <c r="AI591"/>
      <c r="AJ591"/>
    </row>
    <row r="592" spans="7:36" x14ac:dyDescent="0.25">
      <c r="G592" s="1"/>
      <c r="H592" s="1"/>
      <c r="I592" s="1"/>
      <c r="J592" s="1"/>
      <c r="K592" s="1"/>
      <c r="L592" s="1"/>
      <c r="Z592"/>
      <c r="AA592"/>
      <c r="AB592"/>
      <c r="AC592"/>
      <c r="AD592"/>
      <c r="AE592"/>
      <c r="AF592"/>
      <c r="AG592"/>
      <c r="AH592"/>
      <c r="AI592"/>
      <c r="AJ592"/>
    </row>
    <row r="593" spans="7:36" x14ac:dyDescent="0.25">
      <c r="G593" s="1"/>
      <c r="H593" s="1"/>
      <c r="I593" s="1"/>
      <c r="J593" s="1"/>
      <c r="K593" s="1"/>
      <c r="L593" s="1"/>
      <c r="Z593"/>
      <c r="AA593"/>
      <c r="AB593"/>
      <c r="AC593"/>
      <c r="AD593"/>
      <c r="AE593"/>
      <c r="AF593"/>
      <c r="AG593"/>
      <c r="AH593"/>
      <c r="AI593"/>
      <c r="AJ593"/>
    </row>
    <row r="594" spans="7:36" x14ac:dyDescent="0.25">
      <c r="G594" s="1"/>
      <c r="H594" s="1"/>
      <c r="I594" s="1"/>
      <c r="J594" s="1"/>
      <c r="K594" s="1"/>
      <c r="L594" s="1"/>
      <c r="Z594"/>
      <c r="AA594"/>
      <c r="AB594"/>
      <c r="AC594"/>
      <c r="AD594"/>
      <c r="AE594"/>
      <c r="AF594"/>
      <c r="AG594"/>
      <c r="AH594"/>
      <c r="AI594"/>
      <c r="AJ594"/>
    </row>
    <row r="595" spans="7:36" x14ac:dyDescent="0.25">
      <c r="G595" s="1"/>
      <c r="H595" s="1"/>
      <c r="I595" s="1"/>
      <c r="J595" s="1"/>
      <c r="K595" s="1"/>
      <c r="L595" s="1"/>
      <c r="Z595"/>
      <c r="AA595"/>
      <c r="AB595"/>
      <c r="AC595"/>
      <c r="AD595"/>
      <c r="AE595"/>
      <c r="AF595"/>
      <c r="AG595"/>
      <c r="AH595"/>
      <c r="AI595"/>
      <c r="AJ595"/>
    </row>
    <row r="596" spans="7:36" x14ac:dyDescent="0.25">
      <c r="G596" s="1"/>
      <c r="H596" s="1"/>
      <c r="I596" s="1"/>
      <c r="J596" s="1"/>
      <c r="K596" s="1"/>
      <c r="L596" s="1"/>
      <c r="Z596"/>
      <c r="AA596"/>
      <c r="AB596"/>
      <c r="AC596"/>
      <c r="AD596"/>
      <c r="AE596"/>
      <c r="AF596"/>
      <c r="AG596"/>
      <c r="AH596"/>
      <c r="AI596"/>
      <c r="AJ596"/>
    </row>
    <row r="597" spans="7:36" x14ac:dyDescent="0.25">
      <c r="G597" s="1"/>
      <c r="H597" s="1"/>
      <c r="I597" s="1"/>
      <c r="J597" s="1"/>
      <c r="K597" s="1"/>
      <c r="L597" s="1"/>
      <c r="Z597"/>
      <c r="AA597"/>
      <c r="AB597"/>
      <c r="AC597"/>
      <c r="AD597"/>
      <c r="AE597"/>
      <c r="AF597"/>
      <c r="AG597"/>
      <c r="AH597"/>
      <c r="AI597"/>
      <c r="AJ597"/>
    </row>
    <row r="598" spans="7:36" x14ac:dyDescent="0.25">
      <c r="G598" s="1"/>
      <c r="H598" s="1"/>
      <c r="I598" s="1"/>
      <c r="J598" s="1"/>
      <c r="K598" s="1"/>
      <c r="L598" s="1"/>
      <c r="Z598"/>
      <c r="AA598"/>
      <c r="AB598"/>
      <c r="AC598"/>
      <c r="AD598"/>
      <c r="AE598"/>
      <c r="AF598"/>
      <c r="AG598"/>
      <c r="AH598"/>
      <c r="AI598"/>
      <c r="AJ598"/>
    </row>
    <row r="599" spans="7:36" x14ac:dyDescent="0.25">
      <c r="G599" s="1"/>
      <c r="H599" s="1"/>
      <c r="I599" s="1"/>
      <c r="J599" s="1"/>
      <c r="K599" s="1"/>
      <c r="L599" s="1"/>
      <c r="Z599"/>
      <c r="AA599"/>
      <c r="AB599"/>
      <c r="AC599"/>
      <c r="AD599"/>
      <c r="AE599"/>
      <c r="AF599"/>
      <c r="AG599"/>
      <c r="AH599"/>
      <c r="AI599"/>
      <c r="AJ599"/>
    </row>
    <row r="600" spans="7:36" x14ac:dyDescent="0.25">
      <c r="G600" s="1"/>
      <c r="H600" s="1"/>
      <c r="I600" s="1"/>
      <c r="J600" s="1"/>
      <c r="K600" s="1"/>
      <c r="L600" s="1"/>
      <c r="Z600"/>
      <c r="AA600"/>
      <c r="AB600"/>
      <c r="AC600"/>
      <c r="AD600"/>
      <c r="AE600"/>
      <c r="AF600"/>
      <c r="AG600"/>
      <c r="AH600"/>
      <c r="AI600"/>
      <c r="AJ600"/>
    </row>
    <row r="601" spans="7:36" x14ac:dyDescent="0.25">
      <c r="G601" s="1"/>
      <c r="H601" s="1"/>
      <c r="I601" s="1"/>
      <c r="J601" s="1"/>
      <c r="K601" s="1"/>
      <c r="L601" s="1"/>
      <c r="Z601"/>
      <c r="AA601"/>
      <c r="AB601"/>
      <c r="AC601"/>
      <c r="AD601"/>
      <c r="AE601"/>
      <c r="AF601"/>
      <c r="AG601"/>
      <c r="AH601"/>
      <c r="AI601"/>
      <c r="AJ601"/>
    </row>
    <row r="602" spans="7:36" x14ac:dyDescent="0.25">
      <c r="G602" s="1"/>
      <c r="H602" s="1"/>
      <c r="I602" s="1"/>
      <c r="J602" s="1"/>
      <c r="K602" s="1"/>
      <c r="L602" s="1"/>
      <c r="Z602"/>
      <c r="AA602"/>
      <c r="AB602"/>
      <c r="AC602"/>
      <c r="AD602"/>
      <c r="AE602"/>
      <c r="AF602"/>
      <c r="AG602"/>
      <c r="AH602"/>
      <c r="AI602"/>
      <c r="AJ602"/>
    </row>
    <row r="603" spans="7:36" x14ac:dyDescent="0.25">
      <c r="G603" s="1"/>
      <c r="H603" s="1"/>
      <c r="I603" s="1"/>
      <c r="J603" s="1"/>
      <c r="K603" s="1"/>
      <c r="L603" s="1"/>
      <c r="Z603"/>
      <c r="AA603"/>
      <c r="AB603"/>
      <c r="AC603"/>
      <c r="AD603"/>
      <c r="AE603"/>
      <c r="AF603"/>
      <c r="AG603"/>
      <c r="AH603"/>
      <c r="AI603"/>
      <c r="AJ603"/>
    </row>
    <row r="604" spans="7:36" x14ac:dyDescent="0.25">
      <c r="G604" s="1"/>
      <c r="H604" s="1"/>
      <c r="I604" s="1"/>
      <c r="J604" s="1"/>
      <c r="K604" s="1"/>
      <c r="L604" s="1"/>
      <c r="Z604"/>
      <c r="AA604"/>
      <c r="AB604"/>
      <c r="AC604"/>
      <c r="AD604"/>
      <c r="AE604"/>
      <c r="AF604"/>
      <c r="AG604"/>
      <c r="AH604"/>
      <c r="AI604"/>
      <c r="AJ604"/>
    </row>
    <row r="605" spans="7:36" x14ac:dyDescent="0.25">
      <c r="G605" s="1"/>
      <c r="H605" s="1"/>
      <c r="I605" s="1"/>
      <c r="J605" s="1"/>
      <c r="K605" s="1"/>
      <c r="L605" s="1"/>
      <c r="Z605"/>
      <c r="AA605"/>
      <c r="AB605"/>
      <c r="AC605"/>
      <c r="AD605"/>
      <c r="AE605"/>
      <c r="AF605"/>
      <c r="AG605"/>
      <c r="AH605"/>
      <c r="AI605"/>
      <c r="AJ605"/>
    </row>
    <row r="606" spans="7:36" x14ac:dyDescent="0.25">
      <c r="G606" s="1"/>
      <c r="H606" s="1"/>
      <c r="I606" s="1"/>
      <c r="J606" s="1"/>
      <c r="K606" s="1"/>
      <c r="L606" s="1"/>
      <c r="Z606"/>
      <c r="AA606"/>
      <c r="AB606"/>
      <c r="AC606"/>
      <c r="AD606"/>
      <c r="AE606"/>
      <c r="AF606"/>
      <c r="AG606"/>
      <c r="AH606"/>
      <c r="AI606"/>
      <c r="AJ606"/>
    </row>
    <row r="607" spans="7:36" x14ac:dyDescent="0.25">
      <c r="G607" s="1"/>
      <c r="H607" s="1"/>
      <c r="I607" s="1"/>
      <c r="J607" s="1"/>
      <c r="K607" s="1"/>
      <c r="L607" s="1"/>
      <c r="Z607"/>
      <c r="AA607"/>
      <c r="AB607"/>
      <c r="AC607"/>
      <c r="AD607"/>
      <c r="AE607"/>
      <c r="AF607"/>
      <c r="AG607"/>
      <c r="AH607"/>
      <c r="AI607"/>
      <c r="AJ607"/>
    </row>
    <row r="608" spans="7:36" x14ac:dyDescent="0.25">
      <c r="G608" s="1"/>
      <c r="H608" s="1"/>
      <c r="I608" s="1"/>
      <c r="J608" s="1"/>
      <c r="K608" s="1"/>
      <c r="L608" s="1"/>
      <c r="Z608"/>
      <c r="AA608"/>
      <c r="AB608"/>
      <c r="AC608"/>
      <c r="AD608"/>
      <c r="AE608"/>
      <c r="AF608"/>
      <c r="AG608"/>
      <c r="AH608"/>
      <c r="AI608"/>
      <c r="AJ608"/>
    </row>
    <row r="609" spans="7:36" x14ac:dyDescent="0.25">
      <c r="G609" s="1"/>
      <c r="H609" s="1"/>
      <c r="I609" s="1"/>
      <c r="J609" s="1"/>
      <c r="K609" s="1"/>
      <c r="L609" s="1"/>
      <c r="Z609"/>
      <c r="AA609"/>
      <c r="AB609"/>
      <c r="AC609"/>
      <c r="AD609"/>
      <c r="AE609"/>
      <c r="AF609"/>
      <c r="AG609"/>
      <c r="AH609"/>
      <c r="AI609"/>
      <c r="AJ609"/>
    </row>
    <row r="610" spans="7:36" x14ac:dyDescent="0.25">
      <c r="G610" s="1"/>
      <c r="H610" s="1"/>
      <c r="I610" s="1"/>
      <c r="J610" s="1"/>
      <c r="K610" s="1"/>
      <c r="L610" s="1"/>
      <c r="Z610"/>
      <c r="AA610"/>
      <c r="AB610"/>
      <c r="AC610"/>
      <c r="AD610"/>
      <c r="AE610"/>
      <c r="AF610"/>
      <c r="AG610"/>
      <c r="AH610"/>
      <c r="AI610"/>
      <c r="AJ610"/>
    </row>
    <row r="611" spans="7:36" x14ac:dyDescent="0.25">
      <c r="G611" s="1"/>
      <c r="H611" s="1"/>
      <c r="I611" s="1"/>
      <c r="J611" s="1"/>
      <c r="K611" s="1"/>
      <c r="L611" s="1"/>
      <c r="Z611"/>
      <c r="AA611"/>
      <c r="AB611"/>
      <c r="AC611"/>
      <c r="AD611"/>
      <c r="AE611"/>
      <c r="AF611"/>
      <c r="AG611"/>
      <c r="AH611"/>
      <c r="AI611"/>
      <c r="AJ611"/>
    </row>
    <row r="612" spans="7:36" x14ac:dyDescent="0.25">
      <c r="G612" s="1"/>
      <c r="H612" s="1"/>
      <c r="I612" s="1"/>
      <c r="J612" s="1"/>
      <c r="K612" s="1"/>
      <c r="L612" s="1"/>
      <c r="Z612"/>
      <c r="AA612"/>
      <c r="AB612"/>
      <c r="AC612"/>
      <c r="AD612"/>
      <c r="AE612"/>
      <c r="AF612"/>
      <c r="AG612"/>
      <c r="AH612"/>
      <c r="AI612"/>
      <c r="AJ612"/>
    </row>
    <row r="613" spans="7:36" x14ac:dyDescent="0.25">
      <c r="G613" s="1"/>
      <c r="H613" s="1"/>
      <c r="I613" s="1"/>
      <c r="J613" s="1"/>
      <c r="K613" s="1"/>
      <c r="L613" s="1"/>
      <c r="Z613"/>
      <c r="AA613"/>
      <c r="AB613"/>
      <c r="AC613"/>
      <c r="AD613"/>
      <c r="AE613"/>
      <c r="AF613"/>
      <c r="AG613"/>
      <c r="AH613"/>
      <c r="AI613"/>
      <c r="AJ613"/>
    </row>
    <row r="614" spans="7:36" x14ac:dyDescent="0.25">
      <c r="G614" s="1"/>
      <c r="H614" s="1"/>
      <c r="I614" s="1"/>
      <c r="J614" s="1"/>
      <c r="K614" s="1"/>
      <c r="L614" s="1"/>
      <c r="Z614"/>
      <c r="AA614"/>
      <c r="AB614"/>
      <c r="AC614"/>
      <c r="AD614"/>
      <c r="AE614"/>
      <c r="AF614"/>
      <c r="AG614"/>
      <c r="AH614"/>
      <c r="AI614"/>
      <c r="AJ614"/>
    </row>
    <row r="615" spans="7:36" x14ac:dyDescent="0.25">
      <c r="G615" s="1"/>
      <c r="H615" s="1"/>
      <c r="I615" s="1"/>
      <c r="J615" s="1"/>
      <c r="K615" s="1"/>
      <c r="L615" s="1"/>
      <c r="Z615"/>
      <c r="AA615"/>
      <c r="AB615"/>
      <c r="AC615"/>
      <c r="AD615"/>
      <c r="AE615"/>
      <c r="AF615"/>
      <c r="AG615"/>
      <c r="AH615"/>
      <c r="AI615"/>
      <c r="AJ615"/>
    </row>
    <row r="616" spans="7:36" x14ac:dyDescent="0.25">
      <c r="G616" s="1"/>
      <c r="H616" s="1"/>
      <c r="I616" s="1"/>
      <c r="J616" s="1"/>
      <c r="K616" s="1"/>
      <c r="L616" s="1"/>
      <c r="Z616"/>
      <c r="AA616"/>
      <c r="AB616"/>
      <c r="AC616"/>
      <c r="AD616"/>
      <c r="AE616"/>
      <c r="AF616"/>
      <c r="AG616"/>
      <c r="AH616"/>
      <c r="AI616"/>
      <c r="AJ616"/>
    </row>
    <row r="617" spans="7:36" x14ac:dyDescent="0.25">
      <c r="G617" s="1"/>
      <c r="H617" s="1"/>
      <c r="I617" s="1"/>
      <c r="J617" s="1"/>
      <c r="K617" s="1"/>
      <c r="L617" s="1"/>
      <c r="Z617"/>
      <c r="AA617"/>
      <c r="AB617"/>
      <c r="AC617"/>
      <c r="AD617"/>
      <c r="AE617"/>
      <c r="AF617"/>
      <c r="AG617"/>
      <c r="AH617"/>
      <c r="AI617"/>
      <c r="AJ617"/>
    </row>
    <row r="618" spans="7:36" x14ac:dyDescent="0.25">
      <c r="G618" s="1"/>
      <c r="H618" s="1"/>
      <c r="I618" s="1"/>
      <c r="J618" s="1"/>
      <c r="K618" s="1"/>
      <c r="L618" s="1"/>
      <c r="Z618"/>
      <c r="AA618"/>
      <c r="AB618"/>
      <c r="AC618"/>
      <c r="AD618"/>
      <c r="AE618"/>
      <c r="AF618"/>
      <c r="AG618"/>
      <c r="AH618"/>
      <c r="AI618"/>
      <c r="AJ618"/>
    </row>
    <row r="619" spans="7:36" x14ac:dyDescent="0.25">
      <c r="G619" s="1"/>
      <c r="H619" s="1"/>
      <c r="I619" s="1"/>
      <c r="J619" s="1"/>
      <c r="K619" s="1"/>
      <c r="L619" s="1"/>
      <c r="Z619"/>
      <c r="AA619"/>
      <c r="AB619"/>
      <c r="AC619"/>
      <c r="AD619"/>
      <c r="AE619"/>
      <c r="AF619"/>
      <c r="AG619"/>
      <c r="AH619"/>
      <c r="AI619"/>
      <c r="AJ619"/>
    </row>
    <row r="620" spans="7:36" x14ac:dyDescent="0.25">
      <c r="G620" s="1"/>
      <c r="H620" s="1"/>
      <c r="I620" s="1"/>
      <c r="J620" s="1"/>
      <c r="K620" s="1"/>
      <c r="L620" s="1"/>
      <c r="Z620"/>
      <c r="AA620"/>
      <c r="AB620"/>
      <c r="AC620"/>
      <c r="AD620"/>
      <c r="AE620"/>
      <c r="AF620"/>
      <c r="AG620"/>
      <c r="AH620"/>
      <c r="AI620"/>
      <c r="AJ620"/>
    </row>
    <row r="621" spans="7:36" x14ac:dyDescent="0.25">
      <c r="G621" s="1"/>
      <c r="H621" s="1"/>
      <c r="I621" s="1"/>
      <c r="J621" s="1"/>
      <c r="K621" s="1"/>
      <c r="L621" s="1"/>
      <c r="Z621"/>
      <c r="AA621"/>
      <c r="AB621"/>
      <c r="AC621"/>
      <c r="AD621"/>
      <c r="AE621"/>
      <c r="AF621"/>
      <c r="AG621"/>
      <c r="AH621"/>
      <c r="AI621"/>
      <c r="AJ621"/>
    </row>
    <row r="622" spans="7:36" x14ac:dyDescent="0.25">
      <c r="G622" s="1"/>
      <c r="H622" s="1"/>
      <c r="I622" s="1"/>
      <c r="J622" s="1"/>
      <c r="K622" s="1"/>
      <c r="L622" s="1"/>
      <c r="Z622"/>
      <c r="AA622"/>
      <c r="AB622"/>
      <c r="AC622"/>
      <c r="AD622"/>
      <c r="AE622"/>
      <c r="AF622"/>
      <c r="AG622"/>
      <c r="AH622"/>
      <c r="AI622"/>
      <c r="AJ622"/>
    </row>
    <row r="623" spans="7:36" x14ac:dyDescent="0.25">
      <c r="G623" s="1"/>
      <c r="H623" s="1"/>
      <c r="I623" s="1"/>
      <c r="J623" s="1"/>
      <c r="K623" s="1"/>
      <c r="L623" s="1"/>
      <c r="Z623"/>
      <c r="AA623"/>
      <c r="AB623"/>
      <c r="AC623"/>
      <c r="AD623"/>
      <c r="AE623"/>
      <c r="AF623"/>
      <c r="AG623"/>
      <c r="AH623"/>
      <c r="AI623"/>
      <c r="AJ623"/>
    </row>
    <row r="624" spans="7:36" x14ac:dyDescent="0.25">
      <c r="G624" s="1"/>
      <c r="H624" s="1"/>
      <c r="I624" s="1"/>
      <c r="J624" s="1"/>
      <c r="K624" s="1"/>
      <c r="L624" s="1"/>
      <c r="Z624"/>
      <c r="AA624"/>
      <c r="AB624"/>
      <c r="AC624"/>
      <c r="AD624"/>
      <c r="AE624"/>
      <c r="AF624"/>
      <c r="AG624"/>
      <c r="AH624"/>
      <c r="AI624"/>
      <c r="AJ624"/>
    </row>
    <row r="625" spans="7:36" x14ac:dyDescent="0.25">
      <c r="G625" s="1"/>
      <c r="H625" s="1"/>
      <c r="I625" s="1"/>
      <c r="J625" s="1"/>
      <c r="K625" s="1"/>
      <c r="L625" s="1"/>
      <c r="Z625"/>
      <c r="AA625"/>
      <c r="AB625"/>
      <c r="AC625"/>
      <c r="AD625"/>
      <c r="AE625"/>
      <c r="AF625"/>
      <c r="AG625"/>
      <c r="AH625"/>
      <c r="AI625"/>
      <c r="AJ625"/>
    </row>
    <row r="626" spans="7:36" x14ac:dyDescent="0.25">
      <c r="G626" s="1"/>
      <c r="H626" s="1"/>
      <c r="I626" s="1"/>
      <c r="J626" s="1"/>
      <c r="K626" s="1"/>
      <c r="L626" s="1"/>
      <c r="Z626"/>
      <c r="AA626"/>
      <c r="AB626"/>
      <c r="AC626"/>
      <c r="AD626"/>
      <c r="AE626"/>
      <c r="AF626"/>
      <c r="AG626"/>
      <c r="AH626"/>
      <c r="AI626"/>
      <c r="AJ626"/>
    </row>
    <row r="627" spans="7:36" x14ac:dyDescent="0.25">
      <c r="G627" s="1"/>
      <c r="H627" s="1"/>
      <c r="I627" s="1"/>
      <c r="J627" s="1"/>
      <c r="K627" s="1"/>
      <c r="L627" s="1"/>
      <c r="Z627"/>
      <c r="AA627"/>
      <c r="AB627"/>
      <c r="AC627"/>
      <c r="AD627"/>
      <c r="AE627"/>
      <c r="AF627"/>
      <c r="AG627"/>
      <c r="AH627"/>
      <c r="AI627"/>
      <c r="AJ627"/>
    </row>
    <row r="628" spans="7:36" x14ac:dyDescent="0.25">
      <c r="G628" s="1"/>
      <c r="H628" s="1"/>
      <c r="I628" s="1"/>
      <c r="J628" s="1"/>
      <c r="K628" s="1"/>
      <c r="L628" s="1"/>
      <c r="Z628"/>
      <c r="AA628"/>
      <c r="AB628"/>
      <c r="AC628"/>
      <c r="AD628"/>
      <c r="AE628"/>
      <c r="AF628"/>
      <c r="AG628"/>
      <c r="AH628"/>
      <c r="AI628"/>
      <c r="AJ628"/>
    </row>
    <row r="629" spans="7:36" x14ac:dyDescent="0.25">
      <c r="G629" s="1"/>
      <c r="H629" s="1"/>
      <c r="I629" s="1"/>
      <c r="J629" s="1"/>
      <c r="K629" s="1"/>
      <c r="L629" s="1"/>
      <c r="Z629"/>
      <c r="AA629"/>
      <c r="AB629"/>
      <c r="AC629"/>
      <c r="AD629"/>
      <c r="AE629"/>
      <c r="AF629"/>
      <c r="AG629"/>
      <c r="AH629"/>
      <c r="AI629"/>
      <c r="AJ629"/>
    </row>
    <row r="630" spans="7:36" x14ac:dyDescent="0.25">
      <c r="G630" s="1"/>
      <c r="H630" s="1"/>
      <c r="I630" s="1"/>
      <c r="J630" s="1"/>
      <c r="K630" s="1"/>
      <c r="L630" s="1"/>
      <c r="Z630"/>
      <c r="AA630"/>
      <c r="AB630"/>
      <c r="AC630"/>
      <c r="AD630"/>
      <c r="AE630"/>
      <c r="AF630"/>
      <c r="AG630"/>
      <c r="AH630"/>
      <c r="AI630"/>
      <c r="AJ630"/>
    </row>
    <row r="631" spans="7:36" x14ac:dyDescent="0.25">
      <c r="G631" s="1"/>
      <c r="H631" s="1"/>
      <c r="I631" s="1"/>
      <c r="J631" s="1"/>
      <c r="K631" s="1"/>
      <c r="L631" s="1"/>
      <c r="Z631"/>
      <c r="AA631"/>
      <c r="AB631"/>
      <c r="AC631"/>
      <c r="AD631"/>
      <c r="AE631"/>
      <c r="AF631"/>
      <c r="AG631"/>
      <c r="AH631"/>
      <c r="AI631"/>
      <c r="AJ631"/>
    </row>
    <row r="632" spans="7:36" x14ac:dyDescent="0.25">
      <c r="G632" s="1"/>
      <c r="H632" s="1"/>
      <c r="I632" s="1"/>
      <c r="J632" s="1"/>
      <c r="K632" s="1"/>
      <c r="L632" s="1"/>
      <c r="Z632"/>
      <c r="AA632"/>
      <c r="AB632"/>
      <c r="AC632"/>
      <c r="AD632"/>
      <c r="AE632"/>
      <c r="AF632"/>
      <c r="AG632"/>
      <c r="AH632"/>
      <c r="AI632"/>
      <c r="AJ632"/>
    </row>
    <row r="633" spans="7:36" x14ac:dyDescent="0.25">
      <c r="G633" s="1"/>
      <c r="H633" s="1"/>
      <c r="I633" s="1"/>
      <c r="J633" s="1"/>
      <c r="K633" s="1"/>
      <c r="L633" s="1"/>
      <c r="Z633"/>
      <c r="AA633"/>
      <c r="AB633"/>
      <c r="AC633"/>
      <c r="AD633"/>
      <c r="AE633"/>
      <c r="AF633"/>
      <c r="AG633"/>
      <c r="AH633"/>
      <c r="AI633"/>
      <c r="AJ633"/>
    </row>
    <row r="634" spans="7:36" x14ac:dyDescent="0.25">
      <c r="G634" s="1"/>
      <c r="H634" s="1"/>
      <c r="I634" s="1"/>
      <c r="J634" s="1"/>
      <c r="K634" s="1"/>
      <c r="L634" s="1"/>
      <c r="Z634"/>
      <c r="AA634"/>
      <c r="AB634"/>
      <c r="AC634"/>
      <c r="AD634"/>
      <c r="AE634"/>
      <c r="AF634"/>
      <c r="AG634"/>
      <c r="AH634"/>
      <c r="AI634"/>
      <c r="AJ634"/>
    </row>
    <row r="635" spans="7:36" x14ac:dyDescent="0.25">
      <c r="G635" s="1"/>
      <c r="H635" s="1"/>
      <c r="I635" s="1"/>
      <c r="J635" s="1"/>
      <c r="K635" s="1"/>
      <c r="L635" s="1"/>
      <c r="Z635"/>
      <c r="AA635"/>
      <c r="AB635"/>
      <c r="AC635"/>
      <c r="AD635"/>
      <c r="AE635"/>
      <c r="AF635"/>
      <c r="AG635"/>
      <c r="AH635"/>
      <c r="AI635"/>
      <c r="AJ635"/>
    </row>
    <row r="636" spans="7:36" x14ac:dyDescent="0.25">
      <c r="G636" s="1"/>
      <c r="H636" s="1"/>
      <c r="I636" s="1"/>
      <c r="J636" s="1"/>
      <c r="K636" s="1"/>
      <c r="L636" s="1"/>
      <c r="Z636"/>
      <c r="AA636"/>
      <c r="AB636"/>
      <c r="AC636"/>
      <c r="AD636"/>
      <c r="AE636"/>
      <c r="AF636"/>
      <c r="AG636"/>
      <c r="AH636"/>
      <c r="AI636"/>
      <c r="AJ636"/>
    </row>
    <row r="637" spans="7:36" x14ac:dyDescent="0.25">
      <c r="G637" s="1"/>
      <c r="H637" s="1"/>
      <c r="I637" s="1"/>
      <c r="J637" s="1"/>
      <c r="K637" s="1"/>
      <c r="L637" s="1"/>
      <c r="Z637"/>
      <c r="AA637"/>
      <c r="AB637"/>
      <c r="AC637"/>
      <c r="AD637"/>
      <c r="AE637"/>
      <c r="AF637"/>
      <c r="AG637"/>
      <c r="AH637"/>
      <c r="AI637"/>
      <c r="AJ637"/>
    </row>
    <row r="638" spans="7:36" x14ac:dyDescent="0.25">
      <c r="G638" s="1"/>
      <c r="H638" s="1"/>
      <c r="I638" s="1"/>
      <c r="J638" s="1"/>
      <c r="K638" s="1"/>
      <c r="L638" s="1"/>
      <c r="Z638"/>
      <c r="AA638"/>
      <c r="AB638"/>
      <c r="AC638"/>
      <c r="AD638"/>
      <c r="AE638"/>
      <c r="AF638"/>
      <c r="AG638"/>
      <c r="AH638"/>
      <c r="AI638"/>
      <c r="AJ638"/>
    </row>
    <row r="639" spans="7:36" x14ac:dyDescent="0.25">
      <c r="G639" s="1"/>
      <c r="H639" s="1"/>
      <c r="I639" s="1"/>
      <c r="J639" s="1"/>
      <c r="K639" s="1"/>
      <c r="L639" s="1"/>
      <c r="Z639"/>
      <c r="AA639"/>
      <c r="AB639"/>
      <c r="AC639"/>
      <c r="AD639"/>
      <c r="AE639"/>
      <c r="AF639"/>
      <c r="AG639"/>
      <c r="AH639"/>
      <c r="AI639"/>
      <c r="AJ639"/>
    </row>
    <row r="640" spans="7:36" x14ac:dyDescent="0.25">
      <c r="G640" s="1"/>
      <c r="H640" s="1"/>
      <c r="I640" s="1"/>
      <c r="J640" s="1"/>
      <c r="K640" s="1"/>
      <c r="L640" s="1"/>
      <c r="Z640"/>
      <c r="AA640"/>
      <c r="AB640"/>
      <c r="AC640"/>
      <c r="AD640"/>
      <c r="AE640"/>
      <c r="AF640"/>
      <c r="AG640"/>
      <c r="AH640"/>
      <c r="AI640"/>
      <c r="AJ640"/>
    </row>
    <row r="641" spans="7:36" x14ac:dyDescent="0.25">
      <c r="G641" s="1"/>
      <c r="H641" s="1"/>
      <c r="I641" s="1"/>
      <c r="J641" s="1"/>
      <c r="K641" s="1"/>
      <c r="L641" s="1"/>
      <c r="Z641"/>
      <c r="AA641"/>
      <c r="AB641"/>
      <c r="AC641"/>
      <c r="AD641"/>
      <c r="AE641"/>
      <c r="AF641"/>
      <c r="AG641"/>
      <c r="AH641"/>
      <c r="AI641"/>
      <c r="AJ641"/>
    </row>
    <row r="642" spans="7:36" x14ac:dyDescent="0.25">
      <c r="G642" s="1"/>
      <c r="H642" s="1"/>
      <c r="I642" s="1"/>
      <c r="J642" s="1"/>
      <c r="K642" s="1"/>
      <c r="L642" s="1"/>
      <c r="Z642"/>
      <c r="AA642"/>
      <c r="AB642"/>
      <c r="AC642"/>
      <c r="AD642"/>
      <c r="AE642"/>
      <c r="AF642"/>
      <c r="AG642"/>
      <c r="AH642"/>
      <c r="AI642"/>
      <c r="AJ642"/>
    </row>
    <row r="643" spans="7:36" x14ac:dyDescent="0.25">
      <c r="G643" s="1"/>
      <c r="H643" s="1"/>
      <c r="I643" s="1"/>
      <c r="J643" s="1"/>
      <c r="K643" s="1"/>
      <c r="L643" s="1"/>
      <c r="Z643"/>
      <c r="AA643"/>
      <c r="AB643"/>
      <c r="AC643"/>
      <c r="AD643"/>
      <c r="AE643"/>
      <c r="AF643"/>
      <c r="AG643"/>
      <c r="AH643"/>
      <c r="AI643"/>
      <c r="AJ643"/>
    </row>
    <row r="644" spans="7:36" x14ac:dyDescent="0.25">
      <c r="G644" s="1"/>
      <c r="H644" s="1"/>
      <c r="I644" s="1"/>
      <c r="J644" s="1"/>
      <c r="K644" s="1"/>
      <c r="L644" s="1"/>
      <c r="Z644"/>
      <c r="AA644"/>
      <c r="AB644"/>
      <c r="AC644"/>
      <c r="AD644"/>
      <c r="AE644"/>
      <c r="AF644"/>
      <c r="AG644"/>
      <c r="AH644"/>
      <c r="AI644"/>
      <c r="AJ644"/>
    </row>
    <row r="645" spans="7:36" x14ac:dyDescent="0.25">
      <c r="G645" s="1"/>
      <c r="H645" s="1"/>
      <c r="I645" s="1"/>
      <c r="J645" s="1"/>
      <c r="K645" s="1"/>
      <c r="L645" s="1"/>
      <c r="Z645"/>
      <c r="AA645"/>
      <c r="AB645"/>
      <c r="AC645"/>
      <c r="AD645"/>
      <c r="AE645"/>
      <c r="AF645"/>
      <c r="AG645"/>
      <c r="AH645"/>
      <c r="AI645"/>
      <c r="AJ645"/>
    </row>
    <row r="646" spans="7:36" x14ac:dyDescent="0.25">
      <c r="G646" s="1"/>
      <c r="H646" s="1"/>
      <c r="I646" s="1"/>
      <c r="J646" s="1"/>
      <c r="K646" s="1"/>
      <c r="L646" s="1"/>
      <c r="Z646"/>
      <c r="AA646"/>
      <c r="AB646"/>
      <c r="AC646"/>
      <c r="AD646"/>
      <c r="AE646"/>
      <c r="AF646"/>
      <c r="AG646"/>
      <c r="AH646"/>
      <c r="AI646"/>
      <c r="AJ646"/>
    </row>
    <row r="647" spans="7:36" x14ac:dyDescent="0.25">
      <c r="G647" s="1"/>
      <c r="H647" s="1"/>
      <c r="I647" s="1"/>
      <c r="J647" s="1"/>
      <c r="K647" s="1"/>
      <c r="L647" s="1"/>
      <c r="Z647"/>
      <c r="AA647"/>
      <c r="AB647"/>
      <c r="AC647"/>
      <c r="AD647"/>
      <c r="AE647"/>
      <c r="AF647"/>
      <c r="AG647"/>
      <c r="AH647"/>
      <c r="AI647"/>
      <c r="AJ647"/>
    </row>
    <row r="648" spans="7:36" x14ac:dyDescent="0.25">
      <c r="G648" s="1"/>
      <c r="H648" s="1"/>
      <c r="I648" s="1"/>
      <c r="J648" s="1"/>
      <c r="K648" s="1"/>
      <c r="L648" s="1"/>
      <c r="Z648"/>
      <c r="AA648"/>
      <c r="AB648"/>
      <c r="AC648"/>
      <c r="AD648"/>
      <c r="AE648"/>
      <c r="AF648"/>
      <c r="AG648"/>
      <c r="AH648"/>
      <c r="AI648"/>
      <c r="AJ648"/>
    </row>
    <row r="649" spans="7:36" x14ac:dyDescent="0.25">
      <c r="G649" s="1"/>
      <c r="H649" s="1"/>
      <c r="I649" s="1"/>
      <c r="J649" s="1"/>
      <c r="K649" s="1"/>
      <c r="L649" s="1"/>
      <c r="Z649"/>
      <c r="AA649"/>
      <c r="AB649"/>
      <c r="AC649"/>
      <c r="AD649"/>
      <c r="AE649"/>
      <c r="AF649"/>
      <c r="AG649"/>
      <c r="AH649"/>
      <c r="AI649"/>
      <c r="AJ649"/>
    </row>
    <row r="650" spans="7:36" x14ac:dyDescent="0.25">
      <c r="G650" s="1"/>
      <c r="H650" s="1"/>
      <c r="I650" s="1"/>
      <c r="J650" s="1"/>
      <c r="K650" s="1"/>
      <c r="L650" s="1"/>
      <c r="Z650"/>
      <c r="AA650"/>
      <c r="AB650"/>
      <c r="AC650"/>
      <c r="AD650"/>
      <c r="AE650"/>
      <c r="AF650"/>
      <c r="AG650"/>
      <c r="AH650"/>
      <c r="AI650"/>
      <c r="AJ650"/>
    </row>
    <row r="651" spans="7:36" x14ac:dyDescent="0.25">
      <c r="G651" s="1"/>
      <c r="H651" s="1"/>
      <c r="I651" s="1"/>
      <c r="J651" s="1"/>
      <c r="K651" s="1"/>
      <c r="L651" s="1"/>
      <c r="Z651"/>
      <c r="AA651"/>
      <c r="AB651"/>
      <c r="AC651"/>
      <c r="AD651"/>
      <c r="AE651"/>
      <c r="AF651"/>
      <c r="AG651"/>
      <c r="AH651"/>
      <c r="AI651"/>
      <c r="AJ651"/>
    </row>
    <row r="652" spans="7:36" x14ac:dyDescent="0.25">
      <c r="G652" s="1"/>
      <c r="H652" s="1"/>
      <c r="I652" s="1"/>
      <c r="J652" s="1"/>
      <c r="K652" s="1"/>
      <c r="L652" s="1"/>
      <c r="Z652"/>
      <c r="AA652"/>
      <c r="AB652"/>
      <c r="AC652"/>
      <c r="AD652"/>
      <c r="AE652"/>
      <c r="AF652"/>
      <c r="AG652"/>
      <c r="AH652"/>
      <c r="AI652"/>
      <c r="AJ652"/>
    </row>
    <row r="653" spans="7:36" x14ac:dyDescent="0.25">
      <c r="G653" s="1"/>
      <c r="H653" s="1"/>
      <c r="I653" s="1"/>
      <c r="J653" s="1"/>
      <c r="K653" s="1"/>
      <c r="L653" s="1"/>
      <c r="Z653"/>
      <c r="AA653"/>
      <c r="AB653"/>
      <c r="AC653"/>
      <c r="AD653"/>
      <c r="AE653"/>
      <c r="AF653"/>
      <c r="AG653"/>
      <c r="AH653"/>
      <c r="AI653"/>
      <c r="AJ653"/>
    </row>
    <row r="654" spans="7:36" x14ac:dyDescent="0.25">
      <c r="G654" s="1"/>
      <c r="H654" s="1"/>
      <c r="I654" s="1"/>
      <c r="J654" s="1"/>
      <c r="K654" s="1"/>
      <c r="L654" s="1"/>
      <c r="Z654"/>
      <c r="AA654"/>
      <c r="AB654"/>
      <c r="AC654"/>
      <c r="AD654"/>
      <c r="AE654"/>
      <c r="AF654"/>
      <c r="AG654"/>
      <c r="AH654"/>
      <c r="AI654"/>
      <c r="AJ654"/>
    </row>
    <row r="655" spans="7:36" x14ac:dyDescent="0.25">
      <c r="G655" s="1"/>
      <c r="H655" s="1"/>
      <c r="I655" s="1"/>
      <c r="J655" s="1"/>
      <c r="K655" s="1"/>
      <c r="L655" s="1"/>
      <c r="Z655"/>
      <c r="AA655"/>
      <c r="AB655"/>
      <c r="AC655"/>
      <c r="AD655"/>
      <c r="AE655"/>
      <c r="AF655"/>
      <c r="AG655"/>
      <c r="AH655"/>
      <c r="AI655"/>
      <c r="AJ655"/>
    </row>
    <row r="656" spans="7:36" x14ac:dyDescent="0.25">
      <c r="G656" s="1"/>
      <c r="H656" s="1"/>
      <c r="I656" s="1"/>
      <c r="J656" s="1"/>
      <c r="K656" s="1"/>
      <c r="L656" s="1"/>
      <c r="Z656"/>
      <c r="AA656"/>
      <c r="AB656"/>
      <c r="AC656"/>
      <c r="AD656"/>
      <c r="AE656"/>
      <c r="AF656"/>
      <c r="AG656"/>
      <c r="AH656"/>
      <c r="AI656"/>
      <c r="AJ656"/>
    </row>
    <row r="657" spans="7:36" x14ac:dyDescent="0.25">
      <c r="G657" s="1"/>
      <c r="H657" s="1"/>
      <c r="I657" s="1"/>
      <c r="J657" s="1"/>
      <c r="K657" s="1"/>
      <c r="L657" s="1"/>
      <c r="Z657"/>
      <c r="AA657"/>
      <c r="AB657"/>
      <c r="AC657"/>
      <c r="AD657"/>
      <c r="AE657"/>
      <c r="AF657"/>
      <c r="AG657"/>
      <c r="AH657"/>
      <c r="AI657"/>
      <c r="AJ657"/>
    </row>
    <row r="658" spans="7:36" x14ac:dyDescent="0.25">
      <c r="G658" s="1"/>
      <c r="H658" s="1"/>
      <c r="I658" s="1"/>
      <c r="J658" s="1"/>
      <c r="K658" s="1"/>
      <c r="L658" s="1"/>
      <c r="Z658"/>
      <c r="AA658"/>
      <c r="AB658"/>
      <c r="AC658"/>
      <c r="AD658"/>
      <c r="AE658"/>
      <c r="AF658"/>
      <c r="AG658"/>
      <c r="AH658"/>
      <c r="AI658"/>
      <c r="AJ658"/>
    </row>
    <row r="659" spans="7:36" x14ac:dyDescent="0.25">
      <c r="G659" s="1"/>
      <c r="H659" s="1"/>
      <c r="I659" s="1"/>
      <c r="J659" s="1"/>
      <c r="K659" s="1"/>
      <c r="L659" s="1"/>
      <c r="Z659"/>
      <c r="AA659"/>
      <c r="AB659"/>
      <c r="AC659"/>
      <c r="AD659"/>
      <c r="AE659"/>
      <c r="AF659"/>
      <c r="AG659"/>
      <c r="AH659"/>
      <c r="AI659"/>
      <c r="AJ659"/>
    </row>
    <row r="660" spans="7:36" x14ac:dyDescent="0.25">
      <c r="G660" s="1"/>
      <c r="H660" s="1"/>
      <c r="I660" s="1"/>
      <c r="J660" s="1"/>
      <c r="K660" s="1"/>
      <c r="L660" s="1"/>
      <c r="Z660"/>
      <c r="AA660"/>
      <c r="AB660"/>
      <c r="AC660"/>
      <c r="AD660"/>
      <c r="AE660"/>
      <c r="AF660"/>
      <c r="AG660"/>
      <c r="AH660"/>
      <c r="AI660"/>
      <c r="AJ660"/>
    </row>
    <row r="661" spans="7:36" x14ac:dyDescent="0.25">
      <c r="G661" s="1"/>
      <c r="H661" s="1"/>
      <c r="I661" s="1"/>
      <c r="J661" s="1"/>
      <c r="K661" s="1"/>
      <c r="L661" s="1"/>
      <c r="Z661"/>
      <c r="AA661"/>
      <c r="AB661"/>
      <c r="AC661"/>
      <c r="AD661"/>
      <c r="AE661"/>
      <c r="AF661"/>
      <c r="AG661"/>
      <c r="AH661"/>
      <c r="AI661"/>
      <c r="AJ661"/>
    </row>
    <row r="662" spans="7:36" x14ac:dyDescent="0.25">
      <c r="G662" s="1"/>
      <c r="H662" s="1"/>
      <c r="I662" s="1"/>
      <c r="J662" s="1"/>
      <c r="K662" s="1"/>
      <c r="L662" s="1"/>
      <c r="Z662"/>
      <c r="AA662"/>
      <c r="AB662"/>
      <c r="AC662"/>
      <c r="AD662"/>
      <c r="AE662"/>
      <c r="AF662"/>
      <c r="AG662"/>
      <c r="AH662"/>
      <c r="AI662"/>
      <c r="AJ662"/>
    </row>
    <row r="663" spans="7:36" x14ac:dyDescent="0.25">
      <c r="G663" s="1"/>
      <c r="H663" s="1"/>
      <c r="I663" s="1"/>
      <c r="J663" s="1"/>
      <c r="K663" s="1"/>
      <c r="L663" s="1"/>
      <c r="Z663"/>
      <c r="AA663"/>
      <c r="AB663"/>
      <c r="AC663"/>
      <c r="AD663"/>
      <c r="AE663"/>
      <c r="AF663"/>
      <c r="AG663"/>
      <c r="AH663"/>
      <c r="AI663"/>
      <c r="AJ663"/>
    </row>
    <row r="664" spans="7:36" x14ac:dyDescent="0.25">
      <c r="G664" s="1"/>
      <c r="H664" s="1"/>
      <c r="I664" s="1"/>
      <c r="J664" s="1"/>
      <c r="K664" s="1"/>
      <c r="L664" s="1"/>
      <c r="Z664"/>
      <c r="AA664"/>
      <c r="AB664"/>
      <c r="AC664"/>
      <c r="AD664"/>
      <c r="AE664"/>
      <c r="AF664"/>
      <c r="AG664"/>
      <c r="AH664"/>
      <c r="AI664"/>
      <c r="AJ664"/>
    </row>
    <row r="665" spans="7:36" x14ac:dyDescent="0.25">
      <c r="G665" s="1"/>
      <c r="H665" s="1"/>
      <c r="I665" s="1"/>
      <c r="J665" s="1"/>
      <c r="K665" s="1"/>
      <c r="L665" s="1"/>
      <c r="Z665"/>
      <c r="AA665"/>
      <c r="AB665"/>
      <c r="AC665"/>
      <c r="AD665"/>
      <c r="AE665"/>
      <c r="AF665"/>
      <c r="AG665"/>
      <c r="AH665"/>
      <c r="AI665"/>
      <c r="AJ665"/>
    </row>
    <row r="666" spans="7:36" x14ac:dyDescent="0.25">
      <c r="G666" s="1"/>
      <c r="H666" s="1"/>
      <c r="I666" s="1"/>
      <c r="J666" s="1"/>
      <c r="K666" s="1"/>
      <c r="L666" s="1"/>
      <c r="Z666"/>
      <c r="AA666"/>
      <c r="AB666"/>
      <c r="AC666"/>
      <c r="AD666"/>
      <c r="AE666"/>
      <c r="AF666"/>
      <c r="AG666"/>
      <c r="AH666"/>
      <c r="AI666"/>
      <c r="AJ666"/>
    </row>
    <row r="667" spans="7:36" x14ac:dyDescent="0.25">
      <c r="G667" s="1"/>
      <c r="H667" s="1"/>
      <c r="I667" s="1"/>
      <c r="J667" s="1"/>
      <c r="K667" s="1"/>
      <c r="L667" s="1"/>
      <c r="Z667"/>
      <c r="AA667"/>
      <c r="AB667"/>
      <c r="AC667"/>
      <c r="AD667"/>
      <c r="AE667"/>
      <c r="AF667"/>
      <c r="AG667"/>
      <c r="AH667"/>
      <c r="AI667"/>
      <c r="AJ667"/>
    </row>
    <row r="668" spans="7:36" x14ac:dyDescent="0.25">
      <c r="G668" s="1"/>
      <c r="H668" s="1"/>
      <c r="I668" s="1"/>
      <c r="J668" s="1"/>
      <c r="K668" s="1"/>
      <c r="L668" s="1"/>
      <c r="Z668"/>
      <c r="AA668"/>
      <c r="AB668"/>
      <c r="AC668"/>
      <c r="AD668"/>
      <c r="AE668"/>
      <c r="AF668"/>
      <c r="AG668"/>
      <c r="AH668"/>
      <c r="AI668"/>
      <c r="AJ668"/>
    </row>
    <row r="669" spans="7:36" x14ac:dyDescent="0.25">
      <c r="G669" s="1"/>
      <c r="H669" s="1"/>
      <c r="I669" s="1"/>
      <c r="J669" s="1"/>
      <c r="K669" s="1"/>
      <c r="L669" s="1"/>
      <c r="Z669"/>
      <c r="AA669"/>
      <c r="AB669"/>
      <c r="AC669"/>
      <c r="AD669"/>
      <c r="AE669"/>
      <c r="AF669"/>
      <c r="AG669"/>
      <c r="AH669"/>
      <c r="AI669"/>
      <c r="AJ669"/>
    </row>
    <row r="670" spans="7:36" x14ac:dyDescent="0.25">
      <c r="G670" s="1"/>
      <c r="H670" s="1"/>
      <c r="I670" s="1"/>
      <c r="J670" s="1"/>
      <c r="K670" s="1"/>
      <c r="L670" s="1"/>
      <c r="Z670"/>
      <c r="AA670"/>
      <c r="AB670"/>
      <c r="AC670"/>
      <c r="AD670"/>
      <c r="AE670"/>
      <c r="AF670"/>
      <c r="AG670"/>
      <c r="AH670"/>
      <c r="AI670"/>
      <c r="AJ670"/>
    </row>
    <row r="671" spans="7:36" x14ac:dyDescent="0.25">
      <c r="G671" s="1"/>
      <c r="H671" s="1"/>
      <c r="I671" s="1"/>
      <c r="J671" s="1"/>
      <c r="K671" s="1"/>
      <c r="L671" s="1"/>
      <c r="Z671"/>
      <c r="AA671"/>
      <c r="AB671"/>
      <c r="AC671"/>
      <c r="AD671"/>
      <c r="AE671"/>
      <c r="AF671"/>
      <c r="AG671"/>
      <c r="AH671"/>
      <c r="AI671"/>
      <c r="AJ671"/>
    </row>
    <row r="672" spans="7:36" x14ac:dyDescent="0.25">
      <c r="G672" s="1"/>
      <c r="H672" s="1"/>
      <c r="I672" s="1"/>
      <c r="J672" s="1"/>
      <c r="K672" s="1"/>
      <c r="L672" s="1"/>
      <c r="Z672"/>
      <c r="AA672"/>
      <c r="AB672"/>
      <c r="AC672"/>
      <c r="AD672"/>
      <c r="AE672"/>
      <c r="AF672"/>
      <c r="AG672"/>
      <c r="AH672"/>
      <c r="AI672"/>
      <c r="AJ672"/>
    </row>
    <row r="673" spans="7:36" x14ac:dyDescent="0.25">
      <c r="G673" s="1"/>
      <c r="H673" s="1"/>
      <c r="I673" s="1"/>
      <c r="J673" s="1"/>
      <c r="K673" s="1"/>
      <c r="L673" s="1"/>
      <c r="Z673"/>
      <c r="AA673"/>
      <c r="AB673"/>
      <c r="AC673"/>
      <c r="AD673"/>
      <c r="AE673"/>
      <c r="AF673"/>
      <c r="AG673"/>
      <c r="AH673"/>
      <c r="AI673"/>
      <c r="AJ673"/>
    </row>
    <row r="674" spans="7:36" x14ac:dyDescent="0.25">
      <c r="G674" s="1"/>
      <c r="H674" s="1"/>
      <c r="I674" s="1"/>
      <c r="J674" s="1"/>
      <c r="K674" s="1"/>
      <c r="L674" s="1"/>
      <c r="Z674"/>
      <c r="AA674"/>
      <c r="AB674"/>
      <c r="AC674"/>
      <c r="AD674"/>
      <c r="AE674"/>
      <c r="AF674"/>
      <c r="AG674"/>
      <c r="AH674"/>
      <c r="AI674"/>
      <c r="AJ674"/>
    </row>
    <row r="675" spans="7:36" x14ac:dyDescent="0.25">
      <c r="G675" s="1"/>
      <c r="H675" s="1"/>
      <c r="I675" s="1"/>
      <c r="J675" s="1"/>
      <c r="K675" s="1"/>
      <c r="L675" s="1"/>
      <c r="Z675"/>
      <c r="AA675"/>
      <c r="AB675"/>
      <c r="AC675"/>
      <c r="AD675"/>
      <c r="AE675"/>
      <c r="AF675"/>
      <c r="AG675"/>
      <c r="AH675"/>
      <c r="AI675"/>
      <c r="AJ675"/>
    </row>
    <row r="676" spans="7:36" x14ac:dyDescent="0.25">
      <c r="G676" s="1"/>
      <c r="H676" s="1"/>
      <c r="I676" s="1"/>
      <c r="J676" s="1"/>
      <c r="K676" s="1"/>
      <c r="L676" s="1"/>
      <c r="Z676"/>
      <c r="AA676"/>
      <c r="AB676"/>
      <c r="AC676"/>
      <c r="AD676"/>
      <c r="AE676"/>
      <c r="AF676"/>
      <c r="AG676"/>
      <c r="AH676"/>
      <c r="AI676"/>
      <c r="AJ676"/>
    </row>
    <row r="677" spans="7:36" x14ac:dyDescent="0.25">
      <c r="G677" s="1"/>
      <c r="H677" s="1"/>
      <c r="I677" s="1"/>
      <c r="J677" s="1"/>
      <c r="K677" s="1"/>
      <c r="L677" s="1"/>
      <c r="Z677"/>
      <c r="AA677"/>
      <c r="AB677"/>
      <c r="AC677"/>
      <c r="AD677"/>
      <c r="AE677"/>
      <c r="AF677"/>
      <c r="AG677"/>
      <c r="AH677"/>
      <c r="AI677"/>
      <c r="AJ677"/>
    </row>
    <row r="678" spans="7:36" x14ac:dyDescent="0.25">
      <c r="G678" s="1"/>
      <c r="H678" s="1"/>
      <c r="I678" s="1"/>
      <c r="J678" s="1"/>
      <c r="K678" s="1"/>
      <c r="L678" s="1"/>
      <c r="Z678"/>
      <c r="AA678"/>
      <c r="AB678"/>
      <c r="AC678"/>
      <c r="AD678"/>
      <c r="AE678"/>
      <c r="AF678"/>
      <c r="AG678"/>
      <c r="AH678"/>
      <c r="AI678"/>
      <c r="AJ678"/>
    </row>
    <row r="679" spans="7:36" x14ac:dyDescent="0.25">
      <c r="G679" s="1"/>
      <c r="H679" s="1"/>
      <c r="I679" s="1"/>
      <c r="J679" s="1"/>
      <c r="K679" s="1"/>
      <c r="L679" s="1"/>
      <c r="Z679"/>
      <c r="AA679"/>
      <c r="AB679"/>
      <c r="AC679"/>
      <c r="AD679"/>
      <c r="AE679"/>
      <c r="AF679"/>
      <c r="AG679"/>
      <c r="AH679"/>
      <c r="AI679"/>
      <c r="AJ679"/>
    </row>
    <row r="680" spans="7:36" x14ac:dyDescent="0.25">
      <c r="G680" s="1"/>
      <c r="H680" s="1"/>
      <c r="I680" s="1"/>
      <c r="J680" s="1"/>
      <c r="K680" s="1"/>
      <c r="L680" s="1"/>
      <c r="Z680"/>
      <c r="AA680"/>
      <c r="AB680"/>
      <c r="AC680"/>
      <c r="AD680"/>
      <c r="AE680"/>
      <c r="AF680"/>
      <c r="AG680"/>
      <c r="AH680"/>
      <c r="AI680"/>
      <c r="AJ680"/>
    </row>
    <row r="681" spans="7:36" x14ac:dyDescent="0.25">
      <c r="G681" s="1"/>
      <c r="H681" s="1"/>
      <c r="I681" s="1"/>
      <c r="J681" s="1"/>
      <c r="K681" s="1"/>
      <c r="L681" s="1"/>
      <c r="Z681"/>
      <c r="AA681"/>
      <c r="AB681"/>
      <c r="AC681"/>
      <c r="AD681"/>
      <c r="AE681"/>
      <c r="AF681"/>
      <c r="AG681"/>
      <c r="AH681"/>
      <c r="AI681"/>
      <c r="AJ681"/>
    </row>
    <row r="682" spans="7:36" x14ac:dyDescent="0.25">
      <c r="G682" s="1"/>
      <c r="H682" s="1"/>
      <c r="I682" s="1"/>
      <c r="J682" s="1"/>
      <c r="K682" s="1"/>
      <c r="L682" s="1"/>
      <c r="Z682"/>
      <c r="AA682"/>
      <c r="AB682"/>
      <c r="AC682"/>
      <c r="AD682"/>
      <c r="AE682"/>
      <c r="AF682"/>
      <c r="AG682"/>
      <c r="AH682"/>
      <c r="AI682"/>
      <c r="AJ682"/>
    </row>
    <row r="683" spans="7:36" x14ac:dyDescent="0.25">
      <c r="G683" s="1"/>
      <c r="H683" s="1"/>
      <c r="I683" s="1"/>
      <c r="J683" s="1"/>
      <c r="K683" s="1"/>
      <c r="L683" s="1"/>
      <c r="Z683"/>
      <c r="AA683"/>
      <c r="AB683"/>
      <c r="AC683"/>
      <c r="AD683"/>
      <c r="AE683"/>
      <c r="AF683"/>
      <c r="AG683"/>
      <c r="AH683"/>
      <c r="AI683"/>
      <c r="AJ683"/>
    </row>
    <row r="684" spans="7:36" x14ac:dyDescent="0.25">
      <c r="G684" s="1"/>
      <c r="H684" s="1"/>
      <c r="I684" s="1"/>
      <c r="J684" s="1"/>
      <c r="K684" s="1"/>
      <c r="L684" s="1"/>
      <c r="Z684"/>
      <c r="AA684"/>
      <c r="AB684"/>
      <c r="AC684"/>
      <c r="AD684"/>
      <c r="AE684"/>
      <c r="AF684"/>
      <c r="AG684"/>
      <c r="AH684"/>
      <c r="AI684"/>
      <c r="AJ684"/>
    </row>
    <row r="685" spans="7:36" x14ac:dyDescent="0.25">
      <c r="G685" s="1"/>
      <c r="H685" s="1"/>
      <c r="I685" s="1"/>
      <c r="J685" s="1"/>
      <c r="K685" s="1"/>
      <c r="L685" s="1"/>
      <c r="Z685"/>
      <c r="AA685"/>
      <c r="AB685"/>
      <c r="AC685"/>
      <c r="AD685"/>
      <c r="AE685"/>
      <c r="AF685"/>
      <c r="AG685"/>
      <c r="AH685"/>
      <c r="AI685"/>
      <c r="AJ685"/>
    </row>
    <row r="686" spans="7:36" x14ac:dyDescent="0.25">
      <c r="G686" s="1"/>
      <c r="H686" s="1"/>
      <c r="I686" s="1"/>
      <c r="J686" s="1"/>
      <c r="K686" s="1"/>
      <c r="L686" s="1"/>
      <c r="Z686"/>
      <c r="AA686"/>
      <c r="AB686"/>
      <c r="AC686"/>
      <c r="AD686"/>
      <c r="AE686"/>
      <c r="AF686"/>
      <c r="AG686"/>
      <c r="AH686"/>
      <c r="AI686"/>
      <c r="AJ686"/>
    </row>
    <row r="687" spans="7:36" x14ac:dyDescent="0.25">
      <c r="G687" s="1"/>
      <c r="H687" s="1"/>
      <c r="I687" s="1"/>
      <c r="J687" s="1"/>
      <c r="K687" s="1"/>
      <c r="L687" s="1"/>
      <c r="Z687"/>
      <c r="AA687"/>
      <c r="AB687"/>
      <c r="AC687"/>
      <c r="AD687"/>
      <c r="AE687"/>
      <c r="AF687"/>
      <c r="AG687"/>
      <c r="AH687"/>
      <c r="AI687"/>
      <c r="AJ687"/>
    </row>
    <row r="688" spans="7:36" x14ac:dyDescent="0.25">
      <c r="G688" s="1"/>
      <c r="H688" s="1"/>
      <c r="I688" s="1"/>
      <c r="J688" s="1"/>
      <c r="K688" s="1"/>
      <c r="L688" s="1"/>
      <c r="Z688"/>
      <c r="AA688"/>
      <c r="AB688"/>
      <c r="AC688"/>
      <c r="AD688"/>
      <c r="AE688"/>
      <c r="AF688"/>
      <c r="AG688"/>
      <c r="AH688"/>
      <c r="AI688"/>
      <c r="AJ688"/>
    </row>
    <row r="689" spans="7:36" x14ac:dyDescent="0.25">
      <c r="G689" s="1"/>
      <c r="H689" s="1"/>
      <c r="I689" s="1"/>
      <c r="J689" s="1"/>
      <c r="K689" s="1"/>
      <c r="L689" s="1"/>
      <c r="Z689"/>
      <c r="AA689"/>
      <c r="AB689"/>
      <c r="AC689"/>
      <c r="AD689"/>
      <c r="AE689"/>
      <c r="AF689"/>
      <c r="AG689"/>
      <c r="AH689"/>
      <c r="AI689"/>
      <c r="AJ689"/>
    </row>
    <row r="690" spans="7:36" x14ac:dyDescent="0.25">
      <c r="G690" s="1"/>
      <c r="H690" s="1"/>
      <c r="I690" s="1"/>
      <c r="J690" s="1"/>
      <c r="K690" s="1"/>
      <c r="L690" s="1"/>
      <c r="Z690"/>
      <c r="AA690"/>
      <c r="AB690"/>
      <c r="AC690"/>
      <c r="AD690"/>
      <c r="AE690"/>
      <c r="AF690"/>
      <c r="AG690"/>
      <c r="AH690"/>
      <c r="AI690"/>
      <c r="AJ690"/>
    </row>
    <row r="691" spans="7:36" x14ac:dyDescent="0.25">
      <c r="G691" s="1"/>
      <c r="H691" s="1"/>
      <c r="I691" s="1"/>
      <c r="J691" s="1"/>
      <c r="K691" s="1"/>
      <c r="L691" s="1"/>
      <c r="Z691"/>
      <c r="AA691"/>
      <c r="AB691"/>
      <c r="AC691"/>
      <c r="AD691"/>
      <c r="AE691"/>
      <c r="AF691"/>
      <c r="AG691"/>
      <c r="AH691"/>
      <c r="AI691"/>
      <c r="AJ691"/>
    </row>
    <row r="692" spans="7:36" x14ac:dyDescent="0.25">
      <c r="G692" s="1"/>
      <c r="H692" s="1"/>
      <c r="I692" s="1"/>
      <c r="J692" s="1"/>
      <c r="K692" s="1"/>
      <c r="L692" s="1"/>
      <c r="Z692"/>
      <c r="AA692"/>
      <c r="AB692"/>
      <c r="AC692"/>
      <c r="AD692"/>
      <c r="AE692"/>
      <c r="AF692"/>
      <c r="AG692"/>
      <c r="AH692"/>
      <c r="AI692"/>
      <c r="AJ692"/>
    </row>
    <row r="693" spans="7:36" x14ac:dyDescent="0.25">
      <c r="G693" s="1"/>
      <c r="H693" s="1"/>
      <c r="I693" s="1"/>
      <c r="J693" s="1"/>
      <c r="K693" s="1"/>
      <c r="L693" s="1"/>
      <c r="Z693"/>
      <c r="AA693"/>
      <c r="AB693"/>
      <c r="AC693"/>
      <c r="AD693"/>
      <c r="AE693"/>
      <c r="AF693"/>
      <c r="AG693"/>
      <c r="AH693"/>
      <c r="AI693"/>
      <c r="AJ693"/>
    </row>
    <row r="694" spans="7:36" x14ac:dyDescent="0.25">
      <c r="G694" s="1"/>
      <c r="H694" s="1"/>
      <c r="I694" s="1"/>
      <c r="J694" s="1"/>
      <c r="K694" s="1"/>
      <c r="L694" s="1"/>
      <c r="Z694"/>
      <c r="AA694"/>
      <c r="AB694"/>
      <c r="AC694"/>
      <c r="AD694"/>
      <c r="AE694"/>
      <c r="AF694"/>
      <c r="AG694"/>
      <c r="AH694"/>
      <c r="AI694"/>
      <c r="AJ694"/>
    </row>
    <row r="695" spans="7:36" x14ac:dyDescent="0.25">
      <c r="G695" s="1"/>
      <c r="H695" s="1"/>
      <c r="I695" s="1"/>
      <c r="J695" s="1"/>
      <c r="K695" s="1"/>
      <c r="L695" s="1"/>
      <c r="Z695"/>
      <c r="AA695"/>
      <c r="AB695"/>
      <c r="AC695"/>
      <c r="AD695"/>
      <c r="AE695"/>
      <c r="AF695"/>
      <c r="AG695"/>
      <c r="AH695"/>
      <c r="AI695"/>
      <c r="AJ695"/>
    </row>
    <row r="696" spans="7:36" x14ac:dyDescent="0.25">
      <c r="G696" s="1"/>
      <c r="H696" s="1"/>
      <c r="I696" s="1"/>
      <c r="J696" s="1"/>
      <c r="K696" s="1"/>
      <c r="L696" s="1"/>
      <c r="Z696"/>
      <c r="AA696"/>
      <c r="AB696"/>
      <c r="AC696"/>
      <c r="AD696"/>
      <c r="AE696"/>
      <c r="AF696"/>
      <c r="AG696"/>
      <c r="AH696"/>
      <c r="AI696"/>
      <c r="AJ696"/>
    </row>
    <row r="697" spans="7:36" x14ac:dyDescent="0.25">
      <c r="G697" s="1"/>
      <c r="H697" s="1"/>
      <c r="I697" s="1"/>
      <c r="J697" s="1"/>
      <c r="K697" s="1"/>
      <c r="L697" s="1"/>
      <c r="Z697"/>
      <c r="AA697"/>
      <c r="AB697"/>
      <c r="AC697"/>
      <c r="AD697"/>
      <c r="AE697"/>
      <c r="AF697"/>
      <c r="AG697"/>
      <c r="AH697"/>
      <c r="AI697"/>
      <c r="AJ697"/>
    </row>
    <row r="698" spans="7:36" x14ac:dyDescent="0.25">
      <c r="G698" s="1"/>
      <c r="H698" s="1"/>
      <c r="I698" s="1"/>
      <c r="J698" s="1"/>
      <c r="K698" s="1"/>
      <c r="L698" s="1"/>
      <c r="Z698"/>
      <c r="AA698"/>
      <c r="AB698"/>
      <c r="AC698"/>
      <c r="AD698"/>
      <c r="AE698"/>
      <c r="AF698"/>
      <c r="AG698"/>
      <c r="AH698"/>
      <c r="AI698"/>
      <c r="AJ698"/>
    </row>
    <row r="699" spans="7:36" x14ac:dyDescent="0.25">
      <c r="G699" s="1"/>
      <c r="H699" s="1"/>
      <c r="I699" s="1"/>
      <c r="J699" s="1"/>
      <c r="K699" s="1"/>
      <c r="L699" s="1"/>
      <c r="Z699"/>
      <c r="AA699"/>
      <c r="AB699"/>
      <c r="AC699"/>
      <c r="AD699"/>
      <c r="AE699"/>
      <c r="AF699"/>
      <c r="AG699"/>
      <c r="AH699"/>
      <c r="AI699"/>
      <c r="AJ699"/>
    </row>
    <row r="700" spans="7:36" x14ac:dyDescent="0.25">
      <c r="G700" s="1"/>
      <c r="H700" s="1"/>
      <c r="I700" s="1"/>
      <c r="J700" s="1"/>
      <c r="K700" s="1"/>
      <c r="L700" s="1"/>
      <c r="Z700"/>
      <c r="AA700"/>
      <c r="AB700"/>
      <c r="AC700"/>
      <c r="AD700"/>
      <c r="AE700"/>
      <c r="AF700"/>
      <c r="AG700"/>
      <c r="AH700"/>
      <c r="AI700"/>
      <c r="AJ700"/>
    </row>
    <row r="701" spans="7:36" x14ac:dyDescent="0.25">
      <c r="G701" s="1"/>
      <c r="H701" s="1"/>
      <c r="I701" s="1"/>
      <c r="J701" s="1"/>
      <c r="K701" s="1"/>
      <c r="L701" s="1"/>
      <c r="Z701"/>
      <c r="AA701"/>
      <c r="AB701"/>
      <c r="AC701"/>
      <c r="AD701"/>
      <c r="AE701"/>
      <c r="AF701"/>
      <c r="AG701"/>
      <c r="AH701"/>
      <c r="AI701"/>
      <c r="AJ701"/>
    </row>
    <row r="702" spans="7:36" x14ac:dyDescent="0.25">
      <c r="G702" s="1"/>
      <c r="H702" s="1"/>
      <c r="I702" s="1"/>
      <c r="J702" s="1"/>
      <c r="K702" s="1"/>
      <c r="L702" s="1"/>
      <c r="Z702"/>
      <c r="AA702"/>
      <c r="AB702"/>
      <c r="AC702"/>
      <c r="AD702"/>
      <c r="AE702"/>
      <c r="AF702"/>
      <c r="AG702"/>
      <c r="AH702"/>
      <c r="AI702"/>
      <c r="AJ702"/>
    </row>
    <row r="703" spans="7:36" x14ac:dyDescent="0.25">
      <c r="G703" s="1"/>
      <c r="H703" s="1"/>
      <c r="I703" s="1"/>
      <c r="J703" s="1"/>
      <c r="K703" s="1"/>
      <c r="L703" s="1"/>
      <c r="Z703"/>
      <c r="AA703"/>
      <c r="AB703"/>
      <c r="AC703"/>
      <c r="AD703"/>
      <c r="AE703"/>
      <c r="AF703"/>
      <c r="AG703"/>
      <c r="AH703"/>
      <c r="AI703"/>
      <c r="AJ703"/>
    </row>
    <row r="704" spans="7:36" x14ac:dyDescent="0.25">
      <c r="G704" s="1"/>
      <c r="H704" s="1"/>
      <c r="I704" s="1"/>
      <c r="J704" s="1"/>
      <c r="K704" s="1"/>
      <c r="L704" s="1"/>
      <c r="Z704"/>
      <c r="AA704"/>
      <c r="AB704"/>
      <c r="AC704"/>
      <c r="AD704"/>
      <c r="AE704"/>
      <c r="AF704"/>
      <c r="AG704"/>
      <c r="AH704"/>
      <c r="AI704"/>
      <c r="AJ704"/>
    </row>
    <row r="705" spans="7:36" x14ac:dyDescent="0.25">
      <c r="G705" s="1"/>
      <c r="H705" s="1"/>
      <c r="I705" s="1"/>
      <c r="J705" s="1"/>
      <c r="K705" s="1"/>
      <c r="L705" s="1"/>
      <c r="Z705"/>
      <c r="AA705"/>
      <c r="AB705"/>
      <c r="AC705"/>
      <c r="AD705"/>
      <c r="AE705"/>
      <c r="AF705"/>
      <c r="AG705"/>
      <c r="AH705"/>
      <c r="AI705"/>
      <c r="AJ705"/>
    </row>
    <row r="706" spans="7:36" x14ac:dyDescent="0.25">
      <c r="G706" s="1"/>
      <c r="H706" s="1"/>
      <c r="I706" s="1"/>
      <c r="J706" s="1"/>
      <c r="K706" s="1"/>
      <c r="L706" s="1"/>
      <c r="Z706"/>
      <c r="AA706"/>
      <c r="AB706"/>
      <c r="AC706"/>
      <c r="AD706"/>
      <c r="AE706"/>
      <c r="AF706"/>
      <c r="AG706"/>
      <c r="AH706"/>
      <c r="AI706"/>
      <c r="AJ706"/>
    </row>
    <row r="707" spans="7:36" x14ac:dyDescent="0.25">
      <c r="G707" s="1"/>
      <c r="H707" s="1"/>
      <c r="I707" s="1"/>
      <c r="J707" s="1"/>
      <c r="K707" s="1"/>
      <c r="L707" s="1"/>
      <c r="Z707"/>
      <c r="AA707"/>
      <c r="AB707"/>
      <c r="AC707"/>
      <c r="AD707"/>
      <c r="AE707"/>
      <c r="AF707"/>
      <c r="AG707"/>
      <c r="AH707"/>
      <c r="AI707"/>
      <c r="AJ707"/>
    </row>
    <row r="708" spans="7:36" x14ac:dyDescent="0.25">
      <c r="G708" s="1"/>
      <c r="H708" s="1"/>
      <c r="I708" s="1"/>
      <c r="J708" s="1"/>
      <c r="K708" s="1"/>
      <c r="L708" s="1"/>
      <c r="Z708"/>
      <c r="AA708"/>
      <c r="AB708"/>
      <c r="AC708"/>
      <c r="AD708"/>
      <c r="AE708"/>
      <c r="AF708"/>
      <c r="AG708"/>
      <c r="AH708"/>
      <c r="AI708"/>
      <c r="AJ708"/>
    </row>
    <row r="709" spans="7:36" x14ac:dyDescent="0.25">
      <c r="G709" s="1"/>
      <c r="H709" s="1"/>
      <c r="I709" s="1"/>
      <c r="J709" s="1"/>
      <c r="K709" s="1"/>
      <c r="L709" s="1"/>
      <c r="Z709"/>
      <c r="AA709"/>
      <c r="AB709"/>
      <c r="AC709"/>
      <c r="AD709"/>
      <c r="AE709"/>
      <c r="AF709"/>
      <c r="AG709"/>
      <c r="AH709"/>
      <c r="AI709"/>
      <c r="AJ709"/>
    </row>
    <row r="710" spans="7:36" x14ac:dyDescent="0.25">
      <c r="G710" s="1"/>
      <c r="H710" s="1"/>
      <c r="I710" s="1"/>
      <c r="J710" s="1"/>
      <c r="K710" s="1"/>
      <c r="L710" s="1"/>
      <c r="Z710"/>
      <c r="AA710"/>
      <c r="AB710"/>
      <c r="AC710"/>
      <c r="AD710"/>
      <c r="AE710"/>
      <c r="AF710"/>
      <c r="AG710"/>
      <c r="AH710"/>
      <c r="AI710"/>
      <c r="AJ710"/>
    </row>
    <row r="711" spans="7:36" x14ac:dyDescent="0.25">
      <c r="G711" s="1"/>
      <c r="H711" s="1"/>
      <c r="I711" s="1"/>
      <c r="J711" s="1"/>
      <c r="K711" s="1"/>
      <c r="L711" s="1"/>
      <c r="Z711"/>
      <c r="AA711"/>
      <c r="AB711"/>
      <c r="AC711"/>
      <c r="AD711"/>
      <c r="AE711"/>
      <c r="AF711"/>
      <c r="AG711"/>
      <c r="AH711"/>
      <c r="AI711"/>
      <c r="AJ711"/>
    </row>
    <row r="712" spans="7:36" x14ac:dyDescent="0.25">
      <c r="G712" s="1"/>
      <c r="H712" s="1"/>
      <c r="I712" s="1"/>
      <c r="J712" s="1"/>
      <c r="K712" s="1"/>
      <c r="L712" s="1"/>
      <c r="Z712"/>
      <c r="AA712"/>
      <c r="AB712"/>
      <c r="AC712"/>
      <c r="AD712"/>
      <c r="AE712"/>
      <c r="AF712"/>
      <c r="AG712"/>
      <c r="AH712"/>
      <c r="AI712"/>
      <c r="AJ712"/>
    </row>
    <row r="713" spans="7:36" x14ac:dyDescent="0.25">
      <c r="G713" s="1"/>
      <c r="H713" s="1"/>
      <c r="I713" s="1"/>
      <c r="J713" s="1"/>
      <c r="K713" s="1"/>
      <c r="L713" s="1"/>
      <c r="Z713"/>
      <c r="AA713"/>
      <c r="AB713"/>
      <c r="AC713"/>
      <c r="AD713"/>
      <c r="AE713"/>
      <c r="AF713"/>
      <c r="AG713"/>
      <c r="AH713"/>
      <c r="AI713"/>
      <c r="AJ713"/>
    </row>
    <row r="714" spans="7:36" x14ac:dyDescent="0.25">
      <c r="G714" s="1"/>
      <c r="H714" s="1"/>
      <c r="I714" s="1"/>
      <c r="J714" s="1"/>
      <c r="K714" s="1"/>
      <c r="L714" s="1"/>
      <c r="Z714"/>
      <c r="AA714"/>
      <c r="AB714"/>
      <c r="AC714"/>
      <c r="AD714"/>
      <c r="AE714"/>
      <c r="AF714"/>
      <c r="AG714"/>
      <c r="AH714"/>
      <c r="AI714"/>
      <c r="AJ714"/>
    </row>
    <row r="715" spans="7:36" x14ac:dyDescent="0.25">
      <c r="G715" s="1"/>
      <c r="H715" s="1"/>
      <c r="I715" s="1"/>
      <c r="J715" s="1"/>
      <c r="K715" s="1"/>
      <c r="L715" s="1"/>
      <c r="Z715"/>
      <c r="AA715"/>
      <c r="AB715"/>
      <c r="AC715"/>
      <c r="AD715"/>
      <c r="AE715"/>
      <c r="AF715"/>
      <c r="AG715"/>
      <c r="AH715"/>
      <c r="AI715"/>
      <c r="AJ715"/>
    </row>
    <row r="716" spans="7:36" x14ac:dyDescent="0.25">
      <c r="G716" s="1"/>
      <c r="H716" s="1"/>
      <c r="I716" s="1"/>
      <c r="J716" s="1"/>
      <c r="K716" s="1"/>
      <c r="L716" s="1"/>
      <c r="Z716"/>
      <c r="AA716"/>
      <c r="AB716"/>
      <c r="AC716"/>
      <c r="AD716"/>
      <c r="AE716"/>
      <c r="AF716"/>
      <c r="AG716"/>
      <c r="AH716"/>
      <c r="AI716"/>
      <c r="AJ716"/>
    </row>
    <row r="717" spans="7:36" x14ac:dyDescent="0.25">
      <c r="G717" s="1"/>
      <c r="H717" s="1"/>
      <c r="I717" s="1"/>
      <c r="J717" s="1"/>
      <c r="K717" s="1"/>
      <c r="L717" s="1"/>
      <c r="Z717"/>
      <c r="AA717"/>
      <c r="AB717"/>
      <c r="AC717"/>
      <c r="AD717"/>
      <c r="AE717"/>
      <c r="AF717"/>
      <c r="AG717"/>
      <c r="AH717"/>
      <c r="AI717"/>
      <c r="AJ717"/>
    </row>
    <row r="718" spans="7:36" x14ac:dyDescent="0.25">
      <c r="G718" s="1"/>
      <c r="H718" s="1"/>
      <c r="I718" s="1"/>
      <c r="J718" s="1"/>
      <c r="K718" s="1"/>
      <c r="L718" s="1"/>
      <c r="Z718"/>
      <c r="AA718"/>
      <c r="AB718"/>
      <c r="AC718"/>
      <c r="AD718"/>
      <c r="AE718"/>
      <c r="AF718"/>
      <c r="AG718"/>
      <c r="AH718"/>
      <c r="AI718"/>
      <c r="AJ718"/>
    </row>
    <row r="719" spans="7:36" x14ac:dyDescent="0.25">
      <c r="G719" s="1"/>
      <c r="H719" s="1"/>
      <c r="I719" s="1"/>
      <c r="J719" s="1"/>
      <c r="K719" s="1"/>
      <c r="L719" s="1"/>
      <c r="Z719"/>
      <c r="AA719"/>
      <c r="AB719"/>
      <c r="AC719"/>
      <c r="AD719"/>
      <c r="AE719"/>
      <c r="AF719"/>
      <c r="AG719"/>
      <c r="AH719"/>
      <c r="AI719"/>
      <c r="AJ719"/>
    </row>
    <row r="720" spans="7:36" x14ac:dyDescent="0.25">
      <c r="G720" s="1"/>
      <c r="H720" s="1"/>
      <c r="I720" s="1"/>
      <c r="J720" s="1"/>
      <c r="K720" s="1"/>
      <c r="L720" s="1"/>
      <c r="Z720"/>
      <c r="AA720"/>
      <c r="AB720"/>
      <c r="AC720"/>
      <c r="AD720"/>
      <c r="AE720"/>
      <c r="AF720"/>
      <c r="AG720"/>
      <c r="AH720"/>
      <c r="AI720"/>
      <c r="AJ720"/>
    </row>
    <row r="721" spans="7:36" x14ac:dyDescent="0.25">
      <c r="G721" s="1"/>
      <c r="H721" s="1"/>
      <c r="I721" s="1"/>
      <c r="J721" s="1"/>
      <c r="K721" s="1"/>
      <c r="L721" s="1"/>
      <c r="Z721"/>
      <c r="AA721"/>
      <c r="AB721"/>
      <c r="AC721"/>
      <c r="AD721"/>
      <c r="AE721"/>
      <c r="AF721"/>
      <c r="AG721"/>
      <c r="AH721"/>
      <c r="AI721"/>
      <c r="AJ721"/>
    </row>
    <row r="722" spans="7:36" x14ac:dyDescent="0.25">
      <c r="G722" s="1"/>
      <c r="H722" s="1"/>
      <c r="I722" s="1"/>
      <c r="J722" s="1"/>
      <c r="K722" s="1"/>
      <c r="L722" s="1"/>
      <c r="Z722"/>
      <c r="AA722"/>
      <c r="AB722"/>
      <c r="AC722"/>
      <c r="AD722"/>
      <c r="AE722"/>
      <c r="AF722"/>
      <c r="AG722"/>
      <c r="AH722"/>
      <c r="AI722"/>
      <c r="AJ722"/>
    </row>
    <row r="723" spans="7:36" x14ac:dyDescent="0.25">
      <c r="G723" s="1"/>
      <c r="H723" s="1"/>
      <c r="I723" s="1"/>
      <c r="J723" s="1"/>
      <c r="K723" s="1"/>
      <c r="L723" s="1"/>
      <c r="Z723"/>
      <c r="AA723"/>
      <c r="AB723"/>
      <c r="AC723"/>
      <c r="AD723"/>
      <c r="AE723"/>
      <c r="AF723"/>
      <c r="AG723"/>
      <c r="AH723"/>
      <c r="AI723"/>
      <c r="AJ723"/>
    </row>
    <row r="724" spans="7:36" x14ac:dyDescent="0.25">
      <c r="G724" s="1"/>
      <c r="H724" s="1"/>
      <c r="I724" s="1"/>
      <c r="J724" s="1"/>
      <c r="K724" s="1"/>
      <c r="L724" s="1"/>
      <c r="Z724"/>
      <c r="AA724"/>
      <c r="AB724"/>
      <c r="AC724"/>
      <c r="AD724"/>
      <c r="AE724"/>
      <c r="AF724"/>
      <c r="AG724"/>
      <c r="AH724"/>
      <c r="AI724"/>
      <c r="AJ724"/>
    </row>
    <row r="725" spans="7:36" x14ac:dyDescent="0.25">
      <c r="G725" s="1"/>
      <c r="H725" s="1"/>
      <c r="I725" s="1"/>
      <c r="J725" s="1"/>
      <c r="K725" s="1"/>
      <c r="L725" s="1"/>
      <c r="Z725"/>
      <c r="AA725"/>
      <c r="AB725"/>
      <c r="AC725"/>
      <c r="AD725"/>
      <c r="AE725"/>
      <c r="AF725"/>
      <c r="AG725"/>
      <c r="AH725"/>
      <c r="AI725"/>
      <c r="AJ725"/>
    </row>
    <row r="726" spans="7:36" x14ac:dyDescent="0.25">
      <c r="G726" s="1"/>
      <c r="H726" s="1"/>
      <c r="I726" s="1"/>
      <c r="J726" s="1"/>
      <c r="K726" s="1"/>
      <c r="L726" s="1"/>
      <c r="Z726"/>
      <c r="AA726"/>
      <c r="AB726"/>
      <c r="AC726"/>
      <c r="AD726"/>
      <c r="AE726"/>
      <c r="AF726"/>
      <c r="AG726"/>
      <c r="AH726"/>
      <c r="AI726"/>
      <c r="AJ726"/>
    </row>
    <row r="727" spans="7:36" x14ac:dyDescent="0.25">
      <c r="G727" s="1"/>
      <c r="H727" s="1"/>
      <c r="I727" s="1"/>
      <c r="J727" s="1"/>
      <c r="K727" s="1"/>
      <c r="L727" s="1"/>
      <c r="Z727"/>
      <c r="AA727"/>
      <c r="AB727"/>
      <c r="AC727"/>
      <c r="AD727"/>
      <c r="AE727"/>
      <c r="AF727"/>
      <c r="AG727"/>
      <c r="AH727"/>
      <c r="AI727"/>
      <c r="AJ727"/>
    </row>
    <row r="728" spans="7:36" x14ac:dyDescent="0.25">
      <c r="G728" s="1"/>
      <c r="H728" s="1"/>
      <c r="I728" s="1"/>
      <c r="J728" s="1"/>
      <c r="K728" s="1"/>
      <c r="L728" s="1"/>
      <c r="Z728"/>
      <c r="AA728"/>
      <c r="AB728"/>
      <c r="AC728"/>
      <c r="AD728"/>
      <c r="AE728"/>
      <c r="AF728"/>
      <c r="AG728"/>
      <c r="AH728"/>
      <c r="AI728"/>
      <c r="AJ728"/>
    </row>
    <row r="729" spans="7:36" x14ac:dyDescent="0.25">
      <c r="G729" s="1"/>
      <c r="H729" s="1"/>
      <c r="I729" s="1"/>
      <c r="J729" s="1"/>
      <c r="K729" s="1"/>
      <c r="L729" s="1"/>
      <c r="Z729"/>
      <c r="AA729"/>
      <c r="AB729"/>
      <c r="AC729"/>
      <c r="AD729"/>
      <c r="AE729"/>
      <c r="AF729"/>
      <c r="AG729"/>
      <c r="AH729"/>
      <c r="AI729"/>
      <c r="AJ729"/>
    </row>
    <row r="730" spans="7:36" x14ac:dyDescent="0.25">
      <c r="G730" s="1"/>
      <c r="H730" s="1"/>
      <c r="I730" s="1"/>
      <c r="J730" s="1"/>
      <c r="K730" s="1"/>
      <c r="L730" s="1"/>
      <c r="Z730"/>
      <c r="AA730"/>
      <c r="AB730"/>
      <c r="AC730"/>
      <c r="AD730"/>
      <c r="AE730"/>
      <c r="AF730"/>
      <c r="AG730"/>
      <c r="AH730"/>
      <c r="AI730"/>
      <c r="AJ730"/>
    </row>
    <row r="731" spans="7:36" x14ac:dyDescent="0.25">
      <c r="G731" s="1"/>
      <c r="H731" s="1"/>
      <c r="I731" s="1"/>
      <c r="J731" s="1"/>
      <c r="K731" s="1"/>
      <c r="L731" s="1"/>
      <c r="Z731"/>
      <c r="AA731"/>
      <c r="AB731"/>
      <c r="AC731"/>
      <c r="AD731"/>
      <c r="AE731"/>
      <c r="AF731"/>
      <c r="AG731"/>
      <c r="AH731"/>
      <c r="AI731"/>
      <c r="AJ731"/>
    </row>
    <row r="732" spans="7:36" x14ac:dyDescent="0.25">
      <c r="G732" s="1"/>
      <c r="H732" s="1"/>
      <c r="I732" s="1"/>
      <c r="J732" s="1"/>
      <c r="K732" s="1"/>
      <c r="L732" s="1"/>
      <c r="Z732"/>
      <c r="AA732"/>
      <c r="AB732"/>
      <c r="AC732"/>
      <c r="AD732"/>
      <c r="AE732"/>
      <c r="AF732"/>
      <c r="AG732"/>
      <c r="AH732"/>
      <c r="AI732"/>
      <c r="AJ732"/>
    </row>
    <row r="733" spans="7:36" x14ac:dyDescent="0.25">
      <c r="G733" s="1"/>
      <c r="H733" s="1"/>
      <c r="I733" s="1"/>
      <c r="J733" s="1"/>
      <c r="K733" s="1"/>
      <c r="L733" s="1"/>
      <c r="Z733"/>
      <c r="AA733"/>
      <c r="AB733"/>
      <c r="AC733"/>
      <c r="AD733"/>
      <c r="AE733"/>
      <c r="AF733"/>
      <c r="AG733"/>
      <c r="AH733"/>
      <c r="AI733"/>
      <c r="AJ733"/>
    </row>
    <row r="734" spans="7:36" x14ac:dyDescent="0.25">
      <c r="G734" s="1"/>
      <c r="H734" s="1"/>
      <c r="I734" s="1"/>
      <c r="J734" s="1"/>
      <c r="K734" s="1"/>
      <c r="L734" s="1"/>
      <c r="Z734"/>
      <c r="AA734"/>
      <c r="AB734"/>
      <c r="AC734"/>
      <c r="AD734"/>
      <c r="AE734"/>
      <c r="AF734"/>
      <c r="AG734"/>
      <c r="AH734"/>
      <c r="AI734"/>
      <c r="AJ734"/>
    </row>
    <row r="735" spans="7:36" x14ac:dyDescent="0.25">
      <c r="G735" s="1"/>
      <c r="H735" s="1"/>
      <c r="I735" s="1"/>
      <c r="J735" s="1"/>
      <c r="K735" s="1"/>
      <c r="L735" s="1"/>
      <c r="Z735"/>
      <c r="AA735"/>
      <c r="AB735"/>
      <c r="AC735"/>
      <c r="AD735"/>
      <c r="AE735"/>
      <c r="AF735"/>
      <c r="AG735"/>
      <c r="AH735"/>
      <c r="AI735"/>
      <c r="AJ735"/>
    </row>
    <row r="736" spans="7:36" x14ac:dyDescent="0.25">
      <c r="G736" s="1"/>
      <c r="H736" s="1"/>
      <c r="I736" s="1"/>
      <c r="J736" s="1"/>
      <c r="K736" s="1"/>
      <c r="L736" s="1"/>
      <c r="Z736"/>
      <c r="AA736"/>
      <c r="AB736"/>
      <c r="AC736"/>
      <c r="AD736"/>
      <c r="AE736"/>
      <c r="AF736"/>
      <c r="AG736"/>
      <c r="AH736"/>
      <c r="AI736"/>
      <c r="AJ736"/>
    </row>
    <row r="737" spans="7:36" x14ac:dyDescent="0.25">
      <c r="G737" s="1"/>
      <c r="H737" s="1"/>
      <c r="I737" s="1"/>
      <c r="J737" s="1"/>
      <c r="K737" s="1"/>
      <c r="L737" s="1"/>
      <c r="Z737"/>
      <c r="AA737"/>
      <c r="AB737"/>
      <c r="AC737"/>
      <c r="AD737"/>
      <c r="AE737"/>
      <c r="AF737"/>
      <c r="AG737"/>
      <c r="AH737"/>
      <c r="AI737"/>
      <c r="AJ737"/>
    </row>
    <row r="738" spans="7:36" x14ac:dyDescent="0.25">
      <c r="G738" s="1"/>
      <c r="H738" s="1"/>
      <c r="I738" s="1"/>
      <c r="J738" s="1"/>
      <c r="K738" s="1"/>
      <c r="L738" s="1"/>
      <c r="Z738"/>
      <c r="AA738"/>
      <c r="AB738"/>
      <c r="AC738"/>
      <c r="AD738"/>
      <c r="AE738"/>
      <c r="AF738"/>
      <c r="AG738"/>
      <c r="AH738"/>
      <c r="AI738"/>
      <c r="AJ738"/>
    </row>
    <row r="739" spans="7:36" x14ac:dyDescent="0.25">
      <c r="G739" s="1"/>
      <c r="H739" s="1"/>
      <c r="I739" s="1"/>
      <c r="J739" s="1"/>
      <c r="K739" s="1"/>
      <c r="L739" s="1"/>
      <c r="Z739"/>
      <c r="AA739"/>
      <c r="AB739"/>
      <c r="AC739"/>
      <c r="AD739"/>
      <c r="AE739"/>
      <c r="AF739"/>
      <c r="AG739"/>
      <c r="AH739"/>
      <c r="AI739"/>
      <c r="AJ739"/>
    </row>
    <row r="740" spans="7:36" x14ac:dyDescent="0.25">
      <c r="G740" s="1"/>
      <c r="H740" s="1"/>
      <c r="I740" s="1"/>
      <c r="J740" s="1"/>
      <c r="K740" s="1"/>
      <c r="L740" s="1"/>
      <c r="Z740"/>
      <c r="AA740"/>
      <c r="AB740"/>
      <c r="AC740"/>
      <c r="AD740"/>
      <c r="AE740"/>
      <c r="AF740"/>
      <c r="AG740"/>
      <c r="AH740"/>
      <c r="AI740"/>
      <c r="AJ740"/>
    </row>
    <row r="741" spans="7:36" x14ac:dyDescent="0.25">
      <c r="G741" s="1"/>
      <c r="H741" s="1"/>
      <c r="I741" s="1"/>
      <c r="J741" s="1"/>
      <c r="K741" s="1"/>
      <c r="L741" s="1"/>
      <c r="Z741"/>
      <c r="AA741"/>
      <c r="AB741"/>
      <c r="AC741"/>
      <c r="AD741"/>
      <c r="AE741"/>
      <c r="AF741"/>
      <c r="AG741"/>
      <c r="AH741"/>
      <c r="AI741"/>
      <c r="AJ741"/>
    </row>
    <row r="742" spans="7:36" x14ac:dyDescent="0.25">
      <c r="G742" s="1"/>
      <c r="H742" s="1"/>
      <c r="I742" s="1"/>
      <c r="J742" s="1"/>
      <c r="K742" s="1"/>
      <c r="L742" s="1"/>
      <c r="Z742"/>
      <c r="AA742"/>
      <c r="AB742"/>
      <c r="AC742"/>
      <c r="AD742"/>
      <c r="AE742"/>
      <c r="AF742"/>
      <c r="AG742"/>
      <c r="AH742"/>
      <c r="AI742"/>
      <c r="AJ742"/>
    </row>
    <row r="743" spans="7:36" x14ac:dyDescent="0.25">
      <c r="G743" s="1"/>
      <c r="H743" s="1"/>
      <c r="I743" s="1"/>
      <c r="J743" s="1"/>
      <c r="K743" s="1"/>
      <c r="L743" s="1"/>
      <c r="Z743"/>
      <c r="AA743"/>
      <c r="AB743"/>
      <c r="AC743"/>
      <c r="AD743"/>
      <c r="AE743"/>
      <c r="AF743"/>
      <c r="AG743"/>
      <c r="AH743"/>
      <c r="AI743"/>
      <c r="AJ743"/>
    </row>
    <row r="744" spans="7:36" x14ac:dyDescent="0.25">
      <c r="G744" s="1"/>
      <c r="H744" s="1"/>
      <c r="I744" s="1"/>
      <c r="J744" s="1"/>
      <c r="K744" s="1"/>
      <c r="L744" s="1"/>
      <c r="Z744"/>
      <c r="AA744"/>
      <c r="AB744"/>
      <c r="AC744"/>
      <c r="AD744"/>
      <c r="AE744"/>
      <c r="AF744"/>
      <c r="AG744"/>
      <c r="AH744"/>
      <c r="AI744"/>
      <c r="AJ744"/>
    </row>
    <row r="745" spans="7:36" x14ac:dyDescent="0.25">
      <c r="G745" s="1"/>
      <c r="H745" s="1"/>
      <c r="I745" s="1"/>
      <c r="J745" s="1"/>
      <c r="K745" s="1"/>
      <c r="L745" s="1"/>
      <c r="Z745"/>
      <c r="AA745"/>
      <c r="AB745"/>
      <c r="AC745"/>
      <c r="AD745"/>
      <c r="AE745"/>
      <c r="AF745"/>
      <c r="AG745"/>
      <c r="AH745"/>
      <c r="AI745"/>
      <c r="AJ745"/>
    </row>
    <row r="746" spans="7:36" x14ac:dyDescent="0.25">
      <c r="G746" s="1"/>
      <c r="H746" s="1"/>
      <c r="I746" s="1"/>
      <c r="J746" s="1"/>
      <c r="K746" s="1"/>
      <c r="L746" s="1"/>
      <c r="Z746"/>
      <c r="AA746"/>
      <c r="AB746"/>
      <c r="AC746"/>
      <c r="AD746"/>
      <c r="AE746"/>
      <c r="AF746"/>
      <c r="AG746"/>
      <c r="AH746"/>
      <c r="AI746"/>
      <c r="AJ746"/>
    </row>
    <row r="747" spans="7:36" x14ac:dyDescent="0.25">
      <c r="G747" s="1"/>
      <c r="H747" s="1"/>
      <c r="I747" s="1"/>
      <c r="J747" s="1"/>
      <c r="K747" s="1"/>
      <c r="L747" s="1"/>
      <c r="Z747"/>
      <c r="AA747"/>
      <c r="AB747"/>
      <c r="AC747"/>
      <c r="AD747"/>
      <c r="AE747"/>
      <c r="AF747"/>
      <c r="AG747"/>
      <c r="AH747"/>
      <c r="AI747"/>
      <c r="AJ747"/>
    </row>
    <row r="748" spans="7:36" x14ac:dyDescent="0.25">
      <c r="G748" s="1"/>
      <c r="H748" s="1"/>
      <c r="I748" s="1"/>
      <c r="J748" s="1"/>
      <c r="K748" s="1"/>
      <c r="L748" s="1"/>
      <c r="Z748"/>
      <c r="AA748"/>
      <c r="AB748"/>
      <c r="AC748"/>
      <c r="AD748"/>
      <c r="AE748"/>
      <c r="AF748"/>
      <c r="AG748"/>
      <c r="AH748"/>
      <c r="AI748"/>
      <c r="AJ748"/>
    </row>
    <row r="749" spans="7:36" x14ac:dyDescent="0.25">
      <c r="G749" s="1"/>
      <c r="H749" s="1"/>
      <c r="I749" s="1"/>
      <c r="J749" s="1"/>
      <c r="K749" s="1"/>
      <c r="L749" s="1"/>
      <c r="Z749"/>
      <c r="AA749"/>
      <c r="AB749"/>
      <c r="AC749"/>
      <c r="AD749"/>
      <c r="AE749"/>
      <c r="AF749"/>
      <c r="AG749"/>
      <c r="AH749"/>
      <c r="AI749"/>
      <c r="AJ749"/>
    </row>
    <row r="750" spans="7:36" x14ac:dyDescent="0.25">
      <c r="G750" s="1"/>
      <c r="H750" s="1"/>
      <c r="I750" s="1"/>
      <c r="J750" s="1"/>
      <c r="K750" s="1"/>
      <c r="L750" s="1"/>
      <c r="Z750"/>
      <c r="AA750"/>
      <c r="AB750"/>
      <c r="AC750"/>
      <c r="AD750"/>
      <c r="AE750"/>
      <c r="AF750"/>
      <c r="AG750"/>
      <c r="AH750"/>
      <c r="AI750"/>
      <c r="AJ750"/>
    </row>
    <row r="751" spans="7:36" x14ac:dyDescent="0.25">
      <c r="G751" s="1"/>
      <c r="H751" s="1"/>
      <c r="I751" s="1"/>
      <c r="J751" s="1"/>
      <c r="K751" s="1"/>
      <c r="L751" s="1"/>
      <c r="Z751"/>
      <c r="AA751"/>
      <c r="AB751"/>
      <c r="AC751"/>
      <c r="AD751"/>
      <c r="AE751"/>
      <c r="AF751"/>
      <c r="AG751"/>
      <c r="AH751"/>
      <c r="AI751"/>
      <c r="AJ751"/>
    </row>
    <row r="752" spans="7:36" x14ac:dyDescent="0.25">
      <c r="G752" s="1"/>
      <c r="H752" s="1"/>
      <c r="I752" s="1"/>
      <c r="J752" s="1"/>
      <c r="K752" s="1"/>
      <c r="L752" s="1"/>
      <c r="Z752"/>
      <c r="AA752"/>
      <c r="AB752"/>
      <c r="AC752"/>
      <c r="AD752"/>
      <c r="AE752"/>
      <c r="AF752"/>
      <c r="AG752"/>
      <c r="AH752"/>
      <c r="AI752"/>
      <c r="AJ752"/>
    </row>
    <row r="753" spans="7:36" x14ac:dyDescent="0.25">
      <c r="G753" s="1"/>
      <c r="H753" s="1"/>
      <c r="I753" s="1"/>
      <c r="J753" s="1"/>
      <c r="K753" s="1"/>
      <c r="L753" s="1"/>
      <c r="Z753"/>
      <c r="AA753"/>
      <c r="AB753"/>
      <c r="AC753"/>
      <c r="AD753"/>
      <c r="AE753"/>
      <c r="AF753"/>
      <c r="AG753"/>
      <c r="AH753"/>
      <c r="AI753"/>
      <c r="AJ753"/>
    </row>
    <row r="754" spans="7:36" x14ac:dyDescent="0.25">
      <c r="G754" s="1"/>
      <c r="H754" s="1"/>
      <c r="I754" s="1"/>
      <c r="J754" s="1"/>
      <c r="K754" s="1"/>
      <c r="L754" s="1"/>
      <c r="Z754"/>
      <c r="AA754"/>
      <c r="AB754"/>
      <c r="AC754"/>
      <c r="AD754"/>
      <c r="AE754"/>
      <c r="AF754"/>
      <c r="AG754"/>
      <c r="AH754"/>
      <c r="AI754"/>
      <c r="AJ754"/>
    </row>
    <row r="755" spans="7:36" x14ac:dyDescent="0.25">
      <c r="G755" s="1"/>
      <c r="H755" s="1"/>
      <c r="I755" s="1"/>
      <c r="J755" s="1"/>
      <c r="K755" s="1"/>
      <c r="L755" s="1"/>
      <c r="Z755"/>
      <c r="AA755"/>
      <c r="AB755"/>
      <c r="AC755"/>
      <c r="AD755"/>
      <c r="AE755"/>
      <c r="AF755"/>
      <c r="AG755"/>
      <c r="AH755"/>
      <c r="AI755"/>
      <c r="AJ755"/>
    </row>
    <row r="756" spans="7:36" x14ac:dyDescent="0.25">
      <c r="G756" s="1"/>
      <c r="H756" s="1"/>
      <c r="I756" s="1"/>
      <c r="J756" s="1"/>
      <c r="K756" s="1"/>
      <c r="L756" s="1"/>
      <c r="Z756"/>
      <c r="AA756"/>
      <c r="AB756"/>
      <c r="AC756"/>
      <c r="AD756"/>
      <c r="AE756"/>
      <c r="AF756"/>
      <c r="AG756"/>
      <c r="AH756"/>
      <c r="AI756"/>
      <c r="AJ756"/>
    </row>
    <row r="757" spans="7:36" x14ac:dyDescent="0.25">
      <c r="G757" s="1"/>
      <c r="H757" s="1"/>
      <c r="I757" s="1"/>
      <c r="J757" s="1"/>
      <c r="K757" s="1"/>
      <c r="L757" s="1"/>
      <c r="Z757"/>
      <c r="AA757"/>
      <c r="AB757"/>
      <c r="AC757"/>
      <c r="AD757"/>
      <c r="AE757"/>
      <c r="AF757"/>
      <c r="AG757"/>
      <c r="AH757"/>
      <c r="AI757"/>
      <c r="AJ757"/>
    </row>
    <row r="758" spans="7:36" x14ac:dyDescent="0.25">
      <c r="G758" s="1"/>
      <c r="H758" s="1"/>
      <c r="I758" s="1"/>
      <c r="J758" s="1"/>
      <c r="K758" s="1"/>
      <c r="L758" s="1"/>
      <c r="Z758"/>
      <c r="AA758"/>
      <c r="AB758"/>
      <c r="AC758"/>
      <c r="AD758"/>
      <c r="AE758"/>
      <c r="AF758"/>
      <c r="AG758"/>
      <c r="AH758"/>
      <c r="AI758"/>
      <c r="AJ758"/>
    </row>
    <row r="759" spans="7:36" x14ac:dyDescent="0.25">
      <c r="G759" s="1"/>
      <c r="H759" s="1"/>
      <c r="I759" s="1"/>
      <c r="J759" s="1"/>
      <c r="K759" s="1"/>
      <c r="L759" s="1"/>
      <c r="Z759"/>
      <c r="AA759"/>
      <c r="AB759"/>
      <c r="AC759"/>
      <c r="AD759"/>
      <c r="AE759"/>
      <c r="AF759"/>
      <c r="AG759"/>
      <c r="AH759"/>
      <c r="AI759"/>
      <c r="AJ759"/>
    </row>
    <row r="760" spans="7:36" x14ac:dyDescent="0.25">
      <c r="G760" s="1"/>
      <c r="H760" s="1"/>
      <c r="I760" s="1"/>
      <c r="J760" s="1"/>
      <c r="K760" s="1"/>
      <c r="L760" s="1"/>
      <c r="Z760"/>
      <c r="AA760"/>
      <c r="AB760"/>
      <c r="AC760"/>
      <c r="AD760"/>
      <c r="AE760"/>
      <c r="AF760"/>
      <c r="AG760"/>
      <c r="AH760"/>
      <c r="AI760"/>
      <c r="AJ760"/>
    </row>
    <row r="761" spans="7:36" x14ac:dyDescent="0.25">
      <c r="G761" s="1"/>
      <c r="H761" s="1"/>
      <c r="I761" s="1"/>
      <c r="J761" s="1"/>
      <c r="K761" s="1"/>
      <c r="L761" s="1"/>
      <c r="Z761"/>
      <c r="AA761"/>
      <c r="AB761"/>
      <c r="AC761"/>
      <c r="AD761"/>
      <c r="AE761"/>
      <c r="AF761"/>
      <c r="AG761"/>
      <c r="AH761"/>
      <c r="AI761"/>
      <c r="AJ761"/>
    </row>
    <row r="762" spans="7:36" x14ac:dyDescent="0.25">
      <c r="G762" s="1"/>
      <c r="H762" s="1"/>
      <c r="I762" s="1"/>
      <c r="J762" s="1"/>
      <c r="K762" s="1"/>
      <c r="L762" s="1"/>
      <c r="Z762"/>
      <c r="AA762"/>
      <c r="AB762"/>
      <c r="AC762"/>
      <c r="AD762"/>
      <c r="AE762"/>
      <c r="AF762"/>
      <c r="AG762"/>
      <c r="AH762"/>
      <c r="AI762"/>
      <c r="AJ762"/>
    </row>
    <row r="763" spans="7:36" x14ac:dyDescent="0.25">
      <c r="G763" s="1"/>
      <c r="H763" s="1"/>
      <c r="I763" s="1"/>
      <c r="J763" s="1"/>
      <c r="K763" s="1"/>
      <c r="L763" s="1"/>
      <c r="Z763"/>
      <c r="AA763"/>
      <c r="AB763"/>
      <c r="AC763"/>
      <c r="AD763"/>
      <c r="AE763"/>
      <c r="AF763"/>
      <c r="AG763"/>
      <c r="AH763"/>
      <c r="AI763"/>
      <c r="AJ763"/>
    </row>
    <row r="764" spans="7:36" x14ac:dyDescent="0.25">
      <c r="G764" s="1"/>
      <c r="H764" s="1"/>
      <c r="I764" s="1"/>
      <c r="J764" s="1"/>
      <c r="K764" s="1"/>
      <c r="L764" s="1"/>
      <c r="Z764"/>
      <c r="AA764"/>
      <c r="AB764"/>
      <c r="AC764"/>
      <c r="AD764"/>
      <c r="AE764"/>
      <c r="AF764"/>
      <c r="AG764"/>
      <c r="AH764"/>
      <c r="AI764"/>
      <c r="AJ764"/>
    </row>
    <row r="765" spans="7:36" x14ac:dyDescent="0.25">
      <c r="G765" s="1"/>
      <c r="H765" s="1"/>
      <c r="I765" s="1"/>
      <c r="J765" s="1"/>
      <c r="K765" s="1"/>
      <c r="L765" s="1"/>
      <c r="Z765"/>
      <c r="AA765"/>
      <c r="AB765"/>
      <c r="AC765"/>
      <c r="AD765"/>
      <c r="AE765"/>
      <c r="AF765"/>
      <c r="AG765"/>
      <c r="AH765"/>
      <c r="AI765"/>
      <c r="AJ765"/>
    </row>
    <row r="766" spans="7:36" x14ac:dyDescent="0.25">
      <c r="G766" s="1"/>
      <c r="H766" s="1"/>
      <c r="I766" s="1"/>
      <c r="J766" s="1"/>
      <c r="K766" s="1"/>
      <c r="L766" s="1"/>
      <c r="Z766"/>
      <c r="AA766"/>
      <c r="AB766"/>
      <c r="AC766"/>
      <c r="AD766"/>
      <c r="AE766"/>
      <c r="AF766"/>
      <c r="AG766"/>
      <c r="AH766"/>
      <c r="AI766"/>
      <c r="AJ766"/>
    </row>
    <row r="767" spans="7:36" x14ac:dyDescent="0.25">
      <c r="G767" s="1"/>
      <c r="H767" s="1"/>
      <c r="I767" s="1"/>
      <c r="J767" s="1"/>
      <c r="K767" s="1"/>
      <c r="L767" s="1"/>
      <c r="Z767"/>
      <c r="AA767"/>
      <c r="AB767"/>
      <c r="AC767"/>
      <c r="AD767"/>
      <c r="AE767"/>
      <c r="AF767"/>
      <c r="AG767"/>
      <c r="AH767"/>
      <c r="AI767"/>
      <c r="AJ767"/>
    </row>
    <row r="768" spans="7:36" x14ac:dyDescent="0.25">
      <c r="G768" s="1"/>
      <c r="H768" s="1"/>
      <c r="I768" s="1"/>
      <c r="J768" s="1"/>
      <c r="K768" s="1"/>
      <c r="L768" s="1"/>
      <c r="Z768"/>
      <c r="AA768"/>
      <c r="AB768"/>
      <c r="AC768"/>
      <c r="AD768"/>
      <c r="AE768"/>
      <c r="AF768"/>
      <c r="AG768"/>
      <c r="AH768"/>
      <c r="AI768"/>
      <c r="AJ768"/>
    </row>
    <row r="769" spans="7:36" x14ac:dyDescent="0.25">
      <c r="G769" s="1"/>
      <c r="H769" s="1"/>
      <c r="I769" s="1"/>
      <c r="J769" s="1"/>
      <c r="K769" s="1"/>
      <c r="L769" s="1"/>
      <c r="Z769"/>
      <c r="AA769"/>
      <c r="AB769"/>
      <c r="AC769"/>
      <c r="AD769"/>
      <c r="AE769"/>
      <c r="AF769"/>
      <c r="AG769"/>
      <c r="AH769"/>
      <c r="AI769"/>
      <c r="AJ769"/>
    </row>
    <row r="770" spans="7:36" x14ac:dyDescent="0.25">
      <c r="G770" s="1"/>
      <c r="H770" s="1"/>
      <c r="I770" s="1"/>
      <c r="J770" s="1"/>
      <c r="K770" s="1"/>
      <c r="L770" s="1"/>
      <c r="Z770"/>
      <c r="AA770"/>
      <c r="AB770"/>
      <c r="AC770"/>
      <c r="AD770"/>
      <c r="AE770"/>
      <c r="AF770"/>
      <c r="AG770"/>
      <c r="AH770"/>
      <c r="AI770"/>
      <c r="AJ770"/>
    </row>
    <row r="771" spans="7:36" x14ac:dyDescent="0.25">
      <c r="G771" s="1"/>
      <c r="H771" s="1"/>
      <c r="I771" s="1"/>
      <c r="J771" s="1"/>
      <c r="K771" s="1"/>
      <c r="L771" s="1"/>
      <c r="Z771"/>
      <c r="AA771"/>
      <c r="AB771"/>
      <c r="AC771"/>
      <c r="AD771"/>
      <c r="AE771"/>
      <c r="AF771"/>
      <c r="AG771"/>
      <c r="AH771"/>
      <c r="AI771"/>
      <c r="AJ771"/>
    </row>
    <row r="772" spans="7:36" x14ac:dyDescent="0.25">
      <c r="G772" s="1"/>
      <c r="H772" s="1"/>
      <c r="I772" s="1"/>
      <c r="J772" s="1"/>
      <c r="K772" s="1"/>
      <c r="L772" s="1"/>
      <c r="Z772"/>
      <c r="AA772"/>
      <c r="AB772"/>
      <c r="AC772"/>
      <c r="AD772"/>
      <c r="AE772"/>
      <c r="AF772"/>
      <c r="AG772"/>
      <c r="AH772"/>
      <c r="AI772"/>
      <c r="AJ772"/>
    </row>
    <row r="773" spans="7:36" x14ac:dyDescent="0.25">
      <c r="G773" s="1"/>
      <c r="H773" s="1"/>
      <c r="I773" s="1"/>
      <c r="J773" s="1"/>
      <c r="K773" s="1"/>
      <c r="L773" s="1"/>
      <c r="Z773"/>
      <c r="AA773"/>
      <c r="AB773"/>
      <c r="AC773"/>
      <c r="AD773"/>
      <c r="AE773"/>
      <c r="AF773"/>
      <c r="AG773"/>
      <c r="AH773"/>
      <c r="AI773"/>
      <c r="AJ773"/>
    </row>
    <row r="774" spans="7:36" x14ac:dyDescent="0.25">
      <c r="G774" s="1"/>
      <c r="H774" s="1"/>
      <c r="I774" s="1"/>
      <c r="J774" s="1"/>
      <c r="K774" s="1"/>
      <c r="L774" s="1"/>
      <c r="Z774"/>
      <c r="AA774"/>
      <c r="AB774"/>
      <c r="AC774"/>
      <c r="AD774"/>
      <c r="AE774"/>
      <c r="AF774"/>
      <c r="AG774"/>
      <c r="AH774"/>
      <c r="AI774"/>
      <c r="AJ774"/>
    </row>
    <row r="775" spans="7:36" x14ac:dyDescent="0.25">
      <c r="G775" s="1"/>
      <c r="H775" s="1"/>
      <c r="I775" s="1"/>
      <c r="J775" s="1"/>
      <c r="K775" s="1"/>
      <c r="L775" s="1"/>
      <c r="Z775"/>
      <c r="AA775"/>
      <c r="AB775"/>
      <c r="AC775"/>
      <c r="AD775"/>
      <c r="AE775"/>
      <c r="AF775"/>
      <c r="AG775"/>
      <c r="AH775"/>
      <c r="AI775"/>
      <c r="AJ775"/>
    </row>
    <row r="776" spans="7:36" x14ac:dyDescent="0.25">
      <c r="G776" s="1"/>
      <c r="H776" s="1"/>
      <c r="I776" s="1"/>
      <c r="J776" s="1"/>
      <c r="K776" s="1"/>
      <c r="L776" s="1"/>
      <c r="Z776"/>
      <c r="AA776"/>
      <c r="AB776"/>
      <c r="AC776"/>
      <c r="AD776"/>
      <c r="AE776"/>
      <c r="AF776"/>
      <c r="AG776"/>
      <c r="AH776"/>
      <c r="AI776"/>
      <c r="AJ776"/>
    </row>
    <row r="777" spans="7:36" x14ac:dyDescent="0.25">
      <c r="G777" s="1"/>
      <c r="H777" s="1"/>
      <c r="I777" s="1"/>
      <c r="J777" s="1"/>
      <c r="K777" s="1"/>
      <c r="L777" s="1"/>
      <c r="Z777"/>
      <c r="AA777"/>
      <c r="AB777"/>
      <c r="AC777"/>
      <c r="AD777"/>
      <c r="AE777"/>
      <c r="AF777"/>
      <c r="AG777"/>
      <c r="AH777"/>
      <c r="AI777"/>
      <c r="AJ777"/>
    </row>
    <row r="778" spans="7:36" x14ac:dyDescent="0.25">
      <c r="G778" s="1"/>
      <c r="H778" s="1"/>
      <c r="I778" s="1"/>
      <c r="J778" s="1"/>
      <c r="K778" s="1"/>
      <c r="L778" s="1"/>
      <c r="Z778"/>
      <c r="AA778"/>
      <c r="AB778"/>
      <c r="AC778"/>
      <c r="AD778"/>
      <c r="AE778"/>
      <c r="AF778"/>
      <c r="AG778"/>
      <c r="AH778"/>
      <c r="AI778"/>
      <c r="AJ778"/>
    </row>
    <row r="779" spans="7:36" x14ac:dyDescent="0.25">
      <c r="G779" s="1"/>
      <c r="H779" s="1"/>
      <c r="I779" s="1"/>
      <c r="J779" s="1"/>
      <c r="K779" s="1"/>
      <c r="L779" s="1"/>
      <c r="Z779"/>
      <c r="AA779"/>
      <c r="AB779"/>
      <c r="AC779"/>
      <c r="AD779"/>
      <c r="AE779"/>
      <c r="AF779"/>
      <c r="AG779"/>
      <c r="AH779"/>
      <c r="AI779"/>
      <c r="AJ779"/>
    </row>
    <row r="780" spans="7:36" x14ac:dyDescent="0.25">
      <c r="G780" s="1"/>
      <c r="H780" s="1"/>
      <c r="I780" s="1"/>
      <c r="J780" s="1"/>
      <c r="K780" s="1"/>
      <c r="L780" s="1"/>
      <c r="Z780"/>
      <c r="AA780"/>
      <c r="AB780"/>
      <c r="AC780"/>
      <c r="AD780"/>
      <c r="AE780"/>
      <c r="AF780"/>
      <c r="AG780"/>
      <c r="AH780"/>
      <c r="AI780"/>
      <c r="AJ780"/>
    </row>
    <row r="781" spans="7:36" x14ac:dyDescent="0.25">
      <c r="G781" s="1"/>
      <c r="H781" s="1"/>
      <c r="I781" s="1"/>
      <c r="J781" s="1"/>
      <c r="K781" s="1"/>
      <c r="L781" s="1"/>
      <c r="Z781"/>
      <c r="AA781"/>
      <c r="AB781"/>
      <c r="AC781"/>
      <c r="AD781"/>
      <c r="AE781"/>
      <c r="AF781"/>
      <c r="AG781"/>
      <c r="AH781"/>
      <c r="AI781"/>
      <c r="AJ781"/>
    </row>
    <row r="782" spans="7:36" x14ac:dyDescent="0.25">
      <c r="G782" s="1"/>
      <c r="H782" s="1"/>
      <c r="I782" s="1"/>
      <c r="J782" s="1"/>
      <c r="K782" s="1"/>
      <c r="L782" s="1"/>
      <c r="Z782"/>
      <c r="AA782"/>
      <c r="AB782"/>
      <c r="AC782"/>
      <c r="AD782"/>
      <c r="AE782"/>
      <c r="AF782"/>
      <c r="AG782"/>
      <c r="AH782"/>
      <c r="AI782"/>
      <c r="AJ782"/>
    </row>
    <row r="783" spans="7:36" x14ac:dyDescent="0.25">
      <c r="G783" s="1"/>
      <c r="H783" s="1"/>
      <c r="I783" s="1"/>
      <c r="J783" s="1"/>
      <c r="K783" s="1"/>
      <c r="L783" s="1"/>
      <c r="Z783"/>
      <c r="AA783"/>
      <c r="AB783"/>
      <c r="AC783"/>
      <c r="AD783"/>
      <c r="AE783"/>
      <c r="AF783"/>
      <c r="AG783"/>
      <c r="AH783"/>
      <c r="AI783"/>
      <c r="AJ783"/>
    </row>
    <row r="784" spans="7:36" x14ac:dyDescent="0.25">
      <c r="G784" s="1"/>
      <c r="H784" s="1"/>
      <c r="I784" s="1"/>
      <c r="J784" s="1"/>
      <c r="K784" s="1"/>
      <c r="L784" s="1"/>
      <c r="Z784"/>
      <c r="AA784"/>
      <c r="AB784"/>
      <c r="AC784"/>
      <c r="AD784"/>
      <c r="AE784"/>
      <c r="AF784"/>
      <c r="AG784"/>
      <c r="AH784"/>
      <c r="AI784"/>
      <c r="AJ784"/>
    </row>
    <row r="785" spans="7:36" x14ac:dyDescent="0.25">
      <c r="G785" s="1"/>
      <c r="H785" s="1"/>
      <c r="I785" s="1"/>
      <c r="J785" s="1"/>
      <c r="K785" s="1"/>
      <c r="L785" s="1"/>
      <c r="Z785"/>
      <c r="AA785"/>
      <c r="AB785"/>
      <c r="AC785"/>
      <c r="AD785"/>
      <c r="AE785"/>
      <c r="AF785"/>
      <c r="AG785"/>
      <c r="AH785"/>
      <c r="AI785"/>
      <c r="AJ785"/>
    </row>
    <row r="786" spans="7:36" x14ac:dyDescent="0.25">
      <c r="G786" s="1"/>
      <c r="H786" s="1"/>
      <c r="I786" s="1"/>
      <c r="J786" s="1"/>
      <c r="K786" s="1"/>
      <c r="L786" s="1"/>
      <c r="Z786"/>
      <c r="AA786"/>
      <c r="AB786"/>
      <c r="AC786"/>
      <c r="AD786"/>
      <c r="AE786"/>
      <c r="AF786"/>
      <c r="AG786"/>
      <c r="AH786"/>
      <c r="AI786"/>
      <c r="AJ786"/>
    </row>
    <row r="787" spans="7:36" x14ac:dyDescent="0.25">
      <c r="G787" s="1"/>
      <c r="H787" s="1"/>
      <c r="I787" s="1"/>
      <c r="J787" s="1"/>
      <c r="K787" s="1"/>
      <c r="L787" s="1"/>
      <c r="Z787"/>
      <c r="AA787"/>
      <c r="AB787"/>
      <c r="AC787"/>
      <c r="AD787"/>
      <c r="AE787"/>
      <c r="AF787"/>
      <c r="AG787"/>
      <c r="AH787"/>
      <c r="AI787"/>
      <c r="AJ787"/>
    </row>
    <row r="788" spans="7:36" x14ac:dyDescent="0.25">
      <c r="G788" s="1"/>
      <c r="H788" s="1"/>
      <c r="I788" s="1"/>
      <c r="J788" s="1"/>
      <c r="K788" s="1"/>
      <c r="L788" s="1"/>
      <c r="Z788"/>
      <c r="AA788"/>
      <c r="AB788"/>
      <c r="AC788"/>
      <c r="AD788"/>
      <c r="AE788"/>
      <c r="AF788"/>
      <c r="AG788"/>
      <c r="AH788"/>
      <c r="AI788"/>
      <c r="AJ788"/>
    </row>
    <row r="789" spans="7:36" x14ac:dyDescent="0.25">
      <c r="G789" s="1"/>
      <c r="H789" s="1"/>
      <c r="I789" s="1"/>
      <c r="J789" s="1"/>
      <c r="K789" s="1"/>
      <c r="L789" s="1"/>
      <c r="Z789"/>
      <c r="AA789"/>
      <c r="AB789"/>
      <c r="AC789"/>
      <c r="AD789"/>
      <c r="AE789"/>
      <c r="AF789"/>
      <c r="AG789"/>
      <c r="AH789"/>
      <c r="AI789"/>
      <c r="AJ789"/>
    </row>
    <row r="790" spans="7:36" x14ac:dyDescent="0.25">
      <c r="G790" s="1"/>
      <c r="H790" s="1"/>
      <c r="I790" s="1"/>
      <c r="J790" s="1"/>
      <c r="K790" s="1"/>
      <c r="L790" s="1"/>
      <c r="Z790"/>
      <c r="AA790"/>
      <c r="AB790"/>
      <c r="AC790"/>
      <c r="AD790"/>
      <c r="AE790"/>
      <c r="AF790"/>
      <c r="AG790"/>
      <c r="AH790"/>
      <c r="AI790"/>
      <c r="AJ790"/>
    </row>
    <row r="791" spans="7:36" x14ac:dyDescent="0.25">
      <c r="G791" s="1"/>
      <c r="H791" s="1"/>
      <c r="I791" s="1"/>
      <c r="J791" s="1"/>
      <c r="K791" s="1"/>
      <c r="L791" s="1"/>
      <c r="Z791"/>
      <c r="AA791"/>
      <c r="AB791"/>
      <c r="AC791"/>
      <c r="AD791"/>
      <c r="AE791"/>
      <c r="AF791"/>
      <c r="AG791"/>
      <c r="AH791"/>
      <c r="AI791"/>
      <c r="AJ791"/>
    </row>
    <row r="792" spans="7:36" x14ac:dyDescent="0.25">
      <c r="G792" s="1"/>
      <c r="H792" s="1"/>
      <c r="I792" s="1"/>
      <c r="J792" s="1"/>
      <c r="K792" s="1"/>
      <c r="L792" s="1"/>
      <c r="Z792"/>
      <c r="AA792"/>
      <c r="AB792"/>
      <c r="AC792"/>
      <c r="AD792"/>
      <c r="AE792"/>
      <c r="AF792"/>
      <c r="AG792"/>
      <c r="AH792"/>
      <c r="AI792"/>
      <c r="AJ792"/>
    </row>
    <row r="793" spans="7:36" x14ac:dyDescent="0.25">
      <c r="G793" s="1"/>
      <c r="H793" s="1"/>
      <c r="I793" s="1"/>
      <c r="J793" s="1"/>
      <c r="K793" s="1"/>
      <c r="L793" s="1"/>
      <c r="Z793"/>
      <c r="AA793"/>
      <c r="AB793"/>
      <c r="AC793"/>
      <c r="AD793"/>
      <c r="AE793"/>
      <c r="AF793"/>
      <c r="AG793"/>
      <c r="AH793"/>
      <c r="AI793"/>
      <c r="AJ793"/>
    </row>
    <row r="794" spans="7:36" x14ac:dyDescent="0.25">
      <c r="G794" s="1"/>
      <c r="H794" s="1"/>
      <c r="I794" s="1"/>
      <c r="J794" s="1"/>
      <c r="K794" s="1"/>
      <c r="L794" s="1"/>
      <c r="Z794"/>
      <c r="AA794"/>
      <c r="AB794"/>
      <c r="AC794"/>
      <c r="AD794"/>
      <c r="AE794"/>
      <c r="AF794"/>
      <c r="AG794"/>
      <c r="AH794"/>
      <c r="AI794"/>
      <c r="AJ794"/>
    </row>
    <row r="795" spans="7:36" x14ac:dyDescent="0.25">
      <c r="G795" s="1"/>
      <c r="H795" s="1"/>
      <c r="I795" s="1"/>
      <c r="J795" s="1"/>
      <c r="K795" s="1"/>
      <c r="L795" s="1"/>
      <c r="Z795"/>
      <c r="AA795"/>
      <c r="AB795"/>
      <c r="AC795"/>
      <c r="AD795"/>
      <c r="AE795"/>
      <c r="AF795"/>
      <c r="AG795"/>
      <c r="AH795"/>
      <c r="AI795"/>
      <c r="AJ795"/>
    </row>
    <row r="796" spans="7:36" x14ac:dyDescent="0.25">
      <c r="G796" s="1"/>
      <c r="H796" s="1"/>
      <c r="I796" s="1"/>
      <c r="J796" s="1"/>
      <c r="K796" s="1"/>
      <c r="L796" s="1"/>
      <c r="Z796"/>
      <c r="AA796"/>
      <c r="AB796"/>
      <c r="AC796"/>
      <c r="AD796"/>
      <c r="AE796"/>
      <c r="AF796"/>
      <c r="AG796"/>
      <c r="AH796"/>
      <c r="AI796"/>
      <c r="AJ796"/>
    </row>
    <row r="797" spans="7:36" x14ac:dyDescent="0.25">
      <c r="G797" s="1"/>
      <c r="H797" s="1"/>
      <c r="I797" s="1"/>
      <c r="J797" s="1"/>
      <c r="K797" s="1"/>
      <c r="L797" s="1"/>
      <c r="Z797"/>
      <c r="AA797"/>
      <c r="AB797"/>
      <c r="AC797"/>
      <c r="AD797"/>
      <c r="AE797"/>
      <c r="AF797"/>
      <c r="AG797"/>
      <c r="AH797"/>
      <c r="AI797"/>
      <c r="AJ797"/>
    </row>
    <row r="798" spans="7:36" x14ac:dyDescent="0.25">
      <c r="G798" s="1"/>
      <c r="H798" s="1"/>
      <c r="I798" s="1"/>
      <c r="J798" s="1"/>
      <c r="K798" s="1"/>
      <c r="L798" s="1"/>
      <c r="Z798"/>
      <c r="AA798"/>
      <c r="AB798"/>
      <c r="AC798"/>
      <c r="AD798"/>
      <c r="AE798"/>
      <c r="AF798"/>
      <c r="AG798"/>
      <c r="AH798"/>
      <c r="AI798"/>
      <c r="AJ798"/>
    </row>
    <row r="799" spans="7:36" x14ac:dyDescent="0.25">
      <c r="G799" s="1"/>
      <c r="H799" s="1"/>
      <c r="I799" s="1"/>
      <c r="J799" s="1"/>
      <c r="K799" s="1"/>
      <c r="L799" s="1"/>
      <c r="Z799"/>
      <c r="AA799"/>
      <c r="AB799"/>
      <c r="AC799"/>
      <c r="AD799"/>
      <c r="AE799"/>
      <c r="AF799"/>
      <c r="AG799"/>
      <c r="AH799"/>
      <c r="AI799"/>
      <c r="AJ799"/>
    </row>
    <row r="800" spans="7:36" x14ac:dyDescent="0.25">
      <c r="G800" s="1"/>
      <c r="H800" s="1"/>
      <c r="I800" s="1"/>
      <c r="J800" s="1"/>
      <c r="K800" s="1"/>
      <c r="L800" s="1"/>
      <c r="Z800"/>
      <c r="AA800"/>
      <c r="AB800"/>
      <c r="AC800"/>
      <c r="AD800"/>
      <c r="AE800"/>
      <c r="AF800"/>
      <c r="AG800"/>
      <c r="AH800"/>
      <c r="AI800"/>
      <c r="AJ800"/>
    </row>
    <row r="801" spans="7:36" x14ac:dyDescent="0.25">
      <c r="G801" s="1"/>
      <c r="H801" s="1"/>
      <c r="I801" s="1"/>
      <c r="J801" s="1"/>
      <c r="K801" s="1"/>
      <c r="L801" s="1"/>
      <c r="Z801"/>
      <c r="AA801"/>
      <c r="AB801"/>
      <c r="AC801"/>
      <c r="AD801"/>
      <c r="AE801"/>
      <c r="AF801"/>
      <c r="AG801"/>
      <c r="AH801"/>
      <c r="AI801"/>
      <c r="AJ801"/>
    </row>
    <row r="802" spans="7:36" x14ac:dyDescent="0.25">
      <c r="G802" s="1"/>
      <c r="H802" s="1"/>
      <c r="I802" s="1"/>
      <c r="J802" s="1"/>
      <c r="K802" s="1"/>
      <c r="L802" s="1"/>
      <c r="Z802"/>
      <c r="AA802"/>
      <c r="AB802"/>
      <c r="AC802"/>
      <c r="AD802"/>
      <c r="AE802"/>
      <c r="AF802"/>
      <c r="AG802"/>
      <c r="AH802"/>
      <c r="AI802"/>
      <c r="AJ802"/>
    </row>
    <row r="803" spans="7:36" x14ac:dyDescent="0.25">
      <c r="G803" s="1"/>
      <c r="H803" s="1"/>
      <c r="I803" s="1"/>
      <c r="J803" s="1"/>
      <c r="K803" s="1"/>
      <c r="L803" s="1"/>
      <c r="Z803"/>
      <c r="AA803"/>
      <c r="AB803"/>
      <c r="AC803"/>
      <c r="AD803"/>
      <c r="AE803"/>
      <c r="AF803"/>
      <c r="AG803"/>
      <c r="AH803"/>
      <c r="AI803"/>
      <c r="AJ803"/>
    </row>
    <row r="804" spans="7:36" x14ac:dyDescent="0.25">
      <c r="G804" s="1"/>
      <c r="H804" s="1"/>
      <c r="I804" s="1"/>
      <c r="J804" s="1"/>
      <c r="K804" s="1"/>
      <c r="L804" s="1"/>
      <c r="Z804"/>
      <c r="AA804"/>
      <c r="AB804"/>
      <c r="AC804"/>
      <c r="AD804"/>
      <c r="AE804"/>
      <c r="AF804"/>
      <c r="AG804"/>
      <c r="AH804"/>
      <c r="AI804"/>
      <c r="AJ804"/>
    </row>
    <row r="805" spans="7:36" x14ac:dyDescent="0.25">
      <c r="G805" s="1"/>
      <c r="H805" s="1"/>
      <c r="I805" s="1"/>
      <c r="J805" s="1"/>
      <c r="K805" s="1"/>
      <c r="L805" s="1"/>
      <c r="Z805"/>
      <c r="AA805"/>
      <c r="AB805"/>
      <c r="AC805"/>
      <c r="AD805"/>
      <c r="AE805"/>
      <c r="AF805"/>
      <c r="AG805"/>
      <c r="AH805"/>
      <c r="AI805"/>
      <c r="AJ805"/>
    </row>
    <row r="806" spans="7:36" x14ac:dyDescent="0.25">
      <c r="G806" s="1"/>
      <c r="H806" s="1"/>
      <c r="I806" s="1"/>
      <c r="J806" s="1"/>
      <c r="K806" s="1"/>
      <c r="L806" s="1"/>
      <c r="Z806"/>
      <c r="AA806"/>
      <c r="AB806"/>
      <c r="AC806"/>
      <c r="AD806"/>
      <c r="AE806"/>
      <c r="AF806"/>
      <c r="AG806"/>
      <c r="AH806"/>
      <c r="AI806"/>
      <c r="AJ806"/>
    </row>
    <row r="807" spans="7:36" x14ac:dyDescent="0.25">
      <c r="G807" s="1"/>
      <c r="H807" s="1"/>
      <c r="I807" s="1"/>
      <c r="J807" s="1"/>
      <c r="K807" s="1"/>
      <c r="L807" s="1"/>
      <c r="Z807"/>
      <c r="AA807"/>
      <c r="AB807"/>
      <c r="AC807"/>
      <c r="AD807"/>
      <c r="AE807"/>
      <c r="AF807"/>
      <c r="AG807"/>
      <c r="AH807"/>
      <c r="AI807"/>
      <c r="AJ807"/>
    </row>
    <row r="808" spans="7:36" x14ac:dyDescent="0.25">
      <c r="G808" s="1"/>
      <c r="H808" s="1"/>
      <c r="I808" s="1"/>
      <c r="J808" s="1"/>
      <c r="K808" s="1"/>
      <c r="L808" s="1"/>
      <c r="Z808"/>
      <c r="AA808"/>
      <c r="AB808"/>
      <c r="AC808"/>
      <c r="AD808"/>
      <c r="AE808"/>
      <c r="AF808"/>
      <c r="AG808"/>
      <c r="AH808"/>
      <c r="AI808"/>
      <c r="AJ808"/>
    </row>
    <row r="809" spans="7:36" x14ac:dyDescent="0.25">
      <c r="G809" s="1"/>
      <c r="H809" s="1"/>
      <c r="I809" s="1"/>
      <c r="J809" s="1"/>
      <c r="K809" s="1"/>
      <c r="L809" s="1"/>
      <c r="Z809"/>
      <c r="AA809"/>
      <c r="AB809"/>
      <c r="AC809"/>
      <c r="AD809"/>
      <c r="AE809"/>
      <c r="AF809"/>
      <c r="AG809"/>
      <c r="AH809"/>
      <c r="AI809"/>
      <c r="AJ809"/>
    </row>
    <row r="810" spans="7:36" x14ac:dyDescent="0.25">
      <c r="G810" s="1"/>
      <c r="H810" s="1"/>
      <c r="I810" s="1"/>
      <c r="J810" s="1"/>
      <c r="K810" s="1"/>
      <c r="L810" s="1"/>
      <c r="Z810"/>
      <c r="AA810"/>
      <c r="AB810"/>
      <c r="AC810"/>
      <c r="AD810"/>
      <c r="AE810"/>
      <c r="AF810"/>
      <c r="AG810"/>
      <c r="AH810"/>
      <c r="AI810"/>
      <c r="AJ810"/>
    </row>
    <row r="811" spans="7:36" x14ac:dyDescent="0.25">
      <c r="G811" s="1"/>
      <c r="H811" s="1"/>
      <c r="I811" s="1"/>
      <c r="J811" s="1"/>
      <c r="K811" s="1"/>
      <c r="L811" s="1"/>
      <c r="Z811"/>
      <c r="AA811"/>
      <c r="AB811"/>
      <c r="AC811"/>
      <c r="AD811"/>
      <c r="AE811"/>
      <c r="AF811"/>
      <c r="AG811"/>
      <c r="AH811"/>
      <c r="AI811"/>
      <c r="AJ811"/>
    </row>
    <row r="812" spans="7:36" x14ac:dyDescent="0.25">
      <c r="G812" s="1"/>
      <c r="H812" s="1"/>
      <c r="I812" s="1"/>
      <c r="J812" s="1"/>
      <c r="K812" s="1"/>
      <c r="L812" s="1"/>
      <c r="Z812"/>
      <c r="AA812"/>
      <c r="AB812"/>
      <c r="AC812"/>
      <c r="AD812"/>
      <c r="AE812"/>
      <c r="AF812"/>
      <c r="AG812"/>
      <c r="AH812"/>
      <c r="AI812"/>
      <c r="AJ812"/>
    </row>
    <row r="813" spans="7:36" x14ac:dyDescent="0.25">
      <c r="G813" s="1"/>
      <c r="H813" s="1"/>
      <c r="I813" s="1"/>
      <c r="J813" s="1"/>
      <c r="K813" s="1"/>
      <c r="L813" s="1"/>
      <c r="Z813"/>
      <c r="AA813"/>
      <c r="AB813"/>
      <c r="AC813"/>
      <c r="AD813"/>
      <c r="AE813"/>
      <c r="AF813"/>
      <c r="AG813"/>
      <c r="AH813"/>
      <c r="AI813"/>
      <c r="AJ813"/>
    </row>
    <row r="814" spans="7:36" x14ac:dyDescent="0.25">
      <c r="G814" s="1"/>
      <c r="H814" s="1"/>
      <c r="I814" s="1"/>
      <c r="J814" s="1"/>
      <c r="K814" s="1"/>
      <c r="L814" s="1"/>
      <c r="Z814"/>
      <c r="AA814"/>
      <c r="AB814"/>
      <c r="AC814"/>
      <c r="AD814"/>
      <c r="AE814"/>
      <c r="AF814"/>
      <c r="AG814"/>
      <c r="AH814"/>
      <c r="AI814"/>
      <c r="AJ814"/>
    </row>
    <row r="815" spans="7:36" x14ac:dyDescent="0.25">
      <c r="G815" s="1"/>
      <c r="H815" s="1"/>
      <c r="I815" s="1"/>
      <c r="J815" s="1"/>
      <c r="K815" s="1"/>
      <c r="L815" s="1"/>
      <c r="Z815"/>
      <c r="AA815"/>
      <c r="AB815"/>
      <c r="AC815"/>
      <c r="AD815"/>
      <c r="AE815"/>
      <c r="AF815"/>
      <c r="AG815"/>
      <c r="AH815"/>
      <c r="AI815"/>
      <c r="AJ815"/>
    </row>
    <row r="816" spans="7:36" x14ac:dyDescent="0.25">
      <c r="G816" s="1"/>
      <c r="H816" s="1"/>
      <c r="I816" s="1"/>
      <c r="J816" s="1"/>
      <c r="K816" s="1"/>
      <c r="L816" s="1"/>
      <c r="Z816"/>
      <c r="AA816"/>
      <c r="AB816"/>
      <c r="AC816"/>
      <c r="AD816"/>
      <c r="AE816"/>
      <c r="AF816"/>
      <c r="AG816"/>
      <c r="AH816"/>
      <c r="AI816"/>
      <c r="AJ816"/>
    </row>
    <row r="817" spans="7:36" x14ac:dyDescent="0.25">
      <c r="G817" s="1"/>
      <c r="H817" s="1"/>
      <c r="I817" s="1"/>
      <c r="J817" s="1"/>
      <c r="K817" s="1"/>
      <c r="L817" s="1"/>
      <c r="Z817"/>
      <c r="AA817"/>
      <c r="AB817"/>
      <c r="AC817"/>
      <c r="AD817"/>
      <c r="AE817"/>
      <c r="AF817"/>
      <c r="AG817"/>
      <c r="AH817"/>
      <c r="AI817"/>
      <c r="AJ817"/>
    </row>
    <row r="818" spans="7:36" x14ac:dyDescent="0.25">
      <c r="G818" s="1"/>
      <c r="H818" s="1"/>
      <c r="I818" s="1"/>
      <c r="J818" s="1"/>
      <c r="K818" s="1"/>
      <c r="L818" s="1"/>
      <c r="Z818"/>
      <c r="AA818"/>
      <c r="AB818"/>
      <c r="AC818"/>
      <c r="AD818"/>
      <c r="AE818"/>
      <c r="AF818"/>
      <c r="AG818"/>
      <c r="AH818"/>
      <c r="AI818"/>
      <c r="AJ818"/>
    </row>
    <row r="819" spans="7:36" x14ac:dyDescent="0.25">
      <c r="G819" s="1"/>
      <c r="H819" s="1"/>
      <c r="I819" s="1"/>
      <c r="J819" s="1"/>
      <c r="K819" s="1"/>
      <c r="L819" s="1"/>
      <c r="Z819"/>
      <c r="AA819"/>
      <c r="AB819"/>
      <c r="AC819"/>
      <c r="AD819"/>
      <c r="AE819"/>
      <c r="AF819"/>
      <c r="AG819"/>
      <c r="AH819"/>
      <c r="AI819"/>
      <c r="AJ819"/>
    </row>
    <row r="820" spans="7:36" x14ac:dyDescent="0.25">
      <c r="G820" s="1"/>
      <c r="H820" s="1"/>
      <c r="I820" s="1"/>
      <c r="J820" s="1"/>
      <c r="K820" s="1"/>
      <c r="L820" s="1"/>
      <c r="Z820"/>
      <c r="AA820"/>
      <c r="AB820"/>
      <c r="AC820"/>
      <c r="AD820"/>
      <c r="AE820"/>
      <c r="AF820"/>
      <c r="AG820"/>
      <c r="AH820"/>
      <c r="AI820"/>
      <c r="AJ820"/>
    </row>
    <row r="821" spans="7:36" x14ac:dyDescent="0.25">
      <c r="G821" s="1"/>
      <c r="H821" s="1"/>
      <c r="I821" s="1"/>
      <c r="J821" s="1"/>
      <c r="K821" s="1"/>
      <c r="L821" s="1"/>
      <c r="Z821"/>
      <c r="AA821"/>
      <c r="AB821"/>
      <c r="AC821"/>
      <c r="AD821"/>
      <c r="AE821"/>
      <c r="AF821"/>
      <c r="AG821"/>
      <c r="AH821"/>
      <c r="AI821"/>
      <c r="AJ821"/>
    </row>
    <row r="822" spans="7:36" x14ac:dyDescent="0.25">
      <c r="G822" s="1"/>
      <c r="H822" s="1"/>
      <c r="I822" s="1"/>
      <c r="J822" s="1"/>
      <c r="K822" s="1"/>
      <c r="L822" s="1"/>
      <c r="Z822"/>
      <c r="AA822"/>
      <c r="AB822"/>
      <c r="AC822"/>
      <c r="AD822"/>
      <c r="AE822"/>
      <c r="AF822"/>
      <c r="AG822"/>
      <c r="AH822"/>
      <c r="AI822"/>
      <c r="AJ822"/>
    </row>
    <row r="823" spans="7:36" x14ac:dyDescent="0.25">
      <c r="G823" s="1"/>
      <c r="H823" s="1"/>
      <c r="I823" s="1"/>
      <c r="J823" s="1"/>
      <c r="K823" s="1"/>
      <c r="L823" s="1"/>
      <c r="Z823"/>
      <c r="AA823"/>
      <c r="AB823"/>
      <c r="AC823"/>
      <c r="AD823"/>
      <c r="AE823"/>
      <c r="AF823"/>
      <c r="AG823"/>
      <c r="AH823"/>
      <c r="AI823"/>
      <c r="AJ823"/>
    </row>
    <row r="824" spans="7:36" x14ac:dyDescent="0.25">
      <c r="G824" s="1"/>
      <c r="H824" s="1"/>
      <c r="I824" s="1"/>
      <c r="J824" s="1"/>
      <c r="K824" s="1"/>
      <c r="L824" s="1"/>
      <c r="Z824"/>
      <c r="AA824"/>
      <c r="AB824"/>
      <c r="AC824"/>
      <c r="AD824"/>
      <c r="AE824"/>
      <c r="AF824"/>
      <c r="AG824"/>
      <c r="AH824"/>
      <c r="AI824"/>
      <c r="AJ824"/>
    </row>
    <row r="825" spans="7:36" x14ac:dyDescent="0.25">
      <c r="G825" s="1"/>
      <c r="H825" s="1"/>
      <c r="I825" s="1"/>
      <c r="J825" s="1"/>
      <c r="K825" s="1"/>
      <c r="L825" s="1"/>
      <c r="Z825"/>
      <c r="AA825"/>
      <c r="AB825"/>
      <c r="AC825"/>
      <c r="AD825"/>
      <c r="AE825"/>
      <c r="AF825"/>
      <c r="AG825"/>
      <c r="AH825"/>
      <c r="AI825"/>
      <c r="AJ825"/>
    </row>
    <row r="826" spans="7:36" x14ac:dyDescent="0.25">
      <c r="G826" s="1"/>
      <c r="H826" s="1"/>
      <c r="I826" s="1"/>
      <c r="J826" s="1"/>
      <c r="K826" s="1"/>
      <c r="L826" s="1"/>
      <c r="Z826"/>
      <c r="AA826"/>
      <c r="AB826"/>
      <c r="AC826"/>
      <c r="AD826"/>
      <c r="AE826"/>
      <c r="AF826"/>
      <c r="AG826"/>
      <c r="AH826"/>
      <c r="AI826"/>
      <c r="AJ826"/>
    </row>
    <row r="827" spans="7:36" x14ac:dyDescent="0.25">
      <c r="G827" s="1"/>
      <c r="H827" s="1"/>
      <c r="I827" s="1"/>
      <c r="J827" s="1"/>
      <c r="K827" s="1"/>
      <c r="L827" s="1"/>
      <c r="Z827"/>
      <c r="AA827"/>
      <c r="AB827"/>
      <c r="AC827"/>
      <c r="AD827"/>
      <c r="AE827"/>
      <c r="AF827"/>
      <c r="AG827"/>
      <c r="AH827"/>
      <c r="AI827"/>
      <c r="AJ827"/>
    </row>
    <row r="828" spans="7:36" x14ac:dyDescent="0.25">
      <c r="G828" s="1"/>
      <c r="H828" s="1"/>
      <c r="I828" s="1"/>
      <c r="J828" s="1"/>
      <c r="K828" s="1"/>
      <c r="L828" s="1"/>
      <c r="Z828"/>
      <c r="AA828"/>
      <c r="AB828"/>
      <c r="AC828"/>
      <c r="AD828"/>
      <c r="AE828"/>
      <c r="AF828"/>
      <c r="AG828"/>
      <c r="AH828"/>
      <c r="AI828"/>
      <c r="AJ828"/>
    </row>
    <row r="829" spans="7:36" x14ac:dyDescent="0.25">
      <c r="G829" s="1"/>
      <c r="H829" s="1"/>
      <c r="I829" s="1"/>
      <c r="J829" s="1"/>
      <c r="K829" s="1"/>
      <c r="L829" s="1"/>
      <c r="Z829"/>
      <c r="AA829"/>
      <c r="AB829"/>
      <c r="AC829"/>
      <c r="AD829"/>
      <c r="AE829"/>
      <c r="AF829"/>
      <c r="AG829"/>
      <c r="AH829"/>
      <c r="AI829"/>
      <c r="AJ829"/>
    </row>
    <row r="830" spans="7:36" x14ac:dyDescent="0.25">
      <c r="G830" s="1"/>
      <c r="H830" s="1"/>
      <c r="I830" s="1"/>
      <c r="J830" s="1"/>
      <c r="K830" s="1"/>
      <c r="L830" s="1"/>
      <c r="Z830"/>
      <c r="AA830"/>
      <c r="AB830"/>
      <c r="AC830"/>
      <c r="AD830"/>
      <c r="AE830"/>
      <c r="AF830"/>
      <c r="AG830"/>
      <c r="AH830"/>
      <c r="AI830"/>
      <c r="AJ830"/>
    </row>
    <row r="831" spans="7:36" x14ac:dyDescent="0.25">
      <c r="G831" s="1"/>
      <c r="H831" s="1"/>
      <c r="I831" s="1"/>
      <c r="J831" s="1"/>
      <c r="K831" s="1"/>
      <c r="L831" s="1"/>
      <c r="Z831"/>
      <c r="AA831"/>
      <c r="AB831"/>
      <c r="AC831"/>
      <c r="AD831"/>
      <c r="AE831"/>
      <c r="AF831"/>
      <c r="AG831"/>
      <c r="AH831"/>
      <c r="AI831"/>
      <c r="AJ831"/>
    </row>
    <row r="832" spans="7:36" x14ac:dyDescent="0.25">
      <c r="G832" s="1"/>
      <c r="H832" s="1"/>
      <c r="I832" s="1"/>
      <c r="J832" s="1"/>
      <c r="K832" s="1"/>
      <c r="L832" s="1"/>
      <c r="Z832"/>
      <c r="AA832"/>
      <c r="AB832"/>
      <c r="AC832"/>
      <c r="AD832"/>
      <c r="AE832"/>
      <c r="AF832"/>
      <c r="AG832"/>
      <c r="AH832"/>
      <c r="AI832"/>
      <c r="AJ832"/>
    </row>
    <row r="833" spans="7:36" x14ac:dyDescent="0.25">
      <c r="G833" s="1"/>
      <c r="H833" s="1"/>
      <c r="I833" s="1"/>
      <c r="J833" s="1"/>
      <c r="K833" s="1"/>
      <c r="L833" s="1"/>
      <c r="Z833"/>
      <c r="AA833"/>
      <c r="AB833"/>
      <c r="AC833"/>
      <c r="AD833"/>
      <c r="AE833"/>
      <c r="AF833"/>
      <c r="AG833"/>
      <c r="AH833"/>
      <c r="AI833"/>
      <c r="AJ833"/>
    </row>
    <row r="834" spans="7:36" x14ac:dyDescent="0.25">
      <c r="G834" s="1"/>
      <c r="H834" s="1"/>
      <c r="I834" s="1"/>
      <c r="J834" s="1"/>
      <c r="K834" s="1"/>
      <c r="L834" s="1"/>
      <c r="Z834"/>
      <c r="AA834"/>
      <c r="AB834"/>
      <c r="AC834"/>
      <c r="AD834"/>
      <c r="AE834"/>
      <c r="AF834"/>
      <c r="AG834"/>
      <c r="AH834"/>
      <c r="AI834"/>
      <c r="AJ834"/>
    </row>
    <row r="835" spans="7:36" x14ac:dyDescent="0.25">
      <c r="G835" s="1"/>
      <c r="H835" s="1"/>
      <c r="I835" s="1"/>
      <c r="J835" s="1"/>
      <c r="K835" s="1"/>
      <c r="L835" s="1"/>
      <c r="Z835"/>
      <c r="AA835"/>
      <c r="AB835"/>
      <c r="AC835"/>
      <c r="AD835"/>
      <c r="AE835"/>
      <c r="AF835"/>
      <c r="AG835"/>
      <c r="AH835"/>
      <c r="AI835"/>
      <c r="AJ835"/>
    </row>
    <row r="836" spans="7:36" x14ac:dyDescent="0.25">
      <c r="G836" s="1"/>
      <c r="H836" s="1"/>
      <c r="I836" s="1"/>
      <c r="J836" s="1"/>
      <c r="K836" s="1"/>
      <c r="L836" s="1"/>
      <c r="Z836"/>
      <c r="AA836"/>
      <c r="AB836"/>
      <c r="AC836"/>
      <c r="AD836"/>
      <c r="AE836"/>
      <c r="AF836"/>
      <c r="AG836"/>
      <c r="AH836"/>
      <c r="AI836"/>
      <c r="AJ836"/>
    </row>
    <row r="837" spans="7:36" x14ac:dyDescent="0.25">
      <c r="G837" s="1"/>
      <c r="H837" s="1"/>
      <c r="I837" s="1"/>
      <c r="J837" s="1"/>
      <c r="K837" s="1"/>
      <c r="L837" s="1"/>
      <c r="Z837"/>
      <c r="AA837"/>
      <c r="AB837"/>
      <c r="AC837"/>
      <c r="AD837"/>
      <c r="AE837"/>
      <c r="AF837"/>
      <c r="AG837"/>
      <c r="AH837"/>
      <c r="AI837"/>
      <c r="AJ837"/>
    </row>
    <row r="838" spans="7:36" x14ac:dyDescent="0.25">
      <c r="G838" s="1"/>
      <c r="H838" s="1"/>
      <c r="I838" s="1"/>
      <c r="J838" s="1"/>
      <c r="K838" s="1"/>
      <c r="L838" s="1"/>
      <c r="Z838"/>
      <c r="AA838"/>
      <c r="AB838"/>
      <c r="AC838"/>
      <c r="AD838"/>
      <c r="AE838"/>
      <c r="AF838"/>
      <c r="AG838"/>
      <c r="AH838"/>
      <c r="AI838"/>
      <c r="AJ838"/>
    </row>
    <row r="839" spans="7:36" x14ac:dyDescent="0.25">
      <c r="G839" s="1"/>
      <c r="H839" s="1"/>
      <c r="I839" s="1"/>
      <c r="J839" s="1"/>
      <c r="K839" s="1"/>
      <c r="L839" s="1"/>
      <c r="Z839"/>
      <c r="AA839"/>
      <c r="AB839"/>
      <c r="AC839"/>
      <c r="AD839"/>
      <c r="AE839"/>
      <c r="AF839"/>
      <c r="AG839"/>
      <c r="AH839"/>
      <c r="AI839"/>
      <c r="AJ839"/>
    </row>
    <row r="840" spans="7:36" x14ac:dyDescent="0.25">
      <c r="G840" s="1"/>
      <c r="H840" s="1"/>
      <c r="I840" s="1"/>
      <c r="J840" s="1"/>
      <c r="K840" s="1"/>
      <c r="L840" s="1"/>
      <c r="Z840"/>
      <c r="AA840"/>
      <c r="AB840"/>
      <c r="AC840"/>
      <c r="AD840"/>
      <c r="AE840"/>
      <c r="AF840"/>
      <c r="AG840"/>
      <c r="AH840"/>
      <c r="AI840"/>
      <c r="AJ840"/>
    </row>
    <row r="841" spans="7:36" x14ac:dyDescent="0.25">
      <c r="G841" s="1"/>
      <c r="H841" s="1"/>
      <c r="I841" s="1"/>
      <c r="J841" s="1"/>
      <c r="K841" s="1"/>
      <c r="L841" s="1"/>
      <c r="Z841"/>
      <c r="AA841"/>
      <c r="AB841"/>
      <c r="AC841"/>
      <c r="AD841"/>
      <c r="AE841"/>
      <c r="AF841"/>
      <c r="AG841"/>
      <c r="AH841"/>
      <c r="AI841"/>
      <c r="AJ841"/>
    </row>
    <row r="842" spans="7:36" x14ac:dyDescent="0.25">
      <c r="G842" s="1"/>
      <c r="H842" s="1"/>
      <c r="I842" s="1"/>
      <c r="J842" s="1"/>
      <c r="K842" s="1"/>
      <c r="L842" s="1"/>
      <c r="Z842"/>
      <c r="AA842"/>
      <c r="AB842"/>
      <c r="AC842"/>
      <c r="AD842"/>
      <c r="AE842"/>
      <c r="AF842"/>
      <c r="AG842"/>
      <c r="AH842"/>
      <c r="AI842"/>
      <c r="AJ842"/>
    </row>
    <row r="843" spans="7:36" x14ac:dyDescent="0.25">
      <c r="G843" s="1"/>
      <c r="H843" s="1"/>
      <c r="I843" s="1"/>
      <c r="J843" s="1"/>
      <c r="K843" s="1"/>
      <c r="L843" s="1"/>
      <c r="Z843"/>
      <c r="AA843"/>
      <c r="AB843"/>
      <c r="AC843"/>
      <c r="AD843"/>
      <c r="AE843"/>
      <c r="AF843"/>
      <c r="AG843"/>
      <c r="AH843"/>
      <c r="AI843"/>
      <c r="AJ843"/>
    </row>
    <row r="844" spans="7:36" x14ac:dyDescent="0.25">
      <c r="G844" s="1"/>
      <c r="H844" s="1"/>
      <c r="I844" s="1"/>
      <c r="J844" s="1"/>
      <c r="K844" s="1"/>
      <c r="L844" s="1"/>
      <c r="Z844"/>
      <c r="AA844"/>
      <c r="AB844"/>
      <c r="AC844"/>
      <c r="AD844"/>
      <c r="AE844"/>
      <c r="AF844"/>
      <c r="AG844"/>
      <c r="AH844"/>
      <c r="AI844"/>
      <c r="AJ844"/>
    </row>
    <row r="845" spans="7:36" x14ac:dyDescent="0.25">
      <c r="G845" s="1"/>
      <c r="H845" s="1"/>
      <c r="I845" s="1"/>
      <c r="J845" s="1"/>
      <c r="K845" s="1"/>
      <c r="L845" s="1"/>
      <c r="Z845"/>
      <c r="AA845"/>
      <c r="AB845"/>
      <c r="AC845"/>
      <c r="AD845"/>
      <c r="AE845"/>
      <c r="AF845"/>
      <c r="AG845"/>
      <c r="AH845"/>
      <c r="AI845"/>
      <c r="AJ845"/>
    </row>
    <row r="846" spans="7:36" x14ac:dyDescent="0.25">
      <c r="G846" s="1"/>
      <c r="H846" s="1"/>
      <c r="I846" s="1"/>
      <c r="J846" s="1"/>
      <c r="K846" s="1"/>
      <c r="L846" s="1"/>
      <c r="Z846"/>
      <c r="AA846"/>
      <c r="AB846"/>
      <c r="AC846"/>
      <c r="AD846"/>
      <c r="AE846"/>
      <c r="AF846"/>
      <c r="AG846"/>
      <c r="AH846"/>
      <c r="AI846"/>
      <c r="AJ846"/>
    </row>
    <row r="847" spans="7:36" x14ac:dyDescent="0.25">
      <c r="G847" s="1"/>
      <c r="H847" s="1"/>
      <c r="I847" s="1"/>
      <c r="J847" s="1"/>
      <c r="K847" s="1"/>
      <c r="L847" s="1"/>
      <c r="Z847"/>
      <c r="AA847"/>
      <c r="AB847"/>
      <c r="AC847"/>
      <c r="AD847"/>
      <c r="AE847"/>
      <c r="AF847"/>
      <c r="AG847"/>
      <c r="AH847"/>
      <c r="AI847"/>
      <c r="AJ847"/>
    </row>
    <row r="848" spans="7:36" x14ac:dyDescent="0.25">
      <c r="G848" s="1"/>
      <c r="H848" s="1"/>
      <c r="I848" s="1"/>
      <c r="J848" s="1"/>
      <c r="K848" s="1"/>
      <c r="L848" s="1"/>
      <c r="Z848"/>
      <c r="AA848"/>
      <c r="AB848"/>
      <c r="AC848"/>
      <c r="AD848"/>
      <c r="AE848"/>
      <c r="AF848"/>
      <c r="AG848"/>
      <c r="AH848"/>
      <c r="AI848"/>
      <c r="AJ848"/>
    </row>
    <row r="849" spans="7:36" x14ac:dyDescent="0.25">
      <c r="G849" s="1"/>
      <c r="H849" s="1"/>
      <c r="I849" s="1"/>
      <c r="J849" s="1"/>
      <c r="K849" s="1"/>
      <c r="L849" s="1"/>
      <c r="Z849"/>
      <c r="AA849"/>
      <c r="AB849"/>
      <c r="AC849"/>
      <c r="AD849"/>
      <c r="AE849"/>
      <c r="AF849"/>
      <c r="AG849"/>
      <c r="AH849"/>
      <c r="AI849"/>
      <c r="AJ849"/>
    </row>
    <row r="850" spans="7:36" x14ac:dyDescent="0.25">
      <c r="G850" s="1"/>
      <c r="H850" s="1"/>
      <c r="I850" s="1"/>
      <c r="J850" s="1"/>
      <c r="K850" s="1"/>
      <c r="L850" s="1"/>
      <c r="Z850"/>
      <c r="AA850"/>
      <c r="AB850"/>
      <c r="AC850"/>
      <c r="AD850"/>
      <c r="AE850"/>
      <c r="AF850"/>
      <c r="AG850"/>
      <c r="AH850"/>
      <c r="AI850"/>
      <c r="AJ850"/>
    </row>
    <row r="851" spans="7:36" x14ac:dyDescent="0.25">
      <c r="G851" s="1"/>
      <c r="H851" s="1"/>
      <c r="I851" s="1"/>
      <c r="J851" s="1"/>
      <c r="K851" s="1"/>
      <c r="L851" s="1"/>
      <c r="Z851"/>
      <c r="AA851"/>
      <c r="AB851"/>
      <c r="AC851"/>
      <c r="AD851"/>
      <c r="AE851"/>
      <c r="AF851"/>
      <c r="AG851"/>
      <c r="AH851"/>
      <c r="AI851"/>
      <c r="AJ851"/>
    </row>
    <row r="852" spans="7:36" x14ac:dyDescent="0.25">
      <c r="G852" s="1"/>
      <c r="H852" s="1"/>
      <c r="I852" s="1"/>
      <c r="J852" s="1"/>
      <c r="K852" s="1"/>
      <c r="L852" s="1"/>
      <c r="Z852"/>
      <c r="AA852"/>
      <c r="AB852"/>
      <c r="AC852"/>
      <c r="AD852"/>
      <c r="AE852"/>
      <c r="AF852"/>
      <c r="AG852"/>
      <c r="AH852"/>
      <c r="AI852"/>
      <c r="AJ852"/>
    </row>
    <row r="853" spans="7:36" x14ac:dyDescent="0.25">
      <c r="G853" s="1"/>
      <c r="H853" s="1"/>
      <c r="I853" s="1"/>
      <c r="J853" s="1"/>
      <c r="K853" s="1"/>
      <c r="L853" s="1"/>
      <c r="Z853"/>
      <c r="AA853"/>
      <c r="AB853"/>
      <c r="AC853"/>
      <c r="AD853"/>
      <c r="AE853"/>
      <c r="AF853"/>
      <c r="AG853"/>
      <c r="AH853"/>
      <c r="AI853"/>
      <c r="AJ853"/>
    </row>
    <row r="854" spans="7:36" x14ac:dyDescent="0.25">
      <c r="G854" s="1"/>
      <c r="H854" s="1"/>
      <c r="I854" s="1"/>
      <c r="J854" s="1"/>
      <c r="K854" s="1"/>
      <c r="L854" s="1"/>
      <c r="Z854"/>
      <c r="AA854"/>
      <c r="AB854"/>
      <c r="AC854"/>
      <c r="AD854"/>
      <c r="AE854"/>
      <c r="AF854"/>
      <c r="AG854"/>
      <c r="AH854"/>
      <c r="AI854"/>
      <c r="AJ854"/>
    </row>
    <row r="855" spans="7:36" x14ac:dyDescent="0.25">
      <c r="G855" s="1"/>
      <c r="H855" s="1"/>
      <c r="I855" s="1"/>
      <c r="J855" s="1"/>
      <c r="K855" s="1"/>
      <c r="L855" s="1"/>
      <c r="Z855"/>
      <c r="AA855"/>
      <c r="AB855"/>
      <c r="AC855"/>
      <c r="AD855"/>
      <c r="AE855"/>
      <c r="AF855"/>
      <c r="AG855"/>
      <c r="AH855"/>
      <c r="AI855"/>
      <c r="AJ855"/>
    </row>
    <row r="856" spans="7:36" x14ac:dyDescent="0.25">
      <c r="G856" s="1"/>
      <c r="H856" s="1"/>
      <c r="I856" s="1"/>
      <c r="J856" s="1"/>
      <c r="K856" s="1"/>
      <c r="L856" s="1"/>
      <c r="Z856"/>
      <c r="AA856"/>
      <c r="AB856"/>
      <c r="AC856"/>
      <c r="AD856"/>
      <c r="AE856"/>
      <c r="AF856"/>
      <c r="AG856"/>
      <c r="AH856"/>
      <c r="AI856"/>
      <c r="AJ856"/>
    </row>
    <row r="857" spans="7:36" x14ac:dyDescent="0.25">
      <c r="G857" s="1"/>
      <c r="H857" s="1"/>
      <c r="I857" s="1"/>
      <c r="J857" s="1"/>
      <c r="K857" s="1"/>
      <c r="L857" s="1"/>
      <c r="Z857"/>
      <c r="AA857"/>
      <c r="AB857"/>
      <c r="AC857"/>
      <c r="AD857"/>
      <c r="AE857"/>
      <c r="AF857"/>
      <c r="AG857"/>
      <c r="AH857"/>
      <c r="AI857"/>
      <c r="AJ857"/>
    </row>
    <row r="858" spans="7:36" x14ac:dyDescent="0.25">
      <c r="G858" s="1"/>
      <c r="H858" s="1"/>
      <c r="I858" s="1"/>
      <c r="J858" s="1"/>
      <c r="K858" s="1"/>
      <c r="L858" s="1"/>
      <c r="Z858"/>
      <c r="AA858"/>
      <c r="AB858"/>
      <c r="AC858"/>
      <c r="AD858"/>
      <c r="AE858"/>
      <c r="AF858"/>
      <c r="AG858"/>
      <c r="AH858"/>
      <c r="AI858"/>
      <c r="AJ858"/>
    </row>
    <row r="859" spans="7:36" x14ac:dyDescent="0.25">
      <c r="G859" s="1"/>
      <c r="H859" s="1"/>
      <c r="I859" s="1"/>
      <c r="J859" s="1"/>
      <c r="K859" s="1"/>
      <c r="L859" s="1"/>
      <c r="Z859"/>
      <c r="AA859"/>
      <c r="AB859"/>
      <c r="AC859"/>
      <c r="AD859"/>
      <c r="AE859"/>
      <c r="AF859"/>
      <c r="AG859"/>
      <c r="AH859"/>
      <c r="AI859"/>
      <c r="AJ859"/>
    </row>
    <row r="860" spans="7:36" x14ac:dyDescent="0.25">
      <c r="G860" s="1"/>
      <c r="H860" s="1"/>
      <c r="I860" s="1"/>
      <c r="J860" s="1"/>
      <c r="K860" s="1"/>
      <c r="L860" s="1"/>
      <c r="Z860"/>
      <c r="AA860"/>
      <c r="AB860"/>
      <c r="AC860"/>
      <c r="AD860"/>
      <c r="AE860"/>
      <c r="AF860"/>
      <c r="AG860"/>
      <c r="AH860"/>
      <c r="AI860"/>
      <c r="AJ860"/>
    </row>
    <row r="861" spans="7:36" x14ac:dyDescent="0.25">
      <c r="G861" s="1"/>
      <c r="H861" s="1"/>
      <c r="I861" s="1"/>
      <c r="J861" s="1"/>
      <c r="K861" s="1"/>
      <c r="L861" s="1"/>
      <c r="Z861"/>
      <c r="AA861"/>
      <c r="AB861"/>
      <c r="AC861"/>
      <c r="AD861"/>
      <c r="AE861"/>
      <c r="AF861"/>
      <c r="AG861"/>
      <c r="AH861"/>
      <c r="AI861"/>
      <c r="AJ861"/>
    </row>
    <row r="862" spans="7:36" x14ac:dyDescent="0.25">
      <c r="G862" s="1"/>
      <c r="H862" s="1"/>
      <c r="I862" s="1"/>
      <c r="J862" s="1"/>
      <c r="K862" s="1"/>
      <c r="L862" s="1"/>
      <c r="Z862"/>
      <c r="AA862"/>
      <c r="AB862"/>
      <c r="AC862"/>
      <c r="AD862"/>
      <c r="AE862"/>
      <c r="AF862"/>
      <c r="AG862"/>
      <c r="AH862"/>
      <c r="AI862"/>
      <c r="AJ862"/>
    </row>
    <row r="863" spans="7:36" x14ac:dyDescent="0.25">
      <c r="G863" s="1"/>
      <c r="H863" s="1"/>
      <c r="I863" s="1"/>
      <c r="J863" s="1"/>
      <c r="K863" s="1"/>
      <c r="L863" s="1"/>
      <c r="Z863"/>
      <c r="AA863"/>
      <c r="AB863"/>
      <c r="AC863"/>
      <c r="AD863"/>
      <c r="AE863"/>
      <c r="AF863"/>
      <c r="AG863"/>
      <c r="AH863"/>
      <c r="AI863"/>
      <c r="AJ863"/>
    </row>
    <row r="864" spans="7:36" x14ac:dyDescent="0.25">
      <c r="G864" s="1"/>
      <c r="H864" s="1"/>
      <c r="I864" s="1"/>
      <c r="J864" s="1"/>
      <c r="K864" s="1"/>
      <c r="L864" s="1"/>
      <c r="Z864"/>
      <c r="AA864"/>
      <c r="AB864"/>
      <c r="AC864"/>
      <c r="AD864"/>
      <c r="AE864"/>
      <c r="AF864"/>
      <c r="AG864"/>
      <c r="AH864"/>
      <c r="AI864"/>
      <c r="AJ864"/>
    </row>
    <row r="865" spans="7:36" x14ac:dyDescent="0.25">
      <c r="G865" s="1"/>
      <c r="H865" s="1"/>
      <c r="I865" s="1"/>
      <c r="J865" s="1"/>
      <c r="K865" s="1"/>
      <c r="L865" s="1"/>
      <c r="Z865"/>
      <c r="AA865"/>
      <c r="AB865"/>
      <c r="AC865"/>
      <c r="AD865"/>
      <c r="AE865"/>
      <c r="AF865"/>
      <c r="AG865"/>
      <c r="AH865"/>
      <c r="AI865"/>
      <c r="AJ865"/>
    </row>
    <row r="866" spans="7:36" x14ac:dyDescent="0.25">
      <c r="G866" s="1"/>
      <c r="H866" s="1"/>
      <c r="I866" s="1"/>
      <c r="J866" s="1"/>
      <c r="K866" s="1"/>
      <c r="L866" s="1"/>
      <c r="Z866"/>
      <c r="AA866"/>
      <c r="AB866"/>
      <c r="AC866"/>
      <c r="AD866"/>
      <c r="AE866"/>
      <c r="AF866"/>
      <c r="AG866"/>
      <c r="AH866"/>
      <c r="AI866"/>
      <c r="AJ866"/>
    </row>
    <row r="867" spans="7:36" x14ac:dyDescent="0.25">
      <c r="G867" s="1"/>
      <c r="H867" s="1"/>
      <c r="I867" s="1"/>
      <c r="J867" s="1"/>
      <c r="K867" s="1"/>
      <c r="L867" s="1"/>
      <c r="Z867"/>
      <c r="AA867"/>
      <c r="AB867"/>
      <c r="AC867"/>
      <c r="AD867"/>
      <c r="AE867"/>
      <c r="AF867"/>
      <c r="AG867"/>
      <c r="AH867"/>
      <c r="AI867"/>
      <c r="AJ867"/>
    </row>
    <row r="868" spans="7:36" x14ac:dyDescent="0.25">
      <c r="G868" s="1"/>
      <c r="H868" s="1"/>
      <c r="I868" s="1"/>
      <c r="J868" s="1"/>
      <c r="K868" s="1"/>
      <c r="L868" s="1"/>
      <c r="Z868"/>
      <c r="AA868"/>
      <c r="AB868"/>
      <c r="AC868"/>
      <c r="AD868"/>
      <c r="AE868"/>
      <c r="AF868"/>
      <c r="AG868"/>
      <c r="AH868"/>
      <c r="AI868"/>
      <c r="AJ868"/>
    </row>
    <row r="869" spans="7:36" x14ac:dyDescent="0.25">
      <c r="G869" s="1"/>
      <c r="H869" s="1"/>
      <c r="I869" s="1"/>
      <c r="J869" s="1"/>
      <c r="K869" s="1"/>
      <c r="L869" s="1"/>
      <c r="Z869"/>
      <c r="AA869"/>
      <c r="AB869"/>
      <c r="AC869"/>
      <c r="AD869"/>
      <c r="AE869"/>
      <c r="AF869"/>
      <c r="AG869"/>
      <c r="AH869"/>
      <c r="AI869"/>
      <c r="AJ869"/>
    </row>
    <row r="870" spans="7:36" x14ac:dyDescent="0.25">
      <c r="G870" s="1"/>
      <c r="H870" s="1"/>
      <c r="I870" s="1"/>
      <c r="J870" s="1"/>
      <c r="K870" s="1"/>
      <c r="L870" s="1"/>
      <c r="Z870"/>
      <c r="AA870"/>
      <c r="AB870"/>
      <c r="AC870"/>
      <c r="AD870"/>
      <c r="AE870"/>
      <c r="AF870"/>
      <c r="AG870"/>
      <c r="AH870"/>
      <c r="AI870"/>
      <c r="AJ870"/>
    </row>
    <row r="871" spans="7:36" x14ac:dyDescent="0.25">
      <c r="G871" s="1"/>
      <c r="H871" s="1"/>
      <c r="I871" s="1"/>
      <c r="J871" s="1"/>
      <c r="K871" s="1"/>
      <c r="L871" s="1"/>
      <c r="Z871"/>
      <c r="AA871"/>
      <c r="AB871"/>
      <c r="AC871"/>
      <c r="AD871"/>
      <c r="AE871"/>
      <c r="AF871"/>
      <c r="AG871"/>
      <c r="AH871"/>
      <c r="AI871"/>
      <c r="AJ871"/>
    </row>
    <row r="872" spans="7:36" x14ac:dyDescent="0.25">
      <c r="G872" s="1"/>
      <c r="H872" s="1"/>
      <c r="I872" s="1"/>
      <c r="J872" s="1"/>
      <c r="K872" s="1"/>
      <c r="L872" s="1"/>
      <c r="Z872"/>
      <c r="AA872"/>
      <c r="AB872"/>
      <c r="AC872"/>
      <c r="AD872"/>
      <c r="AE872"/>
      <c r="AF872"/>
      <c r="AG872"/>
      <c r="AH872"/>
      <c r="AI872"/>
      <c r="AJ872"/>
    </row>
    <row r="873" spans="7:36" x14ac:dyDescent="0.25">
      <c r="G873" s="1"/>
      <c r="H873" s="1"/>
      <c r="I873" s="1"/>
      <c r="J873" s="1"/>
      <c r="K873" s="1"/>
      <c r="L873" s="1"/>
      <c r="Z873"/>
      <c r="AA873"/>
      <c r="AB873"/>
      <c r="AC873"/>
      <c r="AD873"/>
      <c r="AE873"/>
      <c r="AF873"/>
      <c r="AG873"/>
      <c r="AH873"/>
      <c r="AI873"/>
      <c r="AJ873"/>
    </row>
    <row r="874" spans="7:36" x14ac:dyDescent="0.25">
      <c r="G874" s="1"/>
      <c r="H874" s="1"/>
      <c r="I874" s="1"/>
      <c r="J874" s="1"/>
      <c r="K874" s="1"/>
      <c r="L874" s="1"/>
      <c r="Z874"/>
      <c r="AA874"/>
      <c r="AB874"/>
      <c r="AC874"/>
      <c r="AD874"/>
      <c r="AE874"/>
      <c r="AF874"/>
      <c r="AG874"/>
      <c r="AH874"/>
      <c r="AI874"/>
      <c r="AJ874"/>
    </row>
    <row r="875" spans="7:36" x14ac:dyDescent="0.25">
      <c r="G875" s="1"/>
      <c r="H875" s="1"/>
      <c r="I875" s="1"/>
      <c r="J875" s="1"/>
      <c r="K875" s="1"/>
      <c r="L875" s="1"/>
      <c r="Z875"/>
      <c r="AA875"/>
      <c r="AB875"/>
      <c r="AC875"/>
      <c r="AD875"/>
      <c r="AE875"/>
      <c r="AF875"/>
      <c r="AG875"/>
      <c r="AH875"/>
      <c r="AI875"/>
      <c r="AJ875"/>
    </row>
    <row r="876" spans="7:36" x14ac:dyDescent="0.25">
      <c r="G876" s="1"/>
      <c r="H876" s="1"/>
      <c r="I876" s="1"/>
      <c r="J876" s="1"/>
      <c r="K876" s="1"/>
      <c r="L876" s="1"/>
      <c r="Z876"/>
      <c r="AA876"/>
      <c r="AB876"/>
      <c r="AC876"/>
      <c r="AD876"/>
      <c r="AE876"/>
      <c r="AF876"/>
      <c r="AG876"/>
      <c r="AH876"/>
      <c r="AI876"/>
      <c r="AJ876"/>
    </row>
    <row r="877" spans="7:36" x14ac:dyDescent="0.25">
      <c r="G877" s="1"/>
      <c r="H877" s="1"/>
      <c r="I877" s="1"/>
      <c r="J877" s="1"/>
      <c r="K877" s="1"/>
      <c r="L877" s="1"/>
      <c r="Z877"/>
      <c r="AA877"/>
      <c r="AB877"/>
      <c r="AC877"/>
      <c r="AD877"/>
      <c r="AE877"/>
      <c r="AF877"/>
      <c r="AG877"/>
      <c r="AH877"/>
      <c r="AI877"/>
      <c r="AJ877"/>
    </row>
    <row r="878" spans="7:36" x14ac:dyDescent="0.25">
      <c r="G878" s="1"/>
      <c r="H878" s="1"/>
      <c r="I878" s="1"/>
      <c r="J878" s="1"/>
      <c r="K878" s="1"/>
      <c r="L878" s="1"/>
      <c r="Z878"/>
      <c r="AA878"/>
      <c r="AB878"/>
      <c r="AC878"/>
      <c r="AD878"/>
      <c r="AE878"/>
      <c r="AF878"/>
      <c r="AG878"/>
      <c r="AH878"/>
      <c r="AI878"/>
      <c r="AJ878"/>
    </row>
    <row r="879" spans="7:36" x14ac:dyDescent="0.25">
      <c r="G879" s="1"/>
      <c r="H879" s="1"/>
      <c r="I879" s="1"/>
      <c r="J879" s="1"/>
      <c r="K879" s="1"/>
      <c r="L879" s="1"/>
      <c r="Z879"/>
      <c r="AA879"/>
      <c r="AB879"/>
      <c r="AC879"/>
      <c r="AD879"/>
      <c r="AE879"/>
      <c r="AF879"/>
      <c r="AG879"/>
      <c r="AH879"/>
      <c r="AI879"/>
      <c r="AJ879"/>
    </row>
    <row r="880" spans="7:36" x14ac:dyDescent="0.25">
      <c r="G880" s="1"/>
      <c r="H880" s="1"/>
      <c r="I880" s="1"/>
      <c r="J880" s="1"/>
      <c r="K880" s="1"/>
      <c r="L880" s="1"/>
      <c r="Z880"/>
      <c r="AA880"/>
      <c r="AB880"/>
      <c r="AC880"/>
      <c r="AD880"/>
      <c r="AE880"/>
      <c r="AF880"/>
      <c r="AG880"/>
      <c r="AH880"/>
      <c r="AI880"/>
      <c r="AJ880"/>
    </row>
    <row r="881" spans="7:36" x14ac:dyDescent="0.25">
      <c r="G881" s="1"/>
      <c r="H881" s="1"/>
      <c r="I881" s="1"/>
      <c r="J881" s="1"/>
      <c r="K881" s="1"/>
      <c r="L881" s="1"/>
      <c r="Z881"/>
      <c r="AA881"/>
      <c r="AB881"/>
      <c r="AC881"/>
      <c r="AD881"/>
      <c r="AE881"/>
      <c r="AF881"/>
      <c r="AG881"/>
      <c r="AH881"/>
      <c r="AI881"/>
      <c r="AJ881"/>
    </row>
    <row r="882" spans="7:36" x14ac:dyDescent="0.25">
      <c r="G882" s="1"/>
      <c r="H882" s="1"/>
      <c r="I882" s="1"/>
      <c r="J882" s="1"/>
      <c r="K882" s="1"/>
      <c r="L882" s="1"/>
      <c r="Z882"/>
      <c r="AA882"/>
      <c r="AB882"/>
      <c r="AC882"/>
      <c r="AD882"/>
      <c r="AE882"/>
      <c r="AF882"/>
      <c r="AG882"/>
      <c r="AH882"/>
      <c r="AI882"/>
      <c r="AJ882"/>
    </row>
    <row r="883" spans="7:36" x14ac:dyDescent="0.25">
      <c r="G883" s="1"/>
      <c r="H883" s="1"/>
      <c r="I883" s="1"/>
      <c r="J883" s="1"/>
      <c r="K883" s="1"/>
      <c r="L883" s="1"/>
      <c r="Z883"/>
      <c r="AA883"/>
      <c r="AB883"/>
      <c r="AC883"/>
      <c r="AD883"/>
      <c r="AE883"/>
      <c r="AF883"/>
      <c r="AG883"/>
      <c r="AH883"/>
      <c r="AI883"/>
      <c r="AJ883"/>
    </row>
    <row r="884" spans="7:36" x14ac:dyDescent="0.25">
      <c r="G884" s="1"/>
      <c r="H884" s="1"/>
      <c r="I884" s="1"/>
      <c r="J884" s="1"/>
      <c r="K884" s="1"/>
      <c r="L884" s="1"/>
      <c r="Z884"/>
      <c r="AA884"/>
      <c r="AB884"/>
      <c r="AC884"/>
      <c r="AD884"/>
      <c r="AE884"/>
      <c r="AF884"/>
      <c r="AG884"/>
      <c r="AH884"/>
      <c r="AI884"/>
      <c r="AJ884"/>
    </row>
    <row r="885" spans="7:36" x14ac:dyDescent="0.25">
      <c r="G885" s="1"/>
      <c r="H885" s="1"/>
      <c r="I885" s="1"/>
      <c r="J885" s="1"/>
      <c r="K885" s="1"/>
      <c r="L885" s="1"/>
      <c r="Z885"/>
      <c r="AA885"/>
      <c r="AB885"/>
      <c r="AC885"/>
      <c r="AD885"/>
      <c r="AE885"/>
      <c r="AF885"/>
      <c r="AG885"/>
      <c r="AH885"/>
      <c r="AI885"/>
      <c r="AJ885"/>
    </row>
    <row r="886" spans="7:36" x14ac:dyDescent="0.25">
      <c r="G886" s="1"/>
      <c r="H886" s="1"/>
      <c r="I886" s="1"/>
      <c r="J886" s="1"/>
      <c r="K886" s="1"/>
      <c r="L886" s="1"/>
      <c r="Z886"/>
      <c r="AA886"/>
      <c r="AB886"/>
      <c r="AC886"/>
      <c r="AD886"/>
      <c r="AE886"/>
      <c r="AF886"/>
      <c r="AG886"/>
      <c r="AH886"/>
      <c r="AI886"/>
      <c r="AJ886"/>
    </row>
    <row r="887" spans="7:36" x14ac:dyDescent="0.25">
      <c r="G887" s="1"/>
      <c r="H887" s="1"/>
      <c r="I887" s="1"/>
      <c r="J887" s="1"/>
      <c r="K887" s="1"/>
      <c r="L887" s="1"/>
      <c r="Z887"/>
      <c r="AA887"/>
      <c r="AB887"/>
      <c r="AC887"/>
      <c r="AD887"/>
      <c r="AE887"/>
      <c r="AF887"/>
      <c r="AG887"/>
      <c r="AH887"/>
      <c r="AI887"/>
      <c r="AJ887"/>
    </row>
    <row r="888" spans="7:36" x14ac:dyDescent="0.25">
      <c r="G888" s="1"/>
      <c r="H888" s="1"/>
      <c r="I888" s="1"/>
      <c r="J888" s="1"/>
      <c r="K888" s="1"/>
      <c r="L888" s="1"/>
      <c r="Z888"/>
      <c r="AA888"/>
      <c r="AB888"/>
      <c r="AC888"/>
      <c r="AD888"/>
      <c r="AE888"/>
      <c r="AF888"/>
      <c r="AG888"/>
      <c r="AH888"/>
      <c r="AI888"/>
      <c r="AJ888"/>
    </row>
    <row r="889" spans="7:36" x14ac:dyDescent="0.25">
      <c r="G889" s="1"/>
      <c r="H889" s="1"/>
      <c r="I889" s="1"/>
      <c r="J889" s="1"/>
      <c r="K889" s="1"/>
      <c r="L889" s="1"/>
      <c r="Z889"/>
      <c r="AA889"/>
      <c r="AB889"/>
      <c r="AC889"/>
      <c r="AD889"/>
      <c r="AE889"/>
      <c r="AF889"/>
      <c r="AG889"/>
      <c r="AH889"/>
      <c r="AI889"/>
      <c r="AJ889"/>
    </row>
    <row r="890" spans="7:36" x14ac:dyDescent="0.25">
      <c r="G890" s="1"/>
      <c r="H890" s="1"/>
      <c r="I890" s="1"/>
      <c r="J890" s="1"/>
      <c r="K890" s="1"/>
      <c r="L890" s="1"/>
      <c r="Z890"/>
      <c r="AA890"/>
      <c r="AB890"/>
      <c r="AC890"/>
      <c r="AD890"/>
      <c r="AE890"/>
      <c r="AF890"/>
      <c r="AG890"/>
      <c r="AH890"/>
      <c r="AI890"/>
      <c r="AJ890"/>
    </row>
    <row r="891" spans="7:36" x14ac:dyDescent="0.25">
      <c r="G891" s="1"/>
      <c r="H891" s="1"/>
      <c r="I891" s="1"/>
      <c r="J891" s="1"/>
      <c r="K891" s="1"/>
      <c r="L891" s="1"/>
      <c r="Z891"/>
      <c r="AA891"/>
      <c r="AB891"/>
      <c r="AC891"/>
      <c r="AD891"/>
      <c r="AE891"/>
      <c r="AF891"/>
      <c r="AG891"/>
      <c r="AH891"/>
      <c r="AI891"/>
      <c r="AJ891"/>
    </row>
    <row r="892" spans="7:36" x14ac:dyDescent="0.25">
      <c r="G892" s="1"/>
      <c r="H892" s="1"/>
      <c r="I892" s="1"/>
      <c r="J892" s="1"/>
      <c r="K892" s="1"/>
      <c r="L892" s="1"/>
      <c r="Z892"/>
      <c r="AA892"/>
      <c r="AB892"/>
      <c r="AC892"/>
      <c r="AD892"/>
      <c r="AE892"/>
      <c r="AF892"/>
      <c r="AG892"/>
      <c r="AH892"/>
      <c r="AI892"/>
      <c r="AJ892"/>
    </row>
    <row r="893" spans="7:36" x14ac:dyDescent="0.25">
      <c r="G893" s="1"/>
      <c r="H893" s="1"/>
      <c r="I893" s="1"/>
      <c r="J893" s="1"/>
      <c r="K893" s="1"/>
      <c r="L893" s="1"/>
      <c r="Z893"/>
      <c r="AA893"/>
      <c r="AB893"/>
      <c r="AC893"/>
      <c r="AD893"/>
      <c r="AE893"/>
      <c r="AF893"/>
      <c r="AG893"/>
      <c r="AH893"/>
      <c r="AI893"/>
      <c r="AJ893"/>
    </row>
    <row r="894" spans="7:36" x14ac:dyDescent="0.25">
      <c r="G894" s="1"/>
      <c r="H894" s="1"/>
      <c r="I894" s="1"/>
      <c r="J894" s="1"/>
      <c r="K894" s="1"/>
      <c r="L894" s="1"/>
      <c r="Z894"/>
      <c r="AA894"/>
      <c r="AB894"/>
      <c r="AC894"/>
      <c r="AD894"/>
      <c r="AE894"/>
      <c r="AF894"/>
      <c r="AG894"/>
      <c r="AH894"/>
      <c r="AI894"/>
      <c r="AJ894"/>
    </row>
    <row r="895" spans="7:36" x14ac:dyDescent="0.25">
      <c r="G895" s="1"/>
      <c r="H895" s="1"/>
      <c r="I895" s="1"/>
      <c r="J895" s="1"/>
      <c r="K895" s="1"/>
      <c r="L895" s="1"/>
      <c r="Z895"/>
      <c r="AA895"/>
      <c r="AB895"/>
      <c r="AC895"/>
      <c r="AD895"/>
      <c r="AE895"/>
      <c r="AF895"/>
      <c r="AG895"/>
      <c r="AH895"/>
      <c r="AI895"/>
      <c r="AJ895"/>
    </row>
    <row r="896" spans="7:36" x14ac:dyDescent="0.25">
      <c r="G896" s="1"/>
      <c r="H896" s="1"/>
      <c r="I896" s="1"/>
      <c r="J896" s="1"/>
      <c r="K896" s="1"/>
      <c r="L896" s="1"/>
      <c r="Z896"/>
      <c r="AA896"/>
      <c r="AB896"/>
      <c r="AC896"/>
      <c r="AD896"/>
      <c r="AE896"/>
      <c r="AF896"/>
      <c r="AG896"/>
      <c r="AH896"/>
      <c r="AI896"/>
      <c r="AJ896"/>
    </row>
    <row r="897" spans="7:36" x14ac:dyDescent="0.25">
      <c r="G897" s="1"/>
      <c r="H897" s="1"/>
      <c r="I897" s="1"/>
      <c r="J897" s="1"/>
      <c r="K897" s="1"/>
      <c r="L897" s="1"/>
      <c r="Z897"/>
      <c r="AA897"/>
      <c r="AB897"/>
      <c r="AC897"/>
      <c r="AD897"/>
      <c r="AE897"/>
      <c r="AF897"/>
      <c r="AG897"/>
      <c r="AH897"/>
      <c r="AI897"/>
      <c r="AJ897"/>
    </row>
    <row r="898" spans="7:36" x14ac:dyDescent="0.25">
      <c r="G898" s="1"/>
      <c r="H898" s="1"/>
      <c r="I898" s="1"/>
      <c r="J898" s="1"/>
      <c r="K898" s="1"/>
      <c r="L898" s="1"/>
      <c r="Z898"/>
      <c r="AA898"/>
      <c r="AB898"/>
      <c r="AC898"/>
      <c r="AD898"/>
      <c r="AE898"/>
      <c r="AF898"/>
      <c r="AG898"/>
      <c r="AH898"/>
      <c r="AI898"/>
      <c r="AJ898"/>
    </row>
    <row r="899" spans="7:36" x14ac:dyDescent="0.25">
      <c r="G899" s="1"/>
      <c r="H899" s="1"/>
      <c r="I899" s="1"/>
      <c r="J899" s="1"/>
      <c r="K899" s="1"/>
      <c r="L899" s="1"/>
      <c r="Z899"/>
      <c r="AA899"/>
      <c r="AB899"/>
      <c r="AC899"/>
      <c r="AD899"/>
      <c r="AE899"/>
      <c r="AF899"/>
      <c r="AG899"/>
      <c r="AH899"/>
      <c r="AI899"/>
      <c r="AJ899"/>
    </row>
    <row r="900" spans="7:36" x14ac:dyDescent="0.25">
      <c r="G900" s="1"/>
      <c r="H900" s="1"/>
      <c r="I900" s="1"/>
      <c r="J900" s="1"/>
      <c r="K900" s="1"/>
      <c r="L900" s="1"/>
      <c r="Z900"/>
      <c r="AA900"/>
      <c r="AB900"/>
      <c r="AC900"/>
      <c r="AD900"/>
      <c r="AE900"/>
      <c r="AF900"/>
      <c r="AG900"/>
      <c r="AH900"/>
      <c r="AI900"/>
      <c r="AJ900"/>
    </row>
    <row r="901" spans="7:36" x14ac:dyDescent="0.25">
      <c r="G901" s="1"/>
      <c r="H901" s="1"/>
      <c r="I901" s="1"/>
      <c r="J901" s="1"/>
      <c r="K901" s="1"/>
      <c r="L901" s="1"/>
      <c r="Z901"/>
      <c r="AA901"/>
      <c r="AB901"/>
      <c r="AC901"/>
      <c r="AD901"/>
      <c r="AE901"/>
      <c r="AF901"/>
      <c r="AG901"/>
      <c r="AH901"/>
      <c r="AI901"/>
      <c r="AJ901"/>
    </row>
    <row r="902" spans="7:36" x14ac:dyDescent="0.25">
      <c r="G902" s="1"/>
      <c r="H902" s="1"/>
      <c r="I902" s="1"/>
      <c r="J902" s="1"/>
      <c r="K902" s="1"/>
      <c r="L902" s="1"/>
      <c r="Z902"/>
      <c r="AA902"/>
      <c r="AB902"/>
      <c r="AC902"/>
      <c r="AD902"/>
      <c r="AE902"/>
      <c r="AF902"/>
      <c r="AG902"/>
      <c r="AH902"/>
      <c r="AI902"/>
      <c r="AJ902"/>
    </row>
    <row r="903" spans="7:36" x14ac:dyDescent="0.25">
      <c r="G903" s="1"/>
      <c r="H903" s="1"/>
      <c r="I903" s="1"/>
      <c r="J903" s="1"/>
      <c r="K903" s="1"/>
      <c r="L903" s="1"/>
      <c r="Z903"/>
      <c r="AA903"/>
      <c r="AB903"/>
      <c r="AC903"/>
      <c r="AD903"/>
      <c r="AE903"/>
      <c r="AF903"/>
      <c r="AG903"/>
      <c r="AH903"/>
      <c r="AI903"/>
      <c r="AJ903"/>
    </row>
    <row r="904" spans="7:36" x14ac:dyDescent="0.25">
      <c r="G904" s="1"/>
      <c r="H904" s="1"/>
      <c r="I904" s="1"/>
      <c r="J904" s="1"/>
      <c r="K904" s="1"/>
      <c r="L904" s="1"/>
      <c r="Z904"/>
      <c r="AA904"/>
      <c r="AB904"/>
      <c r="AC904"/>
      <c r="AD904"/>
      <c r="AE904"/>
      <c r="AF904"/>
      <c r="AG904"/>
      <c r="AH904"/>
      <c r="AI904"/>
      <c r="AJ904"/>
    </row>
    <row r="905" spans="7:36" x14ac:dyDescent="0.25">
      <c r="G905" s="1"/>
      <c r="H905" s="1"/>
      <c r="I905" s="1"/>
      <c r="J905" s="1"/>
      <c r="K905" s="1"/>
      <c r="L905" s="1"/>
      <c r="Z905"/>
      <c r="AA905"/>
      <c r="AB905"/>
      <c r="AC905"/>
      <c r="AD905"/>
      <c r="AE905"/>
      <c r="AF905"/>
      <c r="AG905"/>
      <c r="AH905"/>
      <c r="AI905"/>
      <c r="AJ905"/>
    </row>
    <row r="906" spans="7:36" x14ac:dyDescent="0.25">
      <c r="G906" s="1"/>
      <c r="H906" s="1"/>
      <c r="I906" s="1"/>
      <c r="J906" s="1"/>
      <c r="K906" s="1"/>
      <c r="L906" s="1"/>
      <c r="Z906"/>
      <c r="AA906"/>
      <c r="AB906"/>
      <c r="AC906"/>
      <c r="AD906"/>
      <c r="AE906"/>
      <c r="AF906"/>
      <c r="AG906"/>
      <c r="AH906"/>
      <c r="AI906"/>
      <c r="AJ906"/>
    </row>
    <row r="907" spans="7:36" x14ac:dyDescent="0.25">
      <c r="G907" s="1"/>
      <c r="H907" s="1"/>
      <c r="I907" s="1"/>
      <c r="J907" s="1"/>
      <c r="K907" s="1"/>
      <c r="L907" s="1"/>
      <c r="Z907"/>
      <c r="AA907"/>
      <c r="AB907"/>
      <c r="AC907"/>
      <c r="AD907"/>
      <c r="AE907"/>
      <c r="AF907"/>
      <c r="AG907"/>
      <c r="AH907"/>
      <c r="AI907"/>
      <c r="AJ907"/>
    </row>
    <row r="908" spans="7:36" x14ac:dyDescent="0.25">
      <c r="G908" s="1"/>
      <c r="H908" s="1"/>
      <c r="I908" s="1"/>
      <c r="J908" s="1"/>
      <c r="K908" s="1"/>
      <c r="L908" s="1"/>
      <c r="Z908"/>
      <c r="AA908"/>
      <c r="AB908"/>
      <c r="AC908"/>
      <c r="AD908"/>
      <c r="AE908"/>
      <c r="AF908"/>
      <c r="AG908"/>
      <c r="AH908"/>
      <c r="AI908"/>
      <c r="AJ908"/>
    </row>
    <row r="909" spans="7:36" x14ac:dyDescent="0.25">
      <c r="G909" s="1"/>
      <c r="H909" s="1"/>
      <c r="I909" s="1"/>
      <c r="J909" s="1"/>
      <c r="K909" s="1"/>
      <c r="L909" s="1"/>
      <c r="Z909"/>
      <c r="AA909"/>
      <c r="AB909"/>
      <c r="AC909"/>
      <c r="AD909"/>
      <c r="AE909"/>
      <c r="AF909"/>
      <c r="AG909"/>
      <c r="AH909"/>
      <c r="AI909"/>
      <c r="AJ909"/>
    </row>
    <row r="910" spans="7:36" x14ac:dyDescent="0.25">
      <c r="G910" s="1"/>
      <c r="H910" s="1"/>
      <c r="I910" s="1"/>
      <c r="J910" s="1"/>
      <c r="K910" s="1"/>
      <c r="L910" s="1"/>
      <c r="Z910"/>
      <c r="AA910"/>
      <c r="AB910"/>
      <c r="AC910"/>
      <c r="AD910"/>
      <c r="AE910"/>
      <c r="AF910"/>
      <c r="AG910"/>
      <c r="AH910"/>
      <c r="AI910"/>
      <c r="AJ910"/>
    </row>
    <row r="911" spans="7:36" x14ac:dyDescent="0.25">
      <c r="G911" s="1"/>
      <c r="H911" s="1"/>
      <c r="I911" s="1"/>
      <c r="J911" s="1"/>
      <c r="K911" s="1"/>
      <c r="L911" s="1"/>
      <c r="Z911"/>
      <c r="AA911"/>
      <c r="AB911"/>
      <c r="AC911"/>
      <c r="AD911"/>
      <c r="AE911"/>
      <c r="AF911"/>
      <c r="AG911"/>
      <c r="AH911"/>
      <c r="AI911"/>
      <c r="AJ911"/>
    </row>
    <row r="912" spans="7:36" x14ac:dyDescent="0.25">
      <c r="G912" s="1"/>
      <c r="H912" s="1"/>
      <c r="I912" s="1"/>
      <c r="J912" s="1"/>
      <c r="K912" s="1"/>
      <c r="L912" s="1"/>
      <c r="Z912"/>
      <c r="AA912"/>
      <c r="AB912"/>
      <c r="AC912"/>
      <c r="AD912"/>
      <c r="AE912"/>
      <c r="AF912"/>
      <c r="AG912"/>
      <c r="AH912"/>
      <c r="AI912"/>
      <c r="AJ912"/>
    </row>
    <row r="913" spans="7:36" x14ac:dyDescent="0.25">
      <c r="G913" s="1"/>
      <c r="H913" s="1"/>
      <c r="I913" s="1"/>
      <c r="J913" s="1"/>
      <c r="K913" s="1"/>
      <c r="L913" s="1"/>
      <c r="Z913"/>
      <c r="AA913"/>
      <c r="AB913"/>
      <c r="AC913"/>
      <c r="AD913"/>
      <c r="AE913"/>
      <c r="AF913"/>
      <c r="AG913"/>
      <c r="AH913"/>
      <c r="AI913"/>
      <c r="AJ913"/>
    </row>
    <row r="914" spans="7:36" x14ac:dyDescent="0.25">
      <c r="G914" s="1"/>
      <c r="H914" s="1"/>
      <c r="I914" s="1"/>
      <c r="J914" s="1"/>
      <c r="K914" s="1"/>
      <c r="L914" s="1"/>
      <c r="Z914"/>
      <c r="AA914"/>
      <c r="AB914"/>
      <c r="AC914"/>
      <c r="AD914"/>
      <c r="AE914"/>
      <c r="AF914"/>
      <c r="AG914"/>
      <c r="AH914"/>
      <c r="AI914"/>
      <c r="AJ914"/>
    </row>
    <row r="915" spans="7:36" x14ac:dyDescent="0.25">
      <c r="G915" s="1"/>
      <c r="H915" s="1"/>
      <c r="I915" s="1"/>
      <c r="J915" s="1"/>
      <c r="K915" s="1"/>
      <c r="L915" s="1"/>
      <c r="Z915"/>
      <c r="AA915"/>
      <c r="AB915"/>
      <c r="AC915"/>
      <c r="AD915"/>
      <c r="AE915"/>
      <c r="AF915"/>
      <c r="AG915"/>
      <c r="AH915"/>
      <c r="AI915"/>
      <c r="AJ915"/>
    </row>
    <row r="916" spans="7:36" x14ac:dyDescent="0.25">
      <c r="G916" s="1"/>
      <c r="H916" s="1"/>
      <c r="I916" s="1"/>
      <c r="J916" s="1"/>
      <c r="K916" s="1"/>
      <c r="L916" s="1"/>
      <c r="Z916"/>
      <c r="AA916"/>
      <c r="AB916"/>
      <c r="AC916"/>
      <c r="AD916"/>
      <c r="AE916"/>
      <c r="AF916"/>
      <c r="AG916"/>
      <c r="AH916"/>
      <c r="AI916"/>
      <c r="AJ916"/>
    </row>
    <row r="917" spans="7:36" x14ac:dyDescent="0.25">
      <c r="G917" s="1"/>
      <c r="H917" s="1"/>
      <c r="I917" s="1"/>
      <c r="J917" s="1"/>
      <c r="K917" s="1"/>
      <c r="L917" s="1"/>
      <c r="Z917"/>
      <c r="AA917"/>
      <c r="AB917"/>
      <c r="AC917"/>
      <c r="AD917"/>
      <c r="AE917"/>
      <c r="AF917"/>
      <c r="AG917"/>
      <c r="AH917"/>
      <c r="AI917"/>
      <c r="AJ917"/>
    </row>
    <row r="918" spans="7:36" x14ac:dyDescent="0.25">
      <c r="G918" s="1"/>
      <c r="H918" s="1"/>
      <c r="I918" s="1"/>
      <c r="J918" s="1"/>
      <c r="K918" s="1"/>
      <c r="L918" s="1"/>
      <c r="Z918"/>
      <c r="AA918"/>
      <c r="AB918"/>
      <c r="AC918"/>
      <c r="AD918"/>
      <c r="AE918"/>
      <c r="AF918"/>
      <c r="AG918"/>
      <c r="AH918"/>
      <c r="AI918"/>
      <c r="AJ918"/>
    </row>
    <row r="919" spans="7:36" x14ac:dyDescent="0.25">
      <c r="G919" s="1"/>
      <c r="H919" s="1"/>
      <c r="I919" s="1"/>
      <c r="J919" s="1"/>
      <c r="K919" s="1"/>
      <c r="L919" s="1"/>
      <c r="Z919"/>
      <c r="AA919"/>
      <c r="AB919"/>
      <c r="AC919"/>
      <c r="AD919"/>
      <c r="AE919"/>
      <c r="AF919"/>
      <c r="AG919"/>
      <c r="AH919"/>
      <c r="AI919"/>
      <c r="AJ919"/>
    </row>
    <row r="920" spans="7:36" x14ac:dyDescent="0.25">
      <c r="G920" s="1"/>
      <c r="H920" s="1"/>
      <c r="I920" s="1"/>
      <c r="J920" s="1"/>
      <c r="K920" s="1"/>
      <c r="L920" s="1"/>
      <c r="Z920"/>
      <c r="AA920"/>
      <c r="AB920"/>
      <c r="AC920"/>
      <c r="AD920"/>
      <c r="AE920"/>
      <c r="AF920"/>
      <c r="AG920"/>
      <c r="AH920"/>
      <c r="AI920"/>
      <c r="AJ920"/>
    </row>
    <row r="921" spans="7:36" x14ac:dyDescent="0.25">
      <c r="G921" s="1"/>
      <c r="H921" s="1"/>
      <c r="I921" s="1"/>
      <c r="J921" s="1"/>
      <c r="K921" s="1"/>
      <c r="L921" s="1"/>
      <c r="Z921"/>
      <c r="AA921"/>
      <c r="AB921"/>
      <c r="AC921"/>
      <c r="AD921"/>
      <c r="AE921"/>
      <c r="AF921"/>
      <c r="AG921"/>
      <c r="AH921"/>
      <c r="AI921"/>
      <c r="AJ921"/>
    </row>
    <row r="922" spans="7:36" x14ac:dyDescent="0.25">
      <c r="G922" s="1"/>
      <c r="H922" s="1"/>
      <c r="I922" s="1"/>
      <c r="J922" s="1"/>
      <c r="K922" s="1"/>
      <c r="L922" s="1"/>
      <c r="Z922"/>
      <c r="AA922"/>
      <c r="AB922"/>
      <c r="AC922"/>
      <c r="AD922"/>
      <c r="AE922"/>
      <c r="AF922"/>
      <c r="AG922"/>
      <c r="AH922"/>
      <c r="AI922"/>
      <c r="AJ922"/>
    </row>
    <row r="923" spans="7:36" x14ac:dyDescent="0.25">
      <c r="G923" s="1"/>
      <c r="H923" s="1"/>
      <c r="I923" s="1"/>
      <c r="J923" s="1"/>
      <c r="K923" s="1"/>
      <c r="L923" s="1"/>
      <c r="Z923"/>
      <c r="AA923"/>
      <c r="AB923"/>
      <c r="AC923"/>
      <c r="AD923"/>
      <c r="AE923"/>
      <c r="AF923"/>
      <c r="AG923"/>
      <c r="AH923"/>
      <c r="AI923"/>
      <c r="AJ923"/>
    </row>
    <row r="924" spans="7:36" x14ac:dyDescent="0.25">
      <c r="G924" s="1"/>
      <c r="H924" s="1"/>
      <c r="I924" s="1"/>
      <c r="J924" s="1"/>
      <c r="K924" s="1"/>
      <c r="L924" s="1"/>
      <c r="Z924"/>
      <c r="AA924"/>
      <c r="AB924"/>
      <c r="AC924"/>
      <c r="AD924"/>
      <c r="AE924"/>
      <c r="AF924"/>
      <c r="AG924"/>
      <c r="AH924"/>
      <c r="AI924"/>
      <c r="AJ924"/>
    </row>
    <row r="925" spans="7:36" x14ac:dyDescent="0.25">
      <c r="G925" s="1"/>
      <c r="H925" s="1"/>
      <c r="I925" s="1"/>
      <c r="J925" s="1"/>
      <c r="K925" s="1"/>
      <c r="L925" s="1"/>
      <c r="Z925"/>
      <c r="AA925"/>
      <c r="AB925"/>
      <c r="AC925"/>
      <c r="AD925"/>
      <c r="AE925"/>
      <c r="AF925"/>
      <c r="AG925"/>
      <c r="AH925"/>
      <c r="AI925"/>
      <c r="AJ925"/>
    </row>
    <row r="926" spans="7:36" x14ac:dyDescent="0.25">
      <c r="G926" s="1"/>
      <c r="H926" s="1"/>
      <c r="I926" s="1"/>
      <c r="J926" s="1"/>
      <c r="K926" s="1"/>
      <c r="L926" s="1"/>
      <c r="Z926"/>
      <c r="AA926"/>
      <c r="AB926"/>
      <c r="AC926"/>
      <c r="AD926"/>
      <c r="AE926"/>
      <c r="AF926"/>
      <c r="AG926"/>
      <c r="AH926"/>
      <c r="AI926"/>
      <c r="AJ926"/>
    </row>
    <row r="927" spans="7:36" x14ac:dyDescent="0.25">
      <c r="G927" s="1"/>
      <c r="H927" s="1"/>
      <c r="I927" s="1"/>
      <c r="J927" s="1"/>
      <c r="K927" s="1"/>
      <c r="L927" s="1"/>
      <c r="Z927"/>
      <c r="AA927"/>
      <c r="AB927"/>
      <c r="AC927"/>
      <c r="AD927"/>
      <c r="AE927"/>
      <c r="AF927"/>
      <c r="AG927"/>
      <c r="AH927"/>
      <c r="AI927"/>
      <c r="AJ927"/>
    </row>
    <row r="928" spans="7:36" x14ac:dyDescent="0.25">
      <c r="G928" s="1"/>
      <c r="H928" s="1"/>
      <c r="I928" s="1"/>
      <c r="J928" s="1"/>
      <c r="K928" s="1"/>
      <c r="L928" s="1"/>
      <c r="Z928"/>
      <c r="AA928"/>
      <c r="AB928"/>
      <c r="AC928"/>
      <c r="AD928"/>
      <c r="AE928"/>
      <c r="AF928"/>
      <c r="AG928"/>
      <c r="AH928"/>
      <c r="AI928"/>
      <c r="AJ928"/>
    </row>
    <row r="929" spans="7:36" x14ac:dyDescent="0.25">
      <c r="G929" s="1"/>
      <c r="H929" s="1"/>
      <c r="I929" s="1"/>
      <c r="J929" s="1"/>
      <c r="K929" s="1"/>
      <c r="L929" s="1"/>
      <c r="Z929"/>
      <c r="AA929"/>
      <c r="AB929"/>
      <c r="AC929"/>
      <c r="AD929"/>
      <c r="AE929"/>
      <c r="AF929"/>
      <c r="AG929"/>
      <c r="AH929"/>
      <c r="AI929"/>
      <c r="AJ929"/>
    </row>
    <row r="930" spans="7:36" x14ac:dyDescent="0.25">
      <c r="G930" s="1"/>
      <c r="H930" s="1"/>
      <c r="I930" s="1"/>
      <c r="J930" s="1"/>
      <c r="K930" s="1"/>
      <c r="L930" s="1"/>
      <c r="Z930"/>
      <c r="AA930"/>
      <c r="AB930"/>
      <c r="AC930"/>
      <c r="AD930"/>
      <c r="AE930"/>
      <c r="AF930"/>
      <c r="AG930"/>
      <c r="AH930"/>
      <c r="AI930"/>
      <c r="AJ930"/>
    </row>
    <row r="931" spans="7:36" x14ac:dyDescent="0.25">
      <c r="G931" s="1"/>
      <c r="H931" s="1"/>
      <c r="I931" s="1"/>
      <c r="J931" s="1"/>
      <c r="K931" s="1"/>
      <c r="L931" s="1"/>
      <c r="Z931"/>
      <c r="AA931"/>
      <c r="AB931"/>
      <c r="AC931"/>
      <c r="AD931"/>
      <c r="AE931"/>
      <c r="AF931"/>
      <c r="AG931"/>
      <c r="AH931"/>
      <c r="AI931"/>
      <c r="AJ931"/>
    </row>
    <row r="932" spans="7:36" x14ac:dyDescent="0.25">
      <c r="G932" s="1"/>
      <c r="H932" s="1"/>
      <c r="I932" s="1"/>
      <c r="J932" s="1"/>
      <c r="K932" s="1"/>
      <c r="L932" s="1"/>
      <c r="Z932"/>
      <c r="AA932"/>
      <c r="AB932"/>
      <c r="AC932"/>
      <c r="AD932"/>
      <c r="AE932"/>
      <c r="AF932"/>
      <c r="AG932"/>
      <c r="AH932"/>
      <c r="AI932"/>
      <c r="AJ932"/>
    </row>
    <row r="933" spans="7:36" x14ac:dyDescent="0.25">
      <c r="G933" s="1"/>
      <c r="H933" s="1"/>
      <c r="I933" s="1"/>
      <c r="J933" s="1"/>
      <c r="K933" s="1"/>
      <c r="L933" s="1"/>
      <c r="Z933"/>
      <c r="AA933"/>
      <c r="AB933"/>
      <c r="AC933"/>
      <c r="AD933"/>
      <c r="AE933"/>
      <c r="AF933"/>
      <c r="AG933"/>
      <c r="AH933"/>
      <c r="AI933"/>
      <c r="AJ933"/>
    </row>
    <row r="934" spans="7:36" x14ac:dyDescent="0.25">
      <c r="G934" s="1"/>
      <c r="H934" s="1"/>
      <c r="I934" s="1"/>
      <c r="J934" s="1"/>
      <c r="K934" s="1"/>
      <c r="L934" s="1"/>
      <c r="Z934"/>
      <c r="AA934"/>
      <c r="AB934"/>
      <c r="AC934"/>
      <c r="AD934"/>
      <c r="AE934"/>
      <c r="AF934"/>
      <c r="AG934"/>
      <c r="AH934"/>
      <c r="AI934"/>
      <c r="AJ934"/>
    </row>
    <row r="935" spans="7:36" x14ac:dyDescent="0.25">
      <c r="G935" s="1"/>
      <c r="H935" s="1"/>
      <c r="I935" s="1"/>
      <c r="J935" s="1"/>
      <c r="K935" s="1"/>
      <c r="L935" s="1"/>
      <c r="Z935"/>
      <c r="AA935"/>
      <c r="AB935"/>
      <c r="AC935"/>
      <c r="AD935"/>
      <c r="AE935"/>
      <c r="AF935"/>
      <c r="AG935"/>
      <c r="AH935"/>
      <c r="AI935"/>
      <c r="AJ935"/>
    </row>
    <row r="936" spans="7:36" x14ac:dyDescent="0.25">
      <c r="G936" s="1"/>
      <c r="H936" s="1"/>
      <c r="I936" s="1"/>
      <c r="J936" s="1"/>
      <c r="K936" s="1"/>
      <c r="L936" s="1"/>
      <c r="Z936"/>
      <c r="AA936"/>
      <c r="AB936"/>
      <c r="AC936"/>
      <c r="AD936"/>
      <c r="AE936"/>
      <c r="AF936"/>
      <c r="AG936"/>
      <c r="AH936"/>
      <c r="AI936"/>
      <c r="AJ936"/>
    </row>
    <row r="937" spans="7:36" x14ac:dyDescent="0.25">
      <c r="G937" s="1"/>
      <c r="H937" s="1"/>
      <c r="I937" s="1"/>
      <c r="J937" s="1"/>
      <c r="K937" s="1"/>
      <c r="L937" s="1"/>
      <c r="Z937"/>
      <c r="AA937"/>
      <c r="AB937"/>
      <c r="AC937"/>
      <c r="AD937"/>
      <c r="AE937"/>
      <c r="AF937"/>
      <c r="AG937"/>
      <c r="AH937"/>
      <c r="AI937"/>
      <c r="AJ937"/>
    </row>
    <row r="938" spans="7:36" x14ac:dyDescent="0.25">
      <c r="G938" s="1"/>
      <c r="H938" s="1"/>
      <c r="I938" s="1"/>
      <c r="J938" s="1"/>
      <c r="K938" s="1"/>
      <c r="L938" s="1"/>
      <c r="Z938"/>
      <c r="AA938"/>
      <c r="AB938"/>
      <c r="AC938"/>
      <c r="AD938"/>
      <c r="AE938"/>
      <c r="AF938"/>
      <c r="AG938"/>
      <c r="AH938"/>
      <c r="AI938"/>
      <c r="AJ938"/>
    </row>
    <row r="939" spans="7:36" x14ac:dyDescent="0.25">
      <c r="G939" s="1"/>
      <c r="H939" s="1"/>
      <c r="I939" s="1"/>
      <c r="J939" s="1"/>
      <c r="K939" s="1"/>
      <c r="L939" s="1"/>
      <c r="Z939"/>
      <c r="AA939"/>
      <c r="AB939"/>
      <c r="AC939"/>
      <c r="AD939"/>
      <c r="AE939"/>
      <c r="AF939"/>
      <c r="AG939"/>
      <c r="AH939"/>
      <c r="AI939"/>
      <c r="AJ939"/>
    </row>
    <row r="940" spans="7:36" x14ac:dyDescent="0.25">
      <c r="G940" s="1"/>
      <c r="H940" s="1"/>
      <c r="I940" s="1"/>
      <c r="J940" s="1"/>
      <c r="K940" s="1"/>
      <c r="L940" s="1"/>
      <c r="Z940"/>
      <c r="AA940"/>
      <c r="AB940"/>
      <c r="AC940"/>
      <c r="AD940"/>
      <c r="AE940"/>
      <c r="AF940"/>
      <c r="AG940"/>
      <c r="AH940"/>
      <c r="AI940"/>
      <c r="AJ940"/>
    </row>
    <row r="941" spans="7:36" x14ac:dyDescent="0.25">
      <c r="G941" s="1"/>
      <c r="H941" s="1"/>
      <c r="I941" s="1"/>
      <c r="J941" s="1"/>
      <c r="K941" s="1"/>
      <c r="L941" s="1"/>
      <c r="Z941"/>
      <c r="AA941"/>
      <c r="AB941"/>
      <c r="AC941"/>
      <c r="AD941"/>
      <c r="AE941"/>
      <c r="AF941"/>
      <c r="AG941"/>
      <c r="AH941"/>
      <c r="AI941"/>
      <c r="AJ941"/>
    </row>
    <row r="942" spans="7:36" x14ac:dyDescent="0.25">
      <c r="G942" s="1"/>
      <c r="H942" s="1"/>
      <c r="I942" s="1"/>
      <c r="J942" s="1"/>
      <c r="K942" s="1"/>
      <c r="L942" s="1"/>
      <c r="Z942"/>
      <c r="AA942"/>
      <c r="AB942"/>
      <c r="AC942"/>
      <c r="AD942"/>
      <c r="AE942"/>
      <c r="AF942"/>
      <c r="AG942"/>
      <c r="AH942"/>
      <c r="AI942"/>
      <c r="AJ942"/>
    </row>
    <row r="943" spans="7:36" x14ac:dyDescent="0.25">
      <c r="G943" s="1"/>
      <c r="H943" s="1"/>
      <c r="I943" s="1"/>
      <c r="J943" s="1"/>
      <c r="K943" s="1"/>
      <c r="L943" s="1"/>
      <c r="Z943"/>
      <c r="AA943"/>
      <c r="AB943"/>
      <c r="AC943"/>
      <c r="AD943"/>
      <c r="AE943"/>
      <c r="AF943"/>
      <c r="AG943"/>
      <c r="AH943"/>
      <c r="AI943"/>
      <c r="AJ943"/>
    </row>
    <row r="944" spans="7:36" x14ac:dyDescent="0.25">
      <c r="G944" s="1"/>
      <c r="H944" s="1"/>
      <c r="I944" s="1"/>
      <c r="J944" s="1"/>
      <c r="K944" s="1"/>
      <c r="L944" s="1"/>
      <c r="Z944"/>
      <c r="AA944"/>
      <c r="AB944"/>
      <c r="AC944"/>
      <c r="AD944"/>
      <c r="AE944"/>
      <c r="AF944"/>
      <c r="AG944"/>
      <c r="AH944"/>
      <c r="AI944"/>
      <c r="AJ944"/>
    </row>
    <row r="945" spans="7:36" x14ac:dyDescent="0.25">
      <c r="G945" s="1"/>
      <c r="H945" s="1"/>
      <c r="I945" s="1"/>
      <c r="J945" s="1"/>
      <c r="K945" s="1"/>
      <c r="L945" s="1"/>
      <c r="Z945"/>
      <c r="AA945"/>
      <c r="AB945"/>
      <c r="AC945"/>
      <c r="AD945"/>
      <c r="AE945"/>
      <c r="AF945"/>
      <c r="AG945"/>
      <c r="AH945"/>
      <c r="AI945"/>
      <c r="AJ945"/>
    </row>
    <row r="946" spans="7:36" x14ac:dyDescent="0.25">
      <c r="G946" s="1"/>
      <c r="H946" s="1"/>
      <c r="I946" s="1"/>
      <c r="J946" s="1"/>
      <c r="K946" s="1"/>
      <c r="L946" s="1"/>
      <c r="Z946"/>
      <c r="AA946"/>
      <c r="AB946"/>
      <c r="AC946"/>
      <c r="AD946"/>
      <c r="AE946"/>
      <c r="AF946"/>
      <c r="AG946"/>
      <c r="AH946"/>
      <c r="AI946"/>
      <c r="AJ946"/>
    </row>
    <row r="947" spans="7:36" x14ac:dyDescent="0.25">
      <c r="G947" s="1"/>
      <c r="H947" s="1"/>
      <c r="I947" s="1"/>
      <c r="J947" s="1"/>
      <c r="K947" s="1"/>
      <c r="L947" s="1"/>
      <c r="Z947"/>
      <c r="AA947"/>
      <c r="AB947"/>
      <c r="AC947"/>
      <c r="AD947"/>
      <c r="AE947"/>
      <c r="AF947"/>
      <c r="AG947"/>
      <c r="AH947"/>
      <c r="AI947"/>
      <c r="AJ947"/>
    </row>
    <row r="948" spans="7:36" x14ac:dyDescent="0.25">
      <c r="G948" s="1"/>
      <c r="H948" s="1"/>
      <c r="I948" s="1"/>
      <c r="J948" s="1"/>
      <c r="K948" s="1"/>
      <c r="L948" s="1"/>
      <c r="Z948"/>
      <c r="AA948"/>
      <c r="AB948"/>
      <c r="AC948"/>
      <c r="AD948"/>
      <c r="AE948"/>
      <c r="AF948"/>
      <c r="AG948"/>
      <c r="AH948"/>
      <c r="AI948"/>
      <c r="AJ948"/>
    </row>
    <row r="949" spans="7:36" x14ac:dyDescent="0.25">
      <c r="G949" s="1"/>
      <c r="H949" s="1"/>
      <c r="I949" s="1"/>
      <c r="J949" s="1"/>
      <c r="K949" s="1"/>
      <c r="L949" s="1"/>
      <c r="Z949"/>
      <c r="AA949"/>
      <c r="AB949"/>
      <c r="AC949"/>
      <c r="AD949"/>
      <c r="AE949"/>
      <c r="AF949"/>
      <c r="AG949"/>
      <c r="AH949"/>
      <c r="AI949"/>
      <c r="AJ949"/>
    </row>
    <row r="950" spans="7:36" x14ac:dyDescent="0.25">
      <c r="G950" s="1"/>
      <c r="H950" s="1"/>
      <c r="I950" s="1"/>
      <c r="J950" s="1"/>
      <c r="K950" s="1"/>
      <c r="L950" s="1"/>
      <c r="Z950"/>
      <c r="AA950"/>
      <c r="AB950"/>
      <c r="AC950"/>
      <c r="AD950"/>
      <c r="AE950"/>
      <c r="AF950"/>
      <c r="AG950"/>
      <c r="AH950"/>
      <c r="AI950"/>
      <c r="AJ950"/>
    </row>
    <row r="951" spans="7:36" x14ac:dyDescent="0.25">
      <c r="G951" s="1"/>
      <c r="H951" s="1"/>
      <c r="I951" s="1"/>
      <c r="J951" s="1"/>
      <c r="K951" s="1"/>
      <c r="L951" s="1"/>
      <c r="Z951"/>
      <c r="AA951"/>
      <c r="AB951"/>
      <c r="AC951"/>
      <c r="AD951"/>
      <c r="AE951"/>
      <c r="AF951"/>
      <c r="AG951"/>
      <c r="AH951"/>
      <c r="AI951"/>
      <c r="AJ951"/>
    </row>
    <row r="952" spans="7:36" x14ac:dyDescent="0.25">
      <c r="G952" s="1"/>
      <c r="H952" s="1"/>
      <c r="I952" s="1"/>
      <c r="J952" s="1"/>
      <c r="K952" s="1"/>
      <c r="L952" s="1"/>
      <c r="Z952"/>
      <c r="AA952"/>
      <c r="AB952"/>
      <c r="AC952"/>
      <c r="AD952"/>
      <c r="AE952"/>
      <c r="AF952"/>
      <c r="AG952"/>
      <c r="AH952"/>
      <c r="AI952"/>
      <c r="AJ952"/>
    </row>
    <row r="953" spans="7:36" x14ac:dyDescent="0.25">
      <c r="G953" s="1"/>
      <c r="H953" s="1"/>
      <c r="I953" s="1"/>
      <c r="J953" s="1"/>
      <c r="K953" s="1"/>
      <c r="L953" s="1"/>
      <c r="Z953"/>
      <c r="AA953"/>
      <c r="AB953"/>
      <c r="AC953"/>
      <c r="AD953"/>
      <c r="AE953"/>
      <c r="AF953"/>
      <c r="AG953"/>
      <c r="AH953"/>
      <c r="AI953"/>
      <c r="AJ953"/>
    </row>
    <row r="954" spans="7:36" x14ac:dyDescent="0.25">
      <c r="G954" s="1"/>
      <c r="H954" s="1"/>
      <c r="I954" s="1"/>
      <c r="J954" s="1"/>
      <c r="K954" s="1"/>
      <c r="L954" s="1"/>
      <c r="Z954"/>
      <c r="AA954"/>
      <c r="AB954"/>
      <c r="AC954"/>
      <c r="AD954"/>
      <c r="AE954"/>
      <c r="AF954"/>
      <c r="AG954"/>
      <c r="AH954"/>
      <c r="AI954"/>
      <c r="AJ954"/>
    </row>
    <row r="955" spans="7:36" x14ac:dyDescent="0.25">
      <c r="G955" s="1"/>
      <c r="H955" s="1"/>
      <c r="I955" s="1"/>
      <c r="J955" s="1"/>
      <c r="K955" s="1"/>
      <c r="L955" s="1"/>
      <c r="Z955"/>
      <c r="AA955"/>
      <c r="AB955"/>
      <c r="AC955"/>
      <c r="AD955"/>
      <c r="AE955"/>
      <c r="AF955"/>
      <c r="AG955"/>
      <c r="AH955"/>
      <c r="AI955"/>
      <c r="AJ955"/>
    </row>
    <row r="956" spans="7:36" x14ac:dyDescent="0.25">
      <c r="G956" s="1"/>
      <c r="H956" s="1"/>
      <c r="I956" s="1"/>
      <c r="J956" s="1"/>
      <c r="K956" s="1"/>
      <c r="L956" s="1"/>
      <c r="Z956"/>
      <c r="AA956"/>
      <c r="AB956"/>
      <c r="AC956"/>
      <c r="AD956"/>
      <c r="AE956"/>
      <c r="AF956"/>
      <c r="AG956"/>
      <c r="AH956"/>
      <c r="AI956"/>
      <c r="AJ956"/>
    </row>
    <row r="957" spans="7:36" x14ac:dyDescent="0.25">
      <c r="G957" s="1"/>
      <c r="H957" s="1"/>
      <c r="I957" s="1"/>
      <c r="J957" s="1"/>
      <c r="K957" s="1"/>
      <c r="L957" s="1"/>
      <c r="Z957"/>
      <c r="AA957"/>
      <c r="AB957"/>
      <c r="AC957"/>
      <c r="AD957"/>
      <c r="AE957"/>
      <c r="AF957"/>
      <c r="AG957"/>
      <c r="AH957"/>
      <c r="AI957"/>
      <c r="AJ957"/>
    </row>
    <row r="958" spans="7:36" x14ac:dyDescent="0.25">
      <c r="G958" s="1"/>
      <c r="H958" s="1"/>
      <c r="I958" s="1"/>
      <c r="J958" s="1"/>
      <c r="K958" s="1"/>
      <c r="L958" s="1"/>
      <c r="Z958"/>
      <c r="AA958"/>
      <c r="AB958"/>
      <c r="AC958"/>
      <c r="AD958"/>
      <c r="AE958"/>
      <c r="AF958"/>
      <c r="AG958"/>
      <c r="AH958"/>
      <c r="AI958"/>
      <c r="AJ958"/>
    </row>
    <row r="959" spans="7:36" x14ac:dyDescent="0.25">
      <c r="G959" s="1"/>
      <c r="H959" s="1"/>
      <c r="I959" s="1"/>
      <c r="J959" s="1"/>
      <c r="K959" s="1"/>
      <c r="L959" s="1"/>
      <c r="Z959"/>
      <c r="AA959"/>
      <c r="AB959"/>
      <c r="AC959"/>
      <c r="AD959"/>
      <c r="AE959"/>
      <c r="AF959"/>
      <c r="AG959"/>
      <c r="AH959"/>
      <c r="AI959"/>
      <c r="AJ959"/>
    </row>
    <row r="960" spans="7:36" x14ac:dyDescent="0.25">
      <c r="G960" s="1"/>
      <c r="H960" s="1"/>
      <c r="I960" s="1"/>
      <c r="J960" s="1"/>
      <c r="K960" s="1"/>
      <c r="L960" s="1"/>
      <c r="Z960"/>
      <c r="AA960"/>
      <c r="AB960"/>
      <c r="AC960"/>
      <c r="AD960"/>
      <c r="AE960"/>
      <c r="AF960"/>
      <c r="AG960"/>
      <c r="AH960"/>
      <c r="AI960"/>
      <c r="AJ960"/>
    </row>
    <row r="961" spans="7:36" x14ac:dyDescent="0.25">
      <c r="G961" s="1"/>
      <c r="H961" s="1"/>
      <c r="I961" s="1"/>
      <c r="J961" s="1"/>
      <c r="K961" s="1"/>
      <c r="L961" s="1"/>
      <c r="Z961"/>
      <c r="AA961"/>
      <c r="AB961"/>
      <c r="AC961"/>
      <c r="AD961"/>
      <c r="AE961"/>
      <c r="AF961"/>
      <c r="AG961"/>
      <c r="AH961"/>
      <c r="AI961"/>
      <c r="AJ961"/>
    </row>
    <row r="962" spans="7:36" x14ac:dyDescent="0.25">
      <c r="G962" s="1"/>
      <c r="H962" s="1"/>
      <c r="I962" s="1"/>
      <c r="J962" s="1"/>
      <c r="K962" s="1"/>
      <c r="L962" s="1"/>
      <c r="Z962"/>
      <c r="AA962"/>
      <c r="AB962"/>
      <c r="AC962"/>
      <c r="AD962"/>
      <c r="AE962"/>
      <c r="AF962"/>
      <c r="AG962"/>
      <c r="AH962"/>
      <c r="AI962"/>
      <c r="AJ962"/>
    </row>
    <row r="963" spans="7:36" x14ac:dyDescent="0.25">
      <c r="G963" s="1"/>
      <c r="H963" s="1"/>
      <c r="I963" s="1"/>
      <c r="J963" s="1"/>
      <c r="K963" s="1"/>
      <c r="L963" s="1"/>
      <c r="Z963"/>
      <c r="AA963"/>
      <c r="AB963"/>
      <c r="AC963"/>
      <c r="AD963"/>
      <c r="AE963"/>
      <c r="AF963"/>
      <c r="AG963"/>
      <c r="AH963"/>
      <c r="AI963"/>
      <c r="AJ963"/>
    </row>
    <row r="964" spans="7:36" x14ac:dyDescent="0.25">
      <c r="G964" s="1"/>
      <c r="H964" s="1"/>
      <c r="I964" s="1"/>
      <c r="J964" s="1"/>
      <c r="K964" s="1"/>
      <c r="L964" s="1"/>
      <c r="Z964"/>
      <c r="AA964"/>
      <c r="AB964"/>
      <c r="AC964"/>
      <c r="AD964"/>
      <c r="AE964"/>
      <c r="AF964"/>
      <c r="AG964"/>
      <c r="AH964"/>
      <c r="AI964"/>
      <c r="AJ964"/>
    </row>
    <row r="965" spans="7:36" x14ac:dyDescent="0.25">
      <c r="G965" s="1"/>
      <c r="H965" s="1"/>
      <c r="I965" s="1"/>
      <c r="J965" s="1"/>
      <c r="K965" s="1"/>
      <c r="L965" s="1"/>
      <c r="Z965"/>
      <c r="AA965"/>
      <c r="AB965"/>
      <c r="AC965"/>
      <c r="AD965"/>
      <c r="AE965"/>
      <c r="AF965"/>
      <c r="AG965"/>
      <c r="AH965"/>
      <c r="AI965"/>
      <c r="AJ965"/>
    </row>
    <row r="966" spans="7:36" x14ac:dyDescent="0.25">
      <c r="G966" s="1"/>
      <c r="H966" s="1"/>
      <c r="I966" s="1"/>
      <c r="J966" s="1"/>
      <c r="K966" s="1"/>
      <c r="L966" s="1"/>
      <c r="Z966"/>
      <c r="AA966"/>
      <c r="AB966"/>
      <c r="AC966"/>
      <c r="AD966"/>
      <c r="AE966"/>
      <c r="AF966"/>
      <c r="AG966"/>
      <c r="AH966"/>
      <c r="AI966"/>
      <c r="AJ966"/>
    </row>
    <row r="967" spans="7:36" x14ac:dyDescent="0.25">
      <c r="G967" s="1"/>
      <c r="H967" s="1"/>
      <c r="I967" s="1"/>
      <c r="J967" s="1"/>
      <c r="K967" s="1"/>
      <c r="L967" s="1"/>
      <c r="Z967"/>
      <c r="AA967"/>
      <c r="AB967"/>
      <c r="AC967"/>
      <c r="AD967"/>
      <c r="AE967"/>
      <c r="AF967"/>
      <c r="AG967"/>
      <c r="AH967"/>
      <c r="AI967"/>
      <c r="AJ967"/>
    </row>
    <row r="968" spans="7:36" x14ac:dyDescent="0.25">
      <c r="G968" s="1"/>
      <c r="H968" s="1"/>
      <c r="I968" s="1"/>
      <c r="J968" s="1"/>
      <c r="K968" s="1"/>
      <c r="L968" s="1"/>
      <c r="Z968"/>
      <c r="AA968"/>
      <c r="AB968"/>
      <c r="AC968"/>
      <c r="AD968"/>
      <c r="AE968"/>
      <c r="AF968"/>
      <c r="AG968"/>
      <c r="AH968"/>
      <c r="AI968"/>
      <c r="AJ968"/>
    </row>
    <row r="969" spans="7:36" x14ac:dyDescent="0.25">
      <c r="G969" s="1"/>
      <c r="H969" s="1"/>
      <c r="I969" s="1"/>
      <c r="J969" s="1"/>
      <c r="K969" s="1"/>
      <c r="L969" s="1"/>
      <c r="Z969"/>
      <c r="AA969"/>
      <c r="AB969"/>
      <c r="AC969"/>
      <c r="AD969"/>
      <c r="AE969"/>
      <c r="AF969"/>
      <c r="AG969"/>
      <c r="AH969"/>
      <c r="AI969"/>
      <c r="AJ969"/>
    </row>
    <row r="970" spans="7:36" x14ac:dyDescent="0.25">
      <c r="G970" s="1"/>
      <c r="H970" s="1"/>
      <c r="I970" s="1"/>
      <c r="J970" s="1"/>
      <c r="K970" s="1"/>
      <c r="L970" s="1"/>
      <c r="Z970"/>
      <c r="AA970"/>
      <c r="AB970"/>
      <c r="AC970"/>
      <c r="AD970"/>
      <c r="AE970"/>
      <c r="AF970"/>
      <c r="AG970"/>
      <c r="AH970"/>
      <c r="AI970"/>
      <c r="AJ970"/>
    </row>
    <row r="971" spans="7:36" x14ac:dyDescent="0.25">
      <c r="G971" s="1"/>
      <c r="H971" s="1"/>
      <c r="I971" s="1"/>
      <c r="J971" s="1"/>
      <c r="K971" s="1"/>
      <c r="L971" s="1"/>
      <c r="Z971"/>
      <c r="AA971"/>
      <c r="AB971"/>
      <c r="AC971"/>
      <c r="AD971"/>
      <c r="AE971"/>
      <c r="AF971"/>
      <c r="AG971"/>
      <c r="AH971"/>
      <c r="AI971"/>
      <c r="AJ971"/>
    </row>
    <row r="972" spans="7:36" x14ac:dyDescent="0.25">
      <c r="G972" s="1"/>
      <c r="H972" s="1"/>
      <c r="I972" s="1"/>
      <c r="J972" s="1"/>
      <c r="K972" s="1"/>
      <c r="L972" s="1"/>
      <c r="Z972"/>
      <c r="AA972"/>
      <c r="AB972"/>
      <c r="AC972"/>
      <c r="AD972"/>
      <c r="AE972"/>
      <c r="AF972"/>
      <c r="AG972"/>
      <c r="AH972"/>
      <c r="AI972"/>
      <c r="AJ972"/>
    </row>
    <row r="973" spans="7:36" x14ac:dyDescent="0.25">
      <c r="G973" s="1"/>
      <c r="H973" s="1"/>
      <c r="I973" s="1"/>
      <c r="J973" s="1"/>
      <c r="K973" s="1"/>
      <c r="L973" s="1"/>
      <c r="Z973"/>
      <c r="AA973"/>
      <c r="AB973"/>
      <c r="AC973"/>
      <c r="AD973"/>
      <c r="AE973"/>
      <c r="AF973"/>
      <c r="AG973"/>
      <c r="AH973"/>
      <c r="AI973"/>
      <c r="AJ973"/>
    </row>
    <row r="974" spans="7:36" x14ac:dyDescent="0.25">
      <c r="G974" s="1"/>
      <c r="H974" s="1"/>
      <c r="I974" s="1"/>
      <c r="J974" s="1"/>
      <c r="K974" s="1"/>
      <c r="L974" s="1"/>
      <c r="Z974"/>
      <c r="AA974"/>
      <c r="AB974"/>
      <c r="AC974"/>
      <c r="AD974"/>
      <c r="AE974"/>
      <c r="AF974"/>
      <c r="AG974"/>
      <c r="AH974"/>
      <c r="AI974"/>
      <c r="AJ974"/>
    </row>
    <row r="975" spans="7:36" x14ac:dyDescent="0.25">
      <c r="G975" s="1"/>
      <c r="H975" s="1"/>
      <c r="I975" s="1"/>
      <c r="J975" s="1"/>
      <c r="K975" s="1"/>
      <c r="L975" s="1"/>
      <c r="Z975"/>
      <c r="AA975"/>
      <c r="AB975"/>
      <c r="AC975"/>
      <c r="AD975"/>
      <c r="AE975"/>
      <c r="AF975"/>
      <c r="AG975"/>
      <c r="AH975"/>
      <c r="AI975"/>
      <c r="AJ975"/>
    </row>
    <row r="976" spans="7:36" x14ac:dyDescent="0.25">
      <c r="G976" s="1"/>
      <c r="H976" s="1"/>
      <c r="I976" s="1"/>
      <c r="J976" s="1"/>
      <c r="K976" s="1"/>
      <c r="L976" s="1"/>
      <c r="Z976"/>
      <c r="AA976"/>
      <c r="AB976"/>
      <c r="AC976"/>
      <c r="AD976"/>
      <c r="AE976"/>
      <c r="AF976"/>
      <c r="AG976"/>
      <c r="AH976"/>
      <c r="AI976"/>
      <c r="AJ976"/>
    </row>
    <row r="977" spans="7:36" x14ac:dyDescent="0.25">
      <c r="G977" s="1"/>
      <c r="H977" s="1"/>
      <c r="I977" s="1"/>
      <c r="J977" s="1"/>
      <c r="K977" s="1"/>
      <c r="L977" s="1"/>
      <c r="Z977"/>
      <c r="AA977"/>
      <c r="AB977"/>
      <c r="AC977"/>
      <c r="AD977"/>
      <c r="AE977"/>
      <c r="AF977"/>
      <c r="AG977"/>
      <c r="AH977"/>
      <c r="AI977"/>
      <c r="AJ977"/>
    </row>
    <row r="978" spans="7:36" x14ac:dyDescent="0.25">
      <c r="G978" s="1"/>
      <c r="H978" s="1"/>
      <c r="I978" s="1"/>
      <c r="J978" s="1"/>
      <c r="K978" s="1"/>
      <c r="L978" s="1"/>
      <c r="Z978"/>
      <c r="AA978"/>
      <c r="AB978"/>
      <c r="AC978"/>
      <c r="AD978"/>
      <c r="AE978"/>
      <c r="AF978"/>
      <c r="AG978"/>
      <c r="AH978"/>
      <c r="AI978"/>
      <c r="AJ978"/>
    </row>
    <row r="979" spans="7:36" x14ac:dyDescent="0.25">
      <c r="G979" s="1"/>
      <c r="H979" s="1"/>
      <c r="I979" s="1"/>
      <c r="J979" s="1"/>
      <c r="K979" s="1"/>
      <c r="L979" s="1"/>
      <c r="Z979"/>
      <c r="AA979"/>
      <c r="AB979"/>
      <c r="AC979"/>
      <c r="AD979"/>
      <c r="AE979"/>
      <c r="AF979"/>
      <c r="AG979"/>
      <c r="AH979"/>
      <c r="AI979"/>
      <c r="AJ979"/>
    </row>
    <row r="980" spans="7:36" x14ac:dyDescent="0.25">
      <c r="G980" s="1"/>
      <c r="H980" s="1"/>
      <c r="I980" s="1"/>
      <c r="J980" s="1"/>
      <c r="K980" s="1"/>
      <c r="L980" s="1"/>
      <c r="Z980"/>
      <c r="AA980"/>
      <c r="AB980"/>
      <c r="AC980"/>
      <c r="AD980"/>
      <c r="AE980"/>
      <c r="AF980"/>
      <c r="AG980"/>
      <c r="AH980"/>
      <c r="AI980"/>
      <c r="AJ980"/>
    </row>
    <row r="981" spans="7:36" x14ac:dyDescent="0.25">
      <c r="G981" s="1"/>
      <c r="H981" s="1"/>
      <c r="I981" s="1"/>
      <c r="J981" s="1"/>
      <c r="K981" s="1"/>
      <c r="L981" s="1"/>
      <c r="Z981"/>
      <c r="AA981"/>
      <c r="AB981"/>
      <c r="AC981"/>
      <c r="AD981"/>
      <c r="AE981"/>
      <c r="AF981"/>
      <c r="AG981"/>
      <c r="AH981"/>
      <c r="AI981"/>
      <c r="AJ981"/>
    </row>
    <row r="982" spans="7:36" x14ac:dyDescent="0.25">
      <c r="G982" s="1"/>
      <c r="H982" s="1"/>
      <c r="I982" s="1"/>
      <c r="J982" s="1"/>
      <c r="K982" s="1"/>
      <c r="L982" s="1"/>
      <c r="Z982"/>
      <c r="AA982"/>
      <c r="AB982"/>
      <c r="AC982"/>
      <c r="AD982"/>
      <c r="AE982"/>
      <c r="AF982"/>
      <c r="AG982"/>
      <c r="AH982"/>
      <c r="AI982"/>
      <c r="AJ982"/>
    </row>
    <row r="983" spans="7:36" x14ac:dyDescent="0.25">
      <c r="G983" s="1"/>
      <c r="H983" s="1"/>
      <c r="I983" s="1"/>
      <c r="J983" s="1"/>
      <c r="K983" s="1"/>
      <c r="L983" s="1"/>
      <c r="Z983"/>
      <c r="AA983"/>
      <c r="AB983"/>
      <c r="AC983"/>
      <c r="AD983"/>
      <c r="AE983"/>
      <c r="AF983"/>
      <c r="AG983"/>
      <c r="AH983"/>
      <c r="AI983"/>
      <c r="AJ983"/>
    </row>
    <row r="984" spans="7:36" x14ac:dyDescent="0.25">
      <c r="G984" s="1"/>
      <c r="H984" s="1"/>
      <c r="I984" s="1"/>
      <c r="J984" s="1"/>
      <c r="K984" s="1"/>
      <c r="L984" s="1"/>
      <c r="Z984"/>
      <c r="AA984"/>
      <c r="AB984"/>
      <c r="AC984"/>
      <c r="AD984"/>
      <c r="AE984"/>
      <c r="AF984"/>
      <c r="AG984"/>
      <c r="AH984"/>
      <c r="AI984"/>
      <c r="AJ984"/>
    </row>
    <row r="985" spans="7:36" x14ac:dyDescent="0.25">
      <c r="G985" s="1"/>
      <c r="H985" s="1"/>
      <c r="I985" s="1"/>
      <c r="J985" s="1"/>
      <c r="K985" s="1"/>
      <c r="L985" s="1"/>
      <c r="Z985"/>
      <c r="AA985"/>
      <c r="AB985"/>
      <c r="AC985"/>
      <c r="AD985"/>
      <c r="AE985"/>
      <c r="AF985"/>
      <c r="AG985"/>
      <c r="AH985"/>
      <c r="AI985"/>
      <c r="AJ985"/>
    </row>
    <row r="986" spans="7:36" x14ac:dyDescent="0.25">
      <c r="G986" s="1"/>
      <c r="H986" s="1"/>
      <c r="I986" s="1"/>
      <c r="J986" s="1"/>
      <c r="K986" s="1"/>
      <c r="L986" s="1"/>
      <c r="Z986"/>
      <c r="AA986"/>
      <c r="AB986"/>
      <c r="AC986"/>
      <c r="AD986"/>
      <c r="AE986"/>
      <c r="AF986"/>
      <c r="AG986"/>
      <c r="AH986"/>
      <c r="AI986"/>
      <c r="AJ986"/>
    </row>
    <row r="987" spans="7:36" x14ac:dyDescent="0.25">
      <c r="G987" s="1"/>
      <c r="H987" s="1"/>
      <c r="I987" s="1"/>
      <c r="J987" s="1"/>
      <c r="K987" s="1"/>
      <c r="L987" s="1"/>
      <c r="Z987"/>
      <c r="AA987"/>
      <c r="AB987"/>
      <c r="AC987"/>
      <c r="AD987"/>
      <c r="AE987"/>
      <c r="AF987"/>
      <c r="AG987"/>
      <c r="AH987"/>
      <c r="AI987"/>
      <c r="AJ987"/>
    </row>
    <row r="988" spans="7:36" x14ac:dyDescent="0.25">
      <c r="G988" s="1"/>
      <c r="H988" s="1"/>
      <c r="I988" s="1"/>
      <c r="J988" s="1"/>
      <c r="K988" s="1"/>
      <c r="L988" s="1"/>
      <c r="Z988"/>
      <c r="AA988"/>
      <c r="AB988"/>
      <c r="AC988"/>
      <c r="AD988"/>
      <c r="AE988"/>
      <c r="AF988"/>
      <c r="AG988"/>
      <c r="AH988"/>
      <c r="AI988"/>
      <c r="AJ988"/>
    </row>
    <row r="989" spans="7:36" x14ac:dyDescent="0.25">
      <c r="G989" s="1"/>
      <c r="H989" s="1"/>
      <c r="I989" s="1"/>
      <c r="J989" s="1"/>
      <c r="K989" s="1"/>
      <c r="L989" s="1"/>
      <c r="Z989"/>
      <c r="AA989"/>
      <c r="AB989"/>
      <c r="AC989"/>
      <c r="AD989"/>
      <c r="AE989"/>
      <c r="AF989"/>
      <c r="AG989"/>
      <c r="AH989"/>
      <c r="AI989"/>
      <c r="AJ989"/>
    </row>
    <row r="990" spans="7:36" x14ac:dyDescent="0.25">
      <c r="G990" s="1"/>
      <c r="H990" s="1"/>
      <c r="I990" s="1"/>
      <c r="J990" s="1"/>
      <c r="K990" s="1"/>
      <c r="L990" s="1"/>
      <c r="Z990"/>
      <c r="AA990"/>
      <c r="AB990"/>
      <c r="AC990"/>
      <c r="AD990"/>
      <c r="AE990"/>
      <c r="AF990"/>
      <c r="AG990"/>
      <c r="AH990"/>
      <c r="AI990"/>
      <c r="AJ990"/>
    </row>
    <row r="991" spans="7:36" x14ac:dyDescent="0.25">
      <c r="G991" s="1"/>
      <c r="H991" s="1"/>
      <c r="I991" s="1"/>
      <c r="J991" s="1"/>
      <c r="K991" s="1"/>
      <c r="L991" s="1"/>
      <c r="Z991"/>
      <c r="AA991"/>
      <c r="AB991"/>
      <c r="AC991"/>
      <c r="AD991"/>
      <c r="AE991"/>
      <c r="AF991"/>
      <c r="AG991"/>
      <c r="AH991"/>
      <c r="AI991"/>
      <c r="AJ991"/>
    </row>
    <row r="992" spans="7:36" x14ac:dyDescent="0.25">
      <c r="G992" s="1"/>
      <c r="H992" s="1"/>
      <c r="I992" s="1"/>
      <c r="J992" s="1"/>
      <c r="K992" s="1"/>
      <c r="L992" s="1"/>
      <c r="Z992"/>
      <c r="AA992"/>
      <c r="AB992"/>
      <c r="AC992"/>
      <c r="AD992"/>
      <c r="AE992"/>
      <c r="AF992"/>
      <c r="AG992"/>
      <c r="AH992"/>
      <c r="AI992"/>
      <c r="AJ992"/>
    </row>
    <row r="993" spans="7:36" x14ac:dyDescent="0.25">
      <c r="G993" s="1"/>
      <c r="H993" s="1"/>
      <c r="I993" s="1"/>
      <c r="J993" s="1"/>
      <c r="K993" s="1"/>
      <c r="L993" s="1"/>
      <c r="Z993"/>
      <c r="AA993"/>
      <c r="AB993"/>
      <c r="AC993"/>
      <c r="AD993"/>
      <c r="AE993"/>
      <c r="AF993"/>
      <c r="AG993"/>
      <c r="AH993"/>
      <c r="AI993"/>
      <c r="AJ993"/>
    </row>
    <row r="994" spans="7:36" x14ac:dyDescent="0.25">
      <c r="G994" s="1"/>
      <c r="H994" s="1"/>
      <c r="I994" s="1"/>
      <c r="J994" s="1"/>
      <c r="K994" s="1"/>
      <c r="L994" s="1"/>
      <c r="Z994"/>
      <c r="AA994"/>
      <c r="AB994"/>
      <c r="AC994"/>
      <c r="AD994"/>
      <c r="AE994"/>
      <c r="AF994"/>
      <c r="AG994"/>
      <c r="AH994"/>
      <c r="AI994"/>
      <c r="AJ994"/>
    </row>
    <row r="995" spans="7:36" x14ac:dyDescent="0.25">
      <c r="G995" s="1"/>
      <c r="H995" s="1"/>
      <c r="I995" s="1"/>
      <c r="J995" s="1"/>
      <c r="K995" s="1"/>
      <c r="L995" s="1"/>
      <c r="Z995"/>
      <c r="AA995"/>
      <c r="AB995"/>
      <c r="AC995"/>
      <c r="AD995"/>
      <c r="AE995"/>
      <c r="AF995"/>
      <c r="AG995"/>
      <c r="AH995"/>
      <c r="AI995"/>
      <c r="AJ995"/>
    </row>
    <row r="996" spans="7:36" x14ac:dyDescent="0.25">
      <c r="G996" s="1"/>
      <c r="H996" s="1"/>
      <c r="I996" s="1"/>
      <c r="J996" s="1"/>
      <c r="K996" s="1"/>
      <c r="L996" s="1"/>
      <c r="Z996"/>
      <c r="AA996"/>
      <c r="AB996"/>
      <c r="AC996"/>
      <c r="AD996"/>
      <c r="AE996"/>
      <c r="AF996"/>
      <c r="AG996"/>
      <c r="AH996"/>
      <c r="AI996"/>
      <c r="AJ996"/>
    </row>
    <row r="997" spans="7:36" x14ac:dyDescent="0.25">
      <c r="G997" s="1"/>
      <c r="H997" s="1"/>
      <c r="I997" s="1"/>
      <c r="J997" s="1"/>
      <c r="K997" s="1"/>
      <c r="L997" s="1"/>
      <c r="Z997"/>
      <c r="AA997"/>
      <c r="AB997"/>
      <c r="AC997"/>
      <c r="AD997"/>
      <c r="AE997"/>
      <c r="AF997"/>
      <c r="AG997"/>
      <c r="AH997"/>
      <c r="AI997"/>
      <c r="AJ997"/>
    </row>
    <row r="998" spans="7:36" x14ac:dyDescent="0.25">
      <c r="G998" s="1"/>
      <c r="H998" s="1"/>
      <c r="I998" s="1"/>
      <c r="J998" s="1"/>
      <c r="K998" s="1"/>
      <c r="L998" s="1"/>
      <c r="Z998"/>
      <c r="AA998"/>
      <c r="AB998"/>
      <c r="AC998"/>
      <c r="AD998"/>
      <c r="AE998"/>
      <c r="AF998"/>
      <c r="AG998"/>
      <c r="AH998"/>
      <c r="AI998"/>
      <c r="AJ998"/>
    </row>
    <row r="999" spans="7:36" x14ac:dyDescent="0.25">
      <c r="G999" s="1"/>
      <c r="H999" s="1"/>
      <c r="I999" s="1"/>
      <c r="J999" s="1"/>
      <c r="K999" s="1"/>
      <c r="L999" s="1"/>
      <c r="Z999"/>
      <c r="AA999"/>
      <c r="AB999"/>
      <c r="AC999"/>
      <c r="AD999"/>
      <c r="AE999"/>
      <c r="AF999"/>
      <c r="AG999"/>
      <c r="AH999"/>
      <c r="AI999"/>
      <c r="AJ999"/>
    </row>
    <row r="1000" spans="7:36" x14ac:dyDescent="0.25">
      <c r="G1000" s="1"/>
      <c r="H1000" s="1"/>
      <c r="I1000" s="1"/>
      <c r="J1000" s="1"/>
      <c r="K1000" s="1"/>
      <c r="L1000" s="1"/>
      <c r="Z1000"/>
      <c r="AA1000"/>
      <c r="AB1000"/>
      <c r="AC1000"/>
      <c r="AD1000"/>
      <c r="AE1000"/>
      <c r="AF1000"/>
      <c r="AG1000"/>
      <c r="AH1000"/>
      <c r="AI1000"/>
      <c r="AJ1000"/>
    </row>
    <row r="1001" spans="7:36" x14ac:dyDescent="0.25">
      <c r="G1001" s="1"/>
      <c r="H1001" s="1"/>
      <c r="I1001" s="1"/>
      <c r="J1001" s="1"/>
      <c r="K1001" s="1"/>
      <c r="L1001" s="1"/>
      <c r="Z1001"/>
      <c r="AA1001"/>
      <c r="AB1001"/>
      <c r="AC1001"/>
      <c r="AD1001"/>
      <c r="AE1001"/>
      <c r="AF1001"/>
      <c r="AG1001"/>
      <c r="AH1001"/>
      <c r="AI1001"/>
      <c r="AJ1001"/>
    </row>
    <row r="1002" spans="7:36" x14ac:dyDescent="0.25">
      <c r="G1002" s="1"/>
      <c r="H1002" s="1"/>
      <c r="I1002" s="1"/>
      <c r="J1002" s="1"/>
      <c r="K1002" s="1"/>
      <c r="L1002" s="1"/>
      <c r="Z1002"/>
      <c r="AA1002"/>
      <c r="AB1002"/>
      <c r="AC1002"/>
      <c r="AD1002"/>
      <c r="AE1002"/>
      <c r="AF1002"/>
      <c r="AG1002"/>
      <c r="AH1002"/>
      <c r="AI1002"/>
      <c r="AJ1002"/>
    </row>
    <row r="1003" spans="7:36" x14ac:dyDescent="0.25">
      <c r="G1003" s="1"/>
      <c r="H1003" s="1"/>
      <c r="I1003" s="1"/>
      <c r="J1003" s="1"/>
      <c r="K1003" s="1"/>
      <c r="L1003" s="1"/>
      <c r="Z1003"/>
      <c r="AA1003"/>
      <c r="AB1003"/>
      <c r="AC1003"/>
      <c r="AD1003"/>
      <c r="AE1003"/>
      <c r="AF1003"/>
      <c r="AG1003"/>
      <c r="AH1003"/>
      <c r="AI1003"/>
      <c r="AJ1003"/>
    </row>
    <row r="1004" spans="7:36" x14ac:dyDescent="0.25">
      <c r="G1004" s="1"/>
      <c r="H1004" s="1"/>
      <c r="I1004" s="1"/>
      <c r="J1004" s="1"/>
      <c r="K1004" s="1"/>
      <c r="L1004" s="1"/>
      <c r="Z1004"/>
      <c r="AA1004"/>
      <c r="AB1004"/>
      <c r="AC1004"/>
      <c r="AD1004"/>
      <c r="AE1004"/>
      <c r="AF1004"/>
      <c r="AG1004"/>
      <c r="AH1004"/>
      <c r="AI1004"/>
      <c r="AJ1004"/>
    </row>
    <row r="1005" spans="7:36" x14ac:dyDescent="0.25">
      <c r="G1005" s="1"/>
      <c r="H1005" s="1"/>
      <c r="I1005" s="1"/>
      <c r="J1005" s="1"/>
      <c r="K1005" s="1"/>
      <c r="L1005" s="1"/>
      <c r="Z1005"/>
      <c r="AA1005"/>
      <c r="AB1005"/>
      <c r="AC1005"/>
      <c r="AD1005"/>
      <c r="AE1005"/>
      <c r="AF1005"/>
      <c r="AG1005"/>
      <c r="AH1005"/>
      <c r="AI1005"/>
      <c r="AJ1005"/>
    </row>
    <row r="1006" spans="7:36" x14ac:dyDescent="0.25">
      <c r="G1006" s="1"/>
      <c r="H1006" s="1"/>
      <c r="I1006" s="1"/>
      <c r="J1006" s="1"/>
      <c r="K1006" s="1"/>
      <c r="L1006" s="1"/>
      <c r="Z1006"/>
      <c r="AA1006"/>
      <c r="AB1006"/>
      <c r="AC1006"/>
      <c r="AD1006"/>
      <c r="AE1006"/>
      <c r="AF1006"/>
      <c r="AG1006"/>
      <c r="AH1006"/>
      <c r="AI1006"/>
      <c r="AJ1006"/>
    </row>
    <row r="1007" spans="7:36" x14ac:dyDescent="0.25">
      <c r="G1007" s="1"/>
      <c r="H1007" s="1"/>
      <c r="I1007" s="1"/>
      <c r="J1007" s="1"/>
      <c r="K1007" s="1"/>
      <c r="L1007" s="1"/>
      <c r="Z1007"/>
      <c r="AA1007"/>
      <c r="AB1007"/>
      <c r="AC1007"/>
      <c r="AD1007"/>
      <c r="AE1007"/>
      <c r="AF1007"/>
      <c r="AG1007"/>
      <c r="AH1007"/>
      <c r="AI1007"/>
      <c r="AJ1007"/>
    </row>
    <row r="1008" spans="7:36" x14ac:dyDescent="0.25">
      <c r="G1008" s="1"/>
      <c r="H1008" s="1"/>
      <c r="I1008" s="1"/>
      <c r="J1008" s="1"/>
      <c r="K1008" s="1"/>
      <c r="L1008" s="1"/>
      <c r="Z1008"/>
      <c r="AA1008"/>
      <c r="AB1008"/>
      <c r="AC1008"/>
      <c r="AD1008"/>
      <c r="AE1008"/>
      <c r="AF1008"/>
      <c r="AG1008"/>
      <c r="AH1008"/>
      <c r="AI1008"/>
      <c r="AJ1008"/>
    </row>
    <row r="1009" spans="7:36" x14ac:dyDescent="0.25">
      <c r="G1009" s="1"/>
      <c r="H1009" s="1"/>
      <c r="I1009" s="1"/>
      <c r="J1009" s="1"/>
      <c r="K1009" s="1"/>
      <c r="L1009" s="1"/>
      <c r="Z1009"/>
      <c r="AA1009"/>
      <c r="AB1009"/>
      <c r="AC1009"/>
      <c r="AD1009"/>
      <c r="AE1009"/>
      <c r="AF1009"/>
      <c r="AG1009"/>
      <c r="AH1009"/>
      <c r="AI1009"/>
      <c r="AJ1009"/>
    </row>
    <row r="1010" spans="7:36" x14ac:dyDescent="0.25">
      <c r="G1010" s="1"/>
      <c r="H1010" s="1"/>
      <c r="I1010" s="1"/>
      <c r="J1010" s="1"/>
      <c r="K1010" s="1"/>
      <c r="L1010" s="1"/>
      <c r="Z1010"/>
      <c r="AA1010"/>
      <c r="AB1010"/>
      <c r="AC1010"/>
      <c r="AD1010"/>
      <c r="AE1010"/>
      <c r="AF1010"/>
      <c r="AG1010"/>
      <c r="AH1010"/>
      <c r="AI1010"/>
      <c r="AJ1010"/>
    </row>
    <row r="1011" spans="7:36" x14ac:dyDescent="0.25">
      <c r="G1011" s="1"/>
      <c r="H1011" s="1"/>
      <c r="I1011" s="1"/>
      <c r="J1011" s="1"/>
      <c r="K1011" s="1"/>
      <c r="L1011" s="1"/>
      <c r="Z1011"/>
      <c r="AA1011"/>
      <c r="AB1011"/>
      <c r="AC1011"/>
      <c r="AD1011"/>
      <c r="AE1011"/>
      <c r="AF1011"/>
      <c r="AG1011"/>
      <c r="AH1011"/>
      <c r="AI1011"/>
      <c r="AJ1011"/>
    </row>
    <row r="1012" spans="7:36" x14ac:dyDescent="0.25">
      <c r="G1012" s="1"/>
      <c r="H1012" s="1"/>
      <c r="I1012" s="1"/>
      <c r="J1012" s="1"/>
      <c r="K1012" s="1"/>
      <c r="L1012" s="1"/>
      <c r="Z1012"/>
      <c r="AA1012"/>
      <c r="AB1012"/>
      <c r="AC1012"/>
      <c r="AD1012"/>
      <c r="AE1012"/>
      <c r="AF1012"/>
      <c r="AG1012"/>
      <c r="AH1012"/>
      <c r="AI1012"/>
      <c r="AJ1012"/>
    </row>
    <row r="1013" spans="7:36" x14ac:dyDescent="0.25">
      <c r="G1013" s="1"/>
      <c r="H1013" s="1"/>
      <c r="I1013" s="1"/>
      <c r="J1013" s="1"/>
      <c r="K1013" s="1"/>
      <c r="L1013" s="1"/>
      <c r="Z1013"/>
      <c r="AA1013"/>
      <c r="AB1013"/>
      <c r="AC1013"/>
      <c r="AD1013"/>
      <c r="AE1013"/>
      <c r="AF1013"/>
      <c r="AG1013"/>
      <c r="AH1013"/>
      <c r="AI1013"/>
      <c r="AJ1013"/>
    </row>
    <row r="1014" spans="7:36" x14ac:dyDescent="0.25">
      <c r="G1014" s="1"/>
      <c r="H1014" s="1"/>
      <c r="I1014" s="1"/>
      <c r="J1014" s="1"/>
      <c r="K1014" s="1"/>
      <c r="L1014" s="1"/>
      <c r="Z1014"/>
      <c r="AA1014"/>
      <c r="AB1014"/>
      <c r="AC1014"/>
      <c r="AD1014"/>
      <c r="AE1014"/>
      <c r="AF1014"/>
      <c r="AG1014"/>
      <c r="AH1014"/>
      <c r="AI1014"/>
      <c r="AJ1014"/>
    </row>
    <row r="1015" spans="7:36" x14ac:dyDescent="0.25">
      <c r="G1015" s="1"/>
      <c r="H1015" s="1"/>
      <c r="I1015" s="1"/>
      <c r="J1015" s="1"/>
      <c r="K1015" s="1"/>
      <c r="L1015" s="1"/>
      <c r="Z1015"/>
      <c r="AA1015"/>
      <c r="AB1015"/>
      <c r="AC1015"/>
      <c r="AD1015"/>
      <c r="AE1015"/>
      <c r="AF1015"/>
      <c r="AG1015"/>
      <c r="AH1015"/>
      <c r="AI1015"/>
      <c r="AJ1015"/>
    </row>
    <row r="1016" spans="7:36" x14ac:dyDescent="0.25">
      <c r="G1016" s="1"/>
      <c r="H1016" s="1"/>
      <c r="I1016" s="1"/>
      <c r="J1016" s="1"/>
      <c r="K1016" s="1"/>
      <c r="L1016" s="1"/>
      <c r="Z1016"/>
      <c r="AA1016"/>
      <c r="AB1016"/>
      <c r="AC1016"/>
      <c r="AD1016"/>
      <c r="AE1016"/>
      <c r="AF1016"/>
      <c r="AG1016"/>
      <c r="AH1016"/>
      <c r="AI1016"/>
      <c r="AJ1016"/>
    </row>
    <row r="1017" spans="7:36" x14ac:dyDescent="0.25">
      <c r="G1017" s="1"/>
      <c r="H1017" s="1"/>
      <c r="I1017" s="1"/>
      <c r="J1017" s="1"/>
      <c r="K1017" s="1"/>
      <c r="L1017" s="1"/>
      <c r="Z1017"/>
      <c r="AA1017"/>
      <c r="AB1017"/>
      <c r="AC1017"/>
      <c r="AD1017"/>
      <c r="AE1017"/>
      <c r="AF1017"/>
      <c r="AG1017"/>
      <c r="AH1017"/>
      <c r="AI1017"/>
      <c r="AJ1017"/>
    </row>
    <row r="1018" spans="7:36" x14ac:dyDescent="0.25">
      <c r="G1018" s="1"/>
      <c r="H1018" s="1"/>
      <c r="I1018" s="1"/>
      <c r="J1018" s="1"/>
      <c r="K1018" s="1"/>
      <c r="L1018" s="1"/>
      <c r="Z1018"/>
      <c r="AA1018"/>
      <c r="AB1018"/>
      <c r="AC1018"/>
      <c r="AD1018"/>
      <c r="AE1018"/>
      <c r="AF1018"/>
      <c r="AG1018"/>
      <c r="AH1018"/>
      <c r="AI1018"/>
      <c r="AJ1018"/>
    </row>
    <row r="1019" spans="7:36" x14ac:dyDescent="0.25">
      <c r="G1019" s="1"/>
      <c r="H1019" s="1"/>
      <c r="I1019" s="1"/>
      <c r="J1019" s="1"/>
      <c r="K1019" s="1"/>
      <c r="L1019" s="1"/>
      <c r="Z1019"/>
      <c r="AA1019"/>
      <c r="AB1019"/>
      <c r="AC1019"/>
      <c r="AD1019"/>
      <c r="AE1019"/>
      <c r="AF1019"/>
      <c r="AG1019"/>
      <c r="AH1019"/>
      <c r="AI1019"/>
      <c r="AJ1019"/>
    </row>
    <row r="1020" spans="7:36" x14ac:dyDescent="0.25">
      <c r="G1020" s="1"/>
      <c r="H1020" s="1"/>
      <c r="I1020" s="1"/>
      <c r="J1020" s="1"/>
      <c r="K1020" s="1"/>
      <c r="L1020" s="1"/>
      <c r="Z1020"/>
      <c r="AA1020"/>
      <c r="AB1020"/>
      <c r="AC1020"/>
      <c r="AD1020"/>
      <c r="AE1020"/>
      <c r="AF1020"/>
      <c r="AG1020"/>
      <c r="AH1020"/>
      <c r="AI1020"/>
      <c r="AJ1020"/>
    </row>
    <row r="1021" spans="7:36" x14ac:dyDescent="0.25">
      <c r="G1021" s="1"/>
      <c r="H1021" s="1"/>
      <c r="I1021" s="1"/>
      <c r="J1021" s="1"/>
      <c r="K1021" s="1"/>
      <c r="L1021" s="1"/>
      <c r="Z1021"/>
      <c r="AA1021"/>
      <c r="AB1021"/>
      <c r="AC1021"/>
      <c r="AD1021"/>
      <c r="AE1021"/>
      <c r="AF1021"/>
      <c r="AG1021"/>
      <c r="AH1021"/>
      <c r="AI1021"/>
      <c r="AJ1021"/>
    </row>
    <row r="1022" spans="7:36" x14ac:dyDescent="0.25">
      <c r="G1022" s="1"/>
      <c r="H1022" s="1"/>
      <c r="I1022" s="1"/>
      <c r="J1022" s="1"/>
      <c r="K1022" s="1"/>
      <c r="L1022" s="1"/>
      <c r="Z1022"/>
      <c r="AA1022"/>
      <c r="AB1022"/>
      <c r="AC1022"/>
      <c r="AD1022"/>
      <c r="AE1022"/>
      <c r="AF1022"/>
      <c r="AG1022"/>
      <c r="AH1022"/>
      <c r="AI1022"/>
      <c r="AJ1022"/>
    </row>
    <row r="1023" spans="7:36" x14ac:dyDescent="0.25">
      <c r="G1023" s="1"/>
      <c r="H1023" s="1"/>
      <c r="I1023" s="1"/>
      <c r="J1023" s="1"/>
      <c r="K1023" s="1"/>
      <c r="L1023" s="1"/>
      <c r="Z1023"/>
      <c r="AA1023"/>
      <c r="AB1023"/>
      <c r="AC1023"/>
      <c r="AD1023"/>
      <c r="AE1023"/>
      <c r="AF1023"/>
      <c r="AG1023"/>
      <c r="AH1023"/>
      <c r="AI1023"/>
      <c r="AJ1023"/>
    </row>
    <row r="1024" spans="7:36" x14ac:dyDescent="0.25">
      <c r="G1024" s="1"/>
      <c r="H1024" s="1"/>
      <c r="I1024" s="1"/>
      <c r="J1024" s="1"/>
      <c r="K1024" s="1"/>
      <c r="L1024" s="1"/>
      <c r="Z1024"/>
      <c r="AA1024"/>
      <c r="AB1024"/>
      <c r="AC1024"/>
      <c r="AD1024"/>
      <c r="AE1024"/>
      <c r="AF1024"/>
      <c r="AG1024"/>
      <c r="AH1024"/>
      <c r="AI1024"/>
      <c r="AJ1024"/>
    </row>
    <row r="1025" spans="7:36" x14ac:dyDescent="0.25">
      <c r="G1025" s="1"/>
      <c r="H1025" s="1"/>
      <c r="I1025" s="1"/>
      <c r="J1025" s="1"/>
      <c r="K1025" s="1"/>
      <c r="L1025" s="1"/>
      <c r="Z1025"/>
      <c r="AA1025"/>
      <c r="AB1025"/>
      <c r="AC1025"/>
      <c r="AD1025"/>
      <c r="AE1025"/>
      <c r="AF1025"/>
      <c r="AG1025"/>
      <c r="AH1025"/>
      <c r="AI1025"/>
      <c r="AJ1025"/>
    </row>
    <row r="1026" spans="7:36" x14ac:dyDescent="0.25">
      <c r="G1026" s="1"/>
      <c r="H1026" s="1"/>
      <c r="I1026" s="1"/>
      <c r="J1026" s="1"/>
      <c r="K1026" s="1"/>
      <c r="L1026" s="1"/>
      <c r="Z1026"/>
      <c r="AA1026"/>
      <c r="AB1026"/>
      <c r="AC1026"/>
      <c r="AD1026"/>
      <c r="AE1026"/>
      <c r="AF1026"/>
      <c r="AG1026"/>
      <c r="AH1026"/>
      <c r="AI1026"/>
      <c r="AJ1026"/>
    </row>
    <row r="1027" spans="7:36" x14ac:dyDescent="0.25">
      <c r="G1027" s="1"/>
      <c r="H1027" s="1"/>
      <c r="I1027" s="1"/>
      <c r="J1027" s="1"/>
      <c r="K1027" s="1"/>
      <c r="L1027" s="1"/>
      <c r="Z1027"/>
      <c r="AA1027"/>
      <c r="AB1027"/>
      <c r="AC1027"/>
      <c r="AD1027"/>
      <c r="AE1027"/>
      <c r="AF1027"/>
      <c r="AG1027"/>
      <c r="AH1027"/>
      <c r="AI1027"/>
      <c r="AJ1027"/>
    </row>
    <row r="1028" spans="7:36" x14ac:dyDescent="0.25">
      <c r="G1028" s="1"/>
      <c r="H1028" s="1"/>
      <c r="I1028" s="1"/>
      <c r="J1028" s="1"/>
      <c r="K1028" s="1"/>
      <c r="L1028" s="1"/>
      <c r="Z1028"/>
      <c r="AA1028"/>
      <c r="AB1028"/>
      <c r="AC1028"/>
      <c r="AD1028"/>
      <c r="AE1028"/>
      <c r="AF1028"/>
      <c r="AG1028"/>
      <c r="AH1028"/>
      <c r="AI1028"/>
      <c r="AJ1028"/>
    </row>
    <row r="1029" spans="7:36" x14ac:dyDescent="0.25">
      <c r="G1029" s="1"/>
      <c r="H1029" s="1"/>
      <c r="I1029" s="1"/>
      <c r="J1029" s="1"/>
      <c r="K1029" s="1"/>
      <c r="L1029" s="1"/>
      <c r="Z1029"/>
      <c r="AA1029"/>
      <c r="AB1029"/>
      <c r="AC1029"/>
      <c r="AD1029"/>
      <c r="AE1029"/>
      <c r="AF1029"/>
      <c r="AG1029"/>
      <c r="AH1029"/>
      <c r="AI1029"/>
      <c r="AJ1029"/>
    </row>
    <row r="1030" spans="7:36" x14ac:dyDescent="0.25">
      <c r="G1030" s="1"/>
      <c r="H1030" s="1"/>
      <c r="I1030" s="1"/>
      <c r="J1030" s="1"/>
      <c r="K1030" s="1"/>
      <c r="L1030" s="1"/>
      <c r="Z1030"/>
      <c r="AA1030"/>
      <c r="AB1030"/>
      <c r="AC1030"/>
      <c r="AD1030"/>
      <c r="AE1030"/>
      <c r="AF1030"/>
      <c r="AG1030"/>
      <c r="AH1030"/>
      <c r="AI1030"/>
      <c r="AJ1030"/>
    </row>
    <row r="1031" spans="7:36" x14ac:dyDescent="0.25">
      <c r="G1031" s="1"/>
      <c r="H1031" s="1"/>
      <c r="I1031" s="1"/>
      <c r="J1031" s="1"/>
      <c r="K1031" s="1"/>
      <c r="L1031" s="1"/>
      <c r="Z1031"/>
      <c r="AA1031"/>
      <c r="AB1031"/>
      <c r="AC1031"/>
      <c r="AD1031"/>
      <c r="AE1031"/>
      <c r="AF1031"/>
      <c r="AG1031"/>
      <c r="AH1031"/>
      <c r="AI1031"/>
      <c r="AJ1031"/>
    </row>
    <row r="1032" spans="7:36" x14ac:dyDescent="0.25">
      <c r="G1032" s="1"/>
      <c r="H1032" s="1"/>
      <c r="I1032" s="1"/>
      <c r="J1032" s="1"/>
      <c r="K1032" s="1"/>
      <c r="L1032" s="1"/>
      <c r="Z1032"/>
      <c r="AA1032"/>
      <c r="AB1032"/>
      <c r="AC1032"/>
      <c r="AD1032"/>
      <c r="AE1032"/>
      <c r="AF1032"/>
      <c r="AG1032"/>
      <c r="AH1032"/>
      <c r="AI1032"/>
      <c r="AJ1032"/>
    </row>
    <row r="1033" spans="7:36" x14ac:dyDescent="0.25">
      <c r="G1033" s="1"/>
      <c r="H1033" s="1"/>
      <c r="I1033" s="1"/>
      <c r="J1033" s="1"/>
      <c r="K1033" s="1"/>
      <c r="L1033" s="1"/>
      <c r="Z1033"/>
      <c r="AA1033"/>
      <c r="AB1033"/>
      <c r="AC1033"/>
      <c r="AD1033"/>
      <c r="AE1033"/>
      <c r="AF1033"/>
      <c r="AG1033"/>
      <c r="AH1033"/>
      <c r="AI1033"/>
      <c r="AJ1033"/>
    </row>
    <row r="1034" spans="7:36" x14ac:dyDescent="0.25">
      <c r="G1034" s="1"/>
      <c r="H1034" s="1"/>
      <c r="I1034" s="1"/>
      <c r="J1034" s="1"/>
      <c r="K1034" s="1"/>
      <c r="L1034" s="1"/>
      <c r="Z1034"/>
      <c r="AA1034"/>
      <c r="AB1034"/>
      <c r="AC1034"/>
      <c r="AD1034"/>
      <c r="AE1034"/>
      <c r="AF1034"/>
      <c r="AG1034"/>
      <c r="AH1034"/>
      <c r="AI1034"/>
      <c r="AJ1034"/>
    </row>
    <row r="1035" spans="7:36" x14ac:dyDescent="0.25">
      <c r="G1035" s="1"/>
      <c r="H1035" s="1"/>
      <c r="I1035" s="1"/>
      <c r="J1035" s="1"/>
      <c r="K1035" s="1"/>
      <c r="L1035" s="1"/>
      <c r="Z1035"/>
      <c r="AA1035"/>
      <c r="AB1035"/>
      <c r="AC1035"/>
      <c r="AD1035"/>
      <c r="AE1035"/>
      <c r="AF1035"/>
      <c r="AG1035"/>
      <c r="AH1035"/>
      <c r="AI1035"/>
      <c r="AJ1035"/>
    </row>
    <row r="1036" spans="7:36" x14ac:dyDescent="0.25">
      <c r="G1036" s="1"/>
      <c r="H1036" s="1"/>
      <c r="I1036" s="1"/>
      <c r="J1036" s="1"/>
      <c r="K1036" s="1"/>
      <c r="L1036" s="1"/>
      <c r="Z1036"/>
      <c r="AA1036"/>
      <c r="AB1036"/>
      <c r="AC1036"/>
      <c r="AD1036"/>
      <c r="AE1036"/>
      <c r="AF1036"/>
      <c r="AG1036"/>
      <c r="AH1036"/>
      <c r="AI1036"/>
      <c r="AJ1036"/>
    </row>
    <row r="1037" spans="7:36" x14ac:dyDescent="0.25">
      <c r="G1037" s="1"/>
      <c r="H1037" s="1"/>
      <c r="I1037" s="1"/>
      <c r="J1037" s="1"/>
      <c r="K1037" s="1"/>
      <c r="L1037" s="1"/>
      <c r="Z1037"/>
      <c r="AA1037"/>
      <c r="AB1037"/>
      <c r="AC1037"/>
      <c r="AD1037"/>
      <c r="AE1037"/>
      <c r="AF1037"/>
      <c r="AG1037"/>
      <c r="AH1037"/>
      <c r="AI1037"/>
      <c r="AJ1037"/>
    </row>
    <row r="1038" spans="7:36" x14ac:dyDescent="0.25">
      <c r="G1038" s="1"/>
      <c r="H1038" s="1"/>
      <c r="I1038" s="1"/>
      <c r="J1038" s="1"/>
      <c r="K1038" s="1"/>
      <c r="L1038" s="1"/>
      <c r="Z1038"/>
      <c r="AA1038"/>
      <c r="AB1038"/>
      <c r="AC1038"/>
      <c r="AD1038"/>
      <c r="AE1038"/>
      <c r="AF1038"/>
      <c r="AG1038"/>
      <c r="AH1038"/>
      <c r="AI1038"/>
      <c r="AJ1038"/>
    </row>
    <row r="1039" spans="7:36" x14ac:dyDescent="0.25">
      <c r="G1039" s="1"/>
      <c r="H1039" s="1"/>
      <c r="I1039" s="1"/>
      <c r="J1039" s="1"/>
      <c r="K1039" s="1"/>
      <c r="L1039" s="1"/>
      <c r="Z1039"/>
      <c r="AA1039"/>
      <c r="AB1039"/>
      <c r="AC1039"/>
      <c r="AD1039"/>
      <c r="AE1039"/>
      <c r="AF1039"/>
      <c r="AG1039"/>
      <c r="AH1039"/>
      <c r="AI1039"/>
      <c r="AJ1039"/>
    </row>
    <row r="1040" spans="7:36" x14ac:dyDescent="0.25">
      <c r="G1040" s="1"/>
      <c r="H1040" s="1"/>
      <c r="I1040" s="1"/>
      <c r="J1040" s="1"/>
      <c r="K1040" s="1"/>
      <c r="L1040" s="1"/>
      <c r="Z1040"/>
      <c r="AA1040"/>
      <c r="AB1040"/>
      <c r="AC1040"/>
      <c r="AD1040"/>
      <c r="AE1040"/>
      <c r="AF1040"/>
      <c r="AG1040"/>
      <c r="AH1040"/>
      <c r="AI1040"/>
      <c r="AJ1040"/>
    </row>
    <row r="1041" spans="7:36" x14ac:dyDescent="0.25">
      <c r="G1041" s="1"/>
      <c r="H1041" s="1"/>
      <c r="I1041" s="1"/>
      <c r="J1041" s="1"/>
      <c r="K1041" s="1"/>
      <c r="L1041" s="1"/>
      <c r="Z1041"/>
      <c r="AA1041"/>
      <c r="AB1041"/>
      <c r="AC1041"/>
      <c r="AD1041"/>
      <c r="AE1041"/>
      <c r="AF1041"/>
      <c r="AG1041"/>
      <c r="AH1041"/>
      <c r="AI1041"/>
      <c r="AJ1041"/>
    </row>
    <row r="1042" spans="7:36" x14ac:dyDescent="0.25">
      <c r="G1042" s="1"/>
      <c r="H1042" s="1"/>
      <c r="I1042" s="1"/>
      <c r="J1042" s="1"/>
      <c r="K1042" s="1"/>
      <c r="L1042" s="1"/>
      <c r="Z1042"/>
      <c r="AA1042"/>
      <c r="AB1042"/>
      <c r="AC1042"/>
      <c r="AD1042"/>
      <c r="AE1042"/>
      <c r="AF1042"/>
      <c r="AG1042"/>
      <c r="AH1042"/>
      <c r="AI1042"/>
      <c r="AJ1042"/>
    </row>
    <row r="1043" spans="7:36" x14ac:dyDescent="0.25">
      <c r="G1043" s="1"/>
      <c r="H1043" s="1"/>
      <c r="I1043" s="1"/>
      <c r="J1043" s="1"/>
      <c r="K1043" s="1"/>
      <c r="L1043" s="1"/>
      <c r="Z1043"/>
      <c r="AA1043"/>
      <c r="AB1043"/>
      <c r="AC1043"/>
      <c r="AD1043"/>
      <c r="AE1043"/>
      <c r="AF1043"/>
      <c r="AG1043"/>
      <c r="AH1043"/>
      <c r="AI1043"/>
      <c r="AJ1043"/>
    </row>
    <row r="1044" spans="7:36" x14ac:dyDescent="0.25">
      <c r="G1044" s="1"/>
      <c r="H1044" s="1"/>
      <c r="I1044" s="1"/>
      <c r="J1044" s="1"/>
      <c r="K1044" s="1"/>
      <c r="L1044" s="1"/>
      <c r="Z1044"/>
      <c r="AA1044"/>
      <c r="AB1044"/>
      <c r="AC1044"/>
      <c r="AD1044"/>
      <c r="AE1044"/>
      <c r="AF1044"/>
      <c r="AG1044"/>
      <c r="AH1044"/>
      <c r="AI1044"/>
      <c r="AJ1044"/>
    </row>
    <row r="1045" spans="7:36" x14ac:dyDescent="0.25">
      <c r="G1045" s="1"/>
      <c r="H1045" s="1"/>
      <c r="I1045" s="1"/>
      <c r="J1045" s="1"/>
      <c r="K1045" s="1"/>
      <c r="L1045" s="1"/>
      <c r="Z1045"/>
      <c r="AA1045"/>
      <c r="AB1045"/>
      <c r="AC1045"/>
      <c r="AD1045"/>
      <c r="AE1045"/>
      <c r="AF1045"/>
      <c r="AG1045"/>
      <c r="AH1045"/>
      <c r="AI1045"/>
      <c r="AJ1045"/>
    </row>
    <row r="1046" spans="7:36" x14ac:dyDescent="0.25">
      <c r="G1046" s="1"/>
      <c r="H1046" s="1"/>
      <c r="I1046" s="1"/>
      <c r="J1046" s="1"/>
      <c r="K1046" s="1"/>
      <c r="L1046" s="1"/>
      <c r="Z1046"/>
      <c r="AA1046"/>
      <c r="AB1046"/>
      <c r="AC1046"/>
      <c r="AD1046"/>
      <c r="AE1046"/>
      <c r="AF1046"/>
      <c r="AG1046"/>
      <c r="AH1046"/>
      <c r="AI1046"/>
      <c r="AJ1046"/>
    </row>
    <row r="1047" spans="7:36" x14ac:dyDescent="0.25">
      <c r="G1047" s="1"/>
      <c r="H1047" s="1"/>
      <c r="I1047" s="1"/>
      <c r="J1047" s="1"/>
      <c r="K1047" s="1"/>
      <c r="L1047" s="1"/>
      <c r="Z1047"/>
      <c r="AA1047"/>
      <c r="AB1047"/>
      <c r="AC1047"/>
      <c r="AD1047"/>
      <c r="AE1047"/>
      <c r="AF1047"/>
      <c r="AG1047"/>
      <c r="AH1047"/>
      <c r="AI1047"/>
      <c r="AJ1047"/>
    </row>
    <row r="1048" spans="7:36" x14ac:dyDescent="0.25">
      <c r="G1048" s="1"/>
      <c r="H1048" s="1"/>
      <c r="I1048" s="1"/>
      <c r="J1048" s="1"/>
      <c r="K1048" s="1"/>
      <c r="L1048" s="1"/>
      <c r="Z1048"/>
      <c r="AA1048"/>
      <c r="AB1048"/>
      <c r="AC1048"/>
      <c r="AD1048"/>
      <c r="AE1048"/>
      <c r="AF1048"/>
      <c r="AG1048"/>
      <c r="AH1048"/>
      <c r="AI1048"/>
      <c r="AJ1048"/>
    </row>
    <row r="1049" spans="7:36" x14ac:dyDescent="0.25">
      <c r="G1049" s="1"/>
      <c r="H1049" s="1"/>
      <c r="I1049" s="1"/>
      <c r="J1049" s="1"/>
      <c r="K1049" s="1"/>
      <c r="L1049" s="1"/>
      <c r="Z1049"/>
      <c r="AA1049"/>
      <c r="AB1049"/>
      <c r="AC1049"/>
      <c r="AD1049"/>
      <c r="AE1049"/>
      <c r="AF1049"/>
      <c r="AG1049"/>
      <c r="AH1049"/>
      <c r="AI1049"/>
      <c r="AJ1049"/>
    </row>
    <row r="1050" spans="7:36" x14ac:dyDescent="0.25">
      <c r="G1050" s="1"/>
      <c r="H1050" s="1"/>
      <c r="I1050" s="1"/>
      <c r="J1050" s="1"/>
      <c r="K1050" s="1"/>
      <c r="L1050" s="1"/>
      <c r="Z1050"/>
      <c r="AA1050"/>
      <c r="AB1050"/>
      <c r="AC1050"/>
      <c r="AD1050"/>
      <c r="AE1050"/>
      <c r="AF1050"/>
      <c r="AG1050"/>
      <c r="AH1050"/>
      <c r="AI1050"/>
      <c r="AJ1050"/>
    </row>
    <row r="1051" spans="7:36" x14ac:dyDescent="0.25">
      <c r="G1051" s="1"/>
      <c r="H1051" s="1"/>
      <c r="I1051" s="1"/>
      <c r="J1051" s="1"/>
      <c r="K1051" s="1"/>
      <c r="L1051" s="1"/>
      <c r="Z1051"/>
      <c r="AA1051"/>
      <c r="AB1051"/>
      <c r="AC1051"/>
      <c r="AD1051"/>
      <c r="AE1051"/>
      <c r="AF1051"/>
      <c r="AG1051"/>
      <c r="AH1051"/>
      <c r="AI1051"/>
      <c r="AJ1051"/>
    </row>
    <row r="1052" spans="7:36" x14ac:dyDescent="0.25">
      <c r="G1052" s="1"/>
      <c r="H1052" s="1"/>
      <c r="I1052" s="1"/>
      <c r="J1052" s="1"/>
      <c r="K1052" s="1"/>
      <c r="L1052" s="1"/>
      <c r="Z1052"/>
      <c r="AA1052"/>
      <c r="AB1052"/>
      <c r="AC1052"/>
      <c r="AD1052"/>
      <c r="AE1052"/>
      <c r="AF1052"/>
      <c r="AG1052"/>
      <c r="AH1052"/>
      <c r="AI1052"/>
      <c r="AJ1052"/>
    </row>
    <row r="1053" spans="7:36" x14ac:dyDescent="0.25">
      <c r="G1053" s="1"/>
      <c r="H1053" s="1"/>
      <c r="I1053" s="1"/>
      <c r="J1053" s="1"/>
      <c r="K1053" s="1"/>
      <c r="L1053" s="1"/>
      <c r="Z1053"/>
      <c r="AA1053"/>
      <c r="AB1053"/>
      <c r="AC1053"/>
      <c r="AD1053"/>
      <c r="AE1053"/>
      <c r="AF1053"/>
      <c r="AG1053"/>
      <c r="AH1053"/>
      <c r="AI1053"/>
      <c r="AJ1053"/>
    </row>
    <row r="1054" spans="7:36" x14ac:dyDescent="0.25">
      <c r="G1054" s="1"/>
      <c r="H1054" s="1"/>
      <c r="I1054" s="1"/>
      <c r="J1054" s="1"/>
      <c r="K1054" s="1"/>
      <c r="L1054" s="1"/>
      <c r="Z1054"/>
      <c r="AA1054"/>
      <c r="AB1054"/>
      <c r="AC1054"/>
      <c r="AD1054"/>
      <c r="AE1054"/>
      <c r="AF1054"/>
      <c r="AG1054"/>
      <c r="AH1054"/>
      <c r="AI1054"/>
      <c r="AJ1054"/>
    </row>
    <row r="1055" spans="7:36" x14ac:dyDescent="0.25">
      <c r="G1055" s="1"/>
      <c r="H1055" s="1"/>
      <c r="I1055" s="1"/>
      <c r="J1055" s="1"/>
      <c r="K1055" s="1"/>
      <c r="L1055" s="1"/>
      <c r="Z1055"/>
      <c r="AA1055"/>
      <c r="AB1055"/>
      <c r="AC1055"/>
      <c r="AD1055"/>
      <c r="AE1055"/>
      <c r="AF1055"/>
      <c r="AG1055"/>
      <c r="AH1055"/>
      <c r="AI1055"/>
      <c r="AJ1055"/>
    </row>
    <row r="1056" spans="7:36" x14ac:dyDescent="0.25">
      <c r="G1056" s="1"/>
      <c r="H1056" s="1"/>
      <c r="I1056" s="1"/>
      <c r="J1056" s="1"/>
      <c r="K1056" s="1"/>
      <c r="L1056" s="1"/>
      <c r="Z1056"/>
      <c r="AA1056"/>
      <c r="AB1056"/>
      <c r="AC1056"/>
      <c r="AD1056"/>
      <c r="AE1056"/>
      <c r="AF1056"/>
      <c r="AG1056"/>
      <c r="AH1056"/>
      <c r="AI1056"/>
      <c r="AJ1056"/>
    </row>
    <row r="1057" spans="7:36" x14ac:dyDescent="0.25">
      <c r="G1057" s="1"/>
      <c r="H1057" s="1"/>
      <c r="I1057" s="1"/>
      <c r="J1057" s="1"/>
      <c r="K1057" s="1"/>
      <c r="L1057" s="1"/>
      <c r="Z1057"/>
      <c r="AA1057"/>
      <c r="AB1057"/>
      <c r="AC1057"/>
      <c r="AD1057"/>
      <c r="AE1057"/>
      <c r="AF1057"/>
      <c r="AG1057"/>
      <c r="AH1057"/>
      <c r="AI1057"/>
      <c r="AJ1057"/>
    </row>
    <row r="1058" spans="7:36" x14ac:dyDescent="0.25">
      <c r="G1058" s="1"/>
      <c r="H1058" s="1"/>
      <c r="I1058" s="1"/>
      <c r="J1058" s="1"/>
      <c r="K1058" s="1"/>
      <c r="L1058" s="1"/>
      <c r="Z1058"/>
      <c r="AA1058"/>
      <c r="AB1058"/>
      <c r="AC1058"/>
      <c r="AD1058"/>
      <c r="AE1058"/>
      <c r="AF1058"/>
      <c r="AG1058"/>
      <c r="AH1058"/>
      <c r="AI1058"/>
      <c r="AJ1058"/>
    </row>
    <row r="1059" spans="7:36" x14ac:dyDescent="0.25">
      <c r="G1059" s="1"/>
      <c r="H1059" s="1"/>
      <c r="I1059" s="1"/>
      <c r="J1059" s="1"/>
      <c r="K1059" s="1"/>
      <c r="L1059" s="1"/>
      <c r="Z1059"/>
      <c r="AA1059"/>
      <c r="AB1059"/>
      <c r="AC1059"/>
      <c r="AD1059"/>
      <c r="AE1059"/>
      <c r="AF1059"/>
      <c r="AG1059"/>
      <c r="AH1059"/>
      <c r="AI1059"/>
      <c r="AJ1059"/>
    </row>
    <row r="1060" spans="7:36" x14ac:dyDescent="0.25">
      <c r="G1060" s="1"/>
      <c r="H1060" s="1"/>
      <c r="I1060" s="1"/>
      <c r="J1060" s="1"/>
      <c r="K1060" s="1"/>
      <c r="L1060" s="1"/>
      <c r="Z1060"/>
      <c r="AA1060"/>
      <c r="AB1060"/>
      <c r="AC1060"/>
      <c r="AD1060"/>
      <c r="AE1060"/>
      <c r="AF1060"/>
      <c r="AG1060"/>
      <c r="AH1060"/>
      <c r="AI1060"/>
      <c r="AJ1060"/>
    </row>
    <row r="1061" spans="7:36" x14ac:dyDescent="0.25">
      <c r="G1061" s="1"/>
      <c r="H1061" s="1"/>
      <c r="I1061" s="1"/>
      <c r="J1061" s="1"/>
      <c r="K1061" s="1"/>
      <c r="L1061" s="1"/>
      <c r="Z1061"/>
      <c r="AA1061"/>
      <c r="AB1061"/>
      <c r="AC1061"/>
      <c r="AD1061"/>
      <c r="AE1061"/>
      <c r="AF1061"/>
      <c r="AG1061"/>
      <c r="AH1061"/>
      <c r="AI1061"/>
      <c r="AJ1061"/>
    </row>
    <row r="1062" spans="7:36" x14ac:dyDescent="0.25">
      <c r="G1062" s="1"/>
      <c r="H1062" s="1"/>
      <c r="I1062" s="1"/>
      <c r="J1062" s="1"/>
      <c r="K1062" s="1"/>
      <c r="L1062" s="1"/>
      <c r="Z1062"/>
      <c r="AA1062"/>
      <c r="AB1062"/>
      <c r="AC1062"/>
      <c r="AD1062"/>
      <c r="AE1062"/>
      <c r="AF1062"/>
      <c r="AG1062"/>
      <c r="AH1062"/>
      <c r="AI1062"/>
      <c r="AJ1062"/>
    </row>
    <row r="1063" spans="7:36" x14ac:dyDescent="0.25">
      <c r="G1063" s="1"/>
      <c r="H1063" s="1"/>
      <c r="I1063" s="1"/>
      <c r="J1063" s="1"/>
      <c r="K1063" s="1"/>
      <c r="L1063" s="1"/>
      <c r="Z1063"/>
      <c r="AA1063"/>
      <c r="AB1063"/>
      <c r="AC1063"/>
      <c r="AD1063"/>
      <c r="AE1063"/>
      <c r="AF1063"/>
      <c r="AG1063"/>
      <c r="AH1063"/>
      <c r="AI1063"/>
      <c r="AJ1063"/>
    </row>
    <row r="1064" spans="7:36" x14ac:dyDescent="0.25">
      <c r="G1064" s="1"/>
      <c r="H1064" s="1"/>
      <c r="I1064" s="1"/>
      <c r="J1064" s="1"/>
      <c r="K1064" s="1"/>
      <c r="L1064" s="1"/>
      <c r="Z1064"/>
      <c r="AA1064"/>
      <c r="AB1064"/>
      <c r="AC1064"/>
      <c r="AD1064"/>
      <c r="AE1064"/>
      <c r="AF1064"/>
      <c r="AG1064"/>
      <c r="AH1064"/>
      <c r="AI1064"/>
      <c r="AJ1064"/>
    </row>
    <row r="1065" spans="7:36" x14ac:dyDescent="0.25">
      <c r="G1065" s="1"/>
      <c r="H1065" s="1"/>
      <c r="I1065" s="1"/>
      <c r="J1065" s="1"/>
      <c r="K1065" s="1"/>
      <c r="L1065" s="1"/>
      <c r="Z1065"/>
      <c r="AA1065"/>
      <c r="AB1065"/>
      <c r="AC1065"/>
      <c r="AD1065"/>
      <c r="AE1065"/>
      <c r="AF1065"/>
      <c r="AG1065"/>
      <c r="AH1065"/>
      <c r="AI1065"/>
      <c r="AJ1065"/>
    </row>
    <row r="1066" spans="7:36" x14ac:dyDescent="0.25">
      <c r="G1066" s="1"/>
      <c r="H1066" s="1"/>
      <c r="I1066" s="1"/>
      <c r="J1066" s="1"/>
      <c r="K1066" s="1"/>
      <c r="L1066" s="1"/>
      <c r="Z1066"/>
      <c r="AA1066"/>
      <c r="AB1066"/>
      <c r="AC1066"/>
      <c r="AD1066"/>
      <c r="AE1066"/>
      <c r="AF1066"/>
      <c r="AG1066"/>
      <c r="AH1066"/>
      <c r="AI1066"/>
      <c r="AJ1066"/>
    </row>
    <row r="1067" spans="7:36" x14ac:dyDescent="0.25">
      <c r="G1067" s="1"/>
      <c r="H1067" s="1"/>
      <c r="I1067" s="1"/>
      <c r="J1067" s="1"/>
      <c r="K1067" s="1"/>
      <c r="L1067" s="1"/>
      <c r="Z1067"/>
      <c r="AA1067"/>
      <c r="AB1067"/>
      <c r="AC1067"/>
      <c r="AD1067"/>
      <c r="AE1067"/>
      <c r="AF1067"/>
      <c r="AG1067"/>
      <c r="AH1067"/>
      <c r="AI1067"/>
      <c r="AJ1067"/>
    </row>
    <row r="1068" spans="7:36" x14ac:dyDescent="0.25">
      <c r="G1068" s="1"/>
      <c r="H1068" s="1"/>
      <c r="I1068" s="1"/>
      <c r="J1068" s="1"/>
      <c r="K1068" s="1"/>
      <c r="L1068" s="1"/>
      <c r="Z1068"/>
      <c r="AA1068"/>
      <c r="AB1068"/>
      <c r="AC1068"/>
      <c r="AD1068"/>
      <c r="AE1068"/>
      <c r="AF1068"/>
      <c r="AG1068"/>
      <c r="AH1068"/>
      <c r="AI1068"/>
      <c r="AJ1068"/>
    </row>
    <row r="1069" spans="7:36" x14ac:dyDescent="0.25">
      <c r="G1069" s="1"/>
      <c r="H1069" s="1"/>
      <c r="I1069" s="1"/>
      <c r="J1069" s="1"/>
      <c r="K1069" s="1"/>
      <c r="L1069" s="1"/>
      <c r="Z1069"/>
      <c r="AA1069"/>
      <c r="AB1069"/>
      <c r="AC1069"/>
      <c r="AD1069"/>
      <c r="AE1069"/>
      <c r="AF1069"/>
      <c r="AG1069"/>
      <c r="AH1069"/>
      <c r="AI1069"/>
      <c r="AJ1069"/>
    </row>
    <row r="1070" spans="7:36" x14ac:dyDescent="0.25">
      <c r="G1070" s="1"/>
      <c r="H1070" s="1"/>
      <c r="I1070" s="1"/>
      <c r="J1070" s="1"/>
      <c r="K1070" s="1"/>
      <c r="L1070" s="1"/>
      <c r="Z1070"/>
      <c r="AA1070"/>
      <c r="AB1070"/>
      <c r="AC1070"/>
      <c r="AD1070"/>
      <c r="AE1070"/>
      <c r="AF1070"/>
      <c r="AG1070"/>
      <c r="AH1070"/>
      <c r="AI1070"/>
      <c r="AJ1070"/>
    </row>
    <row r="1071" spans="7:36" x14ac:dyDescent="0.25">
      <c r="G1071" s="1"/>
      <c r="H1071" s="1"/>
      <c r="I1071" s="1"/>
      <c r="J1071" s="1"/>
      <c r="K1071" s="1"/>
      <c r="L1071" s="1"/>
      <c r="Z1071"/>
      <c r="AA1071"/>
      <c r="AB1071"/>
      <c r="AC1071"/>
      <c r="AD1071"/>
      <c r="AE1071"/>
      <c r="AF1071"/>
      <c r="AG1071"/>
      <c r="AH1071"/>
      <c r="AI1071"/>
      <c r="AJ1071"/>
    </row>
    <row r="1072" spans="7:36" x14ac:dyDescent="0.25">
      <c r="G1072" s="1"/>
      <c r="H1072" s="1"/>
      <c r="I1072" s="1"/>
      <c r="J1072" s="1"/>
      <c r="K1072" s="1"/>
      <c r="L1072" s="1"/>
      <c r="Z1072"/>
      <c r="AA1072"/>
      <c r="AB1072"/>
      <c r="AC1072"/>
      <c r="AD1072"/>
      <c r="AE1072"/>
      <c r="AF1072"/>
      <c r="AG1072"/>
      <c r="AH1072"/>
      <c r="AI1072"/>
      <c r="AJ1072"/>
    </row>
    <row r="1073" spans="7:36" x14ac:dyDescent="0.25">
      <c r="G1073" s="1"/>
      <c r="H1073" s="1"/>
      <c r="I1073" s="1"/>
      <c r="J1073" s="1"/>
      <c r="K1073" s="1"/>
      <c r="L1073" s="1"/>
      <c r="Z1073"/>
      <c r="AA1073"/>
      <c r="AB1073"/>
      <c r="AC1073"/>
      <c r="AD1073"/>
      <c r="AE1073"/>
      <c r="AF1073"/>
      <c r="AG1073"/>
      <c r="AH1073"/>
      <c r="AI1073"/>
      <c r="AJ1073"/>
    </row>
    <row r="1074" spans="7:36" x14ac:dyDescent="0.25">
      <c r="G1074" s="1"/>
      <c r="H1074" s="1"/>
      <c r="I1074" s="1"/>
      <c r="J1074" s="1"/>
      <c r="K1074" s="1"/>
      <c r="L1074" s="1"/>
      <c r="Z1074"/>
      <c r="AA1074"/>
      <c r="AB1074"/>
      <c r="AC1074"/>
      <c r="AD1074"/>
      <c r="AE1074"/>
      <c r="AF1074"/>
      <c r="AG1074"/>
      <c r="AH1074"/>
      <c r="AI1074"/>
      <c r="AJ1074"/>
    </row>
    <row r="1075" spans="7:36" x14ac:dyDescent="0.25">
      <c r="G1075" s="1"/>
      <c r="H1075" s="1"/>
      <c r="I1075" s="1"/>
      <c r="J1075" s="1"/>
      <c r="K1075" s="1"/>
      <c r="L1075" s="1"/>
      <c r="Z1075"/>
      <c r="AA1075"/>
      <c r="AB1075"/>
      <c r="AC1075"/>
      <c r="AD1075"/>
      <c r="AE1075"/>
      <c r="AF1075"/>
      <c r="AG1075"/>
      <c r="AH1075"/>
      <c r="AI1075"/>
      <c r="AJ1075"/>
    </row>
    <row r="1076" spans="7:36" x14ac:dyDescent="0.25">
      <c r="G1076" s="1"/>
      <c r="H1076" s="1"/>
      <c r="I1076" s="1"/>
      <c r="J1076" s="1"/>
      <c r="K1076" s="1"/>
      <c r="L1076" s="1"/>
      <c r="Z1076"/>
      <c r="AA1076"/>
      <c r="AB1076"/>
      <c r="AC1076"/>
      <c r="AD1076"/>
      <c r="AE1076"/>
      <c r="AF1076"/>
      <c r="AG1076"/>
      <c r="AH1076"/>
      <c r="AI1076"/>
      <c r="AJ1076"/>
    </row>
    <row r="1077" spans="7:36" x14ac:dyDescent="0.25">
      <c r="G1077" s="1"/>
      <c r="H1077" s="1"/>
      <c r="I1077" s="1"/>
      <c r="J1077" s="1"/>
      <c r="K1077" s="1"/>
      <c r="L1077" s="1"/>
      <c r="Z1077"/>
      <c r="AA1077"/>
      <c r="AB1077"/>
      <c r="AC1077"/>
      <c r="AD1077"/>
      <c r="AE1077"/>
      <c r="AF1077"/>
      <c r="AG1077"/>
      <c r="AH1077"/>
      <c r="AI1077"/>
      <c r="AJ1077"/>
    </row>
    <row r="1078" spans="7:36" x14ac:dyDescent="0.25">
      <c r="G1078" s="1"/>
      <c r="H1078" s="1"/>
      <c r="I1078" s="1"/>
      <c r="J1078" s="1"/>
      <c r="K1078" s="1"/>
      <c r="L1078" s="1"/>
      <c r="Z1078"/>
      <c r="AA1078"/>
      <c r="AB1078"/>
      <c r="AC1078"/>
      <c r="AD1078"/>
      <c r="AE1078"/>
      <c r="AF1078"/>
      <c r="AG1078"/>
      <c r="AH1078"/>
      <c r="AI1078"/>
      <c r="AJ1078"/>
    </row>
    <row r="1079" spans="7:36" x14ac:dyDescent="0.25">
      <c r="G1079" s="1"/>
      <c r="H1079" s="1"/>
      <c r="I1079" s="1"/>
      <c r="J1079" s="1"/>
      <c r="K1079" s="1"/>
      <c r="L1079" s="1"/>
      <c r="Z1079"/>
      <c r="AA1079"/>
      <c r="AB1079"/>
      <c r="AC1079"/>
      <c r="AD1079"/>
      <c r="AE1079"/>
      <c r="AF1079"/>
      <c r="AG1079"/>
      <c r="AH1079"/>
      <c r="AI1079"/>
      <c r="AJ1079"/>
    </row>
    <row r="1080" spans="7:36" x14ac:dyDescent="0.25">
      <c r="G1080" s="1"/>
      <c r="H1080" s="1"/>
      <c r="I1080" s="1"/>
      <c r="J1080" s="1"/>
      <c r="K1080" s="1"/>
      <c r="L1080" s="1"/>
      <c r="Z1080"/>
      <c r="AA1080"/>
      <c r="AB1080"/>
      <c r="AC1080"/>
      <c r="AD1080"/>
      <c r="AE1080"/>
      <c r="AF1080"/>
      <c r="AG1080"/>
      <c r="AH1080"/>
      <c r="AI1080"/>
      <c r="AJ1080"/>
    </row>
    <row r="1081" spans="7:36" x14ac:dyDescent="0.25">
      <c r="G1081" s="1"/>
      <c r="H1081" s="1"/>
      <c r="I1081" s="1"/>
      <c r="J1081" s="1"/>
      <c r="K1081" s="1"/>
      <c r="L1081" s="1"/>
      <c r="Z1081"/>
      <c r="AA1081"/>
      <c r="AB1081"/>
      <c r="AC1081"/>
      <c r="AD1081"/>
      <c r="AE1081"/>
      <c r="AF1081"/>
      <c r="AG1081"/>
      <c r="AH1081"/>
      <c r="AI1081"/>
      <c r="AJ1081"/>
    </row>
    <row r="1082" spans="7:36" x14ac:dyDescent="0.25">
      <c r="G1082" s="1"/>
      <c r="H1082" s="1"/>
      <c r="I1082" s="1"/>
      <c r="J1082" s="1"/>
      <c r="K1082" s="1"/>
      <c r="L1082" s="1"/>
      <c r="Z1082"/>
      <c r="AA1082"/>
      <c r="AB1082"/>
      <c r="AC1082"/>
      <c r="AD1082"/>
      <c r="AE1082"/>
      <c r="AF1082"/>
      <c r="AG1082"/>
      <c r="AH1082"/>
      <c r="AI1082"/>
      <c r="AJ1082"/>
    </row>
    <row r="1083" spans="7:36" x14ac:dyDescent="0.25">
      <c r="G1083" s="1"/>
      <c r="H1083" s="1"/>
      <c r="I1083" s="1"/>
      <c r="J1083" s="1"/>
      <c r="K1083" s="1"/>
      <c r="L1083" s="1"/>
      <c r="Z1083"/>
      <c r="AA1083"/>
      <c r="AB1083"/>
      <c r="AC1083"/>
      <c r="AD1083"/>
      <c r="AE1083"/>
      <c r="AF1083"/>
      <c r="AG1083"/>
      <c r="AH1083"/>
      <c r="AI1083"/>
      <c r="AJ1083"/>
    </row>
    <row r="1084" spans="7:36" x14ac:dyDescent="0.25">
      <c r="G1084" s="1"/>
      <c r="H1084" s="1"/>
      <c r="I1084" s="1"/>
      <c r="J1084" s="1"/>
      <c r="K1084" s="1"/>
      <c r="L1084" s="1"/>
      <c r="Z1084"/>
      <c r="AA1084"/>
      <c r="AB1084"/>
      <c r="AC1084"/>
      <c r="AD1084"/>
      <c r="AE1084"/>
      <c r="AF1084"/>
      <c r="AG1084"/>
      <c r="AH1084"/>
      <c r="AI1084"/>
      <c r="AJ1084"/>
    </row>
    <row r="1085" spans="7:36" x14ac:dyDescent="0.25">
      <c r="G1085" s="1"/>
      <c r="H1085" s="1"/>
      <c r="I1085" s="1"/>
      <c r="J1085" s="1"/>
      <c r="K1085" s="1"/>
      <c r="L1085" s="1"/>
      <c r="Z1085"/>
      <c r="AA1085"/>
      <c r="AB1085"/>
      <c r="AC1085"/>
      <c r="AD1085"/>
      <c r="AE1085"/>
      <c r="AF1085"/>
      <c r="AG1085"/>
      <c r="AH1085"/>
      <c r="AI1085"/>
      <c r="AJ1085"/>
    </row>
    <row r="1086" spans="7:36" x14ac:dyDescent="0.25">
      <c r="G1086" s="1"/>
      <c r="H1086" s="1"/>
      <c r="I1086" s="1"/>
      <c r="J1086" s="1"/>
      <c r="K1086" s="1"/>
      <c r="L1086" s="1"/>
      <c r="Z1086"/>
      <c r="AA1086"/>
      <c r="AB1086"/>
      <c r="AC1086"/>
      <c r="AD1086"/>
      <c r="AE1086"/>
      <c r="AF1086"/>
      <c r="AG1086"/>
      <c r="AH1086"/>
      <c r="AI1086"/>
      <c r="AJ1086"/>
    </row>
    <row r="1087" spans="7:36" x14ac:dyDescent="0.25">
      <c r="G1087" s="1"/>
      <c r="H1087" s="1"/>
      <c r="I1087" s="1"/>
      <c r="J1087" s="1"/>
      <c r="K1087" s="1"/>
      <c r="L1087" s="1"/>
      <c r="Z1087"/>
      <c r="AA1087"/>
      <c r="AB1087"/>
      <c r="AC1087"/>
      <c r="AD1087"/>
      <c r="AE1087"/>
      <c r="AF1087"/>
      <c r="AG1087"/>
      <c r="AH1087"/>
      <c r="AI1087"/>
      <c r="AJ1087"/>
    </row>
    <row r="1088" spans="7:36" x14ac:dyDescent="0.25">
      <c r="G1088" s="1"/>
      <c r="H1088" s="1"/>
      <c r="I1088" s="1"/>
      <c r="J1088" s="1"/>
      <c r="K1088" s="1"/>
      <c r="L1088" s="1"/>
      <c r="Z1088"/>
      <c r="AA1088"/>
      <c r="AB1088"/>
      <c r="AC1088"/>
      <c r="AD1088"/>
      <c r="AE1088"/>
      <c r="AF1088"/>
      <c r="AG1088"/>
      <c r="AH1088"/>
      <c r="AI1088"/>
      <c r="AJ1088"/>
    </row>
    <row r="1089" spans="7:36" x14ac:dyDescent="0.25">
      <c r="G1089" s="1"/>
      <c r="H1089" s="1"/>
      <c r="I1089" s="1"/>
      <c r="J1089" s="1"/>
      <c r="K1089" s="1"/>
      <c r="L1089" s="1"/>
      <c r="Z1089"/>
      <c r="AA1089"/>
      <c r="AB1089"/>
      <c r="AC1089"/>
      <c r="AD1089"/>
      <c r="AE1089"/>
      <c r="AF1089"/>
      <c r="AG1089"/>
      <c r="AH1089"/>
      <c r="AI1089"/>
      <c r="AJ1089"/>
    </row>
    <row r="1090" spans="7:36" x14ac:dyDescent="0.25">
      <c r="G1090" s="1"/>
      <c r="H1090" s="1"/>
      <c r="I1090" s="1"/>
      <c r="J1090" s="1"/>
      <c r="K1090" s="1"/>
      <c r="L1090" s="1"/>
      <c r="Z1090"/>
      <c r="AA1090"/>
      <c r="AB1090"/>
      <c r="AC1090"/>
      <c r="AD1090"/>
      <c r="AE1090"/>
      <c r="AF1090"/>
      <c r="AG1090"/>
      <c r="AH1090"/>
      <c r="AI1090"/>
      <c r="AJ1090"/>
    </row>
    <row r="1091" spans="7:36" x14ac:dyDescent="0.25">
      <c r="G1091" s="1"/>
      <c r="H1091" s="1"/>
      <c r="I1091" s="1"/>
      <c r="J1091" s="1"/>
      <c r="K1091" s="1"/>
      <c r="L1091" s="1"/>
      <c r="Z1091"/>
      <c r="AA1091"/>
      <c r="AB1091"/>
      <c r="AC1091"/>
      <c r="AD1091"/>
      <c r="AE1091"/>
      <c r="AF1091"/>
      <c r="AG1091"/>
      <c r="AH1091"/>
      <c r="AI1091"/>
      <c r="AJ1091"/>
    </row>
    <row r="1092" spans="7:36" x14ac:dyDescent="0.25">
      <c r="G1092" s="1"/>
      <c r="H1092" s="1"/>
      <c r="I1092" s="1"/>
      <c r="J1092" s="1"/>
      <c r="K1092" s="1"/>
      <c r="L1092" s="1"/>
      <c r="Z1092"/>
      <c r="AA1092"/>
      <c r="AB1092"/>
      <c r="AC1092"/>
      <c r="AD1092"/>
      <c r="AE1092"/>
      <c r="AF1092"/>
      <c r="AG1092"/>
      <c r="AH1092"/>
      <c r="AI1092"/>
      <c r="AJ1092"/>
    </row>
    <row r="1093" spans="7:36" x14ac:dyDescent="0.25">
      <c r="G1093" s="1"/>
      <c r="H1093" s="1"/>
      <c r="I1093" s="1"/>
      <c r="J1093" s="1"/>
      <c r="K1093" s="1"/>
      <c r="L1093" s="1"/>
      <c r="Z1093"/>
      <c r="AA1093"/>
      <c r="AB1093"/>
      <c r="AC1093"/>
      <c r="AD1093"/>
      <c r="AE1093"/>
      <c r="AF1093"/>
      <c r="AG1093"/>
      <c r="AH1093"/>
      <c r="AI1093"/>
      <c r="AJ1093"/>
    </row>
    <row r="1094" spans="7:36" x14ac:dyDescent="0.25">
      <c r="G1094" s="1"/>
      <c r="H1094" s="1"/>
      <c r="I1094" s="1"/>
      <c r="J1094" s="1"/>
      <c r="K1094" s="1"/>
      <c r="L1094" s="1"/>
      <c r="Z1094"/>
      <c r="AA1094"/>
      <c r="AB1094"/>
      <c r="AC1094"/>
      <c r="AD1094"/>
      <c r="AE1094"/>
      <c r="AF1094"/>
      <c r="AG1094"/>
      <c r="AH1094"/>
      <c r="AI1094"/>
      <c r="AJ1094"/>
    </row>
    <row r="1095" spans="7:36" x14ac:dyDescent="0.25">
      <c r="G1095" s="1"/>
      <c r="H1095" s="1"/>
      <c r="I1095" s="1"/>
      <c r="J1095" s="1"/>
      <c r="K1095" s="1"/>
      <c r="L1095" s="1"/>
      <c r="Z1095"/>
      <c r="AA1095"/>
      <c r="AB1095"/>
      <c r="AC1095"/>
      <c r="AD1095"/>
      <c r="AE1095"/>
      <c r="AF1095"/>
      <c r="AG1095"/>
      <c r="AH1095"/>
      <c r="AI1095"/>
      <c r="AJ1095"/>
    </row>
    <row r="1096" spans="7:36" x14ac:dyDescent="0.25">
      <c r="G1096" s="1"/>
      <c r="H1096" s="1"/>
      <c r="I1096" s="1"/>
      <c r="J1096" s="1"/>
      <c r="K1096" s="1"/>
      <c r="L1096" s="1"/>
      <c r="Z1096"/>
      <c r="AA1096"/>
      <c r="AB1096"/>
      <c r="AC1096"/>
      <c r="AD1096"/>
      <c r="AE1096"/>
      <c r="AF1096"/>
      <c r="AG1096"/>
      <c r="AH1096"/>
      <c r="AI1096"/>
      <c r="AJ1096"/>
    </row>
    <row r="1097" spans="7:36" x14ac:dyDescent="0.25">
      <c r="G1097" s="1"/>
      <c r="H1097" s="1"/>
      <c r="I1097" s="1"/>
      <c r="J1097" s="1"/>
      <c r="K1097" s="1"/>
      <c r="L1097" s="1"/>
      <c r="Z1097"/>
      <c r="AA1097"/>
      <c r="AB1097"/>
      <c r="AC1097"/>
      <c r="AD1097"/>
      <c r="AE1097"/>
      <c r="AF1097"/>
      <c r="AG1097"/>
      <c r="AH1097"/>
      <c r="AI1097"/>
      <c r="AJ1097"/>
    </row>
    <row r="1098" spans="7:36" x14ac:dyDescent="0.25">
      <c r="G1098" s="1"/>
      <c r="H1098" s="1"/>
      <c r="I1098" s="1"/>
      <c r="J1098" s="1"/>
      <c r="K1098" s="1"/>
      <c r="L1098" s="1"/>
      <c r="Z1098"/>
      <c r="AA1098"/>
      <c r="AB1098"/>
      <c r="AC1098"/>
      <c r="AD1098"/>
      <c r="AE1098"/>
      <c r="AF1098"/>
      <c r="AG1098"/>
      <c r="AH1098"/>
      <c r="AI1098"/>
      <c r="AJ1098"/>
    </row>
    <row r="1099" spans="7:36" x14ac:dyDescent="0.25">
      <c r="G1099" s="1"/>
      <c r="H1099" s="1"/>
      <c r="I1099" s="1"/>
      <c r="J1099" s="1"/>
      <c r="K1099" s="1"/>
      <c r="L1099" s="1"/>
      <c r="Z1099"/>
      <c r="AA1099"/>
      <c r="AB1099"/>
      <c r="AC1099"/>
      <c r="AD1099"/>
      <c r="AE1099"/>
      <c r="AF1099"/>
      <c r="AG1099"/>
      <c r="AH1099"/>
      <c r="AI1099"/>
      <c r="AJ1099"/>
    </row>
    <row r="1100" spans="7:36" x14ac:dyDescent="0.25">
      <c r="G1100" s="1"/>
      <c r="H1100" s="1"/>
      <c r="I1100" s="1"/>
      <c r="J1100" s="1"/>
      <c r="K1100" s="1"/>
      <c r="L1100" s="1"/>
      <c r="Z1100"/>
      <c r="AA1100"/>
      <c r="AB1100"/>
      <c r="AC1100"/>
      <c r="AD1100"/>
      <c r="AE1100"/>
      <c r="AF1100"/>
      <c r="AG1100"/>
      <c r="AH1100"/>
      <c r="AI1100"/>
      <c r="AJ1100"/>
    </row>
    <row r="1101" spans="7:36" x14ac:dyDescent="0.25">
      <c r="G1101" s="1"/>
      <c r="H1101" s="1"/>
      <c r="I1101" s="1"/>
      <c r="J1101" s="1"/>
      <c r="K1101" s="1"/>
      <c r="L1101" s="1"/>
      <c r="Z1101"/>
      <c r="AA1101"/>
      <c r="AB1101"/>
      <c r="AC1101"/>
      <c r="AD1101"/>
      <c r="AE1101"/>
      <c r="AF1101"/>
      <c r="AG1101"/>
      <c r="AH1101"/>
      <c r="AI1101"/>
      <c r="AJ1101"/>
    </row>
    <row r="1102" spans="7:36" x14ac:dyDescent="0.25">
      <c r="G1102" s="1"/>
      <c r="H1102" s="1"/>
      <c r="I1102" s="1"/>
      <c r="J1102" s="1"/>
      <c r="K1102" s="1"/>
      <c r="L1102" s="1"/>
      <c r="Z1102"/>
      <c r="AA1102"/>
      <c r="AB1102"/>
      <c r="AC1102"/>
      <c r="AD1102"/>
      <c r="AE1102"/>
      <c r="AF1102"/>
      <c r="AG1102"/>
      <c r="AH1102"/>
      <c r="AI1102"/>
      <c r="AJ1102"/>
    </row>
    <row r="1103" spans="7:36" x14ac:dyDescent="0.25">
      <c r="G1103" s="1"/>
      <c r="H1103" s="1"/>
      <c r="I1103" s="1"/>
      <c r="J1103" s="1"/>
      <c r="K1103" s="1"/>
      <c r="L1103" s="1"/>
      <c r="Z1103"/>
      <c r="AA1103"/>
      <c r="AB1103"/>
      <c r="AC1103"/>
      <c r="AD1103"/>
      <c r="AE1103"/>
      <c r="AF1103"/>
      <c r="AG1103"/>
      <c r="AH1103"/>
      <c r="AI1103"/>
      <c r="AJ1103"/>
    </row>
    <row r="1104" spans="7:36" x14ac:dyDescent="0.25">
      <c r="G1104" s="1"/>
      <c r="H1104" s="1"/>
      <c r="I1104" s="1"/>
      <c r="J1104" s="1"/>
      <c r="K1104" s="1"/>
      <c r="L1104" s="1"/>
      <c r="Z1104"/>
      <c r="AA1104"/>
      <c r="AB1104"/>
      <c r="AC1104"/>
      <c r="AD1104"/>
      <c r="AE1104"/>
      <c r="AF1104"/>
      <c r="AG1104"/>
      <c r="AH1104"/>
      <c r="AI1104"/>
      <c r="AJ1104"/>
    </row>
    <row r="1105" spans="7:36" x14ac:dyDescent="0.25">
      <c r="G1105" s="1"/>
      <c r="H1105" s="1"/>
      <c r="I1105" s="1"/>
      <c r="J1105" s="1"/>
      <c r="K1105" s="1"/>
      <c r="L1105" s="1"/>
      <c r="Z1105"/>
      <c r="AA1105"/>
      <c r="AB1105"/>
      <c r="AC1105"/>
      <c r="AD1105"/>
      <c r="AE1105"/>
      <c r="AF1105"/>
      <c r="AG1105"/>
      <c r="AH1105"/>
      <c r="AI1105"/>
      <c r="AJ1105"/>
    </row>
    <row r="1106" spans="7:36" x14ac:dyDescent="0.25">
      <c r="G1106" s="1"/>
      <c r="H1106" s="1"/>
      <c r="I1106" s="1"/>
      <c r="J1106" s="1"/>
      <c r="K1106" s="1"/>
      <c r="L1106" s="1"/>
      <c r="Z1106"/>
      <c r="AA1106"/>
      <c r="AB1106"/>
      <c r="AC1106"/>
      <c r="AD1106"/>
      <c r="AE1106"/>
      <c r="AF1106"/>
      <c r="AG1106"/>
      <c r="AH1106"/>
      <c r="AI1106"/>
      <c r="AJ1106"/>
    </row>
    <row r="1107" spans="7:36" x14ac:dyDescent="0.25">
      <c r="G1107" s="1"/>
      <c r="H1107" s="1"/>
      <c r="I1107" s="1"/>
      <c r="J1107" s="1"/>
      <c r="K1107" s="1"/>
      <c r="L1107" s="1"/>
      <c r="Z1107"/>
      <c r="AA1107"/>
      <c r="AB1107"/>
      <c r="AC1107"/>
      <c r="AD1107"/>
      <c r="AE1107"/>
      <c r="AF1107"/>
      <c r="AG1107"/>
      <c r="AH1107"/>
      <c r="AI1107"/>
      <c r="AJ1107"/>
    </row>
    <row r="1108" spans="7:36" x14ac:dyDescent="0.25">
      <c r="G1108" s="1"/>
      <c r="H1108" s="1"/>
      <c r="I1108" s="1"/>
      <c r="J1108" s="1"/>
      <c r="K1108" s="1"/>
      <c r="L1108" s="1"/>
      <c r="Z1108"/>
      <c r="AA1108"/>
      <c r="AB1108"/>
      <c r="AC1108"/>
      <c r="AD1108"/>
      <c r="AE1108"/>
      <c r="AF1108"/>
      <c r="AG1108"/>
      <c r="AH1108"/>
      <c r="AI1108"/>
      <c r="AJ1108"/>
    </row>
    <row r="1109" spans="7:36" x14ac:dyDescent="0.25">
      <c r="G1109" s="1"/>
      <c r="H1109" s="1"/>
      <c r="I1109" s="1"/>
      <c r="J1109" s="1"/>
      <c r="K1109" s="1"/>
      <c r="L1109" s="1"/>
      <c r="Z1109"/>
      <c r="AA1109"/>
      <c r="AB1109"/>
      <c r="AC1109"/>
      <c r="AD1109"/>
      <c r="AE1109"/>
      <c r="AF1109"/>
      <c r="AG1109"/>
      <c r="AH1109"/>
      <c r="AI1109"/>
      <c r="AJ1109"/>
    </row>
    <row r="1110" spans="7:36" x14ac:dyDescent="0.25">
      <c r="G1110" s="1"/>
      <c r="H1110" s="1"/>
      <c r="I1110" s="1"/>
      <c r="J1110" s="1"/>
      <c r="K1110" s="1"/>
      <c r="L1110" s="1"/>
      <c r="Z1110"/>
      <c r="AA1110"/>
      <c r="AB1110"/>
      <c r="AC1110"/>
      <c r="AD1110"/>
      <c r="AE1110"/>
      <c r="AF1110"/>
      <c r="AG1110"/>
      <c r="AH1110"/>
      <c r="AI1110"/>
      <c r="AJ1110"/>
    </row>
    <row r="1111" spans="7:36" x14ac:dyDescent="0.25">
      <c r="G1111" s="1"/>
      <c r="H1111" s="1"/>
      <c r="I1111" s="1"/>
      <c r="J1111" s="1"/>
      <c r="K1111" s="1"/>
      <c r="L1111" s="1"/>
      <c r="Z1111"/>
      <c r="AA1111"/>
      <c r="AB1111"/>
      <c r="AC1111"/>
      <c r="AD1111"/>
      <c r="AE1111"/>
      <c r="AF1111"/>
      <c r="AG1111"/>
      <c r="AH1111"/>
      <c r="AI1111"/>
      <c r="AJ1111"/>
    </row>
    <row r="1112" spans="7:36" x14ac:dyDescent="0.25">
      <c r="G1112" s="1"/>
      <c r="H1112" s="1"/>
      <c r="I1112" s="1"/>
      <c r="J1112" s="1"/>
      <c r="K1112" s="1"/>
      <c r="L1112" s="1"/>
      <c r="Z1112"/>
      <c r="AA1112"/>
      <c r="AB1112"/>
      <c r="AC1112"/>
      <c r="AD1112"/>
      <c r="AE1112"/>
      <c r="AF1112"/>
      <c r="AG1112"/>
      <c r="AH1112"/>
      <c r="AI1112"/>
      <c r="AJ1112"/>
    </row>
    <row r="1113" spans="7:36" x14ac:dyDescent="0.25">
      <c r="G1113" s="1"/>
      <c r="H1113" s="1"/>
      <c r="I1113" s="1"/>
      <c r="J1113" s="1"/>
      <c r="K1113" s="1"/>
      <c r="L1113" s="1"/>
      <c r="Z1113"/>
      <c r="AA1113"/>
      <c r="AB1113"/>
      <c r="AC1113"/>
      <c r="AD1113"/>
      <c r="AE1113"/>
      <c r="AF1113"/>
      <c r="AG1113"/>
      <c r="AH1113"/>
      <c r="AI1113"/>
      <c r="AJ1113"/>
    </row>
    <row r="1114" spans="7:36" x14ac:dyDescent="0.25">
      <c r="G1114" s="1"/>
      <c r="H1114" s="1"/>
      <c r="I1114" s="1"/>
      <c r="J1114" s="1"/>
      <c r="K1114" s="1"/>
      <c r="L1114" s="1"/>
      <c r="Z1114"/>
      <c r="AA1114"/>
      <c r="AB1114"/>
      <c r="AC1114"/>
      <c r="AD1114"/>
      <c r="AE1114"/>
      <c r="AF1114"/>
      <c r="AG1114"/>
      <c r="AH1114"/>
      <c r="AI1114"/>
      <c r="AJ1114"/>
    </row>
    <row r="1115" spans="7:36" x14ac:dyDescent="0.25">
      <c r="G1115" s="1"/>
      <c r="H1115" s="1"/>
      <c r="I1115" s="1"/>
      <c r="J1115" s="1"/>
      <c r="K1115" s="1"/>
      <c r="L1115" s="1"/>
      <c r="Z1115"/>
      <c r="AA1115"/>
      <c r="AB1115"/>
      <c r="AC1115"/>
      <c r="AD1115"/>
      <c r="AE1115"/>
      <c r="AF1115"/>
      <c r="AG1115"/>
      <c r="AH1115"/>
      <c r="AI1115"/>
      <c r="AJ1115"/>
    </row>
    <row r="1116" spans="7:36" x14ac:dyDescent="0.25">
      <c r="G1116" s="1"/>
      <c r="H1116" s="1"/>
      <c r="I1116" s="1"/>
      <c r="J1116" s="1"/>
      <c r="K1116" s="1"/>
      <c r="L1116" s="1"/>
      <c r="Z1116"/>
      <c r="AA1116"/>
      <c r="AB1116"/>
      <c r="AC1116"/>
      <c r="AD1116"/>
      <c r="AE1116"/>
      <c r="AF1116"/>
      <c r="AG1116"/>
      <c r="AH1116"/>
      <c r="AI1116"/>
      <c r="AJ1116"/>
    </row>
    <row r="1117" spans="7:36" x14ac:dyDescent="0.25">
      <c r="G1117" s="1"/>
      <c r="H1117" s="1"/>
      <c r="I1117" s="1"/>
      <c r="J1117" s="1"/>
      <c r="K1117" s="1"/>
      <c r="L1117" s="1"/>
      <c r="Z1117"/>
      <c r="AA1117"/>
      <c r="AB1117"/>
      <c r="AC1117"/>
      <c r="AD1117"/>
      <c r="AE1117"/>
      <c r="AF1117"/>
      <c r="AG1117"/>
      <c r="AH1117"/>
      <c r="AI1117"/>
      <c r="AJ1117"/>
    </row>
    <row r="1118" spans="7:36" x14ac:dyDescent="0.25">
      <c r="G1118" s="1"/>
      <c r="H1118" s="1"/>
      <c r="I1118" s="1"/>
      <c r="J1118" s="1"/>
      <c r="K1118" s="1"/>
      <c r="L1118" s="1"/>
      <c r="Z1118"/>
      <c r="AA1118"/>
      <c r="AB1118"/>
      <c r="AC1118"/>
      <c r="AD1118"/>
      <c r="AE1118"/>
      <c r="AF1118"/>
      <c r="AG1118"/>
      <c r="AH1118"/>
      <c r="AI1118"/>
      <c r="AJ1118"/>
    </row>
    <row r="1119" spans="7:36" x14ac:dyDescent="0.25">
      <c r="G1119" s="1"/>
      <c r="H1119" s="1"/>
      <c r="I1119" s="1"/>
      <c r="J1119" s="1"/>
      <c r="K1119" s="1"/>
      <c r="L1119" s="1"/>
      <c r="Z1119"/>
      <c r="AA1119"/>
      <c r="AB1119"/>
      <c r="AC1119"/>
      <c r="AD1119"/>
      <c r="AE1119"/>
      <c r="AF1119"/>
      <c r="AG1119"/>
      <c r="AH1119"/>
      <c r="AI1119"/>
      <c r="AJ1119"/>
    </row>
    <row r="1120" spans="7:36" x14ac:dyDescent="0.25">
      <c r="G1120" s="1"/>
      <c r="H1120" s="1"/>
      <c r="I1120" s="1"/>
      <c r="J1120" s="1"/>
      <c r="K1120" s="1"/>
      <c r="L1120" s="1"/>
      <c r="Z1120"/>
      <c r="AA1120"/>
      <c r="AB1120"/>
      <c r="AC1120"/>
      <c r="AD1120"/>
      <c r="AE1120"/>
      <c r="AF1120"/>
      <c r="AG1120"/>
      <c r="AH1120"/>
      <c r="AI1120"/>
      <c r="AJ1120"/>
    </row>
    <row r="1121" spans="7:36" x14ac:dyDescent="0.25">
      <c r="G1121" s="1"/>
      <c r="H1121" s="1"/>
      <c r="I1121" s="1"/>
      <c r="J1121" s="1"/>
      <c r="K1121" s="1"/>
      <c r="L1121" s="1"/>
      <c r="Z1121"/>
      <c r="AA1121"/>
      <c r="AB1121"/>
      <c r="AC1121"/>
      <c r="AD1121"/>
      <c r="AE1121"/>
      <c r="AF1121"/>
      <c r="AG1121"/>
      <c r="AH1121"/>
      <c r="AI1121"/>
      <c r="AJ1121"/>
    </row>
    <row r="1122" spans="7:36" x14ac:dyDescent="0.25">
      <c r="G1122" s="1"/>
      <c r="H1122" s="1"/>
      <c r="I1122" s="1"/>
      <c r="J1122" s="1"/>
      <c r="K1122" s="1"/>
      <c r="L1122" s="1"/>
      <c r="Z1122"/>
      <c r="AA1122"/>
      <c r="AB1122"/>
      <c r="AC1122"/>
      <c r="AD1122"/>
      <c r="AE1122"/>
      <c r="AF1122"/>
      <c r="AG1122"/>
      <c r="AH1122"/>
      <c r="AI1122"/>
      <c r="AJ1122"/>
    </row>
    <row r="1123" spans="7:36" x14ac:dyDescent="0.25">
      <c r="G1123" s="1"/>
      <c r="H1123" s="1"/>
      <c r="I1123" s="1"/>
      <c r="J1123" s="1"/>
      <c r="K1123" s="1"/>
      <c r="L1123" s="1"/>
      <c r="Z1123"/>
      <c r="AA1123"/>
      <c r="AB1123"/>
      <c r="AC1123"/>
      <c r="AD1123"/>
      <c r="AE1123"/>
      <c r="AF1123"/>
      <c r="AG1123"/>
      <c r="AH1123"/>
      <c r="AI1123"/>
      <c r="AJ1123"/>
    </row>
    <row r="1124" spans="7:36" x14ac:dyDescent="0.25">
      <c r="G1124" s="1"/>
      <c r="H1124" s="1"/>
      <c r="I1124" s="1"/>
      <c r="J1124" s="1"/>
      <c r="K1124" s="1"/>
      <c r="L1124" s="1"/>
      <c r="Z1124"/>
      <c r="AA1124"/>
      <c r="AB1124"/>
      <c r="AC1124"/>
      <c r="AD1124"/>
      <c r="AE1124"/>
      <c r="AF1124"/>
      <c r="AG1124"/>
      <c r="AH1124"/>
      <c r="AI1124"/>
      <c r="AJ1124"/>
    </row>
    <row r="1125" spans="7:36" x14ac:dyDescent="0.25">
      <c r="G1125" s="1"/>
      <c r="H1125" s="1"/>
      <c r="I1125" s="1"/>
      <c r="J1125" s="1"/>
      <c r="K1125" s="1"/>
      <c r="L1125" s="1"/>
      <c r="Z1125"/>
      <c r="AA1125"/>
      <c r="AB1125"/>
      <c r="AC1125"/>
      <c r="AD1125"/>
      <c r="AE1125"/>
      <c r="AF1125"/>
      <c r="AG1125"/>
      <c r="AH1125"/>
      <c r="AI1125"/>
      <c r="AJ1125"/>
    </row>
    <row r="1126" spans="7:36" x14ac:dyDescent="0.25">
      <c r="G1126" s="1"/>
      <c r="H1126" s="1"/>
      <c r="I1126" s="1"/>
      <c r="J1126" s="1"/>
      <c r="K1126" s="1"/>
      <c r="L1126" s="1"/>
      <c r="Z1126"/>
      <c r="AA1126"/>
      <c r="AB1126"/>
      <c r="AC1126"/>
      <c r="AD1126"/>
      <c r="AE1126"/>
      <c r="AF1126"/>
      <c r="AG1126"/>
      <c r="AH1126"/>
      <c r="AI1126"/>
      <c r="AJ1126"/>
    </row>
    <row r="1127" spans="7:36" x14ac:dyDescent="0.25">
      <c r="G1127" s="1"/>
      <c r="H1127" s="1"/>
      <c r="I1127" s="1"/>
      <c r="J1127" s="1"/>
      <c r="K1127" s="1"/>
      <c r="L1127" s="1"/>
      <c r="Z1127"/>
      <c r="AA1127"/>
      <c r="AB1127"/>
      <c r="AC1127"/>
      <c r="AD1127"/>
      <c r="AE1127"/>
      <c r="AF1127"/>
      <c r="AG1127"/>
      <c r="AH1127"/>
      <c r="AI1127"/>
      <c r="AJ1127"/>
    </row>
    <row r="1128" spans="7:36" x14ac:dyDescent="0.25">
      <c r="G1128" s="1"/>
      <c r="H1128" s="1"/>
      <c r="I1128" s="1"/>
      <c r="J1128" s="1"/>
      <c r="K1128" s="1"/>
      <c r="L1128" s="1"/>
      <c r="Z1128"/>
      <c r="AA1128"/>
      <c r="AB1128"/>
      <c r="AC1128"/>
      <c r="AD1128"/>
      <c r="AE1128"/>
      <c r="AF1128"/>
      <c r="AG1128"/>
      <c r="AH1128"/>
      <c r="AI1128"/>
      <c r="AJ1128"/>
    </row>
    <row r="1129" spans="7:36" x14ac:dyDescent="0.25">
      <c r="G1129" s="1"/>
      <c r="H1129" s="1"/>
      <c r="I1129" s="1"/>
      <c r="J1129" s="1"/>
      <c r="K1129" s="1"/>
      <c r="L1129" s="1"/>
      <c r="Z1129"/>
      <c r="AA1129"/>
      <c r="AB1129"/>
      <c r="AC1129"/>
      <c r="AD1129"/>
      <c r="AE1129"/>
      <c r="AF1129"/>
      <c r="AG1129"/>
      <c r="AH1129"/>
      <c r="AI1129"/>
      <c r="AJ1129"/>
    </row>
    <row r="1130" spans="7:36" x14ac:dyDescent="0.25">
      <c r="G1130" s="1"/>
      <c r="H1130" s="1"/>
      <c r="I1130" s="1"/>
      <c r="J1130" s="1"/>
      <c r="K1130" s="1"/>
      <c r="L1130" s="1"/>
      <c r="Z1130"/>
      <c r="AA1130"/>
      <c r="AB1130"/>
      <c r="AC1130"/>
      <c r="AD1130"/>
      <c r="AE1130"/>
      <c r="AF1130"/>
      <c r="AG1130"/>
      <c r="AH1130"/>
      <c r="AI1130"/>
      <c r="AJ1130"/>
    </row>
    <row r="1131" spans="7:36" x14ac:dyDescent="0.25">
      <c r="G1131" s="1"/>
      <c r="H1131" s="1"/>
      <c r="I1131" s="1"/>
      <c r="J1131" s="1"/>
      <c r="K1131" s="1"/>
      <c r="L1131" s="1"/>
      <c r="Z1131"/>
      <c r="AA1131"/>
      <c r="AB1131"/>
      <c r="AC1131"/>
      <c r="AD1131"/>
      <c r="AE1131"/>
      <c r="AF1131"/>
      <c r="AG1131"/>
      <c r="AH1131"/>
      <c r="AI1131"/>
      <c r="AJ1131"/>
    </row>
    <row r="1132" spans="7:36" x14ac:dyDescent="0.25">
      <c r="G1132" s="1"/>
      <c r="H1132" s="1"/>
      <c r="I1132" s="1"/>
      <c r="J1132" s="1"/>
      <c r="K1132" s="1"/>
      <c r="L1132" s="1"/>
      <c r="Z1132"/>
      <c r="AA1132"/>
      <c r="AB1132"/>
      <c r="AC1132"/>
      <c r="AD1132"/>
      <c r="AE1132"/>
      <c r="AF1132"/>
      <c r="AG1132"/>
      <c r="AH1132"/>
      <c r="AI1132"/>
      <c r="AJ1132"/>
    </row>
    <row r="1133" spans="7:36" x14ac:dyDescent="0.25">
      <c r="G1133" s="1"/>
      <c r="H1133" s="1"/>
      <c r="I1133" s="1"/>
      <c r="J1133" s="1"/>
      <c r="K1133" s="1"/>
      <c r="L1133" s="1"/>
      <c r="Z1133"/>
      <c r="AA1133"/>
      <c r="AB1133"/>
      <c r="AC1133"/>
      <c r="AD1133"/>
      <c r="AE1133"/>
      <c r="AF1133"/>
      <c r="AG1133"/>
      <c r="AH1133"/>
      <c r="AI1133"/>
      <c r="AJ1133"/>
    </row>
    <row r="1134" spans="7:36" x14ac:dyDescent="0.25">
      <c r="G1134" s="1"/>
      <c r="H1134" s="1"/>
      <c r="I1134" s="1"/>
      <c r="J1134" s="1"/>
      <c r="K1134" s="1"/>
      <c r="L1134" s="1"/>
      <c r="Z1134"/>
      <c r="AA1134"/>
      <c r="AB1134"/>
      <c r="AC1134"/>
      <c r="AD1134"/>
      <c r="AE1134"/>
      <c r="AF1134"/>
      <c r="AG1134"/>
      <c r="AH1134"/>
      <c r="AI1134"/>
      <c r="AJ1134"/>
    </row>
    <row r="1135" spans="7:36" x14ac:dyDescent="0.25">
      <c r="G1135" s="1"/>
      <c r="H1135" s="1"/>
      <c r="I1135" s="1"/>
      <c r="J1135" s="1"/>
      <c r="K1135" s="1"/>
      <c r="L1135" s="1"/>
      <c r="Z1135"/>
      <c r="AA1135"/>
      <c r="AB1135"/>
      <c r="AC1135"/>
      <c r="AD1135"/>
      <c r="AE1135"/>
      <c r="AF1135"/>
      <c r="AG1135"/>
      <c r="AH1135"/>
      <c r="AI1135"/>
      <c r="AJ1135"/>
    </row>
    <row r="1136" spans="7:36" x14ac:dyDescent="0.25">
      <c r="G1136" s="1"/>
      <c r="H1136" s="1"/>
      <c r="I1136" s="1"/>
      <c r="J1136" s="1"/>
      <c r="K1136" s="1"/>
      <c r="L1136" s="1"/>
      <c r="Z1136"/>
      <c r="AA1136"/>
      <c r="AB1136"/>
      <c r="AC1136"/>
      <c r="AD1136"/>
      <c r="AE1136"/>
      <c r="AF1136"/>
      <c r="AG1136"/>
      <c r="AH1136"/>
      <c r="AI1136"/>
      <c r="AJ1136"/>
    </row>
    <row r="1137" spans="7:36" x14ac:dyDescent="0.25">
      <c r="G1137" s="1"/>
      <c r="H1137" s="1"/>
      <c r="I1137" s="1"/>
      <c r="J1137" s="1"/>
      <c r="K1137" s="1"/>
      <c r="L1137" s="1"/>
      <c r="Z1137"/>
      <c r="AA1137"/>
      <c r="AB1137"/>
      <c r="AC1137"/>
      <c r="AD1137"/>
      <c r="AE1137"/>
      <c r="AF1137"/>
      <c r="AG1137"/>
      <c r="AH1137"/>
      <c r="AI1137"/>
      <c r="AJ1137"/>
    </row>
    <row r="1138" spans="7:36" x14ac:dyDescent="0.25">
      <c r="G1138" s="1"/>
      <c r="H1138" s="1"/>
      <c r="I1138" s="1"/>
      <c r="J1138" s="1"/>
      <c r="K1138" s="1"/>
      <c r="L1138" s="1"/>
      <c r="Z1138"/>
      <c r="AA1138"/>
      <c r="AB1138"/>
      <c r="AC1138"/>
      <c r="AD1138"/>
      <c r="AE1138"/>
      <c r="AF1138"/>
      <c r="AG1138"/>
      <c r="AH1138"/>
      <c r="AI1138"/>
      <c r="AJ1138"/>
    </row>
    <row r="1139" spans="7:36" x14ac:dyDescent="0.25">
      <c r="G1139" s="1"/>
      <c r="H1139" s="1"/>
      <c r="I1139" s="1"/>
      <c r="J1139" s="1"/>
      <c r="K1139" s="1"/>
      <c r="L1139" s="1"/>
      <c r="Z1139"/>
      <c r="AA1139"/>
      <c r="AB1139"/>
      <c r="AC1139"/>
      <c r="AD1139"/>
      <c r="AE1139"/>
      <c r="AF1139"/>
      <c r="AG1139"/>
      <c r="AH1139"/>
      <c r="AI1139"/>
      <c r="AJ1139"/>
    </row>
    <row r="1140" spans="7:36" x14ac:dyDescent="0.25">
      <c r="G1140" s="1"/>
      <c r="H1140" s="1"/>
      <c r="I1140" s="1"/>
      <c r="J1140" s="1"/>
      <c r="K1140" s="1"/>
      <c r="L1140" s="1"/>
      <c r="Z1140"/>
      <c r="AA1140"/>
      <c r="AB1140"/>
      <c r="AC1140"/>
      <c r="AD1140"/>
      <c r="AE1140"/>
      <c r="AF1140"/>
      <c r="AG1140"/>
      <c r="AH1140"/>
      <c r="AI1140"/>
      <c r="AJ1140"/>
    </row>
    <row r="1141" spans="7:36" x14ac:dyDescent="0.25">
      <c r="G1141" s="1"/>
      <c r="H1141" s="1"/>
      <c r="I1141" s="1"/>
      <c r="J1141" s="1"/>
      <c r="K1141" s="1"/>
      <c r="L1141" s="1"/>
      <c r="Z1141"/>
      <c r="AA1141"/>
      <c r="AB1141"/>
      <c r="AC1141"/>
      <c r="AD1141"/>
      <c r="AE1141"/>
      <c r="AF1141"/>
      <c r="AG1141"/>
      <c r="AH1141"/>
      <c r="AI1141"/>
      <c r="AJ1141"/>
    </row>
    <row r="1142" spans="7:36" x14ac:dyDescent="0.25">
      <c r="G1142" s="1"/>
      <c r="H1142" s="1"/>
      <c r="I1142" s="1"/>
      <c r="J1142" s="1"/>
      <c r="K1142" s="1"/>
      <c r="L1142" s="1"/>
      <c r="Z1142"/>
      <c r="AA1142"/>
      <c r="AB1142"/>
      <c r="AC1142"/>
      <c r="AD1142"/>
      <c r="AE1142"/>
      <c r="AF1142"/>
      <c r="AG1142"/>
      <c r="AH1142"/>
      <c r="AI1142"/>
      <c r="AJ1142"/>
    </row>
    <row r="1143" spans="7:36" x14ac:dyDescent="0.25">
      <c r="G1143" s="1"/>
      <c r="H1143" s="1"/>
      <c r="I1143" s="1"/>
      <c r="J1143" s="1"/>
      <c r="K1143" s="1"/>
      <c r="L1143" s="1"/>
      <c r="Z1143"/>
      <c r="AA1143"/>
      <c r="AB1143"/>
      <c r="AC1143"/>
      <c r="AD1143"/>
      <c r="AE1143"/>
      <c r="AF1143"/>
      <c r="AG1143"/>
      <c r="AH1143"/>
      <c r="AI1143"/>
      <c r="AJ1143"/>
    </row>
    <row r="1144" spans="7:36" x14ac:dyDescent="0.25">
      <c r="G1144" s="1"/>
      <c r="H1144" s="1"/>
      <c r="I1144" s="1"/>
      <c r="J1144" s="1"/>
      <c r="K1144" s="1"/>
      <c r="L1144" s="1"/>
      <c r="Z1144"/>
      <c r="AA1144"/>
      <c r="AB1144"/>
      <c r="AC1144"/>
      <c r="AD1144"/>
      <c r="AE1144"/>
      <c r="AF1144"/>
      <c r="AG1144"/>
      <c r="AH1144"/>
      <c r="AI1144"/>
      <c r="AJ1144"/>
    </row>
    <row r="1145" spans="7:36" x14ac:dyDescent="0.25">
      <c r="G1145" s="1"/>
      <c r="H1145" s="1"/>
      <c r="I1145" s="1"/>
      <c r="J1145" s="1"/>
      <c r="K1145" s="1"/>
      <c r="L1145" s="1"/>
      <c r="Z1145"/>
      <c r="AA1145"/>
      <c r="AB1145"/>
      <c r="AC1145"/>
      <c r="AD1145"/>
      <c r="AE1145"/>
      <c r="AF1145"/>
      <c r="AG1145"/>
      <c r="AH1145"/>
      <c r="AI1145"/>
      <c r="AJ1145"/>
    </row>
    <row r="1146" spans="7:36" x14ac:dyDescent="0.25">
      <c r="G1146" s="1"/>
      <c r="H1146" s="1"/>
      <c r="I1146" s="1"/>
      <c r="J1146" s="1"/>
      <c r="K1146" s="1"/>
      <c r="L1146" s="1"/>
      <c r="Z1146"/>
      <c r="AA1146"/>
      <c r="AB1146"/>
      <c r="AC1146"/>
      <c r="AD1146"/>
      <c r="AE1146"/>
      <c r="AF1146"/>
      <c r="AG1146"/>
      <c r="AH1146"/>
      <c r="AI1146"/>
      <c r="AJ1146"/>
    </row>
    <row r="1147" spans="7:36" x14ac:dyDescent="0.25">
      <c r="G1147" s="1"/>
      <c r="H1147" s="1"/>
      <c r="I1147" s="1"/>
      <c r="J1147" s="1"/>
      <c r="K1147" s="1"/>
      <c r="L1147" s="1"/>
      <c r="Z1147"/>
      <c r="AA1147"/>
      <c r="AB1147"/>
      <c r="AC1147"/>
      <c r="AD1147"/>
      <c r="AE1147"/>
      <c r="AF1147"/>
      <c r="AG1147"/>
      <c r="AH1147"/>
      <c r="AI1147"/>
      <c r="AJ1147"/>
    </row>
    <row r="1148" spans="7:36" x14ac:dyDescent="0.25">
      <c r="G1148" s="1"/>
      <c r="H1148" s="1"/>
      <c r="I1148" s="1"/>
      <c r="J1148" s="1"/>
      <c r="K1148" s="1"/>
      <c r="L1148" s="1"/>
      <c r="Z1148"/>
      <c r="AA1148"/>
      <c r="AB1148"/>
      <c r="AC1148"/>
      <c r="AD1148"/>
      <c r="AE1148"/>
      <c r="AF1148"/>
      <c r="AG1148"/>
      <c r="AH1148"/>
      <c r="AI1148"/>
      <c r="AJ1148"/>
    </row>
    <row r="1149" spans="7:36" x14ac:dyDescent="0.25">
      <c r="G1149" s="1"/>
      <c r="H1149" s="1"/>
      <c r="I1149" s="1"/>
      <c r="J1149" s="1"/>
      <c r="K1149" s="1"/>
      <c r="L1149" s="1"/>
      <c r="Z1149"/>
      <c r="AA1149"/>
      <c r="AB1149"/>
      <c r="AC1149"/>
      <c r="AD1149"/>
      <c r="AE1149"/>
      <c r="AF1149"/>
      <c r="AG1149"/>
      <c r="AH1149"/>
      <c r="AI1149"/>
      <c r="AJ1149"/>
    </row>
    <row r="1150" spans="7:36" x14ac:dyDescent="0.25">
      <c r="G1150" s="1"/>
      <c r="H1150" s="1"/>
      <c r="I1150" s="1"/>
      <c r="J1150" s="1"/>
      <c r="K1150" s="1"/>
      <c r="L1150" s="1"/>
      <c r="Z1150"/>
      <c r="AA1150"/>
      <c r="AB1150"/>
      <c r="AC1150"/>
      <c r="AD1150"/>
      <c r="AE1150"/>
      <c r="AF1150"/>
      <c r="AG1150"/>
      <c r="AH1150"/>
      <c r="AI1150"/>
      <c r="AJ1150"/>
    </row>
    <row r="1151" spans="7:36" x14ac:dyDescent="0.25">
      <c r="G1151" s="1"/>
      <c r="H1151" s="1"/>
      <c r="I1151" s="1"/>
      <c r="J1151" s="1"/>
      <c r="K1151" s="1"/>
      <c r="L1151" s="1"/>
      <c r="Z1151"/>
      <c r="AA1151"/>
      <c r="AB1151"/>
      <c r="AC1151"/>
      <c r="AD1151"/>
      <c r="AE1151"/>
      <c r="AF1151"/>
      <c r="AG1151"/>
      <c r="AH1151"/>
      <c r="AI1151"/>
      <c r="AJ1151"/>
    </row>
    <row r="1152" spans="7:36" x14ac:dyDescent="0.25">
      <c r="G1152" s="1"/>
      <c r="H1152" s="1"/>
      <c r="I1152" s="1"/>
      <c r="J1152" s="1"/>
      <c r="K1152" s="1"/>
      <c r="L1152" s="1"/>
      <c r="Z1152"/>
      <c r="AA1152"/>
      <c r="AB1152"/>
      <c r="AC1152"/>
      <c r="AD1152"/>
      <c r="AE1152"/>
      <c r="AF1152"/>
      <c r="AG1152"/>
      <c r="AH1152"/>
      <c r="AI1152"/>
      <c r="AJ1152"/>
    </row>
    <row r="1153" spans="7:36" x14ac:dyDescent="0.25">
      <c r="G1153" s="1"/>
      <c r="H1153" s="1"/>
      <c r="I1153" s="1"/>
      <c r="J1153" s="1"/>
      <c r="K1153" s="1"/>
      <c r="L1153" s="1"/>
      <c r="Z1153"/>
      <c r="AA1153"/>
      <c r="AB1153"/>
      <c r="AC1153"/>
      <c r="AD1153"/>
      <c r="AE1153"/>
      <c r="AF1153"/>
      <c r="AG1153"/>
      <c r="AH1153"/>
      <c r="AI1153"/>
      <c r="AJ1153"/>
    </row>
    <row r="1154" spans="7:36" x14ac:dyDescent="0.25">
      <c r="G1154" s="1"/>
      <c r="H1154" s="1"/>
      <c r="I1154" s="1"/>
      <c r="J1154" s="1"/>
      <c r="K1154" s="1"/>
      <c r="L1154" s="1"/>
      <c r="Z1154"/>
      <c r="AA1154"/>
      <c r="AB1154"/>
      <c r="AC1154"/>
      <c r="AD1154"/>
      <c r="AE1154"/>
      <c r="AF1154"/>
      <c r="AG1154"/>
      <c r="AH1154"/>
      <c r="AI1154"/>
      <c r="AJ1154"/>
    </row>
    <row r="1155" spans="7:36" x14ac:dyDescent="0.25">
      <c r="G1155" s="1"/>
      <c r="H1155" s="1"/>
      <c r="I1155" s="1"/>
      <c r="J1155" s="1"/>
      <c r="K1155" s="1"/>
      <c r="L1155" s="1"/>
      <c r="Z1155"/>
      <c r="AA1155"/>
      <c r="AB1155"/>
      <c r="AC1155"/>
      <c r="AD1155"/>
      <c r="AE1155"/>
      <c r="AF1155"/>
      <c r="AG1155"/>
      <c r="AH1155"/>
      <c r="AI1155"/>
      <c r="AJ1155"/>
    </row>
    <row r="1156" spans="7:36" x14ac:dyDescent="0.25">
      <c r="G1156" s="1"/>
      <c r="H1156" s="1"/>
      <c r="I1156" s="1"/>
      <c r="J1156" s="1"/>
      <c r="K1156" s="1"/>
      <c r="L1156" s="1"/>
      <c r="Z1156"/>
      <c r="AA1156"/>
      <c r="AB1156"/>
      <c r="AC1156"/>
      <c r="AD1156"/>
      <c r="AE1156"/>
      <c r="AF1156"/>
      <c r="AG1156"/>
      <c r="AH1156"/>
      <c r="AI1156"/>
      <c r="AJ1156"/>
    </row>
    <row r="1157" spans="7:36" x14ac:dyDescent="0.25">
      <c r="G1157" s="1"/>
      <c r="H1157" s="1"/>
      <c r="I1157" s="1"/>
      <c r="J1157" s="1"/>
      <c r="K1157" s="1"/>
      <c r="L1157" s="1"/>
      <c r="Z1157"/>
      <c r="AA1157"/>
      <c r="AB1157"/>
      <c r="AC1157"/>
      <c r="AD1157"/>
      <c r="AE1157"/>
      <c r="AF1157"/>
      <c r="AG1157"/>
      <c r="AH1157"/>
      <c r="AI1157"/>
      <c r="AJ1157"/>
    </row>
    <row r="1158" spans="7:36" x14ac:dyDescent="0.25">
      <c r="G1158" s="1"/>
      <c r="H1158" s="1"/>
      <c r="I1158" s="1"/>
      <c r="J1158" s="1"/>
      <c r="K1158" s="1"/>
      <c r="L1158" s="1"/>
      <c r="Z1158"/>
      <c r="AA1158"/>
      <c r="AB1158"/>
      <c r="AC1158"/>
      <c r="AD1158"/>
      <c r="AE1158"/>
      <c r="AF1158"/>
      <c r="AG1158"/>
      <c r="AH1158"/>
      <c r="AI1158"/>
      <c r="AJ1158"/>
    </row>
    <row r="1159" spans="7:36" x14ac:dyDescent="0.25">
      <c r="G1159" s="1"/>
      <c r="H1159" s="1"/>
      <c r="I1159" s="1"/>
      <c r="J1159" s="1"/>
      <c r="K1159" s="1"/>
      <c r="L1159" s="1"/>
      <c r="Z1159"/>
      <c r="AA1159"/>
      <c r="AB1159"/>
      <c r="AC1159"/>
      <c r="AD1159"/>
      <c r="AE1159"/>
      <c r="AF1159"/>
      <c r="AG1159"/>
      <c r="AH1159"/>
      <c r="AI1159"/>
      <c r="AJ1159"/>
    </row>
    <row r="1160" spans="7:36" x14ac:dyDescent="0.25">
      <c r="G1160" s="1"/>
      <c r="H1160" s="1"/>
      <c r="I1160" s="1"/>
      <c r="J1160" s="1"/>
      <c r="K1160" s="1"/>
      <c r="L1160" s="1"/>
      <c r="Z1160"/>
      <c r="AA1160"/>
      <c r="AB1160"/>
      <c r="AC1160"/>
      <c r="AD1160"/>
      <c r="AE1160"/>
      <c r="AF1160"/>
      <c r="AG1160"/>
      <c r="AH1160"/>
      <c r="AI1160"/>
      <c r="AJ1160"/>
    </row>
    <row r="1161" spans="7:36" x14ac:dyDescent="0.25">
      <c r="G1161" s="1"/>
      <c r="H1161" s="1"/>
      <c r="I1161" s="1"/>
      <c r="J1161" s="1"/>
      <c r="K1161" s="1"/>
      <c r="L1161" s="1"/>
      <c r="Z1161"/>
      <c r="AA1161"/>
      <c r="AB1161"/>
      <c r="AC1161"/>
      <c r="AD1161"/>
      <c r="AE1161"/>
      <c r="AF1161"/>
      <c r="AG1161"/>
      <c r="AH1161"/>
      <c r="AI1161"/>
      <c r="AJ1161"/>
    </row>
    <row r="1162" spans="7:36" x14ac:dyDescent="0.25">
      <c r="G1162" s="1"/>
      <c r="H1162" s="1"/>
      <c r="I1162" s="1"/>
      <c r="J1162" s="1"/>
      <c r="K1162" s="1"/>
      <c r="L1162" s="1"/>
      <c r="Z1162"/>
      <c r="AA1162"/>
      <c r="AB1162"/>
      <c r="AC1162"/>
      <c r="AD1162"/>
      <c r="AE1162"/>
      <c r="AF1162"/>
      <c r="AG1162"/>
      <c r="AH1162"/>
      <c r="AI1162"/>
      <c r="AJ1162"/>
    </row>
    <row r="1163" spans="7:36" x14ac:dyDescent="0.25">
      <c r="G1163" s="1"/>
      <c r="H1163" s="1"/>
      <c r="I1163" s="1"/>
      <c r="J1163" s="1"/>
      <c r="K1163" s="1"/>
      <c r="L1163" s="1"/>
      <c r="Z1163"/>
      <c r="AA1163"/>
      <c r="AB1163"/>
      <c r="AC1163"/>
      <c r="AD1163"/>
      <c r="AE1163"/>
      <c r="AF1163"/>
      <c r="AG1163"/>
      <c r="AH1163"/>
      <c r="AI1163"/>
      <c r="AJ1163"/>
    </row>
    <row r="1164" spans="7:36" x14ac:dyDescent="0.25">
      <c r="G1164" s="1"/>
      <c r="H1164" s="1"/>
      <c r="I1164" s="1"/>
      <c r="J1164" s="1"/>
      <c r="K1164" s="1"/>
      <c r="L1164" s="1"/>
      <c r="Z1164"/>
      <c r="AA1164"/>
      <c r="AB1164"/>
      <c r="AC1164"/>
      <c r="AD1164"/>
      <c r="AE1164"/>
      <c r="AF1164"/>
      <c r="AG1164"/>
      <c r="AH1164"/>
      <c r="AI1164"/>
      <c r="AJ1164"/>
    </row>
    <row r="1165" spans="7:36" x14ac:dyDescent="0.25">
      <c r="G1165" s="1"/>
      <c r="H1165" s="1"/>
      <c r="I1165" s="1"/>
      <c r="J1165" s="1"/>
      <c r="K1165" s="1"/>
      <c r="L1165" s="1"/>
      <c r="Z1165"/>
      <c r="AA1165"/>
      <c r="AB1165"/>
      <c r="AC1165"/>
      <c r="AD1165"/>
      <c r="AE1165"/>
      <c r="AF1165"/>
      <c r="AG1165"/>
      <c r="AH1165"/>
      <c r="AI1165"/>
      <c r="AJ1165"/>
    </row>
    <row r="1166" spans="7:36" x14ac:dyDescent="0.25">
      <c r="G1166" s="1"/>
      <c r="H1166" s="1"/>
      <c r="I1166" s="1"/>
      <c r="J1166" s="1"/>
      <c r="K1166" s="1"/>
      <c r="L1166" s="1"/>
      <c r="Z1166"/>
      <c r="AA1166"/>
      <c r="AB1166"/>
      <c r="AC1166"/>
      <c r="AD1166"/>
      <c r="AE1166"/>
      <c r="AF1166"/>
      <c r="AG1166"/>
      <c r="AH1166"/>
      <c r="AI1166"/>
      <c r="AJ1166"/>
    </row>
    <row r="1167" spans="7:36" x14ac:dyDescent="0.25">
      <c r="G1167" s="1"/>
      <c r="H1167" s="1"/>
      <c r="I1167" s="1"/>
      <c r="J1167" s="1"/>
      <c r="K1167" s="1"/>
      <c r="L1167" s="1"/>
      <c r="Z1167"/>
      <c r="AA1167"/>
      <c r="AB1167"/>
      <c r="AC1167"/>
      <c r="AD1167"/>
      <c r="AE1167"/>
      <c r="AF1167"/>
      <c r="AG1167"/>
      <c r="AH1167"/>
      <c r="AI1167"/>
      <c r="AJ1167"/>
    </row>
    <row r="1168" spans="7:36" x14ac:dyDescent="0.25">
      <c r="G1168" s="1"/>
      <c r="H1168" s="1"/>
      <c r="I1168" s="1"/>
      <c r="J1168" s="1"/>
      <c r="K1168" s="1"/>
      <c r="L1168" s="1"/>
      <c r="Z1168"/>
      <c r="AA1168"/>
      <c r="AB1168"/>
      <c r="AC1168"/>
      <c r="AD1168"/>
      <c r="AE1168"/>
      <c r="AF1168"/>
      <c r="AG1168"/>
      <c r="AH1168"/>
      <c r="AI1168"/>
      <c r="AJ1168"/>
    </row>
    <row r="1169" spans="7:36" x14ac:dyDescent="0.25">
      <c r="G1169" s="1"/>
      <c r="H1169" s="1"/>
      <c r="I1169" s="1"/>
      <c r="J1169" s="1"/>
      <c r="K1169" s="1"/>
      <c r="L1169" s="1"/>
      <c r="Z1169"/>
      <c r="AA1169"/>
      <c r="AB1169"/>
      <c r="AC1169"/>
      <c r="AD1169"/>
      <c r="AE1169"/>
      <c r="AF1169"/>
      <c r="AG1169"/>
      <c r="AH1169"/>
      <c r="AI1169"/>
      <c r="AJ1169"/>
    </row>
    <row r="1170" spans="7:36" x14ac:dyDescent="0.25">
      <c r="G1170" s="1"/>
      <c r="H1170" s="1"/>
      <c r="I1170" s="1"/>
      <c r="J1170" s="1"/>
      <c r="K1170" s="1"/>
      <c r="L1170" s="1"/>
      <c r="Z1170"/>
      <c r="AA1170"/>
      <c r="AB1170"/>
      <c r="AC1170"/>
      <c r="AD1170"/>
      <c r="AE1170"/>
      <c r="AF1170"/>
      <c r="AG1170"/>
      <c r="AH1170"/>
      <c r="AI1170"/>
      <c r="AJ1170"/>
    </row>
    <row r="1171" spans="7:36" x14ac:dyDescent="0.25">
      <c r="G1171" s="1"/>
      <c r="H1171" s="1"/>
      <c r="I1171" s="1"/>
      <c r="J1171" s="1"/>
      <c r="K1171" s="1"/>
      <c r="L1171" s="1"/>
      <c r="Z1171"/>
      <c r="AA1171"/>
      <c r="AB1171"/>
      <c r="AC1171"/>
      <c r="AD1171"/>
      <c r="AE1171"/>
      <c r="AF1171"/>
      <c r="AG1171"/>
      <c r="AH1171"/>
      <c r="AI1171"/>
      <c r="AJ1171"/>
    </row>
    <row r="1172" spans="7:36" x14ac:dyDescent="0.25">
      <c r="G1172" s="1"/>
      <c r="H1172" s="1"/>
      <c r="I1172" s="1"/>
      <c r="J1172" s="1"/>
      <c r="K1172" s="1"/>
      <c r="L1172" s="1"/>
      <c r="Z1172"/>
      <c r="AA1172"/>
      <c r="AB1172"/>
      <c r="AC1172"/>
      <c r="AD1172"/>
      <c r="AE1172"/>
      <c r="AF1172"/>
      <c r="AG1172"/>
      <c r="AH1172"/>
      <c r="AI1172"/>
      <c r="AJ1172"/>
    </row>
    <row r="1173" spans="7:36" x14ac:dyDescent="0.25">
      <c r="G1173" s="1"/>
      <c r="H1173" s="1"/>
      <c r="I1173" s="1"/>
      <c r="J1173" s="1"/>
      <c r="K1173" s="1"/>
      <c r="L1173" s="1"/>
      <c r="Z1173"/>
      <c r="AA1173"/>
      <c r="AB1173"/>
      <c r="AC1173"/>
      <c r="AD1173"/>
      <c r="AE1173"/>
      <c r="AF1173"/>
      <c r="AG1173"/>
      <c r="AH1173"/>
      <c r="AI1173"/>
      <c r="AJ1173"/>
    </row>
    <row r="1174" spans="7:36" x14ac:dyDescent="0.25">
      <c r="G1174" s="1"/>
      <c r="H1174" s="1"/>
      <c r="I1174" s="1"/>
      <c r="J1174" s="1"/>
      <c r="K1174" s="1"/>
      <c r="L1174" s="1"/>
      <c r="Z1174"/>
      <c r="AA1174"/>
      <c r="AB1174"/>
      <c r="AC1174"/>
      <c r="AD1174"/>
      <c r="AE1174"/>
      <c r="AF1174"/>
      <c r="AG1174"/>
      <c r="AH1174"/>
      <c r="AI1174"/>
      <c r="AJ1174"/>
    </row>
    <row r="1175" spans="7:36" x14ac:dyDescent="0.25">
      <c r="G1175" s="1"/>
      <c r="H1175" s="1"/>
      <c r="I1175" s="1"/>
      <c r="J1175" s="1"/>
      <c r="K1175" s="1"/>
      <c r="L1175" s="1"/>
      <c r="Z1175"/>
      <c r="AA1175"/>
      <c r="AB1175"/>
      <c r="AC1175"/>
      <c r="AD1175"/>
      <c r="AE1175"/>
      <c r="AF1175"/>
      <c r="AG1175"/>
      <c r="AH1175"/>
      <c r="AI1175"/>
      <c r="AJ1175"/>
    </row>
    <row r="1176" spans="7:36" x14ac:dyDescent="0.25">
      <c r="G1176" s="1"/>
      <c r="H1176" s="1"/>
      <c r="I1176" s="1"/>
      <c r="J1176" s="1"/>
      <c r="K1176" s="1"/>
      <c r="L1176" s="1"/>
      <c r="Z1176"/>
      <c r="AA1176"/>
      <c r="AB1176"/>
      <c r="AC1176"/>
      <c r="AD1176"/>
      <c r="AE1176"/>
      <c r="AF1176"/>
      <c r="AG1176"/>
      <c r="AH1176"/>
      <c r="AI1176"/>
      <c r="AJ1176"/>
    </row>
    <row r="1177" spans="7:36" x14ac:dyDescent="0.25">
      <c r="G1177" s="1"/>
      <c r="H1177" s="1"/>
      <c r="I1177" s="1"/>
      <c r="J1177" s="1"/>
      <c r="K1177" s="1"/>
      <c r="L1177" s="1"/>
      <c r="Z1177"/>
      <c r="AA1177"/>
      <c r="AB1177"/>
      <c r="AC1177"/>
      <c r="AD1177"/>
      <c r="AE1177"/>
      <c r="AF1177"/>
      <c r="AG1177"/>
      <c r="AH1177"/>
      <c r="AI1177"/>
      <c r="AJ1177"/>
    </row>
    <row r="1178" spans="7:36" x14ac:dyDescent="0.25">
      <c r="G1178" s="1"/>
      <c r="H1178" s="1"/>
      <c r="I1178" s="1"/>
      <c r="J1178" s="1"/>
      <c r="K1178" s="1"/>
      <c r="L1178" s="1"/>
      <c r="Z1178"/>
      <c r="AA1178"/>
      <c r="AB1178"/>
      <c r="AC1178"/>
      <c r="AD1178"/>
      <c r="AE1178"/>
      <c r="AF1178"/>
      <c r="AG1178"/>
      <c r="AH1178"/>
      <c r="AI1178"/>
      <c r="AJ1178"/>
    </row>
    <row r="1179" spans="7:36" x14ac:dyDescent="0.25">
      <c r="G1179" s="1"/>
      <c r="H1179" s="1"/>
      <c r="I1179" s="1"/>
      <c r="J1179" s="1"/>
      <c r="K1179" s="1"/>
      <c r="L1179" s="1"/>
      <c r="Z1179"/>
      <c r="AA1179"/>
      <c r="AB1179"/>
      <c r="AC1179"/>
      <c r="AD1179"/>
      <c r="AE1179"/>
      <c r="AF1179"/>
      <c r="AG1179"/>
      <c r="AH1179"/>
      <c r="AI1179"/>
      <c r="AJ1179"/>
    </row>
    <row r="1180" spans="7:36" x14ac:dyDescent="0.25">
      <c r="G1180" s="1"/>
      <c r="H1180" s="1"/>
      <c r="I1180" s="1"/>
      <c r="J1180" s="1"/>
      <c r="K1180" s="1"/>
      <c r="L1180" s="1"/>
      <c r="Z1180"/>
      <c r="AA1180"/>
      <c r="AB1180"/>
      <c r="AC1180"/>
      <c r="AD1180"/>
      <c r="AE1180"/>
      <c r="AF1180"/>
      <c r="AG1180"/>
      <c r="AH1180"/>
      <c r="AI1180"/>
      <c r="AJ1180"/>
    </row>
    <row r="1181" spans="7:36" x14ac:dyDescent="0.25">
      <c r="G1181" s="1"/>
      <c r="H1181" s="1"/>
      <c r="I1181" s="1"/>
      <c r="J1181" s="1"/>
      <c r="K1181" s="1"/>
      <c r="L1181" s="1"/>
      <c r="Z1181"/>
      <c r="AA1181"/>
      <c r="AB1181"/>
      <c r="AC1181"/>
      <c r="AD1181"/>
      <c r="AE1181"/>
      <c r="AF1181"/>
      <c r="AG1181"/>
      <c r="AH1181"/>
      <c r="AI1181"/>
      <c r="AJ1181"/>
    </row>
    <row r="1182" spans="7:36" x14ac:dyDescent="0.25">
      <c r="G1182" s="1"/>
      <c r="H1182" s="1"/>
      <c r="I1182" s="1"/>
      <c r="J1182" s="1"/>
      <c r="K1182" s="1"/>
      <c r="L1182" s="1"/>
      <c r="Z1182"/>
      <c r="AA1182"/>
      <c r="AB1182"/>
      <c r="AC1182"/>
      <c r="AD1182"/>
      <c r="AE1182"/>
      <c r="AF1182"/>
      <c r="AG1182"/>
      <c r="AH1182"/>
      <c r="AI1182"/>
      <c r="AJ1182"/>
    </row>
    <row r="1183" spans="7:36" x14ac:dyDescent="0.25">
      <c r="G1183" s="1"/>
      <c r="H1183" s="1"/>
      <c r="I1183" s="1"/>
      <c r="J1183" s="1"/>
      <c r="K1183" s="1"/>
      <c r="L1183" s="1"/>
      <c r="Z1183"/>
      <c r="AA1183"/>
      <c r="AB1183"/>
      <c r="AC1183"/>
      <c r="AD1183"/>
      <c r="AE1183"/>
      <c r="AF1183"/>
      <c r="AG1183"/>
      <c r="AH1183"/>
      <c r="AI1183"/>
      <c r="AJ1183"/>
    </row>
    <row r="1184" spans="7:36" x14ac:dyDescent="0.25">
      <c r="G1184" s="1"/>
      <c r="H1184" s="1"/>
      <c r="I1184" s="1"/>
      <c r="J1184" s="1"/>
      <c r="K1184" s="1"/>
      <c r="L1184" s="1"/>
      <c r="Z1184"/>
      <c r="AA1184"/>
      <c r="AB1184"/>
      <c r="AC1184"/>
      <c r="AD1184"/>
      <c r="AE1184"/>
      <c r="AF1184"/>
      <c r="AG1184"/>
      <c r="AH1184"/>
      <c r="AI1184"/>
      <c r="AJ1184"/>
    </row>
    <row r="1185" spans="7:36" x14ac:dyDescent="0.25">
      <c r="G1185" s="1"/>
      <c r="H1185" s="1"/>
      <c r="I1185" s="1"/>
      <c r="J1185" s="1"/>
      <c r="K1185" s="1"/>
      <c r="L1185" s="1"/>
      <c r="Z1185"/>
      <c r="AA1185"/>
      <c r="AB1185"/>
      <c r="AC1185"/>
      <c r="AD1185"/>
      <c r="AE1185"/>
      <c r="AF1185"/>
      <c r="AG1185"/>
      <c r="AH1185"/>
      <c r="AI1185"/>
      <c r="AJ1185"/>
    </row>
    <row r="1186" spans="7:36" x14ac:dyDescent="0.25">
      <c r="G1186" s="1"/>
      <c r="H1186" s="1"/>
      <c r="I1186" s="1"/>
      <c r="J1186" s="1"/>
      <c r="K1186" s="1"/>
      <c r="L1186" s="1"/>
      <c r="Z1186"/>
      <c r="AA1186"/>
      <c r="AB1186"/>
      <c r="AC1186"/>
      <c r="AD1186"/>
      <c r="AE1186"/>
      <c r="AF1186"/>
      <c r="AG1186"/>
      <c r="AH1186"/>
      <c r="AI1186"/>
      <c r="AJ1186"/>
    </row>
    <row r="1187" spans="7:36" x14ac:dyDescent="0.25">
      <c r="G1187" s="1"/>
      <c r="H1187" s="1"/>
      <c r="I1187" s="1"/>
      <c r="J1187" s="1"/>
      <c r="K1187" s="1"/>
      <c r="L1187" s="1"/>
      <c r="Z1187"/>
      <c r="AA1187"/>
      <c r="AB1187"/>
      <c r="AC1187"/>
      <c r="AD1187"/>
      <c r="AE1187"/>
      <c r="AF1187"/>
      <c r="AG1187"/>
      <c r="AH1187"/>
      <c r="AI1187"/>
      <c r="AJ1187"/>
    </row>
    <row r="1188" spans="7:36" x14ac:dyDescent="0.25">
      <c r="G1188" s="1"/>
      <c r="H1188" s="1"/>
      <c r="I1188" s="1"/>
      <c r="J1188" s="1"/>
      <c r="K1188" s="1"/>
      <c r="L1188" s="1"/>
      <c r="Z1188"/>
      <c r="AA1188"/>
      <c r="AB1188"/>
      <c r="AC1188"/>
      <c r="AD1188"/>
      <c r="AE1188"/>
      <c r="AF1188"/>
      <c r="AG1188"/>
      <c r="AH1188"/>
      <c r="AI1188"/>
      <c r="AJ1188"/>
    </row>
    <row r="1189" spans="7:36" x14ac:dyDescent="0.25">
      <c r="G1189" s="1"/>
      <c r="H1189" s="1"/>
      <c r="I1189" s="1"/>
      <c r="J1189" s="1"/>
      <c r="K1189" s="1"/>
      <c r="L1189" s="1"/>
      <c r="Z1189"/>
      <c r="AA1189"/>
      <c r="AB1189"/>
      <c r="AC1189"/>
      <c r="AD1189"/>
      <c r="AE1189"/>
      <c r="AF1189"/>
      <c r="AG1189"/>
      <c r="AH1189"/>
      <c r="AI1189"/>
      <c r="AJ1189"/>
    </row>
    <row r="1190" spans="7:36" x14ac:dyDescent="0.25">
      <c r="G1190" s="1"/>
      <c r="H1190" s="1"/>
      <c r="I1190" s="1"/>
      <c r="J1190" s="1"/>
      <c r="K1190" s="1"/>
      <c r="L1190" s="1"/>
      <c r="Z1190"/>
      <c r="AA1190"/>
      <c r="AB1190"/>
      <c r="AC1190"/>
      <c r="AD1190"/>
      <c r="AE1190"/>
      <c r="AF1190"/>
      <c r="AG1190"/>
      <c r="AH1190"/>
      <c r="AI1190"/>
      <c r="AJ1190"/>
    </row>
    <row r="1191" spans="7:36" x14ac:dyDescent="0.25">
      <c r="G1191" s="1"/>
      <c r="H1191" s="1"/>
      <c r="I1191" s="1"/>
      <c r="J1191" s="1"/>
      <c r="K1191" s="1"/>
      <c r="L1191" s="1"/>
      <c r="Z1191"/>
      <c r="AA1191"/>
      <c r="AB1191"/>
      <c r="AC1191"/>
      <c r="AD1191"/>
      <c r="AE1191"/>
      <c r="AF1191"/>
      <c r="AG1191"/>
      <c r="AH1191"/>
      <c r="AI1191"/>
      <c r="AJ1191"/>
    </row>
    <row r="1192" spans="7:36" x14ac:dyDescent="0.25">
      <c r="G1192" s="1"/>
      <c r="H1192" s="1"/>
      <c r="I1192" s="1"/>
      <c r="J1192" s="1"/>
      <c r="K1192" s="1"/>
      <c r="L1192" s="1"/>
      <c r="Z1192"/>
      <c r="AA1192"/>
      <c r="AB1192"/>
      <c r="AC1192"/>
      <c r="AD1192"/>
      <c r="AE1192"/>
      <c r="AF1192"/>
      <c r="AG1192"/>
      <c r="AH1192"/>
      <c r="AI1192"/>
      <c r="AJ1192"/>
    </row>
    <row r="1193" spans="7:36" x14ac:dyDescent="0.25">
      <c r="G1193" s="1"/>
      <c r="H1193" s="1"/>
      <c r="I1193" s="1"/>
      <c r="J1193" s="1"/>
      <c r="K1193" s="1"/>
      <c r="L1193" s="1"/>
      <c r="Z1193"/>
      <c r="AA1193"/>
      <c r="AB1193"/>
      <c r="AC1193"/>
      <c r="AD1193"/>
      <c r="AE1193"/>
      <c r="AF1193"/>
      <c r="AG1193"/>
      <c r="AH1193"/>
      <c r="AI1193"/>
      <c r="AJ1193"/>
    </row>
    <row r="1194" spans="7:36" x14ac:dyDescent="0.25">
      <c r="G1194" s="1"/>
      <c r="H1194" s="1"/>
      <c r="I1194" s="1"/>
      <c r="J1194" s="1"/>
      <c r="K1194" s="1"/>
      <c r="L1194" s="1"/>
      <c r="Z1194"/>
      <c r="AA1194"/>
      <c r="AB1194"/>
      <c r="AC1194"/>
      <c r="AD1194"/>
      <c r="AE1194"/>
      <c r="AF1194"/>
      <c r="AG1194"/>
      <c r="AH1194"/>
      <c r="AI1194"/>
      <c r="AJ1194"/>
    </row>
    <row r="1195" spans="7:36" x14ac:dyDescent="0.25">
      <c r="G1195" s="1"/>
      <c r="H1195" s="1"/>
      <c r="I1195" s="1"/>
      <c r="J1195" s="1"/>
      <c r="K1195" s="1"/>
      <c r="L1195" s="1"/>
      <c r="Z1195"/>
      <c r="AA1195"/>
      <c r="AB1195"/>
      <c r="AC1195"/>
      <c r="AD1195"/>
      <c r="AE1195"/>
      <c r="AF1195"/>
      <c r="AG1195"/>
      <c r="AH1195"/>
      <c r="AI1195"/>
      <c r="AJ1195"/>
    </row>
    <row r="1196" spans="7:36" x14ac:dyDescent="0.25">
      <c r="G1196" s="1"/>
      <c r="H1196" s="1"/>
      <c r="I1196" s="1"/>
      <c r="J1196" s="1"/>
      <c r="K1196" s="1"/>
      <c r="L1196" s="1"/>
      <c r="Z1196"/>
      <c r="AA1196"/>
      <c r="AB1196"/>
      <c r="AC1196"/>
      <c r="AD1196"/>
      <c r="AE1196"/>
      <c r="AF1196"/>
      <c r="AG1196"/>
      <c r="AH1196"/>
      <c r="AI1196"/>
      <c r="AJ1196"/>
    </row>
    <row r="1197" spans="7:36" x14ac:dyDescent="0.25">
      <c r="G1197" s="1"/>
      <c r="H1197" s="1"/>
      <c r="I1197" s="1"/>
      <c r="J1197" s="1"/>
      <c r="K1197" s="1"/>
      <c r="L1197" s="1"/>
      <c r="Z1197"/>
      <c r="AA1197"/>
      <c r="AB1197"/>
      <c r="AC1197"/>
      <c r="AD1197"/>
      <c r="AE1197"/>
      <c r="AF1197"/>
      <c r="AG1197"/>
      <c r="AH1197"/>
      <c r="AI1197"/>
      <c r="AJ1197"/>
    </row>
    <row r="1198" spans="7:36" x14ac:dyDescent="0.25">
      <c r="G1198" s="1"/>
      <c r="H1198" s="1"/>
      <c r="I1198" s="1"/>
      <c r="J1198" s="1"/>
      <c r="K1198" s="1"/>
      <c r="L1198" s="1"/>
      <c r="Z1198"/>
      <c r="AA1198"/>
      <c r="AB1198"/>
      <c r="AC1198"/>
      <c r="AD1198"/>
      <c r="AE1198"/>
      <c r="AF1198"/>
      <c r="AG1198"/>
      <c r="AH1198"/>
      <c r="AI1198"/>
      <c r="AJ1198"/>
    </row>
    <row r="1199" spans="7:36" x14ac:dyDescent="0.25">
      <c r="G1199" s="1"/>
      <c r="H1199" s="1"/>
      <c r="I1199" s="1"/>
      <c r="J1199" s="1"/>
      <c r="K1199" s="1"/>
      <c r="L1199" s="1"/>
      <c r="Z1199"/>
      <c r="AA1199"/>
      <c r="AB1199"/>
      <c r="AC1199"/>
      <c r="AD1199"/>
      <c r="AE1199"/>
      <c r="AF1199"/>
      <c r="AG1199"/>
      <c r="AH1199"/>
      <c r="AI1199"/>
      <c r="AJ1199"/>
    </row>
    <row r="1200" spans="7:36" x14ac:dyDescent="0.25">
      <c r="G1200" s="1"/>
      <c r="H1200" s="1"/>
      <c r="I1200" s="1"/>
      <c r="J1200" s="1"/>
      <c r="K1200" s="1"/>
      <c r="L1200" s="1"/>
      <c r="Z1200"/>
      <c r="AA1200"/>
      <c r="AB1200"/>
      <c r="AC1200"/>
      <c r="AD1200"/>
      <c r="AE1200"/>
      <c r="AF1200"/>
      <c r="AG1200"/>
      <c r="AH1200"/>
      <c r="AI1200"/>
      <c r="AJ1200"/>
    </row>
    <row r="1201" spans="7:36" x14ac:dyDescent="0.25">
      <c r="G1201" s="1"/>
      <c r="H1201" s="1"/>
      <c r="I1201" s="1"/>
      <c r="J1201" s="1"/>
      <c r="K1201" s="1"/>
      <c r="L1201" s="1"/>
      <c r="Z1201"/>
      <c r="AA1201"/>
      <c r="AB1201"/>
      <c r="AC1201"/>
      <c r="AD1201"/>
      <c r="AE1201"/>
      <c r="AF1201"/>
      <c r="AG1201"/>
      <c r="AH1201"/>
      <c r="AI1201"/>
      <c r="AJ1201"/>
    </row>
    <row r="1202" spans="7:36" x14ac:dyDescent="0.25">
      <c r="G1202" s="1"/>
      <c r="H1202" s="1"/>
      <c r="I1202" s="1"/>
      <c r="J1202" s="1"/>
      <c r="K1202" s="1"/>
      <c r="L1202" s="1"/>
      <c r="Z1202"/>
      <c r="AA1202"/>
      <c r="AB1202"/>
      <c r="AC1202"/>
      <c r="AD1202"/>
      <c r="AE1202"/>
      <c r="AF1202"/>
      <c r="AG1202"/>
      <c r="AH1202"/>
      <c r="AI1202"/>
      <c r="AJ1202"/>
    </row>
    <row r="1203" spans="7:36" x14ac:dyDescent="0.25">
      <c r="G1203" s="1"/>
      <c r="H1203" s="1"/>
      <c r="I1203" s="1"/>
      <c r="J1203" s="1"/>
      <c r="K1203" s="1"/>
      <c r="L1203" s="1"/>
      <c r="Z1203"/>
      <c r="AA1203"/>
      <c r="AB1203"/>
      <c r="AC1203"/>
      <c r="AD1203"/>
      <c r="AE1203"/>
      <c r="AF1203"/>
      <c r="AG1203"/>
      <c r="AH1203"/>
      <c r="AI1203"/>
      <c r="AJ1203"/>
    </row>
    <row r="1204" spans="7:36" x14ac:dyDescent="0.25">
      <c r="G1204" s="1"/>
      <c r="H1204" s="1"/>
      <c r="I1204" s="1"/>
      <c r="J1204" s="1"/>
      <c r="K1204" s="1"/>
      <c r="L1204" s="1"/>
      <c r="Z1204"/>
      <c r="AA1204"/>
      <c r="AB1204"/>
      <c r="AC1204"/>
      <c r="AD1204"/>
      <c r="AE1204"/>
      <c r="AF1204"/>
      <c r="AG1204"/>
      <c r="AH1204"/>
      <c r="AI1204"/>
      <c r="AJ1204"/>
    </row>
    <row r="1205" spans="7:36" x14ac:dyDescent="0.25">
      <c r="G1205" s="1"/>
      <c r="H1205" s="1"/>
      <c r="I1205" s="1"/>
      <c r="J1205" s="1"/>
      <c r="K1205" s="1"/>
      <c r="L1205" s="1"/>
      <c r="Z1205"/>
      <c r="AA1205"/>
      <c r="AB1205"/>
      <c r="AC1205"/>
      <c r="AD1205"/>
      <c r="AE1205"/>
      <c r="AF1205"/>
      <c r="AG1205"/>
      <c r="AH1205"/>
      <c r="AI1205"/>
      <c r="AJ1205"/>
    </row>
    <row r="1206" spans="7:36" x14ac:dyDescent="0.25">
      <c r="G1206" s="1"/>
      <c r="H1206" s="1"/>
      <c r="I1206" s="1"/>
      <c r="J1206" s="1"/>
      <c r="K1206" s="1"/>
      <c r="L1206" s="1"/>
      <c r="Z1206"/>
      <c r="AA1206"/>
      <c r="AB1206"/>
      <c r="AC1206"/>
      <c r="AD1206"/>
      <c r="AE1206"/>
      <c r="AF1206"/>
      <c r="AG1206"/>
      <c r="AH1206"/>
      <c r="AI1206"/>
      <c r="AJ1206"/>
    </row>
    <row r="1207" spans="7:36" x14ac:dyDescent="0.25">
      <c r="G1207" s="1"/>
      <c r="H1207" s="1"/>
      <c r="I1207" s="1"/>
      <c r="J1207" s="1"/>
      <c r="K1207" s="1"/>
      <c r="L1207" s="1"/>
      <c r="Z1207"/>
      <c r="AA1207"/>
      <c r="AB1207"/>
      <c r="AC1207"/>
      <c r="AD1207"/>
      <c r="AE1207"/>
      <c r="AF1207"/>
      <c r="AG1207"/>
      <c r="AH1207"/>
      <c r="AI1207"/>
      <c r="AJ1207"/>
    </row>
    <row r="1208" spans="7:36" x14ac:dyDescent="0.25">
      <c r="G1208" s="1"/>
      <c r="H1208" s="1"/>
      <c r="I1208" s="1"/>
      <c r="J1208" s="1"/>
      <c r="K1208" s="1"/>
      <c r="L1208" s="1"/>
      <c r="Z1208"/>
      <c r="AA1208"/>
      <c r="AB1208"/>
      <c r="AC1208"/>
      <c r="AD1208"/>
      <c r="AE1208"/>
      <c r="AF1208"/>
      <c r="AG1208"/>
      <c r="AH1208"/>
      <c r="AI1208"/>
      <c r="AJ1208"/>
    </row>
    <row r="1209" spans="7:36" x14ac:dyDescent="0.25">
      <c r="G1209" s="1"/>
      <c r="H1209" s="1"/>
      <c r="I1209" s="1"/>
      <c r="J1209" s="1"/>
      <c r="K1209" s="1"/>
      <c r="L1209" s="1"/>
      <c r="Z1209"/>
      <c r="AA1209"/>
      <c r="AB1209"/>
      <c r="AC1209"/>
      <c r="AD1209"/>
      <c r="AE1209"/>
      <c r="AF1209"/>
      <c r="AG1209"/>
      <c r="AH1209"/>
      <c r="AI1209"/>
      <c r="AJ1209"/>
    </row>
    <row r="1210" spans="7:36" x14ac:dyDescent="0.25">
      <c r="G1210" s="1"/>
      <c r="H1210" s="1"/>
      <c r="I1210" s="1"/>
      <c r="J1210" s="1"/>
      <c r="K1210" s="1"/>
      <c r="L1210" s="1"/>
      <c r="Z1210"/>
      <c r="AA1210"/>
      <c r="AB1210"/>
      <c r="AC1210"/>
      <c r="AD1210"/>
      <c r="AE1210"/>
      <c r="AF1210"/>
      <c r="AG1210"/>
      <c r="AH1210"/>
      <c r="AI1210"/>
      <c r="AJ1210"/>
    </row>
    <row r="1211" spans="7:36" x14ac:dyDescent="0.25">
      <c r="G1211" s="1"/>
      <c r="H1211" s="1"/>
      <c r="I1211" s="1"/>
      <c r="J1211" s="1"/>
      <c r="K1211" s="1"/>
      <c r="L1211" s="1"/>
      <c r="Z1211"/>
      <c r="AA1211"/>
      <c r="AB1211"/>
      <c r="AC1211"/>
      <c r="AD1211"/>
      <c r="AE1211"/>
      <c r="AF1211"/>
      <c r="AG1211"/>
      <c r="AH1211"/>
      <c r="AI1211"/>
      <c r="AJ1211"/>
    </row>
    <row r="1212" spans="7:36" x14ac:dyDescent="0.25">
      <c r="G1212" s="1"/>
      <c r="H1212" s="1"/>
      <c r="I1212" s="1"/>
      <c r="J1212" s="1"/>
      <c r="K1212" s="1"/>
      <c r="L1212" s="1"/>
      <c r="Z1212"/>
      <c r="AA1212"/>
      <c r="AB1212"/>
      <c r="AC1212"/>
      <c r="AD1212"/>
      <c r="AE1212"/>
      <c r="AF1212"/>
      <c r="AG1212"/>
      <c r="AH1212"/>
      <c r="AI1212"/>
      <c r="AJ1212"/>
    </row>
    <row r="1213" spans="7:36" x14ac:dyDescent="0.25">
      <c r="G1213" s="1"/>
      <c r="H1213" s="1"/>
      <c r="I1213" s="1"/>
      <c r="J1213" s="1"/>
      <c r="K1213" s="1"/>
      <c r="L1213" s="1"/>
      <c r="Z1213"/>
      <c r="AA1213"/>
      <c r="AB1213"/>
      <c r="AC1213"/>
      <c r="AD1213"/>
      <c r="AE1213"/>
      <c r="AF1213"/>
      <c r="AG1213"/>
      <c r="AH1213"/>
      <c r="AI1213"/>
      <c r="AJ1213"/>
    </row>
    <row r="1214" spans="7:36" x14ac:dyDescent="0.25">
      <c r="G1214" s="1"/>
      <c r="H1214" s="1"/>
      <c r="I1214" s="1"/>
      <c r="J1214" s="1"/>
      <c r="K1214" s="1"/>
      <c r="L1214" s="1"/>
      <c r="Z1214"/>
      <c r="AA1214"/>
      <c r="AB1214"/>
      <c r="AC1214"/>
      <c r="AD1214"/>
      <c r="AE1214"/>
      <c r="AF1214"/>
      <c r="AG1214"/>
      <c r="AH1214"/>
      <c r="AI1214"/>
      <c r="AJ1214"/>
    </row>
    <row r="1215" spans="7:36" x14ac:dyDescent="0.25">
      <c r="G1215" s="1"/>
      <c r="H1215" s="1"/>
      <c r="I1215" s="1"/>
      <c r="J1215" s="1"/>
      <c r="K1215" s="1"/>
      <c r="L1215" s="1"/>
      <c r="Z1215"/>
      <c r="AA1215"/>
      <c r="AB1215"/>
      <c r="AC1215"/>
      <c r="AD1215"/>
      <c r="AE1215"/>
      <c r="AF1215"/>
      <c r="AG1215"/>
      <c r="AH1215"/>
      <c r="AI1215"/>
      <c r="AJ1215"/>
    </row>
    <row r="1216" spans="7:36" x14ac:dyDescent="0.25">
      <c r="G1216" s="1"/>
      <c r="H1216" s="1"/>
      <c r="I1216" s="1"/>
      <c r="J1216" s="1"/>
      <c r="K1216" s="1"/>
      <c r="L1216" s="1"/>
      <c r="Z1216"/>
      <c r="AA1216"/>
      <c r="AB1216"/>
      <c r="AC1216"/>
      <c r="AD1216"/>
      <c r="AE1216"/>
      <c r="AF1216"/>
      <c r="AG1216"/>
      <c r="AH1216"/>
      <c r="AI1216"/>
      <c r="AJ1216"/>
    </row>
    <row r="1217" spans="7:36" x14ac:dyDescent="0.25">
      <c r="G1217" s="1"/>
      <c r="H1217" s="1"/>
      <c r="I1217" s="1"/>
      <c r="J1217" s="1"/>
      <c r="K1217" s="1"/>
      <c r="L1217" s="1"/>
      <c r="Z1217"/>
      <c r="AA1217"/>
      <c r="AB1217"/>
      <c r="AC1217"/>
      <c r="AD1217"/>
      <c r="AE1217"/>
      <c r="AF1217"/>
      <c r="AG1217"/>
      <c r="AH1217"/>
      <c r="AI1217"/>
      <c r="AJ1217"/>
    </row>
    <row r="1218" spans="7:36" x14ac:dyDescent="0.25">
      <c r="G1218" s="1"/>
      <c r="H1218" s="1"/>
      <c r="I1218" s="1"/>
      <c r="J1218" s="1"/>
      <c r="K1218" s="1"/>
      <c r="L1218" s="1"/>
      <c r="Z1218"/>
      <c r="AA1218"/>
      <c r="AB1218"/>
      <c r="AC1218"/>
      <c r="AD1218"/>
      <c r="AE1218"/>
      <c r="AF1218"/>
      <c r="AG1218"/>
      <c r="AH1218"/>
      <c r="AI1218"/>
      <c r="AJ1218"/>
    </row>
    <row r="1219" spans="7:36" x14ac:dyDescent="0.25">
      <c r="G1219" s="1"/>
      <c r="H1219" s="1"/>
      <c r="I1219" s="1"/>
      <c r="J1219" s="1"/>
      <c r="K1219" s="1"/>
      <c r="L1219" s="1"/>
      <c r="Z1219"/>
      <c r="AA1219"/>
      <c r="AB1219"/>
      <c r="AC1219"/>
      <c r="AD1219"/>
      <c r="AE1219"/>
      <c r="AF1219"/>
      <c r="AG1219"/>
      <c r="AH1219"/>
      <c r="AI1219"/>
      <c r="AJ1219"/>
    </row>
    <row r="1220" spans="7:36" x14ac:dyDescent="0.25">
      <c r="G1220" s="1"/>
      <c r="H1220" s="1"/>
      <c r="I1220" s="1"/>
      <c r="J1220" s="1"/>
      <c r="K1220" s="1"/>
      <c r="L1220" s="1"/>
      <c r="Z1220"/>
      <c r="AA1220"/>
      <c r="AB1220"/>
      <c r="AC1220"/>
      <c r="AD1220"/>
      <c r="AE1220"/>
      <c r="AF1220"/>
      <c r="AG1220"/>
      <c r="AH1220"/>
      <c r="AI1220"/>
      <c r="AJ1220"/>
    </row>
    <row r="1221" spans="7:36" x14ac:dyDescent="0.25">
      <c r="G1221" s="1"/>
      <c r="H1221" s="1"/>
      <c r="I1221" s="1"/>
      <c r="J1221" s="1"/>
      <c r="K1221" s="1"/>
      <c r="L1221" s="1"/>
      <c r="Z1221"/>
      <c r="AA1221"/>
      <c r="AB1221"/>
      <c r="AC1221"/>
      <c r="AD1221"/>
      <c r="AE1221"/>
      <c r="AF1221"/>
      <c r="AG1221"/>
      <c r="AH1221"/>
      <c r="AI1221"/>
      <c r="AJ1221"/>
    </row>
    <row r="1222" spans="7:36" x14ac:dyDescent="0.25">
      <c r="G1222" s="1"/>
      <c r="H1222" s="1"/>
      <c r="I1222" s="1"/>
      <c r="J1222" s="1"/>
      <c r="K1222" s="1"/>
      <c r="L1222" s="1"/>
      <c r="Z1222"/>
      <c r="AA1222"/>
      <c r="AB1222"/>
      <c r="AC1222"/>
      <c r="AD1222"/>
      <c r="AE1222"/>
      <c r="AF1222"/>
      <c r="AG1222"/>
      <c r="AH1222"/>
      <c r="AI1222"/>
      <c r="AJ1222"/>
    </row>
    <row r="1223" spans="7:36" x14ac:dyDescent="0.25">
      <c r="G1223" s="1"/>
      <c r="H1223" s="1"/>
      <c r="I1223" s="1"/>
      <c r="J1223" s="1"/>
      <c r="K1223" s="1"/>
      <c r="L1223" s="1"/>
      <c r="Z1223"/>
      <c r="AA1223"/>
      <c r="AB1223"/>
      <c r="AC1223"/>
      <c r="AD1223"/>
      <c r="AE1223"/>
      <c r="AF1223"/>
      <c r="AG1223"/>
      <c r="AH1223"/>
      <c r="AI1223"/>
      <c r="AJ1223"/>
    </row>
    <row r="1224" spans="7:36" x14ac:dyDescent="0.25">
      <c r="G1224" s="1"/>
      <c r="H1224" s="1"/>
      <c r="I1224" s="1"/>
      <c r="J1224" s="1"/>
      <c r="K1224" s="1"/>
      <c r="L1224" s="1"/>
      <c r="Z1224"/>
      <c r="AA1224"/>
      <c r="AB1224"/>
      <c r="AC1224"/>
      <c r="AD1224"/>
      <c r="AE1224"/>
      <c r="AF1224"/>
      <c r="AG1224"/>
      <c r="AH1224"/>
      <c r="AI1224"/>
      <c r="AJ1224"/>
    </row>
    <row r="1225" spans="7:36" x14ac:dyDescent="0.25">
      <c r="G1225" s="1"/>
      <c r="H1225" s="1"/>
      <c r="I1225" s="1"/>
      <c r="J1225" s="1"/>
      <c r="K1225" s="1"/>
      <c r="L1225" s="1"/>
      <c r="Z1225"/>
      <c r="AA1225"/>
      <c r="AB1225"/>
      <c r="AC1225"/>
      <c r="AD1225"/>
      <c r="AE1225"/>
      <c r="AF1225"/>
      <c r="AG1225"/>
      <c r="AH1225"/>
      <c r="AI1225"/>
      <c r="AJ1225"/>
    </row>
    <row r="1226" spans="7:36" x14ac:dyDescent="0.25">
      <c r="G1226" s="1"/>
      <c r="H1226" s="1"/>
      <c r="I1226" s="1"/>
      <c r="J1226" s="1"/>
      <c r="K1226" s="1"/>
      <c r="L1226" s="1"/>
      <c r="Z1226"/>
      <c r="AA1226"/>
      <c r="AB1226"/>
      <c r="AC1226"/>
      <c r="AD1226"/>
      <c r="AE1226"/>
      <c r="AF1226"/>
      <c r="AG1226"/>
      <c r="AH1226"/>
      <c r="AI1226"/>
      <c r="AJ1226"/>
    </row>
    <row r="1227" spans="7:36" x14ac:dyDescent="0.25">
      <c r="G1227" s="1"/>
      <c r="H1227" s="1"/>
      <c r="I1227" s="1"/>
      <c r="J1227" s="1"/>
      <c r="K1227" s="1"/>
      <c r="L1227" s="1"/>
      <c r="Z1227"/>
      <c r="AA1227"/>
      <c r="AB1227"/>
      <c r="AC1227"/>
      <c r="AD1227"/>
      <c r="AE1227"/>
      <c r="AF1227"/>
      <c r="AG1227"/>
      <c r="AH1227"/>
      <c r="AI1227"/>
      <c r="AJ1227"/>
    </row>
    <row r="1228" spans="7:36" x14ac:dyDescent="0.25">
      <c r="G1228" s="1"/>
      <c r="H1228" s="1"/>
      <c r="I1228" s="1"/>
      <c r="J1228" s="1"/>
      <c r="K1228" s="1"/>
      <c r="L1228" s="1"/>
      <c r="Z1228"/>
      <c r="AA1228"/>
      <c r="AB1228"/>
      <c r="AC1228"/>
      <c r="AD1228"/>
      <c r="AE1228"/>
      <c r="AF1228"/>
      <c r="AG1228"/>
      <c r="AH1228"/>
      <c r="AI1228"/>
      <c r="AJ1228"/>
    </row>
    <row r="1229" spans="7:36" x14ac:dyDescent="0.25">
      <c r="G1229" s="1"/>
      <c r="H1229" s="1"/>
      <c r="I1229" s="1"/>
      <c r="J1229" s="1"/>
      <c r="K1229" s="1"/>
      <c r="L1229" s="1"/>
      <c r="Z1229"/>
      <c r="AA1229"/>
      <c r="AB1229"/>
      <c r="AC1229"/>
      <c r="AD1229"/>
      <c r="AE1229"/>
      <c r="AF1229"/>
      <c r="AG1229"/>
      <c r="AH1229"/>
      <c r="AI1229"/>
      <c r="AJ1229"/>
    </row>
    <row r="1230" spans="7:36" x14ac:dyDescent="0.25">
      <c r="G1230" s="1"/>
      <c r="H1230" s="1"/>
      <c r="I1230" s="1"/>
      <c r="J1230" s="1"/>
      <c r="K1230" s="1"/>
      <c r="L1230" s="1"/>
      <c r="Z1230"/>
      <c r="AA1230"/>
      <c r="AB1230"/>
      <c r="AC1230"/>
      <c r="AD1230"/>
      <c r="AE1230"/>
      <c r="AF1230"/>
      <c r="AG1230"/>
      <c r="AH1230"/>
      <c r="AI1230"/>
      <c r="AJ1230"/>
    </row>
    <row r="1231" spans="7:36" x14ac:dyDescent="0.25">
      <c r="G1231" s="1"/>
      <c r="H1231" s="1"/>
      <c r="I1231" s="1"/>
      <c r="J1231" s="1"/>
      <c r="K1231" s="1"/>
      <c r="L1231" s="1"/>
      <c r="Z1231"/>
      <c r="AA1231"/>
      <c r="AB1231"/>
      <c r="AC1231"/>
      <c r="AD1231"/>
      <c r="AE1231"/>
      <c r="AF1231"/>
      <c r="AG1231"/>
      <c r="AH1231"/>
      <c r="AI1231"/>
      <c r="AJ1231"/>
    </row>
    <row r="1232" spans="7:36" x14ac:dyDescent="0.25">
      <c r="G1232" s="1"/>
      <c r="H1232" s="1"/>
      <c r="I1232" s="1"/>
      <c r="J1232" s="1"/>
      <c r="K1232" s="1"/>
      <c r="L1232" s="1"/>
      <c r="Z1232"/>
      <c r="AA1232"/>
      <c r="AB1232"/>
      <c r="AC1232"/>
      <c r="AD1232"/>
      <c r="AE1232"/>
      <c r="AF1232"/>
      <c r="AG1232"/>
      <c r="AH1232"/>
      <c r="AI1232"/>
      <c r="AJ1232"/>
    </row>
    <row r="1233" spans="7:36" x14ac:dyDescent="0.25">
      <c r="G1233" s="1"/>
      <c r="H1233" s="1"/>
      <c r="I1233" s="1"/>
      <c r="J1233" s="1"/>
      <c r="K1233" s="1"/>
      <c r="L1233" s="1"/>
      <c r="Z1233"/>
      <c r="AA1233"/>
      <c r="AB1233"/>
      <c r="AC1233"/>
      <c r="AD1233"/>
      <c r="AE1233"/>
      <c r="AF1233"/>
      <c r="AG1233"/>
      <c r="AH1233"/>
      <c r="AI1233"/>
      <c r="AJ1233"/>
    </row>
    <row r="1234" spans="7:36" x14ac:dyDescent="0.25">
      <c r="G1234" s="1"/>
      <c r="H1234" s="1"/>
      <c r="I1234" s="1"/>
      <c r="J1234" s="1"/>
      <c r="K1234" s="1"/>
      <c r="L1234" s="1"/>
      <c r="Z1234"/>
      <c r="AA1234"/>
      <c r="AB1234"/>
      <c r="AC1234"/>
      <c r="AD1234"/>
      <c r="AE1234"/>
      <c r="AF1234"/>
      <c r="AG1234"/>
      <c r="AH1234"/>
      <c r="AI1234"/>
      <c r="AJ1234"/>
    </row>
    <row r="1235" spans="7:36" x14ac:dyDescent="0.25">
      <c r="G1235" s="1"/>
      <c r="H1235" s="1"/>
      <c r="I1235" s="1"/>
      <c r="J1235" s="1"/>
      <c r="K1235" s="1"/>
      <c r="L1235" s="1"/>
      <c r="Z1235"/>
      <c r="AA1235"/>
      <c r="AB1235"/>
      <c r="AC1235"/>
      <c r="AD1235"/>
      <c r="AE1235"/>
      <c r="AF1235"/>
      <c r="AG1235"/>
      <c r="AH1235"/>
      <c r="AI1235"/>
      <c r="AJ1235"/>
    </row>
    <row r="1236" spans="7:36" x14ac:dyDescent="0.25">
      <c r="G1236" s="1"/>
      <c r="H1236" s="1"/>
      <c r="I1236" s="1"/>
      <c r="J1236" s="1"/>
      <c r="K1236" s="1"/>
      <c r="L1236" s="1"/>
      <c r="Z1236"/>
      <c r="AA1236"/>
      <c r="AB1236"/>
      <c r="AC1236"/>
      <c r="AD1236"/>
      <c r="AE1236"/>
      <c r="AF1236"/>
      <c r="AG1236"/>
      <c r="AH1236"/>
      <c r="AI1236"/>
      <c r="AJ1236"/>
    </row>
    <row r="1237" spans="7:36" x14ac:dyDescent="0.25">
      <c r="G1237" s="1"/>
      <c r="H1237" s="1"/>
      <c r="I1237" s="1"/>
      <c r="J1237" s="1"/>
      <c r="K1237" s="1"/>
      <c r="L1237" s="1"/>
      <c r="Z1237"/>
      <c r="AA1237"/>
      <c r="AB1237"/>
      <c r="AC1237"/>
      <c r="AD1237"/>
      <c r="AE1237"/>
      <c r="AF1237"/>
      <c r="AG1237"/>
      <c r="AH1237"/>
      <c r="AI1237"/>
      <c r="AJ1237"/>
    </row>
    <row r="1238" spans="7:36" x14ac:dyDescent="0.25">
      <c r="G1238" s="1"/>
      <c r="H1238" s="1"/>
      <c r="I1238" s="1"/>
      <c r="J1238" s="1"/>
      <c r="K1238" s="1"/>
      <c r="L1238" s="1"/>
      <c r="Z1238"/>
      <c r="AA1238"/>
      <c r="AB1238"/>
      <c r="AC1238"/>
      <c r="AD1238"/>
      <c r="AE1238"/>
      <c r="AF1238"/>
      <c r="AG1238"/>
      <c r="AH1238"/>
      <c r="AI1238"/>
      <c r="AJ1238"/>
    </row>
    <row r="1239" spans="7:36" x14ac:dyDescent="0.25">
      <c r="G1239" s="1"/>
      <c r="H1239" s="1"/>
      <c r="I1239" s="1"/>
      <c r="J1239" s="1"/>
      <c r="K1239" s="1"/>
      <c r="L1239" s="1"/>
      <c r="Z1239"/>
      <c r="AA1239"/>
      <c r="AB1239"/>
      <c r="AC1239"/>
      <c r="AD1239"/>
      <c r="AE1239"/>
      <c r="AF1239"/>
      <c r="AG1239"/>
      <c r="AH1239"/>
      <c r="AI1239"/>
      <c r="AJ1239"/>
    </row>
    <row r="1240" spans="7:36" x14ac:dyDescent="0.25">
      <c r="G1240" s="1"/>
      <c r="H1240" s="1"/>
      <c r="I1240" s="1"/>
      <c r="J1240" s="1"/>
      <c r="K1240" s="1"/>
      <c r="L1240" s="1"/>
      <c r="Z1240"/>
      <c r="AA1240"/>
      <c r="AB1240"/>
      <c r="AC1240"/>
      <c r="AD1240"/>
      <c r="AE1240"/>
      <c r="AF1240"/>
      <c r="AG1240"/>
      <c r="AH1240"/>
      <c r="AI1240"/>
      <c r="AJ1240"/>
    </row>
    <row r="1241" spans="7:36" x14ac:dyDescent="0.25">
      <c r="G1241" s="1"/>
      <c r="H1241" s="1"/>
      <c r="I1241" s="1"/>
      <c r="J1241" s="1"/>
      <c r="K1241" s="1"/>
      <c r="L1241" s="1"/>
      <c r="Z1241"/>
      <c r="AA1241"/>
      <c r="AB1241"/>
      <c r="AC1241"/>
      <c r="AD1241"/>
      <c r="AE1241"/>
      <c r="AF1241"/>
      <c r="AG1241"/>
      <c r="AH1241"/>
      <c r="AI1241"/>
      <c r="AJ1241"/>
    </row>
    <row r="1242" spans="7:36" x14ac:dyDescent="0.25">
      <c r="G1242" s="1"/>
      <c r="H1242" s="1"/>
      <c r="I1242" s="1"/>
      <c r="J1242" s="1"/>
      <c r="K1242" s="1"/>
      <c r="L1242" s="1"/>
      <c r="Z1242"/>
      <c r="AA1242"/>
      <c r="AB1242"/>
      <c r="AC1242"/>
      <c r="AD1242"/>
      <c r="AE1242"/>
      <c r="AF1242"/>
      <c r="AG1242"/>
      <c r="AH1242"/>
      <c r="AI1242"/>
      <c r="AJ1242"/>
    </row>
    <row r="1243" spans="7:36" x14ac:dyDescent="0.25">
      <c r="G1243" s="1"/>
      <c r="H1243" s="1"/>
      <c r="I1243" s="1"/>
      <c r="J1243" s="1"/>
      <c r="K1243" s="1"/>
      <c r="L1243" s="1"/>
      <c r="Z1243"/>
      <c r="AA1243"/>
      <c r="AB1243"/>
      <c r="AC1243"/>
      <c r="AD1243"/>
      <c r="AE1243"/>
      <c r="AF1243"/>
      <c r="AG1243"/>
      <c r="AH1243"/>
      <c r="AI1243"/>
      <c r="AJ1243"/>
    </row>
    <row r="1244" spans="7:36" x14ac:dyDescent="0.25">
      <c r="G1244" s="1"/>
      <c r="H1244" s="1"/>
      <c r="I1244" s="1"/>
      <c r="J1244" s="1"/>
      <c r="K1244" s="1"/>
      <c r="L1244" s="1"/>
      <c r="Z1244"/>
      <c r="AA1244"/>
      <c r="AB1244"/>
      <c r="AC1244"/>
      <c r="AD1244"/>
      <c r="AE1244"/>
      <c r="AF1244"/>
      <c r="AG1244"/>
      <c r="AH1244"/>
      <c r="AI1244"/>
      <c r="AJ1244"/>
    </row>
    <row r="1245" spans="7:36" x14ac:dyDescent="0.25">
      <c r="G1245" s="1"/>
      <c r="H1245" s="1"/>
      <c r="I1245" s="1"/>
      <c r="J1245" s="1"/>
      <c r="K1245" s="1"/>
      <c r="L1245" s="1"/>
      <c r="Z1245"/>
      <c r="AA1245"/>
      <c r="AB1245"/>
      <c r="AC1245"/>
      <c r="AD1245"/>
      <c r="AE1245"/>
      <c r="AF1245"/>
      <c r="AG1245"/>
      <c r="AH1245"/>
      <c r="AI1245"/>
      <c r="AJ1245"/>
    </row>
    <row r="1246" spans="7:36" x14ac:dyDescent="0.25">
      <c r="G1246" s="1"/>
      <c r="H1246" s="1"/>
      <c r="I1246" s="1"/>
      <c r="J1246" s="1"/>
      <c r="K1246" s="1"/>
      <c r="L1246" s="1"/>
      <c r="Z1246"/>
      <c r="AA1246"/>
      <c r="AB1246"/>
      <c r="AC1246"/>
      <c r="AD1246"/>
      <c r="AE1246"/>
      <c r="AF1246"/>
      <c r="AG1246"/>
      <c r="AH1246"/>
      <c r="AI1246"/>
      <c r="AJ1246"/>
    </row>
    <row r="1247" spans="7:36" x14ac:dyDescent="0.25">
      <c r="G1247" s="1"/>
      <c r="H1247" s="1"/>
      <c r="I1247" s="1"/>
      <c r="J1247" s="1"/>
      <c r="K1247" s="1"/>
      <c r="L1247" s="1"/>
      <c r="Z1247"/>
      <c r="AA1247"/>
      <c r="AB1247"/>
      <c r="AC1247"/>
      <c r="AD1247"/>
      <c r="AE1247"/>
      <c r="AF1247"/>
      <c r="AG1247"/>
      <c r="AH1247"/>
      <c r="AI1247"/>
      <c r="AJ1247"/>
    </row>
    <row r="1248" spans="7:36" x14ac:dyDescent="0.25">
      <c r="G1248" s="1"/>
      <c r="H1248" s="1"/>
      <c r="I1248" s="1"/>
      <c r="J1248" s="1"/>
      <c r="K1248" s="1"/>
      <c r="L1248" s="1"/>
      <c r="Z1248"/>
      <c r="AA1248"/>
      <c r="AB1248"/>
      <c r="AC1248"/>
      <c r="AD1248"/>
      <c r="AE1248"/>
      <c r="AF1248"/>
      <c r="AG1248"/>
      <c r="AH1248"/>
      <c r="AI1248"/>
      <c r="AJ1248"/>
    </row>
    <row r="1249" spans="7:36" x14ac:dyDescent="0.25">
      <c r="G1249" s="1"/>
      <c r="H1249" s="1"/>
      <c r="I1249" s="1"/>
      <c r="J1249" s="1"/>
      <c r="K1249" s="1"/>
      <c r="L1249" s="1"/>
      <c r="Z1249"/>
      <c r="AA1249"/>
      <c r="AB1249"/>
      <c r="AC1249"/>
      <c r="AD1249"/>
      <c r="AE1249"/>
      <c r="AF1249"/>
      <c r="AG1249"/>
      <c r="AH1249"/>
      <c r="AI1249"/>
      <c r="AJ1249"/>
    </row>
    <row r="1250" spans="7:36" x14ac:dyDescent="0.25">
      <c r="G1250" s="1"/>
      <c r="H1250" s="1"/>
      <c r="I1250" s="1"/>
      <c r="J1250" s="1"/>
      <c r="K1250" s="1"/>
      <c r="L1250" s="1"/>
      <c r="Z1250"/>
      <c r="AA1250"/>
      <c r="AB1250"/>
      <c r="AC1250"/>
      <c r="AD1250"/>
      <c r="AE1250"/>
      <c r="AF1250"/>
      <c r="AG1250"/>
      <c r="AH1250"/>
      <c r="AI1250"/>
      <c r="AJ1250"/>
    </row>
    <row r="1251" spans="7:36" x14ac:dyDescent="0.25">
      <c r="G1251" s="1"/>
      <c r="H1251" s="1"/>
      <c r="I1251" s="1"/>
      <c r="J1251" s="1"/>
      <c r="K1251" s="1"/>
      <c r="L1251" s="1"/>
      <c r="Z1251"/>
      <c r="AA1251"/>
      <c r="AB1251"/>
      <c r="AC1251"/>
      <c r="AD1251"/>
      <c r="AE1251"/>
      <c r="AF1251"/>
      <c r="AG1251"/>
      <c r="AH1251"/>
      <c r="AI1251"/>
      <c r="AJ1251"/>
    </row>
    <row r="1252" spans="7:36" x14ac:dyDescent="0.25">
      <c r="G1252" s="1"/>
      <c r="H1252" s="1"/>
      <c r="I1252" s="1"/>
      <c r="J1252" s="1"/>
      <c r="K1252" s="1"/>
      <c r="L1252" s="1"/>
      <c r="Z1252"/>
      <c r="AA1252"/>
      <c r="AB1252"/>
      <c r="AC1252"/>
      <c r="AD1252"/>
      <c r="AE1252"/>
      <c r="AF1252"/>
      <c r="AG1252"/>
      <c r="AH1252"/>
      <c r="AI1252"/>
      <c r="AJ1252"/>
    </row>
    <row r="1253" spans="7:36" x14ac:dyDescent="0.25">
      <c r="G1253" s="1"/>
      <c r="H1253" s="1"/>
      <c r="I1253" s="1"/>
      <c r="J1253" s="1"/>
      <c r="K1253" s="1"/>
      <c r="L1253" s="1"/>
      <c r="Z1253"/>
      <c r="AA1253"/>
      <c r="AB1253"/>
      <c r="AC1253"/>
      <c r="AD1253"/>
      <c r="AE1253"/>
      <c r="AF1253"/>
      <c r="AG1253"/>
      <c r="AH1253"/>
      <c r="AI1253"/>
      <c r="AJ1253"/>
    </row>
    <row r="1254" spans="7:36" x14ac:dyDescent="0.25">
      <c r="G1254" s="1"/>
      <c r="H1254" s="1"/>
      <c r="I1254" s="1"/>
      <c r="J1254" s="1"/>
      <c r="K1254" s="1"/>
      <c r="L1254" s="1"/>
      <c r="Z1254"/>
      <c r="AA1254"/>
      <c r="AB1254"/>
      <c r="AC1254"/>
      <c r="AD1254"/>
      <c r="AE1254"/>
      <c r="AF1254"/>
      <c r="AG1254"/>
      <c r="AH1254"/>
      <c r="AI1254"/>
      <c r="AJ1254"/>
    </row>
    <row r="1255" spans="7:36" x14ac:dyDescent="0.25">
      <c r="G1255" s="1"/>
      <c r="H1255" s="1"/>
      <c r="I1255" s="1"/>
      <c r="J1255" s="1"/>
      <c r="K1255" s="1"/>
      <c r="L1255" s="1"/>
      <c r="Z1255"/>
      <c r="AA1255"/>
      <c r="AB1255"/>
      <c r="AC1255"/>
      <c r="AD1255"/>
      <c r="AE1255"/>
      <c r="AF1255"/>
      <c r="AG1255"/>
      <c r="AH1255"/>
      <c r="AI1255"/>
      <c r="AJ1255"/>
    </row>
    <row r="1256" spans="7:36" x14ac:dyDescent="0.25">
      <c r="G1256" s="1"/>
      <c r="H1256" s="1"/>
      <c r="I1256" s="1"/>
      <c r="J1256" s="1"/>
      <c r="K1256" s="1"/>
      <c r="L1256" s="1"/>
      <c r="Z1256"/>
      <c r="AA1256"/>
      <c r="AB1256"/>
      <c r="AC1256"/>
      <c r="AD1256"/>
      <c r="AE1256"/>
      <c r="AF1256"/>
      <c r="AG1256"/>
      <c r="AH1256"/>
      <c r="AI1256"/>
      <c r="AJ1256"/>
    </row>
    <row r="1257" spans="7:36" x14ac:dyDescent="0.25">
      <c r="G1257" s="1"/>
      <c r="H1257" s="1"/>
      <c r="I1257" s="1"/>
      <c r="J1257" s="1"/>
      <c r="K1257" s="1"/>
      <c r="L1257" s="1"/>
      <c r="Z1257"/>
      <c r="AA1257"/>
      <c r="AB1257"/>
      <c r="AC1257"/>
      <c r="AD1257"/>
      <c r="AE1257"/>
      <c r="AF1257"/>
      <c r="AG1257"/>
      <c r="AH1257"/>
      <c r="AI1257"/>
      <c r="AJ1257"/>
    </row>
    <row r="1258" spans="7:36" x14ac:dyDescent="0.25">
      <c r="G1258" s="1"/>
      <c r="H1258" s="1"/>
      <c r="I1258" s="1"/>
      <c r="J1258" s="1"/>
      <c r="K1258" s="1"/>
      <c r="L1258" s="1"/>
      <c r="Z1258"/>
      <c r="AA1258"/>
      <c r="AB1258"/>
      <c r="AC1258"/>
      <c r="AD1258"/>
      <c r="AE1258"/>
      <c r="AF1258"/>
      <c r="AG1258"/>
      <c r="AH1258"/>
      <c r="AI1258"/>
      <c r="AJ1258"/>
    </row>
    <row r="1259" spans="7:36" x14ac:dyDescent="0.25">
      <c r="G1259" s="1"/>
      <c r="H1259" s="1"/>
      <c r="I1259" s="1"/>
      <c r="J1259" s="1"/>
      <c r="K1259" s="1"/>
      <c r="L1259" s="1"/>
      <c r="Z1259"/>
      <c r="AA1259"/>
      <c r="AB1259"/>
      <c r="AC1259"/>
      <c r="AD1259"/>
      <c r="AE1259"/>
      <c r="AF1259"/>
      <c r="AG1259"/>
      <c r="AH1259"/>
      <c r="AI1259"/>
      <c r="AJ1259"/>
    </row>
    <row r="1260" spans="7:36" x14ac:dyDescent="0.25">
      <c r="G1260" s="1"/>
      <c r="H1260" s="1"/>
      <c r="I1260" s="1"/>
      <c r="J1260" s="1"/>
      <c r="K1260" s="1"/>
      <c r="L1260" s="1"/>
      <c r="Z1260"/>
      <c r="AA1260"/>
      <c r="AB1260"/>
      <c r="AC1260"/>
      <c r="AD1260"/>
      <c r="AE1260"/>
      <c r="AF1260"/>
      <c r="AG1260"/>
      <c r="AH1260"/>
      <c r="AI1260"/>
      <c r="AJ1260"/>
    </row>
    <row r="1261" spans="7:36" x14ac:dyDescent="0.25">
      <c r="G1261" s="1"/>
      <c r="H1261" s="1"/>
      <c r="I1261" s="1"/>
      <c r="J1261" s="1"/>
      <c r="K1261" s="1"/>
      <c r="L1261" s="1"/>
      <c r="Z1261"/>
      <c r="AA1261"/>
      <c r="AB1261"/>
      <c r="AC1261"/>
      <c r="AD1261"/>
      <c r="AE1261"/>
      <c r="AF1261"/>
      <c r="AG1261"/>
      <c r="AH1261"/>
      <c r="AI1261"/>
      <c r="AJ1261"/>
    </row>
    <row r="1262" spans="7:36" x14ac:dyDescent="0.25">
      <c r="G1262" s="1"/>
      <c r="H1262" s="1"/>
      <c r="I1262" s="1"/>
      <c r="J1262" s="1"/>
      <c r="K1262" s="1"/>
      <c r="L1262" s="1"/>
      <c r="Z1262"/>
      <c r="AA1262"/>
      <c r="AB1262"/>
      <c r="AC1262"/>
      <c r="AD1262"/>
      <c r="AE1262"/>
      <c r="AF1262"/>
      <c r="AG1262"/>
      <c r="AH1262"/>
      <c r="AI1262"/>
      <c r="AJ1262"/>
    </row>
    <row r="1263" spans="7:36" x14ac:dyDescent="0.25">
      <c r="G1263" s="1"/>
      <c r="H1263" s="1"/>
      <c r="I1263" s="1"/>
      <c r="J1263" s="1"/>
      <c r="K1263" s="1"/>
      <c r="L1263" s="1"/>
      <c r="Z1263"/>
      <c r="AA1263"/>
      <c r="AB1263"/>
      <c r="AC1263"/>
      <c r="AD1263"/>
      <c r="AE1263"/>
      <c r="AF1263"/>
      <c r="AG1263"/>
      <c r="AH1263"/>
      <c r="AI1263"/>
      <c r="AJ1263"/>
    </row>
    <row r="1264" spans="7:36" x14ac:dyDescent="0.25">
      <c r="G1264" s="1"/>
      <c r="H1264" s="1"/>
      <c r="I1264" s="1"/>
      <c r="J1264" s="1"/>
      <c r="K1264" s="1"/>
      <c r="L1264" s="1"/>
      <c r="Z1264"/>
      <c r="AA1264"/>
      <c r="AB1264"/>
      <c r="AC1264"/>
      <c r="AD1264"/>
      <c r="AE1264"/>
      <c r="AF1264"/>
      <c r="AG1264"/>
      <c r="AH1264"/>
      <c r="AI1264"/>
      <c r="AJ1264"/>
    </row>
    <row r="1265" spans="7:36" x14ac:dyDescent="0.25">
      <c r="G1265" s="1"/>
      <c r="H1265" s="1"/>
      <c r="I1265" s="1"/>
      <c r="J1265" s="1"/>
      <c r="K1265" s="1"/>
      <c r="L1265" s="1"/>
      <c r="Z1265"/>
      <c r="AA1265"/>
      <c r="AB1265"/>
      <c r="AC1265"/>
      <c r="AD1265"/>
      <c r="AE1265"/>
      <c r="AF1265"/>
      <c r="AG1265"/>
      <c r="AH1265"/>
      <c r="AI1265"/>
      <c r="AJ1265"/>
    </row>
    <row r="1266" spans="7:36" x14ac:dyDescent="0.25">
      <c r="G1266" s="1"/>
      <c r="H1266" s="1"/>
      <c r="I1266" s="1"/>
      <c r="J1266" s="1"/>
      <c r="K1266" s="1"/>
      <c r="L1266" s="1"/>
      <c r="Z1266"/>
      <c r="AA1266"/>
      <c r="AB1266"/>
      <c r="AC1266"/>
      <c r="AD1266"/>
      <c r="AE1266"/>
      <c r="AF1266"/>
      <c r="AG1266"/>
      <c r="AH1266"/>
      <c r="AI1266"/>
      <c r="AJ1266"/>
    </row>
    <row r="1267" spans="7:36" x14ac:dyDescent="0.25">
      <c r="G1267" s="1"/>
      <c r="H1267" s="1"/>
      <c r="I1267" s="1"/>
      <c r="J1267" s="1"/>
      <c r="K1267" s="1"/>
      <c r="L1267" s="1"/>
      <c r="Z1267"/>
      <c r="AA1267"/>
      <c r="AB1267"/>
      <c r="AC1267"/>
      <c r="AD1267"/>
      <c r="AE1267"/>
      <c r="AF1267"/>
      <c r="AG1267"/>
      <c r="AH1267"/>
      <c r="AI1267"/>
      <c r="AJ1267"/>
    </row>
    <row r="1268" spans="7:36" x14ac:dyDescent="0.25">
      <c r="G1268" s="1"/>
      <c r="H1268" s="1"/>
      <c r="I1268" s="1"/>
      <c r="J1268" s="1"/>
      <c r="K1268" s="1"/>
      <c r="L1268" s="1"/>
      <c r="Z1268"/>
      <c r="AA1268"/>
      <c r="AB1268"/>
      <c r="AC1268"/>
      <c r="AD1268"/>
      <c r="AE1268"/>
      <c r="AF1268"/>
      <c r="AG1268"/>
      <c r="AH1268"/>
      <c r="AI1268"/>
      <c r="AJ1268"/>
    </row>
    <row r="1269" spans="7:36" x14ac:dyDescent="0.25">
      <c r="G1269" s="1"/>
      <c r="H1269" s="1"/>
      <c r="I1269" s="1"/>
      <c r="J1269" s="1"/>
      <c r="K1269" s="1"/>
      <c r="L1269" s="1"/>
      <c r="Z1269"/>
      <c r="AA1269"/>
      <c r="AB1269"/>
      <c r="AC1269"/>
      <c r="AD1269"/>
      <c r="AE1269"/>
      <c r="AF1269"/>
      <c r="AG1269"/>
      <c r="AH1269"/>
      <c r="AI1269"/>
      <c r="AJ1269"/>
    </row>
    <row r="1270" spans="7:36" x14ac:dyDescent="0.25">
      <c r="G1270" s="1"/>
      <c r="H1270" s="1"/>
      <c r="I1270" s="1"/>
      <c r="J1270" s="1"/>
      <c r="K1270" s="1"/>
      <c r="L1270" s="1"/>
      <c r="Z1270"/>
      <c r="AA1270"/>
      <c r="AB1270"/>
      <c r="AC1270"/>
      <c r="AD1270"/>
      <c r="AE1270"/>
      <c r="AF1270"/>
      <c r="AG1270"/>
      <c r="AH1270"/>
      <c r="AI1270"/>
      <c r="AJ1270"/>
    </row>
    <row r="1271" spans="7:36" x14ac:dyDescent="0.25">
      <c r="G1271" s="1"/>
      <c r="H1271" s="1"/>
      <c r="I1271" s="1"/>
      <c r="J1271" s="1"/>
      <c r="K1271" s="1"/>
      <c r="L1271" s="1"/>
      <c r="Z1271"/>
      <c r="AA1271"/>
      <c r="AB1271"/>
      <c r="AC1271"/>
      <c r="AD1271"/>
      <c r="AE1271"/>
      <c r="AF1271"/>
      <c r="AG1271"/>
      <c r="AH1271"/>
      <c r="AI1271"/>
      <c r="AJ1271"/>
    </row>
    <row r="1272" spans="7:36" x14ac:dyDescent="0.25">
      <c r="G1272" s="1"/>
      <c r="H1272" s="1"/>
      <c r="I1272" s="1"/>
      <c r="J1272" s="1"/>
      <c r="K1272" s="1"/>
      <c r="L1272" s="1"/>
      <c r="Z1272"/>
      <c r="AA1272"/>
      <c r="AB1272"/>
      <c r="AC1272"/>
      <c r="AD1272"/>
      <c r="AE1272"/>
      <c r="AF1272"/>
      <c r="AG1272"/>
      <c r="AH1272"/>
      <c r="AI1272"/>
      <c r="AJ1272"/>
    </row>
    <row r="1273" spans="7:36" x14ac:dyDescent="0.25">
      <c r="G1273" s="1"/>
      <c r="H1273" s="1"/>
      <c r="I1273" s="1"/>
      <c r="J1273" s="1"/>
      <c r="K1273" s="1"/>
      <c r="L1273" s="1"/>
      <c r="Z1273"/>
      <c r="AA1273"/>
      <c r="AB1273"/>
      <c r="AC1273"/>
      <c r="AD1273"/>
      <c r="AE1273"/>
      <c r="AF1273"/>
      <c r="AG1273"/>
      <c r="AH1273"/>
      <c r="AI1273"/>
      <c r="AJ1273"/>
    </row>
    <row r="1274" spans="7:36" x14ac:dyDescent="0.25">
      <c r="G1274" s="1"/>
      <c r="H1274" s="1"/>
      <c r="I1274" s="1"/>
      <c r="J1274" s="1"/>
      <c r="K1274" s="1"/>
      <c r="L1274" s="1"/>
      <c r="Z1274"/>
      <c r="AA1274"/>
      <c r="AB1274"/>
      <c r="AC1274"/>
      <c r="AD1274"/>
      <c r="AE1274"/>
      <c r="AF1274"/>
      <c r="AG1274"/>
      <c r="AH1274"/>
      <c r="AI1274"/>
      <c r="AJ1274"/>
    </row>
    <row r="1275" spans="7:36" x14ac:dyDescent="0.25">
      <c r="G1275" s="1"/>
      <c r="H1275" s="1"/>
      <c r="I1275" s="1"/>
      <c r="J1275" s="1"/>
      <c r="K1275" s="1"/>
      <c r="L1275" s="1"/>
      <c r="Z1275"/>
      <c r="AA1275"/>
      <c r="AB1275"/>
      <c r="AC1275"/>
      <c r="AD1275"/>
      <c r="AE1275"/>
      <c r="AF1275"/>
      <c r="AG1275"/>
      <c r="AH1275"/>
      <c r="AI1275"/>
      <c r="AJ1275"/>
    </row>
    <row r="1276" spans="7:36" x14ac:dyDescent="0.25">
      <c r="G1276" s="1"/>
      <c r="H1276" s="1"/>
      <c r="I1276" s="1"/>
      <c r="J1276" s="1"/>
      <c r="K1276" s="1"/>
      <c r="L1276" s="1"/>
      <c r="Z1276"/>
      <c r="AA1276"/>
      <c r="AB1276"/>
      <c r="AC1276"/>
      <c r="AD1276"/>
      <c r="AE1276"/>
      <c r="AF1276"/>
      <c r="AG1276"/>
      <c r="AH1276"/>
      <c r="AI1276"/>
      <c r="AJ1276"/>
    </row>
    <row r="1277" spans="7:36" x14ac:dyDescent="0.25">
      <c r="G1277" s="1"/>
      <c r="H1277" s="1"/>
      <c r="I1277" s="1"/>
      <c r="J1277" s="1"/>
      <c r="K1277" s="1"/>
      <c r="L1277" s="1"/>
      <c r="Z1277"/>
      <c r="AA1277"/>
      <c r="AB1277"/>
      <c r="AC1277"/>
      <c r="AD1277"/>
      <c r="AE1277"/>
      <c r="AF1277"/>
      <c r="AG1277"/>
      <c r="AH1277"/>
      <c r="AI1277"/>
      <c r="AJ1277"/>
    </row>
    <row r="1278" spans="7:36" x14ac:dyDescent="0.25">
      <c r="G1278" s="1"/>
      <c r="H1278" s="1"/>
      <c r="I1278" s="1"/>
      <c r="J1278" s="1"/>
      <c r="K1278" s="1"/>
      <c r="L1278" s="1"/>
      <c r="Z1278"/>
      <c r="AA1278"/>
      <c r="AB1278"/>
      <c r="AC1278"/>
      <c r="AD1278"/>
      <c r="AE1278"/>
      <c r="AF1278"/>
      <c r="AG1278"/>
      <c r="AH1278"/>
      <c r="AI1278"/>
      <c r="AJ1278"/>
    </row>
    <row r="1279" spans="7:36" x14ac:dyDescent="0.25">
      <c r="G1279" s="1"/>
      <c r="H1279" s="1"/>
      <c r="I1279" s="1"/>
      <c r="J1279" s="1"/>
      <c r="K1279" s="1"/>
      <c r="L1279" s="1"/>
      <c r="Z1279"/>
      <c r="AA1279"/>
      <c r="AB1279"/>
      <c r="AC1279"/>
      <c r="AD1279"/>
      <c r="AE1279"/>
      <c r="AF1279"/>
      <c r="AG1279"/>
      <c r="AH1279"/>
      <c r="AI1279"/>
      <c r="AJ1279"/>
    </row>
    <row r="1280" spans="7:36" x14ac:dyDescent="0.25">
      <c r="G1280" s="1"/>
      <c r="H1280" s="1"/>
      <c r="I1280" s="1"/>
      <c r="J1280" s="1"/>
      <c r="K1280" s="1"/>
      <c r="L1280" s="1"/>
      <c r="Z1280"/>
      <c r="AA1280"/>
      <c r="AB1280"/>
      <c r="AC1280"/>
      <c r="AD1280"/>
      <c r="AE1280"/>
      <c r="AF1280"/>
      <c r="AG1280"/>
      <c r="AH1280"/>
      <c r="AI1280"/>
      <c r="AJ1280"/>
    </row>
    <row r="1281" spans="7:36" x14ac:dyDescent="0.25">
      <c r="G1281" s="1"/>
      <c r="H1281" s="1"/>
      <c r="I1281" s="1"/>
      <c r="J1281" s="1"/>
      <c r="K1281" s="1"/>
      <c r="L1281" s="1"/>
      <c r="Z1281"/>
      <c r="AA1281"/>
      <c r="AB1281"/>
      <c r="AC1281"/>
      <c r="AD1281"/>
      <c r="AE1281"/>
      <c r="AF1281"/>
      <c r="AG1281"/>
      <c r="AH1281"/>
      <c r="AI1281"/>
      <c r="AJ1281"/>
    </row>
    <row r="1282" spans="7:36" x14ac:dyDescent="0.25">
      <c r="G1282" s="1"/>
      <c r="H1282" s="1"/>
      <c r="I1282" s="1"/>
      <c r="J1282" s="1"/>
      <c r="K1282" s="1"/>
      <c r="L1282" s="1"/>
      <c r="Z1282"/>
      <c r="AA1282"/>
      <c r="AB1282"/>
      <c r="AC1282"/>
      <c r="AD1282"/>
      <c r="AE1282"/>
      <c r="AF1282"/>
      <c r="AG1282"/>
      <c r="AH1282"/>
      <c r="AI1282"/>
      <c r="AJ1282"/>
    </row>
    <row r="1283" spans="7:36" x14ac:dyDescent="0.25">
      <c r="G1283" s="1"/>
      <c r="H1283" s="1"/>
      <c r="I1283" s="1"/>
      <c r="J1283" s="1"/>
      <c r="K1283" s="1"/>
      <c r="L1283" s="1"/>
      <c r="Z1283"/>
      <c r="AA1283"/>
      <c r="AB1283"/>
      <c r="AC1283"/>
      <c r="AD1283"/>
      <c r="AE1283"/>
      <c r="AF1283"/>
      <c r="AG1283"/>
      <c r="AH1283"/>
      <c r="AI1283"/>
      <c r="AJ1283"/>
    </row>
    <row r="1284" spans="7:36" x14ac:dyDescent="0.25">
      <c r="G1284" s="1"/>
      <c r="H1284" s="1"/>
      <c r="I1284" s="1"/>
      <c r="J1284" s="1"/>
      <c r="K1284" s="1"/>
      <c r="L1284" s="1"/>
      <c r="Z1284"/>
      <c r="AA1284"/>
      <c r="AB1284"/>
      <c r="AC1284"/>
      <c r="AD1284"/>
      <c r="AE1284"/>
      <c r="AF1284"/>
      <c r="AG1284"/>
      <c r="AH1284"/>
      <c r="AI1284"/>
      <c r="AJ1284"/>
    </row>
    <row r="1285" spans="7:36" x14ac:dyDescent="0.25">
      <c r="G1285" s="1"/>
      <c r="H1285" s="1"/>
      <c r="I1285" s="1"/>
      <c r="J1285" s="1"/>
      <c r="K1285" s="1"/>
      <c r="L1285" s="1"/>
      <c r="Z1285"/>
      <c r="AA1285"/>
      <c r="AB1285"/>
      <c r="AC1285"/>
      <c r="AD1285"/>
      <c r="AE1285"/>
      <c r="AF1285"/>
      <c r="AG1285"/>
      <c r="AH1285"/>
      <c r="AI1285"/>
      <c r="AJ1285"/>
    </row>
    <row r="1286" spans="7:36" x14ac:dyDescent="0.25">
      <c r="G1286" s="1"/>
      <c r="H1286" s="1"/>
      <c r="I1286" s="1"/>
      <c r="J1286" s="1"/>
      <c r="K1286" s="1"/>
      <c r="L1286" s="1"/>
      <c r="Z1286"/>
      <c r="AA1286"/>
      <c r="AB1286"/>
      <c r="AC1286"/>
      <c r="AD1286"/>
      <c r="AE1286"/>
      <c r="AF1286"/>
      <c r="AG1286"/>
      <c r="AH1286"/>
      <c r="AI1286"/>
      <c r="AJ1286"/>
    </row>
    <row r="1287" spans="7:36" x14ac:dyDescent="0.25">
      <c r="G1287" s="1"/>
      <c r="H1287" s="1"/>
      <c r="I1287" s="1"/>
      <c r="J1287" s="1"/>
      <c r="K1287" s="1"/>
      <c r="L1287" s="1"/>
      <c r="Z1287"/>
      <c r="AA1287"/>
      <c r="AB1287"/>
      <c r="AC1287"/>
      <c r="AD1287"/>
      <c r="AE1287"/>
      <c r="AF1287"/>
      <c r="AG1287"/>
      <c r="AH1287"/>
      <c r="AI1287"/>
      <c r="AJ1287"/>
    </row>
    <row r="1288" spans="7:36" x14ac:dyDescent="0.25">
      <c r="G1288" s="1"/>
      <c r="H1288" s="1"/>
      <c r="I1288" s="1"/>
      <c r="J1288" s="1"/>
      <c r="K1288" s="1"/>
      <c r="L1288" s="1"/>
      <c r="Z1288"/>
      <c r="AA1288"/>
      <c r="AB1288"/>
      <c r="AC1288"/>
      <c r="AD1288"/>
      <c r="AE1288"/>
      <c r="AF1288"/>
      <c r="AG1288"/>
      <c r="AH1288"/>
      <c r="AI1288"/>
      <c r="AJ1288"/>
    </row>
    <row r="1289" spans="7:36" x14ac:dyDescent="0.25">
      <c r="G1289" s="1"/>
      <c r="H1289" s="1"/>
      <c r="I1289" s="1"/>
      <c r="J1289" s="1"/>
      <c r="K1289" s="1"/>
      <c r="L1289" s="1"/>
      <c r="Z1289"/>
      <c r="AA1289"/>
      <c r="AB1289"/>
      <c r="AC1289"/>
      <c r="AD1289"/>
      <c r="AE1289"/>
      <c r="AF1289"/>
      <c r="AG1289"/>
      <c r="AH1289"/>
      <c r="AI1289"/>
      <c r="AJ1289"/>
    </row>
    <row r="1290" spans="7:36" x14ac:dyDescent="0.25">
      <c r="G1290" s="1"/>
      <c r="H1290" s="1"/>
      <c r="I1290" s="1"/>
      <c r="J1290" s="1"/>
      <c r="K1290" s="1"/>
      <c r="L1290" s="1"/>
      <c r="Z1290"/>
      <c r="AA1290"/>
      <c r="AB1290"/>
      <c r="AC1290"/>
      <c r="AD1290"/>
      <c r="AE1290"/>
      <c r="AF1290"/>
      <c r="AG1290"/>
      <c r="AH1290"/>
      <c r="AI1290"/>
      <c r="AJ1290"/>
    </row>
    <row r="1291" spans="7:36" x14ac:dyDescent="0.25">
      <c r="G1291" s="1"/>
      <c r="H1291" s="1"/>
      <c r="I1291" s="1"/>
      <c r="J1291" s="1"/>
      <c r="K1291" s="1"/>
      <c r="L1291" s="1"/>
      <c r="Z1291"/>
      <c r="AA1291"/>
      <c r="AB1291"/>
      <c r="AC1291"/>
      <c r="AD1291"/>
      <c r="AE1291"/>
      <c r="AF1291"/>
      <c r="AG1291"/>
      <c r="AH1291"/>
      <c r="AI1291"/>
      <c r="AJ1291"/>
    </row>
    <row r="1292" spans="7:36" x14ac:dyDescent="0.25">
      <c r="G1292" s="1"/>
      <c r="H1292" s="1"/>
      <c r="I1292" s="1"/>
      <c r="J1292" s="1"/>
      <c r="K1292" s="1"/>
      <c r="L1292" s="1"/>
      <c r="Z1292"/>
      <c r="AA1292"/>
      <c r="AB1292"/>
      <c r="AC1292"/>
      <c r="AD1292"/>
      <c r="AE1292"/>
      <c r="AF1292"/>
      <c r="AG1292"/>
      <c r="AH1292"/>
      <c r="AI1292"/>
      <c r="AJ1292"/>
    </row>
    <row r="1293" spans="7:36" x14ac:dyDescent="0.25">
      <c r="G1293" s="1"/>
      <c r="H1293" s="1"/>
      <c r="I1293" s="1"/>
      <c r="J1293" s="1"/>
      <c r="K1293" s="1"/>
      <c r="L1293" s="1"/>
      <c r="Z1293"/>
      <c r="AA1293"/>
      <c r="AB1293"/>
      <c r="AC1293"/>
      <c r="AD1293"/>
      <c r="AE1293"/>
      <c r="AF1293"/>
      <c r="AG1293"/>
      <c r="AH1293"/>
      <c r="AI1293"/>
      <c r="AJ1293"/>
    </row>
    <row r="1294" spans="7:36" x14ac:dyDescent="0.25">
      <c r="G1294" s="1"/>
      <c r="H1294" s="1"/>
      <c r="I1294" s="1"/>
      <c r="J1294" s="1"/>
      <c r="K1294" s="1"/>
      <c r="L1294" s="1"/>
      <c r="Z1294"/>
      <c r="AA1294"/>
      <c r="AB1294"/>
      <c r="AC1294"/>
      <c r="AD1294"/>
      <c r="AE1294"/>
      <c r="AF1294"/>
      <c r="AG1294"/>
      <c r="AH1294"/>
      <c r="AI1294"/>
      <c r="AJ1294"/>
    </row>
    <row r="1295" spans="7:36" x14ac:dyDescent="0.25">
      <c r="G1295" s="1"/>
      <c r="H1295" s="1"/>
      <c r="I1295" s="1"/>
      <c r="J1295" s="1"/>
      <c r="K1295" s="1"/>
      <c r="L1295" s="1"/>
      <c r="Z1295"/>
      <c r="AA1295"/>
      <c r="AB1295"/>
      <c r="AC1295"/>
      <c r="AD1295"/>
      <c r="AE1295"/>
      <c r="AF1295"/>
      <c r="AG1295"/>
      <c r="AH1295"/>
      <c r="AI1295"/>
      <c r="AJ1295"/>
    </row>
    <row r="1296" spans="7:36" x14ac:dyDescent="0.25">
      <c r="G1296" s="1"/>
      <c r="H1296" s="1"/>
      <c r="I1296" s="1"/>
      <c r="J1296" s="1"/>
      <c r="K1296" s="1"/>
      <c r="L1296" s="1"/>
      <c r="Z1296"/>
      <c r="AA1296"/>
      <c r="AB1296"/>
      <c r="AC1296"/>
      <c r="AD1296"/>
      <c r="AE1296"/>
      <c r="AF1296"/>
      <c r="AG1296"/>
      <c r="AH1296"/>
      <c r="AI1296"/>
      <c r="AJ1296"/>
    </row>
    <row r="1297" spans="7:36" x14ac:dyDescent="0.25">
      <c r="G1297" s="1"/>
      <c r="H1297" s="1"/>
      <c r="I1297" s="1"/>
      <c r="J1297" s="1"/>
      <c r="K1297" s="1"/>
      <c r="L1297" s="1"/>
      <c r="Z1297"/>
      <c r="AA1297"/>
      <c r="AB1297"/>
      <c r="AC1297"/>
      <c r="AD1297"/>
      <c r="AE1297"/>
      <c r="AF1297"/>
      <c r="AG1297"/>
      <c r="AH1297"/>
      <c r="AI1297"/>
      <c r="AJ1297"/>
    </row>
    <row r="1298" spans="7:36" x14ac:dyDescent="0.25">
      <c r="G1298" s="1"/>
      <c r="H1298" s="1"/>
      <c r="I1298" s="1"/>
      <c r="J1298" s="1"/>
      <c r="K1298" s="1"/>
      <c r="L1298" s="1"/>
      <c r="Z1298"/>
      <c r="AA1298"/>
      <c r="AB1298"/>
      <c r="AC1298"/>
      <c r="AD1298"/>
      <c r="AE1298"/>
      <c r="AF1298"/>
      <c r="AG1298"/>
      <c r="AH1298"/>
      <c r="AI1298"/>
      <c r="AJ1298"/>
    </row>
    <row r="1299" spans="7:36" x14ac:dyDescent="0.25">
      <c r="G1299" s="1"/>
      <c r="H1299" s="1"/>
      <c r="I1299" s="1"/>
      <c r="J1299" s="1"/>
      <c r="K1299" s="1"/>
      <c r="L1299" s="1"/>
      <c r="Z1299"/>
      <c r="AA1299"/>
      <c r="AB1299"/>
      <c r="AC1299"/>
      <c r="AD1299"/>
      <c r="AE1299"/>
      <c r="AF1299"/>
      <c r="AG1299"/>
      <c r="AH1299"/>
      <c r="AI1299"/>
      <c r="AJ1299"/>
    </row>
    <row r="1300" spans="7:36" x14ac:dyDescent="0.25">
      <c r="G1300" s="1"/>
      <c r="H1300" s="1"/>
      <c r="I1300" s="1"/>
      <c r="J1300" s="1"/>
      <c r="K1300" s="1"/>
      <c r="L1300" s="1"/>
      <c r="Z1300"/>
      <c r="AA1300"/>
      <c r="AB1300"/>
      <c r="AC1300"/>
      <c r="AD1300"/>
      <c r="AE1300"/>
      <c r="AF1300"/>
      <c r="AG1300"/>
      <c r="AH1300"/>
      <c r="AI1300"/>
      <c r="AJ1300"/>
    </row>
    <row r="1301" spans="7:36" x14ac:dyDescent="0.25">
      <c r="G1301" s="1"/>
      <c r="H1301" s="1"/>
      <c r="I1301" s="1"/>
      <c r="J1301" s="1"/>
      <c r="K1301" s="1"/>
      <c r="L1301" s="1"/>
      <c r="Z1301"/>
      <c r="AA1301"/>
      <c r="AB1301"/>
      <c r="AC1301"/>
      <c r="AD1301"/>
      <c r="AE1301"/>
      <c r="AF1301"/>
      <c r="AG1301"/>
      <c r="AH1301"/>
      <c r="AI1301"/>
      <c r="AJ1301"/>
    </row>
    <row r="1302" spans="7:36" x14ac:dyDescent="0.25">
      <c r="G1302" s="1"/>
      <c r="H1302" s="1"/>
      <c r="I1302" s="1"/>
      <c r="J1302" s="1"/>
      <c r="K1302" s="1"/>
      <c r="L1302" s="1"/>
      <c r="Z1302"/>
      <c r="AA1302"/>
      <c r="AB1302"/>
      <c r="AC1302"/>
      <c r="AD1302"/>
      <c r="AE1302"/>
      <c r="AF1302"/>
      <c r="AG1302"/>
      <c r="AH1302"/>
      <c r="AI1302"/>
      <c r="AJ1302"/>
    </row>
    <row r="1303" spans="7:36" x14ac:dyDescent="0.25">
      <c r="G1303" s="1"/>
      <c r="H1303" s="1"/>
      <c r="I1303" s="1"/>
      <c r="J1303" s="1"/>
      <c r="K1303" s="1"/>
      <c r="L1303" s="1"/>
      <c r="Z1303"/>
      <c r="AA1303"/>
      <c r="AB1303"/>
      <c r="AC1303"/>
      <c r="AD1303"/>
      <c r="AE1303"/>
      <c r="AF1303"/>
      <c r="AG1303"/>
      <c r="AH1303"/>
      <c r="AI1303"/>
      <c r="AJ1303"/>
    </row>
    <row r="1304" spans="7:36" x14ac:dyDescent="0.25">
      <c r="G1304" s="1"/>
      <c r="H1304" s="1"/>
      <c r="I1304" s="1"/>
      <c r="J1304" s="1"/>
      <c r="K1304" s="1"/>
      <c r="L1304" s="1"/>
      <c r="Z1304"/>
      <c r="AA1304"/>
      <c r="AB1304"/>
      <c r="AC1304"/>
      <c r="AD1304"/>
      <c r="AE1304"/>
      <c r="AF1304"/>
      <c r="AG1304"/>
      <c r="AH1304"/>
      <c r="AI1304"/>
      <c r="AJ1304"/>
    </row>
    <row r="1305" spans="7:36" x14ac:dyDescent="0.25">
      <c r="G1305" s="1"/>
      <c r="H1305" s="1"/>
      <c r="I1305" s="1"/>
      <c r="J1305" s="1"/>
      <c r="K1305" s="1"/>
      <c r="L1305" s="1"/>
      <c r="Z1305"/>
      <c r="AA1305"/>
      <c r="AB1305"/>
      <c r="AC1305"/>
      <c r="AD1305"/>
      <c r="AE1305"/>
      <c r="AF1305"/>
      <c r="AG1305"/>
      <c r="AH1305"/>
      <c r="AI1305"/>
      <c r="AJ1305"/>
    </row>
    <row r="1306" spans="7:36" x14ac:dyDescent="0.25">
      <c r="G1306" s="1"/>
      <c r="H1306" s="1"/>
      <c r="I1306" s="1"/>
      <c r="J1306" s="1"/>
      <c r="K1306" s="1"/>
      <c r="L1306" s="1"/>
      <c r="Z1306"/>
      <c r="AA1306"/>
      <c r="AB1306"/>
      <c r="AC1306"/>
      <c r="AD1306"/>
      <c r="AE1306"/>
      <c r="AF1306"/>
      <c r="AG1306"/>
      <c r="AH1306"/>
      <c r="AI1306"/>
      <c r="AJ1306"/>
    </row>
    <row r="1307" spans="7:36" x14ac:dyDescent="0.25">
      <c r="G1307" s="1"/>
      <c r="H1307" s="1"/>
      <c r="I1307" s="1"/>
      <c r="J1307" s="1"/>
      <c r="K1307" s="1"/>
      <c r="L1307" s="1"/>
      <c r="Z1307"/>
      <c r="AA1307"/>
      <c r="AB1307"/>
      <c r="AC1307"/>
      <c r="AD1307"/>
      <c r="AE1307"/>
      <c r="AF1307"/>
      <c r="AG1307"/>
      <c r="AH1307"/>
      <c r="AI1307"/>
      <c r="AJ1307"/>
    </row>
    <row r="1308" spans="7:36" x14ac:dyDescent="0.25">
      <c r="G1308" s="1"/>
      <c r="H1308" s="1"/>
      <c r="I1308" s="1"/>
      <c r="J1308" s="1"/>
      <c r="K1308" s="1"/>
      <c r="L1308" s="1"/>
      <c r="Z1308"/>
      <c r="AA1308"/>
      <c r="AB1308"/>
      <c r="AC1308"/>
      <c r="AD1308"/>
      <c r="AE1308"/>
      <c r="AF1308"/>
      <c r="AG1308"/>
      <c r="AH1308"/>
      <c r="AI1308"/>
      <c r="AJ1308"/>
    </row>
    <row r="1309" spans="7:36" x14ac:dyDescent="0.25">
      <c r="G1309" s="1"/>
      <c r="H1309" s="1"/>
      <c r="I1309" s="1"/>
      <c r="J1309" s="1"/>
      <c r="K1309" s="1"/>
      <c r="L1309" s="1"/>
      <c r="Z1309"/>
      <c r="AA1309"/>
      <c r="AB1309"/>
      <c r="AC1309"/>
      <c r="AD1309"/>
      <c r="AE1309"/>
      <c r="AF1309"/>
      <c r="AG1309"/>
      <c r="AH1309"/>
      <c r="AI1309"/>
      <c r="AJ1309"/>
    </row>
    <row r="1310" spans="7:36" x14ac:dyDescent="0.25">
      <c r="G1310" s="1"/>
      <c r="H1310" s="1"/>
      <c r="I1310" s="1"/>
      <c r="J1310" s="1"/>
      <c r="K1310" s="1"/>
      <c r="L1310" s="1"/>
      <c r="Z1310"/>
      <c r="AA1310"/>
      <c r="AB1310"/>
      <c r="AC1310"/>
      <c r="AD1310"/>
      <c r="AE1310"/>
      <c r="AF1310"/>
      <c r="AG1310"/>
      <c r="AH1310"/>
      <c r="AI1310"/>
      <c r="AJ1310"/>
    </row>
    <row r="1311" spans="7:36" x14ac:dyDescent="0.25">
      <c r="G1311" s="1"/>
      <c r="H1311" s="1"/>
      <c r="I1311" s="1"/>
      <c r="J1311" s="1"/>
      <c r="K1311" s="1"/>
      <c r="L1311" s="1"/>
      <c r="Z1311"/>
      <c r="AA1311"/>
      <c r="AB1311"/>
      <c r="AC1311"/>
      <c r="AD1311"/>
      <c r="AE1311"/>
      <c r="AF1311"/>
      <c r="AG1311"/>
      <c r="AH1311"/>
      <c r="AI1311"/>
      <c r="AJ1311"/>
    </row>
    <row r="1312" spans="7:36" x14ac:dyDescent="0.25">
      <c r="G1312" s="1"/>
      <c r="H1312" s="1"/>
      <c r="I1312" s="1"/>
      <c r="J1312" s="1"/>
      <c r="K1312" s="1"/>
      <c r="L1312" s="1"/>
      <c r="Z1312"/>
      <c r="AA1312"/>
      <c r="AB1312"/>
      <c r="AC1312"/>
      <c r="AD1312"/>
      <c r="AE1312"/>
      <c r="AF1312"/>
      <c r="AG1312"/>
      <c r="AH1312"/>
      <c r="AI1312"/>
      <c r="AJ1312"/>
    </row>
    <row r="1313" spans="7:36" x14ac:dyDescent="0.25">
      <c r="G1313" s="1"/>
      <c r="H1313" s="1"/>
      <c r="I1313" s="1"/>
      <c r="J1313" s="1"/>
      <c r="K1313" s="1"/>
      <c r="L1313" s="1"/>
      <c r="Z1313"/>
      <c r="AA1313"/>
      <c r="AB1313"/>
      <c r="AC1313"/>
      <c r="AD1313"/>
      <c r="AE1313"/>
      <c r="AF1313"/>
      <c r="AG1313"/>
      <c r="AH1313"/>
      <c r="AI1313"/>
      <c r="AJ1313"/>
    </row>
    <row r="1314" spans="7:36" x14ac:dyDescent="0.25">
      <c r="G1314" s="1"/>
      <c r="H1314" s="1"/>
      <c r="I1314" s="1"/>
      <c r="J1314" s="1"/>
      <c r="K1314" s="1"/>
      <c r="L1314" s="1"/>
      <c r="Z1314"/>
      <c r="AA1314"/>
      <c r="AB1314"/>
      <c r="AC1314"/>
      <c r="AD1314"/>
      <c r="AE1314"/>
      <c r="AF1314"/>
      <c r="AG1314"/>
      <c r="AH1314"/>
      <c r="AI1314"/>
      <c r="AJ1314"/>
    </row>
    <row r="1315" spans="7:36" x14ac:dyDescent="0.25">
      <c r="G1315" s="1"/>
      <c r="H1315" s="1"/>
      <c r="I1315" s="1"/>
      <c r="J1315" s="1"/>
      <c r="K1315" s="1"/>
      <c r="L1315" s="1"/>
      <c r="Z1315"/>
      <c r="AA1315"/>
      <c r="AB1315"/>
      <c r="AC1315"/>
      <c r="AD1315"/>
      <c r="AE1315"/>
      <c r="AF1315"/>
      <c r="AG1315"/>
      <c r="AH1315"/>
      <c r="AI1315"/>
      <c r="AJ1315"/>
    </row>
    <row r="1316" spans="7:36" x14ac:dyDescent="0.25">
      <c r="G1316" s="1"/>
      <c r="H1316" s="1"/>
      <c r="I1316" s="1"/>
      <c r="J1316" s="1"/>
      <c r="K1316" s="1"/>
      <c r="L1316" s="1"/>
      <c r="Z1316"/>
      <c r="AA1316"/>
      <c r="AB1316"/>
      <c r="AC1316"/>
      <c r="AD1316"/>
      <c r="AE1316"/>
      <c r="AF1316"/>
      <c r="AG1316"/>
      <c r="AH1316"/>
      <c r="AI1316"/>
      <c r="AJ1316"/>
    </row>
    <row r="1317" spans="7:36" x14ac:dyDescent="0.25">
      <c r="G1317" s="1"/>
      <c r="H1317" s="1"/>
      <c r="I1317" s="1"/>
      <c r="J1317" s="1"/>
      <c r="K1317" s="1"/>
      <c r="L1317" s="1"/>
      <c r="Z1317"/>
      <c r="AA1317"/>
      <c r="AB1317"/>
      <c r="AC1317"/>
      <c r="AD1317"/>
      <c r="AE1317"/>
      <c r="AF1317"/>
      <c r="AG1317"/>
      <c r="AH1317"/>
      <c r="AI1317"/>
      <c r="AJ1317"/>
    </row>
    <row r="1318" spans="7:36" x14ac:dyDescent="0.25">
      <c r="G1318" s="1"/>
      <c r="H1318" s="1"/>
      <c r="I1318" s="1"/>
      <c r="J1318" s="1"/>
      <c r="K1318" s="1"/>
      <c r="L1318" s="1"/>
      <c r="Z1318"/>
      <c r="AA1318"/>
      <c r="AB1318"/>
      <c r="AC1318"/>
      <c r="AD1318"/>
      <c r="AE1318"/>
      <c r="AF1318"/>
      <c r="AG1318"/>
      <c r="AH1318"/>
      <c r="AI1318"/>
      <c r="AJ1318"/>
    </row>
    <row r="1319" spans="7:36" x14ac:dyDescent="0.25">
      <c r="G1319" s="1"/>
      <c r="H1319" s="1"/>
      <c r="I1319" s="1"/>
      <c r="J1319" s="1"/>
      <c r="K1319" s="1"/>
      <c r="L1319" s="1"/>
      <c r="Z1319"/>
      <c r="AA1319"/>
      <c r="AB1319"/>
      <c r="AC1319"/>
      <c r="AD1319"/>
      <c r="AE1319"/>
      <c r="AF1319"/>
      <c r="AG1319"/>
      <c r="AH1319"/>
      <c r="AI1319"/>
      <c r="AJ1319"/>
    </row>
    <row r="1320" spans="7:36" x14ac:dyDescent="0.25">
      <c r="G1320" s="1"/>
      <c r="H1320" s="1"/>
      <c r="I1320" s="1"/>
      <c r="J1320" s="1"/>
      <c r="K1320" s="1"/>
      <c r="L1320" s="1"/>
      <c r="Z1320"/>
      <c r="AA1320"/>
      <c r="AB1320"/>
      <c r="AC1320"/>
      <c r="AD1320"/>
      <c r="AE1320"/>
      <c r="AF1320"/>
      <c r="AG1320"/>
      <c r="AH1320"/>
      <c r="AI1320"/>
      <c r="AJ1320"/>
    </row>
    <row r="1321" spans="7:36" x14ac:dyDescent="0.25">
      <c r="G1321" s="1"/>
      <c r="H1321" s="1"/>
      <c r="I1321" s="1"/>
      <c r="J1321" s="1"/>
      <c r="K1321" s="1"/>
      <c r="L1321" s="1"/>
      <c r="Z1321"/>
      <c r="AA1321"/>
      <c r="AB1321"/>
      <c r="AC1321"/>
      <c r="AD1321"/>
      <c r="AE1321"/>
      <c r="AF1321"/>
      <c r="AG1321"/>
      <c r="AH1321"/>
      <c r="AI1321"/>
      <c r="AJ1321"/>
    </row>
    <row r="1322" spans="7:36" x14ac:dyDescent="0.25">
      <c r="G1322" s="1"/>
      <c r="H1322" s="1"/>
      <c r="I1322" s="1"/>
      <c r="J1322" s="1"/>
      <c r="K1322" s="1"/>
      <c r="L1322" s="1"/>
      <c r="Z1322"/>
      <c r="AA1322"/>
      <c r="AB1322"/>
      <c r="AC1322"/>
      <c r="AD1322"/>
      <c r="AE1322"/>
      <c r="AF1322"/>
      <c r="AG1322"/>
      <c r="AH1322"/>
      <c r="AI1322"/>
      <c r="AJ1322"/>
    </row>
    <row r="1323" spans="7:36" x14ac:dyDescent="0.25">
      <c r="G1323" s="1"/>
      <c r="H1323" s="1"/>
      <c r="I1323" s="1"/>
      <c r="J1323" s="1"/>
      <c r="K1323" s="1"/>
      <c r="L1323" s="1"/>
      <c r="Z1323"/>
      <c r="AA1323"/>
      <c r="AB1323"/>
      <c r="AC1323"/>
      <c r="AD1323"/>
      <c r="AE1323"/>
      <c r="AF1323"/>
      <c r="AG1323"/>
      <c r="AH1323"/>
      <c r="AI1323"/>
      <c r="AJ1323"/>
    </row>
    <row r="1324" spans="7:36" x14ac:dyDescent="0.25">
      <c r="G1324" s="1"/>
      <c r="H1324" s="1"/>
      <c r="I1324" s="1"/>
      <c r="J1324" s="1"/>
      <c r="K1324" s="1"/>
      <c r="L1324" s="1"/>
      <c r="Z1324"/>
      <c r="AA1324"/>
      <c r="AB1324"/>
      <c r="AC1324"/>
      <c r="AD1324"/>
      <c r="AE1324"/>
      <c r="AF1324"/>
      <c r="AG1324"/>
      <c r="AH1324"/>
      <c r="AI1324"/>
      <c r="AJ1324"/>
    </row>
    <row r="1325" spans="7:36" x14ac:dyDescent="0.25">
      <c r="G1325" s="1"/>
      <c r="H1325" s="1"/>
      <c r="I1325" s="1"/>
      <c r="J1325" s="1"/>
      <c r="K1325" s="1"/>
      <c r="L1325" s="1"/>
      <c r="Z1325"/>
      <c r="AA1325"/>
      <c r="AB1325"/>
      <c r="AC1325"/>
      <c r="AD1325"/>
      <c r="AE1325"/>
      <c r="AF1325"/>
      <c r="AG1325"/>
      <c r="AH1325"/>
      <c r="AI1325"/>
      <c r="AJ1325"/>
    </row>
    <row r="1326" spans="7:36" x14ac:dyDescent="0.25">
      <c r="G1326" s="1"/>
      <c r="H1326" s="1"/>
      <c r="I1326" s="1"/>
      <c r="J1326" s="1"/>
      <c r="K1326" s="1"/>
      <c r="L1326" s="1"/>
      <c r="Z1326"/>
      <c r="AA1326"/>
      <c r="AB1326"/>
      <c r="AC1326"/>
      <c r="AD1326"/>
      <c r="AE1326"/>
      <c r="AF1326"/>
      <c r="AG1326"/>
      <c r="AH1326"/>
      <c r="AI1326"/>
      <c r="AJ1326"/>
    </row>
    <row r="1327" spans="7:36" x14ac:dyDescent="0.25">
      <c r="G1327" s="1"/>
      <c r="H1327" s="1"/>
      <c r="I1327" s="1"/>
      <c r="J1327" s="1"/>
      <c r="K1327" s="1"/>
      <c r="L1327" s="1"/>
      <c r="Z1327"/>
      <c r="AA1327"/>
      <c r="AB1327"/>
      <c r="AC1327"/>
      <c r="AD1327"/>
      <c r="AE1327"/>
      <c r="AF1327"/>
      <c r="AG1327"/>
      <c r="AH1327"/>
      <c r="AI1327"/>
      <c r="AJ1327"/>
    </row>
    <row r="1328" spans="7:36" x14ac:dyDescent="0.25">
      <c r="G1328" s="1"/>
      <c r="H1328" s="1"/>
      <c r="I1328" s="1"/>
      <c r="J1328" s="1"/>
      <c r="K1328" s="1"/>
      <c r="L1328" s="1"/>
      <c r="Z1328"/>
      <c r="AA1328"/>
      <c r="AB1328"/>
      <c r="AC1328"/>
      <c r="AD1328"/>
      <c r="AE1328"/>
      <c r="AF1328"/>
      <c r="AG1328"/>
      <c r="AH1328"/>
      <c r="AI1328"/>
      <c r="AJ1328"/>
    </row>
    <row r="1329" spans="7:36" x14ac:dyDescent="0.25">
      <c r="G1329" s="1"/>
      <c r="H1329" s="1"/>
      <c r="I1329" s="1"/>
      <c r="J1329" s="1"/>
      <c r="K1329" s="1"/>
      <c r="L1329" s="1"/>
      <c r="Z1329"/>
      <c r="AA1329"/>
      <c r="AB1329"/>
      <c r="AC1329"/>
      <c r="AD1329"/>
      <c r="AE1329"/>
      <c r="AF1329"/>
      <c r="AG1329"/>
      <c r="AH1329"/>
      <c r="AI1329"/>
      <c r="AJ1329"/>
    </row>
    <row r="1330" spans="7:36" x14ac:dyDescent="0.25">
      <c r="G1330" s="1"/>
      <c r="H1330" s="1"/>
      <c r="I1330" s="1"/>
      <c r="J1330" s="1"/>
      <c r="K1330" s="1"/>
      <c r="L1330" s="1"/>
      <c r="Z1330"/>
      <c r="AA1330"/>
      <c r="AB1330"/>
      <c r="AC1330"/>
      <c r="AD1330"/>
      <c r="AE1330"/>
      <c r="AF1330"/>
      <c r="AG1330"/>
      <c r="AH1330"/>
      <c r="AI1330"/>
      <c r="AJ1330"/>
    </row>
    <row r="1331" spans="7:36" x14ac:dyDescent="0.25">
      <c r="G1331" s="1"/>
      <c r="H1331" s="1"/>
      <c r="I1331" s="1"/>
      <c r="J1331" s="1"/>
      <c r="K1331" s="1"/>
      <c r="L1331" s="1"/>
      <c r="Z1331"/>
      <c r="AA1331"/>
      <c r="AB1331"/>
      <c r="AC1331"/>
      <c r="AD1331"/>
      <c r="AE1331"/>
      <c r="AF1331"/>
      <c r="AG1331"/>
      <c r="AH1331"/>
      <c r="AI1331"/>
      <c r="AJ1331"/>
    </row>
    <row r="1332" spans="7:36" x14ac:dyDescent="0.25">
      <c r="G1332" s="1"/>
      <c r="H1332" s="1"/>
      <c r="I1332" s="1"/>
      <c r="J1332" s="1"/>
      <c r="K1332" s="1"/>
      <c r="L1332" s="1"/>
      <c r="Z1332"/>
      <c r="AA1332"/>
      <c r="AB1332"/>
      <c r="AC1332"/>
      <c r="AD1332"/>
      <c r="AE1332"/>
      <c r="AF1332"/>
      <c r="AG1332"/>
      <c r="AH1332"/>
      <c r="AI1332"/>
      <c r="AJ1332"/>
    </row>
    <row r="1333" spans="7:36" x14ac:dyDescent="0.25">
      <c r="G1333" s="1"/>
      <c r="H1333" s="1"/>
      <c r="I1333" s="1"/>
      <c r="J1333" s="1"/>
      <c r="K1333" s="1"/>
      <c r="L1333" s="1"/>
      <c r="Z1333"/>
      <c r="AA1333"/>
      <c r="AB1333"/>
      <c r="AC1333"/>
      <c r="AD1333"/>
      <c r="AE1333"/>
      <c r="AF1333"/>
      <c r="AG1333"/>
      <c r="AH1333"/>
      <c r="AI1333"/>
      <c r="AJ1333"/>
    </row>
    <row r="1334" spans="7:36" x14ac:dyDescent="0.25">
      <c r="G1334" s="1"/>
      <c r="H1334" s="1"/>
      <c r="I1334" s="1"/>
      <c r="J1334" s="1"/>
      <c r="K1334" s="1"/>
      <c r="L1334" s="1"/>
      <c r="Z1334"/>
      <c r="AA1334"/>
      <c r="AB1334"/>
      <c r="AC1334"/>
      <c r="AD1334"/>
      <c r="AE1334"/>
      <c r="AF1334"/>
      <c r="AG1334"/>
      <c r="AH1334"/>
      <c r="AI1334"/>
      <c r="AJ1334"/>
    </row>
    <row r="1335" spans="7:36" x14ac:dyDescent="0.25">
      <c r="G1335" s="1"/>
      <c r="H1335" s="1"/>
      <c r="I1335" s="1"/>
      <c r="J1335" s="1"/>
      <c r="K1335" s="1"/>
      <c r="L1335" s="1"/>
      <c r="Z1335"/>
      <c r="AA1335"/>
      <c r="AB1335"/>
      <c r="AC1335"/>
      <c r="AD1335"/>
      <c r="AE1335"/>
      <c r="AF1335"/>
      <c r="AG1335"/>
      <c r="AH1335"/>
      <c r="AI1335"/>
      <c r="AJ1335"/>
    </row>
    <row r="1336" spans="7:36" x14ac:dyDescent="0.25">
      <c r="G1336" s="1"/>
      <c r="H1336" s="1"/>
      <c r="I1336" s="1"/>
      <c r="J1336" s="1"/>
      <c r="K1336" s="1"/>
      <c r="L1336" s="1"/>
      <c r="Z1336"/>
      <c r="AA1336"/>
      <c r="AB1336"/>
      <c r="AC1336"/>
      <c r="AD1336"/>
      <c r="AE1336"/>
      <c r="AF1336"/>
      <c r="AG1336"/>
      <c r="AH1336"/>
      <c r="AI1336"/>
      <c r="AJ1336"/>
    </row>
    <row r="1337" spans="7:36" x14ac:dyDescent="0.25">
      <c r="G1337" s="1"/>
      <c r="H1337" s="1"/>
      <c r="I1337" s="1"/>
      <c r="J1337" s="1"/>
      <c r="K1337" s="1"/>
      <c r="L1337" s="1"/>
      <c r="Z1337"/>
      <c r="AA1337"/>
      <c r="AB1337"/>
      <c r="AC1337"/>
      <c r="AD1337"/>
      <c r="AE1337"/>
      <c r="AF1337"/>
      <c r="AG1337"/>
      <c r="AH1337"/>
      <c r="AI1337"/>
      <c r="AJ1337"/>
    </row>
    <row r="1338" spans="7:36" x14ac:dyDescent="0.25">
      <c r="G1338" s="1"/>
      <c r="H1338" s="1"/>
      <c r="I1338" s="1"/>
      <c r="J1338" s="1"/>
      <c r="K1338" s="1"/>
      <c r="L1338" s="1"/>
      <c r="Z1338"/>
      <c r="AA1338"/>
      <c r="AB1338"/>
      <c r="AC1338"/>
      <c r="AD1338"/>
      <c r="AE1338"/>
      <c r="AF1338"/>
      <c r="AG1338"/>
      <c r="AH1338"/>
      <c r="AI1338"/>
      <c r="AJ1338"/>
    </row>
    <row r="1339" spans="7:36" x14ac:dyDescent="0.25">
      <c r="G1339" s="1"/>
      <c r="H1339" s="1"/>
      <c r="I1339" s="1"/>
      <c r="J1339" s="1"/>
      <c r="K1339" s="1"/>
      <c r="L1339" s="1"/>
      <c r="Z1339"/>
      <c r="AA1339"/>
      <c r="AB1339"/>
      <c r="AC1339"/>
      <c r="AD1339"/>
      <c r="AE1339"/>
      <c r="AF1339"/>
      <c r="AG1339"/>
      <c r="AH1339"/>
      <c r="AI1339"/>
      <c r="AJ1339"/>
    </row>
    <row r="1340" spans="7:36" x14ac:dyDescent="0.25">
      <c r="G1340" s="1"/>
      <c r="H1340" s="1"/>
      <c r="I1340" s="1"/>
      <c r="J1340" s="1"/>
      <c r="K1340" s="1"/>
      <c r="L1340" s="1"/>
      <c r="Z1340"/>
      <c r="AA1340"/>
      <c r="AB1340"/>
      <c r="AC1340"/>
      <c r="AD1340"/>
      <c r="AE1340"/>
      <c r="AF1340"/>
      <c r="AG1340"/>
      <c r="AH1340"/>
      <c r="AI1340"/>
      <c r="AJ1340"/>
    </row>
    <row r="1341" spans="7:36" x14ac:dyDescent="0.25">
      <c r="G1341" s="1"/>
      <c r="H1341" s="1"/>
      <c r="I1341" s="1"/>
      <c r="J1341" s="1"/>
      <c r="K1341" s="1"/>
      <c r="L1341" s="1"/>
      <c r="Z1341"/>
      <c r="AA1341"/>
      <c r="AB1341"/>
      <c r="AC1341"/>
      <c r="AD1341"/>
      <c r="AE1341"/>
      <c r="AF1341"/>
      <c r="AG1341"/>
      <c r="AH1341"/>
      <c r="AI1341"/>
      <c r="AJ1341"/>
    </row>
    <row r="1342" spans="7:36" x14ac:dyDescent="0.25">
      <c r="G1342" s="1"/>
      <c r="H1342" s="1"/>
      <c r="I1342" s="1"/>
      <c r="J1342" s="1"/>
      <c r="K1342" s="1"/>
      <c r="L1342" s="1"/>
      <c r="Z1342"/>
      <c r="AA1342"/>
      <c r="AB1342"/>
      <c r="AC1342"/>
      <c r="AD1342"/>
      <c r="AE1342"/>
      <c r="AF1342"/>
      <c r="AG1342"/>
      <c r="AH1342"/>
      <c r="AI1342"/>
      <c r="AJ1342"/>
    </row>
    <row r="1343" spans="7:36" x14ac:dyDescent="0.25">
      <c r="G1343" s="1"/>
      <c r="H1343" s="1"/>
      <c r="I1343" s="1"/>
      <c r="J1343" s="1"/>
      <c r="K1343" s="1"/>
      <c r="L1343" s="1"/>
      <c r="Z1343"/>
      <c r="AA1343"/>
      <c r="AB1343"/>
      <c r="AC1343"/>
      <c r="AD1343"/>
      <c r="AE1343"/>
      <c r="AF1343"/>
      <c r="AG1343"/>
      <c r="AH1343"/>
      <c r="AI1343"/>
      <c r="AJ1343"/>
    </row>
    <row r="1344" spans="7:36" x14ac:dyDescent="0.25">
      <c r="G1344" s="1"/>
      <c r="H1344" s="1"/>
      <c r="I1344" s="1"/>
      <c r="J1344" s="1"/>
      <c r="K1344" s="1"/>
      <c r="L1344" s="1"/>
      <c r="Z1344"/>
      <c r="AA1344"/>
      <c r="AB1344"/>
      <c r="AC1344"/>
      <c r="AD1344"/>
      <c r="AE1344"/>
      <c r="AF1344"/>
      <c r="AG1344"/>
      <c r="AH1344"/>
      <c r="AI1344"/>
      <c r="AJ1344"/>
    </row>
    <row r="1345" spans="7:36" x14ac:dyDescent="0.25">
      <c r="G1345" s="1"/>
      <c r="H1345" s="1"/>
      <c r="I1345" s="1"/>
      <c r="J1345" s="1"/>
      <c r="K1345" s="1"/>
      <c r="L1345" s="1"/>
      <c r="Z1345"/>
      <c r="AA1345"/>
      <c r="AB1345"/>
      <c r="AC1345"/>
      <c r="AD1345"/>
      <c r="AE1345"/>
      <c r="AF1345"/>
      <c r="AG1345"/>
      <c r="AH1345"/>
      <c r="AI1345"/>
      <c r="AJ1345"/>
    </row>
    <row r="1346" spans="7:36" x14ac:dyDescent="0.25">
      <c r="G1346" s="1"/>
      <c r="H1346" s="1"/>
      <c r="I1346" s="1"/>
      <c r="J1346" s="1"/>
      <c r="K1346" s="1"/>
      <c r="L1346" s="1"/>
      <c r="Z1346"/>
      <c r="AA1346"/>
      <c r="AB1346"/>
      <c r="AC1346"/>
      <c r="AD1346"/>
      <c r="AE1346"/>
      <c r="AF1346"/>
      <c r="AG1346"/>
      <c r="AH1346"/>
      <c r="AI1346"/>
      <c r="AJ1346"/>
    </row>
    <row r="1347" spans="7:36" x14ac:dyDescent="0.25">
      <c r="G1347" s="1"/>
      <c r="H1347" s="1"/>
      <c r="I1347" s="1"/>
      <c r="J1347" s="1"/>
      <c r="K1347" s="1"/>
      <c r="L1347" s="1"/>
      <c r="Z1347"/>
      <c r="AA1347"/>
      <c r="AB1347"/>
      <c r="AC1347"/>
      <c r="AD1347"/>
      <c r="AE1347"/>
      <c r="AF1347"/>
      <c r="AG1347"/>
      <c r="AH1347"/>
      <c r="AI1347"/>
      <c r="AJ1347"/>
    </row>
    <row r="1348" spans="7:36" x14ac:dyDescent="0.25">
      <c r="G1348" s="1"/>
      <c r="H1348" s="1"/>
      <c r="I1348" s="1"/>
      <c r="J1348" s="1"/>
      <c r="K1348" s="1"/>
      <c r="L1348" s="1"/>
      <c r="Z1348"/>
      <c r="AA1348"/>
      <c r="AB1348"/>
      <c r="AC1348"/>
      <c r="AD1348"/>
      <c r="AE1348"/>
      <c r="AF1348"/>
      <c r="AG1348"/>
      <c r="AH1348"/>
      <c r="AI1348"/>
      <c r="AJ1348"/>
    </row>
    <row r="1349" spans="7:36" x14ac:dyDescent="0.25">
      <c r="G1349" s="1"/>
      <c r="H1349" s="1"/>
      <c r="I1349" s="1"/>
      <c r="J1349" s="1"/>
      <c r="K1349" s="1"/>
      <c r="L1349" s="1"/>
      <c r="Z1349"/>
      <c r="AA1349"/>
      <c r="AB1349"/>
      <c r="AC1349"/>
      <c r="AD1349"/>
      <c r="AE1349"/>
      <c r="AF1349"/>
      <c r="AG1349"/>
      <c r="AH1349"/>
      <c r="AI1349"/>
      <c r="AJ1349"/>
    </row>
    <row r="1350" spans="7:36" x14ac:dyDescent="0.25">
      <c r="G1350" s="1"/>
      <c r="H1350" s="1"/>
      <c r="I1350" s="1"/>
      <c r="J1350" s="1"/>
      <c r="K1350" s="1"/>
      <c r="L1350" s="1"/>
      <c r="Z1350"/>
      <c r="AA1350"/>
      <c r="AB1350"/>
      <c r="AC1350"/>
      <c r="AD1350"/>
      <c r="AE1350"/>
      <c r="AF1350"/>
      <c r="AG1350"/>
      <c r="AH1350"/>
      <c r="AI1350"/>
      <c r="AJ1350"/>
    </row>
    <row r="1351" spans="7:36" x14ac:dyDescent="0.25">
      <c r="G1351" s="1"/>
      <c r="H1351" s="1"/>
      <c r="I1351" s="1"/>
      <c r="J1351" s="1"/>
      <c r="K1351" s="1"/>
      <c r="L1351" s="1"/>
      <c r="Z1351"/>
      <c r="AA1351"/>
      <c r="AB1351"/>
      <c r="AC1351"/>
      <c r="AD1351"/>
      <c r="AE1351"/>
      <c r="AF1351"/>
      <c r="AG1351"/>
      <c r="AH1351"/>
      <c r="AI1351"/>
      <c r="AJ1351"/>
    </row>
    <row r="1352" spans="7:36" x14ac:dyDescent="0.25">
      <c r="G1352" s="1"/>
      <c r="H1352" s="1"/>
      <c r="I1352" s="1"/>
      <c r="J1352" s="1"/>
      <c r="K1352" s="1"/>
      <c r="L1352" s="1"/>
      <c r="Z1352"/>
      <c r="AA1352"/>
      <c r="AB1352"/>
      <c r="AC1352"/>
      <c r="AD1352"/>
      <c r="AE1352"/>
      <c r="AF1352"/>
      <c r="AG1352"/>
      <c r="AH1352"/>
      <c r="AI1352"/>
      <c r="AJ1352"/>
    </row>
    <row r="1353" spans="7:36" x14ac:dyDescent="0.25">
      <c r="G1353" s="1"/>
      <c r="H1353" s="1"/>
      <c r="I1353" s="1"/>
      <c r="J1353" s="1"/>
      <c r="K1353" s="1"/>
      <c r="L1353" s="1"/>
      <c r="Z1353"/>
      <c r="AA1353"/>
      <c r="AB1353"/>
      <c r="AC1353"/>
      <c r="AD1353"/>
      <c r="AE1353"/>
      <c r="AF1353"/>
      <c r="AG1353"/>
      <c r="AH1353"/>
      <c r="AI1353"/>
      <c r="AJ1353"/>
    </row>
    <row r="1354" spans="7:36" x14ac:dyDescent="0.25">
      <c r="G1354" s="1"/>
      <c r="H1354" s="1"/>
      <c r="I1354" s="1"/>
      <c r="J1354" s="1"/>
      <c r="K1354" s="1"/>
      <c r="L1354" s="1"/>
      <c r="Z1354"/>
      <c r="AA1354"/>
      <c r="AB1354"/>
      <c r="AC1354"/>
      <c r="AD1354"/>
      <c r="AE1354"/>
      <c r="AF1354"/>
      <c r="AG1354"/>
      <c r="AH1354"/>
      <c r="AI1354"/>
      <c r="AJ1354"/>
    </row>
    <row r="1355" spans="7:36" x14ac:dyDescent="0.25">
      <c r="G1355" s="1"/>
      <c r="H1355" s="1"/>
      <c r="I1355" s="1"/>
      <c r="J1355" s="1"/>
      <c r="K1355" s="1"/>
      <c r="L1355" s="1"/>
      <c r="Z1355"/>
      <c r="AA1355"/>
      <c r="AB1355"/>
      <c r="AC1355"/>
      <c r="AD1355"/>
      <c r="AE1355"/>
      <c r="AF1355"/>
      <c r="AG1355"/>
      <c r="AH1355"/>
      <c r="AI1355"/>
      <c r="AJ1355"/>
    </row>
    <row r="1356" spans="7:36" x14ac:dyDescent="0.25">
      <c r="G1356" s="1"/>
      <c r="H1356" s="1"/>
      <c r="I1356" s="1"/>
      <c r="J1356" s="1"/>
      <c r="K1356" s="1"/>
      <c r="L1356" s="1"/>
      <c r="Z1356"/>
      <c r="AA1356"/>
      <c r="AB1356"/>
      <c r="AC1356"/>
      <c r="AD1356"/>
      <c r="AE1356"/>
      <c r="AF1356"/>
      <c r="AG1356"/>
      <c r="AH1356"/>
      <c r="AI1356"/>
      <c r="AJ1356"/>
    </row>
    <row r="1357" spans="7:36" x14ac:dyDescent="0.25">
      <c r="G1357" s="1"/>
      <c r="H1357" s="1"/>
      <c r="I1357" s="1"/>
      <c r="J1357" s="1"/>
      <c r="K1357" s="1"/>
      <c r="L1357" s="1"/>
      <c r="Z1357"/>
      <c r="AA1357"/>
      <c r="AB1357"/>
      <c r="AC1357"/>
      <c r="AD1357"/>
      <c r="AE1357"/>
      <c r="AF1357"/>
      <c r="AG1357"/>
      <c r="AH1357"/>
      <c r="AI1357"/>
      <c r="AJ1357"/>
    </row>
    <row r="1358" spans="7:36" x14ac:dyDescent="0.25">
      <c r="G1358" s="1"/>
      <c r="H1358" s="1"/>
      <c r="I1358" s="1"/>
      <c r="J1358" s="1"/>
      <c r="K1358" s="1"/>
      <c r="L1358" s="1"/>
      <c r="Z1358"/>
      <c r="AA1358"/>
      <c r="AB1358"/>
      <c r="AC1358"/>
      <c r="AD1358"/>
      <c r="AE1358"/>
      <c r="AF1358"/>
      <c r="AG1358"/>
      <c r="AH1358"/>
      <c r="AI1358"/>
      <c r="AJ1358"/>
    </row>
    <row r="1359" spans="7:36" x14ac:dyDescent="0.25">
      <c r="G1359" s="1"/>
      <c r="H1359" s="1"/>
      <c r="I1359" s="1"/>
      <c r="J1359" s="1"/>
      <c r="K1359" s="1"/>
      <c r="L1359" s="1"/>
      <c r="Z1359"/>
      <c r="AA1359"/>
      <c r="AB1359"/>
      <c r="AC1359"/>
      <c r="AD1359"/>
      <c r="AE1359"/>
      <c r="AF1359"/>
      <c r="AG1359"/>
      <c r="AH1359"/>
      <c r="AI1359"/>
      <c r="AJ1359"/>
    </row>
    <row r="1360" spans="7:36" x14ac:dyDescent="0.25">
      <c r="G1360" s="1"/>
      <c r="H1360" s="1"/>
      <c r="I1360" s="1"/>
      <c r="J1360" s="1"/>
      <c r="K1360" s="1"/>
      <c r="L1360" s="1"/>
      <c r="Z1360"/>
      <c r="AA1360"/>
      <c r="AB1360"/>
      <c r="AC1360"/>
      <c r="AD1360"/>
      <c r="AE1360"/>
      <c r="AF1360"/>
      <c r="AG1360"/>
      <c r="AH1360"/>
      <c r="AI1360"/>
      <c r="AJ1360"/>
    </row>
    <row r="1361" spans="7:36" x14ac:dyDescent="0.25">
      <c r="G1361" s="1"/>
      <c r="H1361" s="1"/>
      <c r="I1361" s="1"/>
      <c r="J1361" s="1"/>
      <c r="K1361" s="1"/>
      <c r="L1361" s="1"/>
      <c r="Z1361"/>
      <c r="AA1361"/>
      <c r="AB1361"/>
      <c r="AC1361"/>
      <c r="AD1361"/>
      <c r="AE1361"/>
      <c r="AF1361"/>
      <c r="AG1361"/>
      <c r="AH1361"/>
      <c r="AI1361"/>
      <c r="AJ1361"/>
    </row>
    <row r="1362" spans="7:36" x14ac:dyDescent="0.25">
      <c r="G1362" s="1"/>
      <c r="H1362" s="1"/>
      <c r="I1362" s="1"/>
      <c r="J1362" s="1"/>
      <c r="K1362" s="1"/>
      <c r="L1362" s="1"/>
      <c r="Z1362"/>
      <c r="AA1362"/>
      <c r="AB1362"/>
      <c r="AC1362"/>
      <c r="AD1362"/>
      <c r="AE1362"/>
      <c r="AF1362"/>
      <c r="AG1362"/>
      <c r="AH1362"/>
      <c r="AI1362"/>
      <c r="AJ1362"/>
    </row>
    <row r="1363" spans="7:36" x14ac:dyDescent="0.25">
      <c r="G1363" s="1"/>
      <c r="H1363" s="1"/>
      <c r="I1363" s="1"/>
      <c r="J1363" s="1"/>
      <c r="K1363" s="1"/>
      <c r="L1363" s="1"/>
      <c r="Z1363"/>
      <c r="AA1363"/>
      <c r="AB1363"/>
      <c r="AC1363"/>
      <c r="AD1363"/>
      <c r="AE1363"/>
      <c r="AF1363"/>
      <c r="AG1363"/>
      <c r="AH1363"/>
      <c r="AI1363"/>
      <c r="AJ1363"/>
    </row>
    <row r="1364" spans="7:36" x14ac:dyDescent="0.25">
      <c r="G1364" s="1"/>
      <c r="H1364" s="1"/>
      <c r="I1364" s="1"/>
      <c r="J1364" s="1"/>
      <c r="K1364" s="1"/>
      <c r="L1364" s="1"/>
      <c r="Z1364"/>
      <c r="AA1364"/>
      <c r="AB1364"/>
      <c r="AC1364"/>
      <c r="AD1364"/>
      <c r="AE1364"/>
      <c r="AF1364"/>
      <c r="AG1364"/>
      <c r="AH1364"/>
      <c r="AI1364"/>
      <c r="AJ1364"/>
    </row>
    <row r="1365" spans="7:36" x14ac:dyDescent="0.25">
      <c r="G1365" s="1"/>
      <c r="H1365" s="1"/>
      <c r="I1365" s="1"/>
      <c r="J1365" s="1"/>
      <c r="K1365" s="1"/>
      <c r="L1365" s="1"/>
      <c r="Z1365"/>
      <c r="AA1365"/>
      <c r="AB1365"/>
      <c r="AC1365"/>
      <c r="AD1365"/>
      <c r="AE1365"/>
      <c r="AF1365"/>
      <c r="AG1365"/>
      <c r="AH1365"/>
      <c r="AI1365"/>
      <c r="AJ1365"/>
    </row>
    <row r="1366" spans="7:36" x14ac:dyDescent="0.25">
      <c r="G1366" s="1"/>
      <c r="H1366" s="1"/>
      <c r="I1366" s="1"/>
      <c r="J1366" s="1"/>
      <c r="K1366" s="1"/>
      <c r="L1366" s="1"/>
      <c r="Z1366"/>
      <c r="AA1366"/>
      <c r="AB1366"/>
      <c r="AC1366"/>
      <c r="AD1366"/>
      <c r="AE1366"/>
      <c r="AF1366"/>
      <c r="AG1366"/>
      <c r="AH1366"/>
      <c r="AI1366"/>
      <c r="AJ1366"/>
    </row>
    <row r="1367" spans="7:36" x14ac:dyDescent="0.25">
      <c r="G1367" s="1"/>
      <c r="H1367" s="1"/>
      <c r="I1367" s="1"/>
      <c r="J1367" s="1"/>
      <c r="K1367" s="1"/>
      <c r="L1367" s="1"/>
      <c r="Z1367"/>
      <c r="AA1367"/>
      <c r="AB1367"/>
      <c r="AC1367"/>
      <c r="AD1367"/>
      <c r="AE1367"/>
      <c r="AF1367"/>
      <c r="AG1367"/>
      <c r="AH1367"/>
      <c r="AI1367"/>
      <c r="AJ1367"/>
    </row>
    <row r="1368" spans="7:36" x14ac:dyDescent="0.25">
      <c r="G1368" s="1"/>
      <c r="H1368" s="1"/>
      <c r="I1368" s="1"/>
      <c r="J1368" s="1"/>
      <c r="K1368" s="1"/>
      <c r="L1368" s="1"/>
      <c r="Z1368"/>
      <c r="AA1368"/>
      <c r="AB1368"/>
      <c r="AC1368"/>
      <c r="AD1368"/>
      <c r="AE1368"/>
      <c r="AF1368"/>
      <c r="AG1368"/>
      <c r="AH1368"/>
      <c r="AI1368"/>
      <c r="AJ1368"/>
    </row>
    <row r="1369" spans="7:36" x14ac:dyDescent="0.25">
      <c r="G1369" s="1"/>
      <c r="H1369" s="1"/>
      <c r="I1369" s="1"/>
      <c r="J1369" s="1"/>
      <c r="K1369" s="1"/>
      <c r="L1369" s="1"/>
      <c r="Z1369"/>
      <c r="AA1369"/>
      <c r="AB1369"/>
      <c r="AC1369"/>
      <c r="AD1369"/>
      <c r="AE1369"/>
      <c r="AF1369"/>
      <c r="AG1369"/>
      <c r="AH1369"/>
      <c r="AI1369"/>
      <c r="AJ1369"/>
    </row>
    <row r="1370" spans="7:36" x14ac:dyDescent="0.25">
      <c r="G1370" s="1"/>
      <c r="H1370" s="1"/>
      <c r="I1370" s="1"/>
      <c r="J1370" s="1"/>
      <c r="K1370" s="1"/>
      <c r="L1370" s="1"/>
      <c r="Z1370"/>
      <c r="AA1370"/>
      <c r="AB1370"/>
      <c r="AC1370"/>
      <c r="AD1370"/>
      <c r="AE1370"/>
      <c r="AF1370"/>
      <c r="AG1370"/>
      <c r="AH1370"/>
      <c r="AI1370"/>
      <c r="AJ1370"/>
    </row>
    <row r="1371" spans="7:36" x14ac:dyDescent="0.25">
      <c r="G1371" s="1"/>
      <c r="H1371" s="1"/>
      <c r="I1371" s="1"/>
      <c r="J1371" s="1"/>
      <c r="K1371" s="1"/>
      <c r="L1371" s="1"/>
      <c r="Z1371"/>
      <c r="AA1371"/>
      <c r="AB1371"/>
      <c r="AC1371"/>
      <c r="AD1371"/>
      <c r="AE1371"/>
      <c r="AF1371"/>
      <c r="AG1371"/>
      <c r="AH1371"/>
      <c r="AI1371"/>
      <c r="AJ1371"/>
    </row>
    <row r="1372" spans="7:36" x14ac:dyDescent="0.25">
      <c r="G1372" s="1"/>
      <c r="H1372" s="1"/>
      <c r="I1372" s="1"/>
      <c r="J1372" s="1"/>
      <c r="K1372" s="1"/>
      <c r="L1372" s="1"/>
      <c r="Z1372"/>
      <c r="AA1372"/>
      <c r="AB1372"/>
      <c r="AC1372"/>
      <c r="AD1372"/>
      <c r="AE1372"/>
      <c r="AF1372"/>
      <c r="AG1372"/>
      <c r="AH1372"/>
      <c r="AI1372"/>
      <c r="AJ1372"/>
    </row>
    <row r="1373" spans="7:36" x14ac:dyDescent="0.25">
      <c r="G1373" s="1"/>
      <c r="H1373" s="1"/>
      <c r="I1373" s="1"/>
      <c r="J1373" s="1"/>
      <c r="K1373" s="1"/>
      <c r="L1373" s="1"/>
      <c r="Z1373"/>
      <c r="AA1373"/>
      <c r="AB1373"/>
      <c r="AC1373"/>
      <c r="AD1373"/>
      <c r="AE1373"/>
      <c r="AF1373"/>
      <c r="AG1373"/>
      <c r="AH1373"/>
      <c r="AI1373"/>
      <c r="AJ1373"/>
    </row>
    <row r="1374" spans="7:36" x14ac:dyDescent="0.25">
      <c r="G1374" s="1"/>
      <c r="H1374" s="1"/>
      <c r="I1374" s="1"/>
      <c r="J1374" s="1"/>
      <c r="K1374" s="1"/>
      <c r="L1374" s="1"/>
      <c r="Z1374"/>
      <c r="AA1374"/>
      <c r="AB1374"/>
      <c r="AC1374"/>
      <c r="AD1374"/>
      <c r="AE1374"/>
      <c r="AF1374"/>
      <c r="AG1374"/>
      <c r="AH1374"/>
      <c r="AI1374"/>
      <c r="AJ1374"/>
    </row>
    <row r="1375" spans="7:36" x14ac:dyDescent="0.25">
      <c r="G1375" s="1"/>
      <c r="H1375" s="1"/>
      <c r="I1375" s="1"/>
      <c r="J1375" s="1"/>
      <c r="K1375" s="1"/>
      <c r="L1375" s="1"/>
      <c r="Z1375"/>
      <c r="AA1375"/>
      <c r="AB1375"/>
      <c r="AC1375"/>
      <c r="AD1375"/>
      <c r="AE1375"/>
      <c r="AF1375"/>
      <c r="AG1375"/>
      <c r="AH1375"/>
      <c r="AI1375"/>
      <c r="AJ1375"/>
    </row>
    <row r="1376" spans="7:36" x14ac:dyDescent="0.25">
      <c r="G1376" s="1"/>
      <c r="H1376" s="1"/>
      <c r="I1376" s="1"/>
      <c r="J1376" s="1"/>
      <c r="K1376" s="1"/>
      <c r="L1376" s="1"/>
      <c r="Z1376"/>
      <c r="AA1376"/>
      <c r="AB1376"/>
      <c r="AC1376"/>
      <c r="AD1376"/>
      <c r="AE1376"/>
      <c r="AF1376"/>
      <c r="AG1376"/>
      <c r="AH1376"/>
      <c r="AI1376"/>
      <c r="AJ1376"/>
    </row>
    <row r="1377" spans="7:36" x14ac:dyDescent="0.25">
      <c r="G1377" s="1"/>
      <c r="H1377" s="1"/>
      <c r="I1377" s="1"/>
      <c r="J1377" s="1"/>
      <c r="K1377" s="1"/>
      <c r="L1377" s="1"/>
      <c r="Z1377"/>
      <c r="AA1377"/>
      <c r="AB1377"/>
      <c r="AC1377"/>
      <c r="AD1377"/>
      <c r="AE1377"/>
      <c r="AF1377"/>
      <c r="AG1377"/>
      <c r="AH1377"/>
      <c r="AI1377"/>
      <c r="AJ1377"/>
    </row>
    <row r="1378" spans="7:36" x14ac:dyDescent="0.25">
      <c r="G1378" s="1"/>
      <c r="H1378" s="1"/>
      <c r="I1378" s="1"/>
      <c r="J1378" s="1"/>
      <c r="K1378" s="1"/>
      <c r="L1378" s="1"/>
      <c r="Z1378"/>
      <c r="AA1378"/>
      <c r="AB1378"/>
      <c r="AC1378"/>
      <c r="AD1378"/>
      <c r="AE1378"/>
      <c r="AF1378"/>
      <c r="AG1378"/>
      <c r="AH1378"/>
      <c r="AI1378"/>
      <c r="AJ1378"/>
    </row>
    <row r="1379" spans="7:36" x14ac:dyDescent="0.25">
      <c r="G1379" s="1"/>
      <c r="H1379" s="1"/>
      <c r="I1379" s="1"/>
      <c r="J1379" s="1"/>
      <c r="K1379" s="1"/>
      <c r="L1379" s="1"/>
      <c r="Z1379"/>
      <c r="AA1379"/>
      <c r="AB1379"/>
      <c r="AC1379"/>
      <c r="AD1379"/>
      <c r="AE1379"/>
      <c r="AF1379"/>
      <c r="AG1379"/>
      <c r="AH1379"/>
      <c r="AI1379"/>
      <c r="AJ1379"/>
    </row>
    <row r="1380" spans="7:36" x14ac:dyDescent="0.25">
      <c r="G1380" s="1"/>
      <c r="H1380" s="1"/>
      <c r="I1380" s="1"/>
      <c r="J1380" s="1"/>
      <c r="K1380" s="1"/>
      <c r="L1380" s="1"/>
      <c r="Z1380"/>
      <c r="AA1380"/>
      <c r="AB1380"/>
      <c r="AC1380"/>
      <c r="AD1380"/>
      <c r="AE1380"/>
      <c r="AF1380"/>
      <c r="AG1380"/>
      <c r="AH1380"/>
      <c r="AI1380"/>
      <c r="AJ1380"/>
    </row>
    <row r="1381" spans="7:36" x14ac:dyDescent="0.25">
      <c r="G1381" s="1"/>
      <c r="H1381" s="1"/>
      <c r="I1381" s="1"/>
      <c r="J1381" s="1"/>
      <c r="K1381" s="1"/>
      <c r="L1381" s="1"/>
      <c r="Z1381"/>
      <c r="AA1381"/>
      <c r="AB1381"/>
      <c r="AC1381"/>
      <c r="AD1381"/>
      <c r="AE1381"/>
      <c r="AF1381"/>
      <c r="AG1381"/>
      <c r="AH1381"/>
      <c r="AI1381"/>
      <c r="AJ1381"/>
    </row>
    <row r="1382" spans="7:36" x14ac:dyDescent="0.25">
      <c r="G1382" s="1"/>
      <c r="H1382" s="1"/>
      <c r="I1382" s="1"/>
      <c r="J1382" s="1"/>
      <c r="K1382" s="1"/>
      <c r="L1382" s="1"/>
      <c r="Z1382"/>
      <c r="AA1382"/>
      <c r="AB1382"/>
      <c r="AC1382"/>
      <c r="AD1382"/>
      <c r="AE1382"/>
      <c r="AF1382"/>
      <c r="AG1382"/>
      <c r="AH1382"/>
      <c r="AI1382"/>
      <c r="AJ1382"/>
    </row>
    <row r="1383" spans="7:36" x14ac:dyDescent="0.25">
      <c r="G1383" s="1"/>
      <c r="H1383" s="1"/>
      <c r="I1383" s="1"/>
      <c r="J1383" s="1"/>
      <c r="K1383" s="1"/>
      <c r="L1383" s="1"/>
      <c r="Z1383"/>
      <c r="AA1383"/>
      <c r="AB1383"/>
      <c r="AC1383"/>
      <c r="AD1383"/>
      <c r="AE1383"/>
      <c r="AF1383"/>
      <c r="AG1383"/>
      <c r="AH1383"/>
      <c r="AI1383"/>
      <c r="AJ1383"/>
    </row>
    <row r="1384" spans="7:36" x14ac:dyDescent="0.25">
      <c r="G1384" s="1"/>
      <c r="H1384" s="1"/>
      <c r="I1384" s="1"/>
      <c r="J1384" s="1"/>
      <c r="K1384" s="1"/>
      <c r="L1384" s="1"/>
      <c r="Z1384"/>
      <c r="AA1384"/>
      <c r="AB1384"/>
      <c r="AC1384"/>
      <c r="AD1384"/>
      <c r="AE1384"/>
      <c r="AF1384"/>
      <c r="AG1384"/>
      <c r="AH1384"/>
      <c r="AI1384"/>
      <c r="AJ1384"/>
    </row>
    <row r="1385" spans="7:36" x14ac:dyDescent="0.25">
      <c r="G1385" s="1"/>
      <c r="H1385" s="1"/>
      <c r="I1385" s="1"/>
      <c r="J1385" s="1"/>
      <c r="K1385" s="1"/>
      <c r="L1385" s="1"/>
      <c r="Z1385"/>
      <c r="AA1385"/>
      <c r="AB1385"/>
      <c r="AC1385"/>
      <c r="AD1385"/>
      <c r="AE1385"/>
      <c r="AF1385"/>
      <c r="AG1385"/>
      <c r="AH1385"/>
      <c r="AI1385"/>
      <c r="AJ1385"/>
    </row>
    <row r="1386" spans="7:36" x14ac:dyDescent="0.25">
      <c r="G1386" s="1"/>
      <c r="H1386" s="1"/>
      <c r="I1386" s="1"/>
      <c r="J1386" s="1"/>
      <c r="K1386" s="1"/>
      <c r="L1386" s="1"/>
      <c r="Z1386"/>
      <c r="AA1386"/>
      <c r="AB1386"/>
      <c r="AC1386"/>
      <c r="AD1386"/>
      <c r="AE1386"/>
      <c r="AF1386"/>
      <c r="AG1386"/>
      <c r="AH1386"/>
      <c r="AI1386"/>
      <c r="AJ1386"/>
    </row>
    <row r="1387" spans="7:36" x14ac:dyDescent="0.25">
      <c r="G1387" s="1"/>
      <c r="H1387" s="1"/>
      <c r="I1387" s="1"/>
      <c r="J1387" s="1"/>
      <c r="K1387" s="1"/>
      <c r="L1387" s="1"/>
      <c r="Z1387"/>
      <c r="AA1387"/>
      <c r="AB1387"/>
      <c r="AC1387"/>
      <c r="AD1387"/>
      <c r="AE1387"/>
      <c r="AF1387"/>
      <c r="AG1387"/>
      <c r="AH1387"/>
      <c r="AI1387"/>
      <c r="AJ1387"/>
    </row>
    <row r="1388" spans="7:36" x14ac:dyDescent="0.25">
      <c r="G1388" s="1"/>
      <c r="H1388" s="1"/>
      <c r="I1388" s="1"/>
      <c r="J1388" s="1"/>
      <c r="K1388" s="1"/>
      <c r="L1388" s="1"/>
      <c r="Z1388"/>
      <c r="AA1388"/>
      <c r="AB1388"/>
      <c r="AC1388"/>
      <c r="AD1388"/>
      <c r="AE1388"/>
      <c r="AF1388"/>
      <c r="AG1388"/>
      <c r="AH1388"/>
      <c r="AI1388"/>
      <c r="AJ1388"/>
    </row>
    <row r="1389" spans="7:36" x14ac:dyDescent="0.25">
      <c r="G1389" s="1"/>
      <c r="H1389" s="1"/>
      <c r="I1389" s="1"/>
      <c r="J1389" s="1"/>
      <c r="K1389" s="1"/>
      <c r="L1389" s="1"/>
      <c r="Z1389"/>
      <c r="AA1389"/>
      <c r="AB1389"/>
      <c r="AC1389"/>
      <c r="AD1389"/>
      <c r="AE1389"/>
      <c r="AF1389"/>
      <c r="AG1389"/>
      <c r="AH1389"/>
      <c r="AI1389"/>
      <c r="AJ1389"/>
    </row>
    <row r="1390" spans="7:36" x14ac:dyDescent="0.25">
      <c r="G1390" s="1"/>
      <c r="H1390" s="1"/>
      <c r="I1390" s="1"/>
      <c r="J1390" s="1"/>
      <c r="K1390" s="1"/>
      <c r="L1390" s="1"/>
      <c r="Z1390"/>
      <c r="AA1390"/>
      <c r="AB1390"/>
      <c r="AC1390"/>
      <c r="AD1390"/>
      <c r="AE1390"/>
      <c r="AF1390"/>
      <c r="AG1390"/>
      <c r="AH1390"/>
      <c r="AI1390"/>
      <c r="AJ1390"/>
    </row>
    <row r="1391" spans="7:36" x14ac:dyDescent="0.25">
      <c r="G1391" s="1"/>
      <c r="H1391" s="1"/>
      <c r="I1391" s="1"/>
      <c r="J1391" s="1"/>
      <c r="K1391" s="1"/>
      <c r="L1391" s="1"/>
      <c r="Z1391"/>
      <c r="AA1391"/>
      <c r="AB1391"/>
      <c r="AC1391"/>
      <c r="AD1391"/>
      <c r="AE1391"/>
      <c r="AF1391"/>
      <c r="AG1391"/>
      <c r="AH1391"/>
      <c r="AI1391"/>
      <c r="AJ1391"/>
    </row>
    <row r="1392" spans="7:36" x14ac:dyDescent="0.25">
      <c r="G1392" s="1"/>
      <c r="H1392" s="1"/>
      <c r="I1392" s="1"/>
      <c r="J1392" s="1"/>
      <c r="K1392" s="1"/>
      <c r="L1392" s="1"/>
      <c r="Z1392"/>
      <c r="AA1392"/>
      <c r="AB1392"/>
      <c r="AC1392"/>
      <c r="AD1392"/>
      <c r="AE1392"/>
      <c r="AF1392"/>
      <c r="AG1392"/>
      <c r="AH1392"/>
      <c r="AI1392"/>
      <c r="AJ1392"/>
    </row>
    <row r="1393" spans="7:36" x14ac:dyDescent="0.25">
      <c r="G1393" s="1"/>
      <c r="H1393" s="1"/>
      <c r="I1393" s="1"/>
      <c r="J1393" s="1"/>
      <c r="K1393" s="1"/>
      <c r="L1393" s="1"/>
      <c r="Z1393"/>
      <c r="AA1393"/>
      <c r="AB1393"/>
      <c r="AC1393"/>
      <c r="AD1393"/>
      <c r="AE1393"/>
      <c r="AF1393"/>
      <c r="AG1393"/>
      <c r="AH1393"/>
      <c r="AI1393"/>
      <c r="AJ1393"/>
    </row>
    <row r="1394" spans="7:36" x14ac:dyDescent="0.25">
      <c r="G1394" s="1"/>
      <c r="H1394" s="1"/>
      <c r="I1394" s="1"/>
      <c r="J1394" s="1"/>
      <c r="K1394" s="1"/>
      <c r="L1394" s="1"/>
      <c r="Z1394"/>
      <c r="AA1394"/>
      <c r="AB1394"/>
      <c r="AC1394"/>
      <c r="AD1394"/>
      <c r="AE1394"/>
      <c r="AF1394"/>
      <c r="AG1394"/>
      <c r="AH1394"/>
      <c r="AI1394"/>
      <c r="AJ1394"/>
    </row>
    <row r="1395" spans="7:36" x14ac:dyDescent="0.25">
      <c r="G1395" s="1"/>
      <c r="H1395" s="1"/>
      <c r="I1395" s="1"/>
      <c r="J1395" s="1"/>
      <c r="K1395" s="1"/>
      <c r="L1395" s="1"/>
      <c r="Z1395"/>
      <c r="AA1395"/>
      <c r="AB1395"/>
      <c r="AC1395"/>
      <c r="AD1395"/>
      <c r="AE1395"/>
      <c r="AF1395"/>
      <c r="AG1395"/>
      <c r="AH1395"/>
      <c r="AI1395"/>
      <c r="AJ1395"/>
    </row>
    <row r="1396" spans="7:36" x14ac:dyDescent="0.25">
      <c r="G1396" s="1"/>
      <c r="H1396" s="1"/>
      <c r="I1396" s="1"/>
      <c r="J1396" s="1"/>
      <c r="K1396" s="1"/>
      <c r="L1396" s="1"/>
      <c r="Z1396"/>
      <c r="AA1396"/>
      <c r="AB1396"/>
      <c r="AC1396"/>
      <c r="AD1396"/>
      <c r="AE1396"/>
      <c r="AF1396"/>
      <c r="AG1396"/>
      <c r="AH1396"/>
      <c r="AI1396"/>
      <c r="AJ1396"/>
    </row>
    <row r="1397" spans="7:36" x14ac:dyDescent="0.25">
      <c r="G1397" s="1"/>
      <c r="H1397" s="1"/>
      <c r="I1397" s="1"/>
      <c r="J1397" s="1"/>
      <c r="K1397" s="1"/>
      <c r="L1397" s="1"/>
      <c r="Z1397"/>
      <c r="AA1397"/>
      <c r="AB1397"/>
      <c r="AC1397"/>
      <c r="AD1397"/>
      <c r="AE1397"/>
      <c r="AF1397"/>
      <c r="AG1397"/>
      <c r="AH1397"/>
      <c r="AI1397"/>
      <c r="AJ1397"/>
    </row>
    <row r="1398" spans="7:36" x14ac:dyDescent="0.25">
      <c r="G1398" s="1"/>
      <c r="H1398" s="1"/>
      <c r="I1398" s="1"/>
      <c r="J1398" s="1"/>
      <c r="K1398" s="1"/>
      <c r="L1398" s="1"/>
      <c r="Z1398"/>
      <c r="AA1398"/>
      <c r="AB1398"/>
      <c r="AC1398"/>
      <c r="AD1398"/>
      <c r="AE1398"/>
      <c r="AF1398"/>
      <c r="AG1398"/>
      <c r="AH1398"/>
      <c r="AI1398"/>
      <c r="AJ1398"/>
    </row>
    <row r="1399" spans="7:36" x14ac:dyDescent="0.25">
      <c r="G1399" s="1"/>
      <c r="H1399" s="1"/>
      <c r="I1399" s="1"/>
      <c r="J1399" s="1"/>
      <c r="K1399" s="1"/>
      <c r="L1399" s="1"/>
      <c r="Z1399"/>
      <c r="AA1399"/>
      <c r="AB1399"/>
      <c r="AC1399"/>
      <c r="AD1399"/>
      <c r="AE1399"/>
      <c r="AF1399"/>
      <c r="AG1399"/>
      <c r="AH1399"/>
      <c r="AI1399"/>
      <c r="AJ1399"/>
    </row>
    <row r="1400" spans="7:36" x14ac:dyDescent="0.25">
      <c r="G1400" s="1"/>
      <c r="H1400" s="1"/>
      <c r="I1400" s="1"/>
      <c r="J1400" s="1"/>
      <c r="K1400" s="1"/>
      <c r="L1400" s="1"/>
      <c r="Z1400"/>
      <c r="AA1400"/>
      <c r="AB1400"/>
      <c r="AC1400"/>
      <c r="AD1400"/>
      <c r="AE1400"/>
      <c r="AF1400"/>
      <c r="AG1400"/>
      <c r="AH1400"/>
      <c r="AI1400"/>
      <c r="AJ1400"/>
    </row>
    <row r="1401" spans="7:36" x14ac:dyDescent="0.25">
      <c r="G1401" s="1"/>
      <c r="H1401" s="1"/>
      <c r="I1401" s="1"/>
      <c r="J1401" s="1"/>
      <c r="K1401" s="1"/>
      <c r="L1401" s="1"/>
      <c r="Z1401"/>
      <c r="AA1401"/>
      <c r="AB1401"/>
      <c r="AC1401"/>
      <c r="AD1401"/>
      <c r="AE1401"/>
      <c r="AF1401"/>
      <c r="AG1401"/>
      <c r="AH1401"/>
      <c r="AI1401"/>
      <c r="AJ1401"/>
    </row>
    <row r="1402" spans="7:36" x14ac:dyDescent="0.25">
      <c r="G1402" s="1"/>
      <c r="H1402" s="1"/>
      <c r="I1402" s="1"/>
      <c r="J1402" s="1"/>
      <c r="K1402" s="1"/>
      <c r="L1402" s="1"/>
      <c r="Z1402"/>
      <c r="AA1402"/>
      <c r="AB1402"/>
      <c r="AC1402"/>
      <c r="AD1402"/>
      <c r="AE1402"/>
      <c r="AF1402"/>
      <c r="AG1402"/>
      <c r="AH1402"/>
      <c r="AI1402"/>
      <c r="AJ1402"/>
    </row>
    <row r="1403" spans="7:36" x14ac:dyDescent="0.25">
      <c r="G1403" s="1"/>
      <c r="H1403" s="1"/>
      <c r="I1403" s="1"/>
      <c r="J1403" s="1"/>
      <c r="K1403" s="1"/>
      <c r="L1403" s="1"/>
      <c r="Z1403"/>
      <c r="AA1403"/>
      <c r="AB1403"/>
      <c r="AC1403"/>
      <c r="AD1403"/>
      <c r="AE1403"/>
      <c r="AF1403"/>
      <c r="AG1403"/>
      <c r="AH1403"/>
      <c r="AI1403"/>
      <c r="AJ1403"/>
    </row>
    <row r="1404" spans="7:36" x14ac:dyDescent="0.25">
      <c r="G1404" s="1"/>
      <c r="H1404" s="1"/>
      <c r="I1404" s="1"/>
      <c r="J1404" s="1"/>
      <c r="K1404" s="1"/>
      <c r="L1404" s="1"/>
      <c r="Z1404"/>
      <c r="AA1404"/>
      <c r="AB1404"/>
      <c r="AC1404"/>
      <c r="AD1404"/>
      <c r="AE1404"/>
      <c r="AF1404"/>
      <c r="AG1404"/>
      <c r="AH1404"/>
      <c r="AI1404"/>
      <c r="AJ1404"/>
    </row>
    <row r="1405" spans="7:36" x14ac:dyDescent="0.25">
      <c r="G1405" s="1"/>
      <c r="H1405" s="1"/>
      <c r="I1405" s="1"/>
      <c r="J1405" s="1"/>
      <c r="K1405" s="1"/>
      <c r="L1405" s="1"/>
      <c r="Z1405"/>
      <c r="AA1405"/>
      <c r="AB1405"/>
      <c r="AC1405"/>
      <c r="AD1405"/>
      <c r="AE1405"/>
      <c r="AF1405"/>
      <c r="AG1405"/>
      <c r="AH1405"/>
      <c r="AI1405"/>
      <c r="AJ1405"/>
    </row>
    <row r="1406" spans="7:36" x14ac:dyDescent="0.25">
      <c r="G1406" s="1"/>
      <c r="H1406" s="1"/>
      <c r="I1406" s="1"/>
      <c r="J1406" s="1"/>
      <c r="K1406" s="1"/>
      <c r="L1406" s="1"/>
      <c r="Z1406"/>
      <c r="AA1406"/>
      <c r="AB1406"/>
      <c r="AC1406"/>
      <c r="AD1406"/>
      <c r="AE1406"/>
      <c r="AF1406"/>
      <c r="AG1406"/>
      <c r="AH1406"/>
      <c r="AI1406"/>
      <c r="AJ1406"/>
    </row>
    <row r="1407" spans="7:36" x14ac:dyDescent="0.25">
      <c r="G1407" s="1"/>
      <c r="H1407" s="1"/>
      <c r="I1407" s="1"/>
      <c r="J1407" s="1"/>
      <c r="K1407" s="1"/>
      <c r="L1407" s="1"/>
      <c r="Z1407"/>
      <c r="AA1407"/>
      <c r="AB1407"/>
      <c r="AC1407"/>
      <c r="AD1407"/>
      <c r="AE1407"/>
      <c r="AF1407"/>
      <c r="AG1407"/>
      <c r="AH1407"/>
      <c r="AI1407"/>
      <c r="AJ1407"/>
    </row>
    <row r="1408" spans="7:36" x14ac:dyDescent="0.25">
      <c r="G1408" s="1"/>
      <c r="H1408" s="1"/>
      <c r="I1408" s="1"/>
      <c r="J1408" s="1"/>
      <c r="K1408" s="1"/>
      <c r="L1408" s="1"/>
      <c r="Z1408"/>
      <c r="AA1408"/>
      <c r="AB1408"/>
      <c r="AC1408"/>
      <c r="AD1408"/>
      <c r="AE1408"/>
      <c r="AF1408"/>
      <c r="AG1408"/>
      <c r="AH1408"/>
      <c r="AI1408"/>
      <c r="AJ1408"/>
    </row>
    <row r="1409" spans="7:36" x14ac:dyDescent="0.25">
      <c r="G1409" s="1"/>
      <c r="H1409" s="1"/>
      <c r="I1409" s="1"/>
      <c r="J1409" s="1"/>
      <c r="K1409" s="1"/>
      <c r="L1409" s="1"/>
      <c r="Z1409"/>
      <c r="AA1409"/>
      <c r="AB1409"/>
      <c r="AC1409"/>
      <c r="AD1409"/>
      <c r="AE1409"/>
      <c r="AF1409"/>
      <c r="AG1409"/>
      <c r="AH1409"/>
      <c r="AI1409"/>
      <c r="AJ1409"/>
    </row>
    <row r="1410" spans="7:36" x14ac:dyDescent="0.25">
      <c r="G1410" s="1"/>
      <c r="H1410" s="1"/>
      <c r="I1410" s="1"/>
      <c r="J1410" s="1"/>
      <c r="K1410" s="1"/>
      <c r="L1410" s="1"/>
      <c r="Z1410"/>
      <c r="AA1410"/>
      <c r="AB1410"/>
      <c r="AC1410"/>
      <c r="AD1410"/>
      <c r="AE1410"/>
      <c r="AF1410"/>
      <c r="AG1410"/>
      <c r="AH1410"/>
      <c r="AI1410"/>
      <c r="AJ1410"/>
    </row>
    <row r="1411" spans="7:36" x14ac:dyDescent="0.25">
      <c r="G1411" s="1"/>
      <c r="H1411" s="1"/>
      <c r="I1411" s="1"/>
      <c r="J1411" s="1"/>
      <c r="K1411" s="1"/>
      <c r="L1411" s="1"/>
      <c r="Z1411"/>
      <c r="AA1411"/>
      <c r="AB1411"/>
      <c r="AC1411"/>
      <c r="AD1411"/>
      <c r="AE1411"/>
      <c r="AF1411"/>
      <c r="AG1411"/>
      <c r="AH1411"/>
      <c r="AI1411"/>
      <c r="AJ1411"/>
    </row>
    <row r="1412" spans="7:36" x14ac:dyDescent="0.25">
      <c r="G1412" s="1"/>
      <c r="H1412" s="1"/>
      <c r="I1412" s="1"/>
      <c r="J1412" s="1"/>
      <c r="K1412" s="1"/>
      <c r="L1412" s="1"/>
      <c r="Z1412"/>
      <c r="AA1412"/>
      <c r="AB1412"/>
      <c r="AC1412"/>
      <c r="AD1412"/>
      <c r="AE1412"/>
      <c r="AF1412"/>
      <c r="AG1412"/>
      <c r="AH1412"/>
      <c r="AI1412"/>
      <c r="AJ1412"/>
    </row>
    <row r="1413" spans="7:36" x14ac:dyDescent="0.25">
      <c r="G1413" s="1"/>
      <c r="H1413" s="1"/>
      <c r="I1413" s="1"/>
      <c r="J1413" s="1"/>
      <c r="K1413" s="1"/>
      <c r="L1413" s="1"/>
      <c r="Z1413"/>
      <c r="AA1413"/>
      <c r="AB1413"/>
      <c r="AC1413"/>
      <c r="AD1413"/>
      <c r="AE1413"/>
      <c r="AF1413"/>
      <c r="AG1413"/>
      <c r="AH1413"/>
      <c r="AI1413"/>
      <c r="AJ1413"/>
    </row>
    <row r="1414" spans="7:36" x14ac:dyDescent="0.25">
      <c r="G1414" s="1"/>
      <c r="H1414" s="1"/>
      <c r="I1414" s="1"/>
      <c r="J1414" s="1"/>
      <c r="K1414" s="1"/>
      <c r="L1414" s="1"/>
      <c r="Z1414"/>
      <c r="AA1414"/>
      <c r="AB1414"/>
      <c r="AC1414"/>
      <c r="AD1414"/>
      <c r="AE1414"/>
      <c r="AF1414"/>
      <c r="AG1414"/>
      <c r="AH1414"/>
      <c r="AI1414"/>
      <c r="AJ1414"/>
    </row>
    <row r="1415" spans="7:36" x14ac:dyDescent="0.25">
      <c r="G1415" s="1"/>
      <c r="H1415" s="1"/>
      <c r="I1415" s="1"/>
      <c r="J1415" s="1"/>
      <c r="K1415" s="1"/>
      <c r="L1415" s="1"/>
      <c r="Z1415"/>
      <c r="AA1415"/>
      <c r="AB1415"/>
      <c r="AC1415"/>
      <c r="AD1415"/>
      <c r="AE1415"/>
      <c r="AF1415"/>
      <c r="AG1415"/>
      <c r="AH1415"/>
      <c r="AI1415"/>
      <c r="AJ1415"/>
    </row>
    <row r="1416" spans="7:36" x14ac:dyDescent="0.25">
      <c r="G1416" s="1"/>
      <c r="H1416" s="1"/>
      <c r="I1416" s="1"/>
      <c r="J1416" s="1"/>
      <c r="K1416" s="1"/>
      <c r="L1416" s="1"/>
      <c r="Z1416"/>
      <c r="AA1416"/>
      <c r="AB1416"/>
      <c r="AC1416"/>
      <c r="AD1416"/>
      <c r="AE1416"/>
      <c r="AF1416"/>
      <c r="AG1416"/>
      <c r="AH1416"/>
      <c r="AI1416"/>
      <c r="AJ1416"/>
    </row>
    <row r="1417" spans="7:36" x14ac:dyDescent="0.25">
      <c r="G1417" s="1"/>
      <c r="H1417" s="1"/>
      <c r="I1417" s="1"/>
      <c r="J1417" s="1"/>
      <c r="K1417" s="1"/>
      <c r="L1417" s="1"/>
      <c r="Z1417"/>
      <c r="AA1417"/>
      <c r="AB1417"/>
      <c r="AC1417"/>
      <c r="AD1417"/>
      <c r="AE1417"/>
      <c r="AF1417"/>
      <c r="AG1417"/>
      <c r="AH1417"/>
      <c r="AI1417"/>
      <c r="AJ1417"/>
    </row>
    <row r="1418" spans="7:36" x14ac:dyDescent="0.25">
      <c r="G1418" s="1"/>
      <c r="H1418" s="1"/>
      <c r="I1418" s="1"/>
      <c r="J1418" s="1"/>
      <c r="K1418" s="1"/>
      <c r="L1418" s="1"/>
      <c r="Z1418"/>
      <c r="AA1418"/>
      <c r="AB1418"/>
      <c r="AC1418"/>
      <c r="AD1418"/>
      <c r="AE1418"/>
      <c r="AF1418"/>
      <c r="AG1418"/>
      <c r="AH1418"/>
      <c r="AI1418"/>
      <c r="AJ1418"/>
    </row>
    <row r="1419" spans="7:36" x14ac:dyDescent="0.25">
      <c r="G1419" s="1"/>
      <c r="H1419" s="1"/>
      <c r="I1419" s="1"/>
      <c r="J1419" s="1"/>
      <c r="K1419" s="1"/>
      <c r="L1419" s="1"/>
      <c r="Z1419"/>
      <c r="AA1419"/>
      <c r="AB1419"/>
      <c r="AC1419"/>
      <c r="AD1419"/>
      <c r="AE1419"/>
      <c r="AF1419"/>
      <c r="AG1419"/>
      <c r="AH1419"/>
      <c r="AI1419"/>
      <c r="AJ1419"/>
    </row>
    <row r="1420" spans="7:36" x14ac:dyDescent="0.25">
      <c r="G1420" s="1"/>
      <c r="H1420" s="1"/>
      <c r="I1420" s="1"/>
      <c r="J1420" s="1"/>
      <c r="K1420" s="1"/>
      <c r="L1420" s="1"/>
      <c r="Z1420"/>
      <c r="AA1420"/>
      <c r="AB1420"/>
      <c r="AC1420"/>
      <c r="AD1420"/>
      <c r="AE1420"/>
      <c r="AF1420"/>
      <c r="AG1420"/>
      <c r="AH1420"/>
      <c r="AI1420"/>
      <c r="AJ1420"/>
    </row>
    <row r="1421" spans="7:36" x14ac:dyDescent="0.25">
      <c r="G1421" s="1"/>
      <c r="H1421" s="1"/>
      <c r="I1421" s="1"/>
      <c r="J1421" s="1"/>
      <c r="K1421" s="1"/>
      <c r="L1421" s="1"/>
      <c r="Z1421"/>
      <c r="AA1421"/>
      <c r="AB1421"/>
      <c r="AC1421"/>
      <c r="AD1421"/>
      <c r="AE1421"/>
      <c r="AF1421"/>
      <c r="AG1421"/>
      <c r="AH1421"/>
      <c r="AI1421"/>
      <c r="AJ1421"/>
    </row>
    <row r="1422" spans="7:36" x14ac:dyDescent="0.25">
      <c r="G1422" s="1"/>
      <c r="H1422" s="1"/>
      <c r="I1422" s="1"/>
      <c r="J1422" s="1"/>
      <c r="K1422" s="1"/>
      <c r="L1422" s="1"/>
      <c r="Z1422"/>
      <c r="AA1422"/>
      <c r="AB1422"/>
      <c r="AC1422"/>
      <c r="AD1422"/>
      <c r="AE1422"/>
      <c r="AF1422"/>
      <c r="AG1422"/>
      <c r="AH1422"/>
      <c r="AI1422"/>
      <c r="AJ1422"/>
    </row>
    <row r="1423" spans="7:36" x14ac:dyDescent="0.25">
      <c r="G1423" s="1"/>
      <c r="H1423" s="1"/>
      <c r="I1423" s="1"/>
      <c r="J1423" s="1"/>
      <c r="K1423" s="1"/>
      <c r="L1423" s="1"/>
      <c r="Z1423"/>
      <c r="AA1423"/>
      <c r="AB1423"/>
      <c r="AC1423"/>
      <c r="AD1423"/>
      <c r="AE1423"/>
      <c r="AF1423"/>
      <c r="AG1423"/>
      <c r="AH1423"/>
      <c r="AI1423"/>
      <c r="AJ1423"/>
    </row>
    <row r="1424" spans="7:36" x14ac:dyDescent="0.25">
      <c r="G1424" s="1"/>
      <c r="H1424" s="1"/>
      <c r="I1424" s="1"/>
      <c r="J1424" s="1"/>
      <c r="K1424" s="1"/>
      <c r="L1424" s="1"/>
      <c r="Z1424"/>
      <c r="AA1424"/>
      <c r="AB1424"/>
      <c r="AC1424"/>
      <c r="AD1424"/>
      <c r="AE1424"/>
      <c r="AF1424"/>
      <c r="AG1424"/>
      <c r="AH1424"/>
      <c r="AI1424"/>
      <c r="AJ1424"/>
    </row>
    <row r="1425" spans="7:36" x14ac:dyDescent="0.25">
      <c r="G1425" s="1"/>
      <c r="H1425" s="1"/>
      <c r="I1425" s="1"/>
      <c r="J1425" s="1"/>
      <c r="K1425" s="1"/>
      <c r="L1425" s="1"/>
      <c r="Z1425"/>
      <c r="AA1425"/>
      <c r="AB1425"/>
      <c r="AC1425"/>
      <c r="AD1425"/>
      <c r="AE1425"/>
      <c r="AF1425"/>
      <c r="AG1425"/>
      <c r="AH1425"/>
      <c r="AI1425"/>
      <c r="AJ1425"/>
    </row>
    <row r="1426" spans="7:36" x14ac:dyDescent="0.25">
      <c r="G1426" s="1"/>
      <c r="H1426" s="1"/>
      <c r="I1426" s="1"/>
      <c r="J1426" s="1"/>
      <c r="K1426" s="1"/>
      <c r="L1426" s="1"/>
      <c r="Z1426"/>
      <c r="AA1426"/>
      <c r="AB1426"/>
      <c r="AC1426"/>
      <c r="AD1426"/>
      <c r="AE1426"/>
      <c r="AF1426"/>
      <c r="AG1426"/>
      <c r="AH1426"/>
      <c r="AI1426"/>
      <c r="AJ1426"/>
    </row>
    <row r="1427" spans="7:36" x14ac:dyDescent="0.25">
      <c r="G1427" s="1"/>
      <c r="H1427" s="1"/>
      <c r="I1427" s="1"/>
      <c r="J1427" s="1"/>
      <c r="K1427" s="1"/>
      <c r="L1427" s="1"/>
      <c r="Z1427"/>
      <c r="AA1427"/>
      <c r="AB1427"/>
      <c r="AC1427"/>
      <c r="AD1427"/>
      <c r="AE1427"/>
      <c r="AF1427"/>
      <c r="AG1427"/>
      <c r="AH1427"/>
      <c r="AI1427"/>
      <c r="AJ1427"/>
    </row>
    <row r="1428" spans="7:36" x14ac:dyDescent="0.25">
      <c r="G1428" s="1"/>
      <c r="H1428" s="1"/>
      <c r="I1428" s="1"/>
      <c r="J1428" s="1"/>
      <c r="K1428" s="1"/>
      <c r="L1428" s="1"/>
      <c r="Z1428"/>
      <c r="AA1428"/>
      <c r="AB1428"/>
      <c r="AC1428"/>
      <c r="AD1428"/>
      <c r="AE1428"/>
      <c r="AF1428"/>
      <c r="AG1428"/>
      <c r="AH1428"/>
      <c r="AI1428"/>
      <c r="AJ1428"/>
    </row>
    <row r="1429" spans="7:36" x14ac:dyDescent="0.25">
      <c r="G1429" s="1"/>
      <c r="H1429" s="1"/>
      <c r="I1429" s="1"/>
      <c r="J1429" s="1"/>
      <c r="K1429" s="1"/>
      <c r="L1429" s="1"/>
      <c r="Z1429"/>
      <c r="AA1429"/>
      <c r="AB1429"/>
      <c r="AC1429"/>
      <c r="AD1429"/>
      <c r="AE1429"/>
      <c r="AF1429"/>
      <c r="AG1429"/>
      <c r="AH1429"/>
      <c r="AI1429"/>
      <c r="AJ1429"/>
    </row>
    <row r="1430" spans="7:36" x14ac:dyDescent="0.25">
      <c r="G1430" s="1"/>
      <c r="H1430" s="1"/>
      <c r="I1430" s="1"/>
      <c r="J1430" s="1"/>
      <c r="K1430" s="1"/>
      <c r="L1430" s="1"/>
      <c r="Z1430"/>
      <c r="AA1430"/>
      <c r="AB1430"/>
      <c r="AC1430"/>
      <c r="AD1430"/>
      <c r="AE1430"/>
      <c r="AF1430"/>
      <c r="AG1430"/>
      <c r="AH1430"/>
      <c r="AI1430"/>
      <c r="AJ1430"/>
    </row>
    <row r="1431" spans="7:36" x14ac:dyDescent="0.25">
      <c r="G1431" s="1"/>
      <c r="H1431" s="1"/>
      <c r="I1431" s="1"/>
      <c r="J1431" s="1"/>
      <c r="K1431" s="1"/>
      <c r="L1431" s="1"/>
      <c r="Z1431"/>
      <c r="AA1431"/>
      <c r="AB1431"/>
      <c r="AC1431"/>
      <c r="AD1431"/>
      <c r="AE1431"/>
      <c r="AF1431"/>
      <c r="AG1431"/>
      <c r="AH1431"/>
      <c r="AI1431"/>
      <c r="AJ1431"/>
    </row>
    <row r="1432" spans="7:36" x14ac:dyDescent="0.25">
      <c r="G1432" s="1"/>
      <c r="H1432" s="1"/>
      <c r="I1432" s="1"/>
      <c r="J1432" s="1"/>
      <c r="K1432" s="1"/>
      <c r="L1432" s="1"/>
      <c r="Z1432"/>
      <c r="AA1432"/>
      <c r="AB1432"/>
      <c r="AC1432"/>
      <c r="AD1432"/>
      <c r="AE1432"/>
      <c r="AF1432"/>
      <c r="AG1432"/>
      <c r="AH1432"/>
      <c r="AI1432"/>
      <c r="AJ1432"/>
    </row>
    <row r="1433" spans="7:36" x14ac:dyDescent="0.25">
      <c r="G1433" s="1"/>
      <c r="H1433" s="1"/>
      <c r="I1433" s="1"/>
      <c r="J1433" s="1"/>
      <c r="K1433" s="1"/>
      <c r="L1433" s="1"/>
      <c r="Z1433"/>
      <c r="AA1433"/>
      <c r="AB1433"/>
      <c r="AC1433"/>
      <c r="AD1433"/>
      <c r="AE1433"/>
      <c r="AF1433"/>
      <c r="AG1433"/>
      <c r="AH1433"/>
      <c r="AI1433"/>
      <c r="AJ1433"/>
    </row>
    <row r="1434" spans="7:36" x14ac:dyDescent="0.25">
      <c r="G1434" s="1"/>
      <c r="H1434" s="1"/>
      <c r="I1434" s="1"/>
      <c r="J1434" s="1"/>
      <c r="K1434" s="1"/>
      <c r="L1434" s="1"/>
      <c r="Z1434"/>
      <c r="AA1434"/>
      <c r="AB1434"/>
      <c r="AC1434"/>
      <c r="AD1434"/>
      <c r="AE1434"/>
      <c r="AF1434"/>
      <c r="AG1434"/>
      <c r="AH1434"/>
      <c r="AI1434"/>
      <c r="AJ1434"/>
    </row>
    <row r="1435" spans="7:36" x14ac:dyDescent="0.25">
      <c r="G1435" s="1"/>
      <c r="H1435" s="1"/>
      <c r="I1435" s="1"/>
      <c r="J1435" s="1"/>
      <c r="K1435" s="1"/>
      <c r="L1435" s="1"/>
      <c r="Z1435"/>
      <c r="AA1435"/>
      <c r="AB1435"/>
      <c r="AC1435"/>
      <c r="AD1435"/>
      <c r="AE1435"/>
      <c r="AF1435"/>
      <c r="AG1435"/>
      <c r="AH1435"/>
      <c r="AI1435"/>
      <c r="AJ1435"/>
    </row>
    <row r="1436" spans="7:36" x14ac:dyDescent="0.25">
      <c r="G1436" s="1"/>
      <c r="H1436" s="1"/>
      <c r="I1436" s="1"/>
      <c r="J1436" s="1"/>
      <c r="K1436" s="1"/>
      <c r="L1436" s="1"/>
      <c r="Z1436"/>
      <c r="AA1436"/>
      <c r="AB1436"/>
      <c r="AC1436"/>
      <c r="AD1436"/>
      <c r="AE1436"/>
      <c r="AF1436"/>
      <c r="AG1436"/>
      <c r="AH1436"/>
      <c r="AI1436"/>
      <c r="AJ1436"/>
    </row>
    <row r="1437" spans="7:36" x14ac:dyDescent="0.25">
      <c r="G1437" s="1"/>
      <c r="H1437" s="1"/>
      <c r="I1437" s="1"/>
      <c r="J1437" s="1"/>
      <c r="K1437" s="1"/>
      <c r="L1437" s="1"/>
      <c r="Z1437"/>
      <c r="AA1437"/>
      <c r="AB1437"/>
      <c r="AC1437"/>
      <c r="AD1437"/>
      <c r="AE1437"/>
      <c r="AF1437"/>
      <c r="AG1437"/>
      <c r="AH1437"/>
      <c r="AI1437"/>
      <c r="AJ1437"/>
    </row>
    <row r="1438" spans="7:36" x14ac:dyDescent="0.25">
      <c r="G1438" s="1"/>
      <c r="H1438" s="1"/>
      <c r="I1438" s="1"/>
      <c r="J1438" s="1"/>
      <c r="K1438" s="1"/>
      <c r="L1438" s="1"/>
      <c r="Z1438"/>
      <c r="AA1438"/>
      <c r="AB1438"/>
      <c r="AC1438"/>
      <c r="AD1438"/>
      <c r="AE1438"/>
      <c r="AF1438"/>
      <c r="AG1438"/>
      <c r="AH1438"/>
      <c r="AI1438"/>
      <c r="AJ1438"/>
    </row>
    <row r="1439" spans="7:36" x14ac:dyDescent="0.25">
      <c r="G1439" s="1"/>
      <c r="H1439" s="1"/>
      <c r="I1439" s="1"/>
      <c r="J1439" s="1"/>
      <c r="K1439" s="1"/>
      <c r="L1439" s="1"/>
      <c r="Z1439"/>
      <c r="AA1439"/>
      <c r="AB1439"/>
      <c r="AC1439"/>
      <c r="AD1439"/>
      <c r="AE1439"/>
      <c r="AF1439"/>
      <c r="AG1439"/>
      <c r="AH1439"/>
      <c r="AI1439"/>
      <c r="AJ1439"/>
    </row>
    <row r="1440" spans="7:36" x14ac:dyDescent="0.25">
      <c r="G1440" s="1"/>
      <c r="H1440" s="1"/>
      <c r="I1440" s="1"/>
      <c r="J1440" s="1"/>
      <c r="K1440" s="1"/>
      <c r="L1440" s="1"/>
      <c r="Z1440"/>
      <c r="AA1440"/>
      <c r="AB1440"/>
      <c r="AC1440"/>
      <c r="AD1440"/>
      <c r="AE1440"/>
      <c r="AF1440"/>
      <c r="AG1440"/>
      <c r="AH1440"/>
      <c r="AI1440"/>
      <c r="AJ1440"/>
    </row>
    <row r="1441" spans="7:36" x14ac:dyDescent="0.25">
      <c r="G1441" s="1"/>
      <c r="H1441" s="1"/>
      <c r="I1441" s="1"/>
      <c r="J1441" s="1"/>
      <c r="K1441" s="1"/>
      <c r="L1441" s="1"/>
      <c r="Z1441"/>
      <c r="AA1441"/>
      <c r="AB1441"/>
      <c r="AC1441"/>
      <c r="AD1441"/>
      <c r="AE1441"/>
      <c r="AF1441"/>
      <c r="AG1441"/>
      <c r="AH1441"/>
      <c r="AI1441"/>
      <c r="AJ1441"/>
    </row>
    <row r="1442" spans="7:36" x14ac:dyDescent="0.25">
      <c r="G1442" s="1"/>
      <c r="H1442" s="1"/>
      <c r="I1442" s="1"/>
      <c r="J1442" s="1"/>
      <c r="K1442" s="1"/>
      <c r="L1442" s="1"/>
      <c r="Z1442"/>
      <c r="AA1442"/>
      <c r="AB1442"/>
      <c r="AC1442"/>
      <c r="AD1442"/>
      <c r="AE1442"/>
      <c r="AF1442"/>
      <c r="AG1442"/>
      <c r="AH1442"/>
      <c r="AI1442"/>
      <c r="AJ1442"/>
    </row>
    <row r="1443" spans="7:36" x14ac:dyDescent="0.25">
      <c r="G1443" s="1"/>
      <c r="H1443" s="1"/>
      <c r="I1443" s="1"/>
      <c r="J1443" s="1"/>
      <c r="K1443" s="1"/>
      <c r="L1443" s="1"/>
      <c r="Z1443"/>
      <c r="AA1443"/>
      <c r="AB1443"/>
      <c r="AC1443"/>
      <c r="AD1443"/>
      <c r="AE1443"/>
      <c r="AF1443"/>
      <c r="AG1443"/>
      <c r="AH1443"/>
      <c r="AI1443"/>
      <c r="AJ1443"/>
    </row>
    <row r="1444" spans="7:36" x14ac:dyDescent="0.25">
      <c r="G1444" s="1"/>
      <c r="H1444" s="1"/>
      <c r="I1444" s="1"/>
      <c r="J1444" s="1"/>
      <c r="K1444" s="1"/>
      <c r="L1444" s="1"/>
      <c r="Z1444"/>
      <c r="AA1444"/>
      <c r="AB1444"/>
      <c r="AC1444"/>
      <c r="AD1444"/>
      <c r="AE1444"/>
      <c r="AF1444"/>
      <c r="AG1444"/>
      <c r="AH1444"/>
      <c r="AI1444"/>
      <c r="AJ1444"/>
    </row>
    <row r="1445" spans="7:36" x14ac:dyDescent="0.25">
      <c r="G1445" s="1"/>
      <c r="H1445" s="1"/>
      <c r="I1445" s="1"/>
      <c r="J1445" s="1"/>
      <c r="K1445" s="1"/>
      <c r="L1445" s="1"/>
      <c r="Z1445"/>
      <c r="AA1445"/>
      <c r="AB1445"/>
      <c r="AC1445"/>
      <c r="AD1445"/>
      <c r="AE1445"/>
      <c r="AF1445"/>
      <c r="AG1445"/>
      <c r="AH1445"/>
      <c r="AI1445"/>
      <c r="AJ1445"/>
    </row>
    <row r="1446" spans="7:36" x14ac:dyDescent="0.25">
      <c r="G1446" s="1"/>
      <c r="H1446" s="1"/>
      <c r="I1446" s="1"/>
      <c r="J1446" s="1"/>
      <c r="K1446" s="1"/>
      <c r="L1446" s="1"/>
      <c r="Z1446"/>
      <c r="AA1446"/>
      <c r="AB1446"/>
      <c r="AC1446"/>
      <c r="AD1446"/>
      <c r="AE1446"/>
      <c r="AF1446"/>
      <c r="AG1446"/>
      <c r="AH1446"/>
      <c r="AI1446"/>
      <c r="AJ1446"/>
    </row>
    <row r="1447" spans="7:36" x14ac:dyDescent="0.25">
      <c r="G1447" s="1"/>
      <c r="H1447" s="1"/>
      <c r="I1447" s="1"/>
      <c r="J1447" s="1"/>
      <c r="K1447" s="1"/>
      <c r="L1447" s="1"/>
      <c r="Z1447"/>
      <c r="AA1447"/>
      <c r="AB1447"/>
      <c r="AC1447"/>
      <c r="AD1447"/>
      <c r="AE1447"/>
      <c r="AF1447"/>
      <c r="AG1447"/>
      <c r="AH1447"/>
      <c r="AI1447"/>
      <c r="AJ1447"/>
    </row>
    <row r="1448" spans="7:36" x14ac:dyDescent="0.25">
      <c r="G1448" s="1"/>
      <c r="H1448" s="1"/>
      <c r="I1448" s="1"/>
      <c r="J1448" s="1"/>
      <c r="K1448" s="1"/>
      <c r="L1448" s="1"/>
      <c r="Z1448"/>
      <c r="AA1448"/>
      <c r="AB1448"/>
      <c r="AC1448"/>
      <c r="AD1448"/>
      <c r="AE1448"/>
      <c r="AF1448"/>
      <c r="AG1448"/>
      <c r="AH1448"/>
      <c r="AI1448"/>
      <c r="AJ1448"/>
    </row>
    <row r="1449" spans="7:36" x14ac:dyDescent="0.25">
      <c r="G1449" s="1"/>
      <c r="H1449" s="1"/>
      <c r="I1449" s="1"/>
      <c r="J1449" s="1"/>
      <c r="K1449" s="1"/>
      <c r="L1449" s="1"/>
      <c r="Z1449"/>
      <c r="AA1449"/>
      <c r="AB1449"/>
      <c r="AC1449"/>
      <c r="AD1449"/>
      <c r="AE1449"/>
      <c r="AF1449"/>
      <c r="AG1449"/>
      <c r="AH1449"/>
      <c r="AI1449"/>
      <c r="AJ1449"/>
    </row>
    <row r="1450" spans="7:36" x14ac:dyDescent="0.25">
      <c r="G1450" s="1"/>
      <c r="H1450" s="1"/>
      <c r="I1450" s="1"/>
      <c r="J1450" s="1"/>
      <c r="K1450" s="1"/>
      <c r="L1450" s="1"/>
      <c r="Z1450"/>
      <c r="AA1450"/>
      <c r="AB1450"/>
      <c r="AC1450"/>
      <c r="AD1450"/>
      <c r="AE1450"/>
      <c r="AF1450"/>
      <c r="AG1450"/>
      <c r="AH1450"/>
      <c r="AI1450"/>
      <c r="AJ1450"/>
    </row>
    <row r="1451" spans="7:36" x14ac:dyDescent="0.25">
      <c r="G1451" s="1"/>
      <c r="H1451" s="1"/>
      <c r="I1451" s="1"/>
      <c r="J1451" s="1"/>
      <c r="K1451" s="1"/>
      <c r="L1451" s="1"/>
      <c r="Z1451"/>
      <c r="AA1451"/>
      <c r="AB1451"/>
      <c r="AC1451"/>
      <c r="AD1451"/>
      <c r="AE1451"/>
      <c r="AF1451"/>
      <c r="AG1451"/>
      <c r="AH1451"/>
      <c r="AI1451"/>
      <c r="AJ1451"/>
    </row>
    <row r="1452" spans="7:36" x14ac:dyDescent="0.25">
      <c r="G1452" s="1"/>
      <c r="H1452" s="1"/>
      <c r="I1452" s="1"/>
      <c r="J1452" s="1"/>
      <c r="K1452" s="1"/>
      <c r="L1452" s="1"/>
      <c r="Z1452"/>
      <c r="AA1452"/>
      <c r="AB1452"/>
      <c r="AC1452"/>
      <c r="AD1452"/>
      <c r="AE1452"/>
      <c r="AF1452"/>
      <c r="AG1452"/>
      <c r="AH1452"/>
      <c r="AI1452"/>
      <c r="AJ1452"/>
    </row>
    <row r="1453" spans="7:36" x14ac:dyDescent="0.25">
      <c r="G1453" s="1"/>
      <c r="H1453" s="1"/>
      <c r="I1453" s="1"/>
      <c r="J1453" s="1"/>
      <c r="K1453" s="1"/>
      <c r="L1453" s="1"/>
      <c r="Z1453"/>
      <c r="AA1453"/>
      <c r="AB1453"/>
      <c r="AC1453"/>
      <c r="AD1453"/>
      <c r="AE1453"/>
      <c r="AF1453"/>
      <c r="AG1453"/>
      <c r="AH1453"/>
      <c r="AI1453"/>
      <c r="AJ1453"/>
    </row>
    <row r="1454" spans="7:36" x14ac:dyDescent="0.25">
      <c r="G1454" s="1"/>
      <c r="H1454" s="1"/>
      <c r="I1454" s="1"/>
      <c r="J1454" s="1"/>
      <c r="K1454" s="1"/>
      <c r="L1454" s="1"/>
      <c r="Z1454"/>
      <c r="AA1454"/>
      <c r="AB1454"/>
      <c r="AC1454"/>
      <c r="AD1454"/>
      <c r="AE1454"/>
      <c r="AF1454"/>
      <c r="AG1454"/>
      <c r="AH1454"/>
      <c r="AI1454"/>
      <c r="AJ1454"/>
    </row>
    <row r="1455" spans="7:36" x14ac:dyDescent="0.25">
      <c r="G1455" s="1"/>
      <c r="H1455" s="1"/>
      <c r="I1455" s="1"/>
      <c r="J1455" s="1"/>
      <c r="K1455" s="1"/>
      <c r="L1455" s="1"/>
      <c r="Z1455"/>
      <c r="AA1455"/>
      <c r="AB1455"/>
      <c r="AC1455"/>
      <c r="AD1455"/>
      <c r="AE1455"/>
      <c r="AF1455"/>
      <c r="AG1455"/>
      <c r="AH1455"/>
      <c r="AI1455"/>
      <c r="AJ1455"/>
    </row>
    <row r="1456" spans="7:36" x14ac:dyDescent="0.25">
      <c r="G1456" s="1"/>
      <c r="H1456" s="1"/>
      <c r="I1456" s="1"/>
      <c r="J1456" s="1"/>
      <c r="K1456" s="1"/>
      <c r="L1456" s="1"/>
      <c r="Z1456"/>
      <c r="AA1456"/>
      <c r="AB1456"/>
      <c r="AC1456"/>
      <c r="AD1456"/>
      <c r="AE1456"/>
      <c r="AF1456"/>
      <c r="AG1456"/>
      <c r="AH1456"/>
      <c r="AI1456"/>
      <c r="AJ1456"/>
    </row>
    <row r="1457" spans="7:36" x14ac:dyDescent="0.25">
      <c r="G1457" s="1"/>
      <c r="H1457" s="1"/>
      <c r="I1457" s="1"/>
      <c r="J1457" s="1"/>
      <c r="K1457" s="1"/>
      <c r="L1457" s="1"/>
      <c r="Z1457"/>
      <c r="AA1457"/>
      <c r="AB1457"/>
      <c r="AC1457"/>
      <c r="AD1457"/>
      <c r="AE1457"/>
      <c r="AF1457"/>
      <c r="AG1457"/>
      <c r="AH1457"/>
      <c r="AI1457"/>
      <c r="AJ1457"/>
    </row>
    <row r="1458" spans="7:36" x14ac:dyDescent="0.25">
      <c r="G1458" s="1"/>
      <c r="H1458" s="1"/>
      <c r="I1458" s="1"/>
      <c r="J1458" s="1"/>
      <c r="K1458" s="1"/>
      <c r="L1458" s="1"/>
      <c r="Z1458"/>
      <c r="AA1458"/>
      <c r="AB1458"/>
      <c r="AC1458"/>
      <c r="AD1458"/>
      <c r="AE1458"/>
      <c r="AF1458"/>
      <c r="AG1458"/>
      <c r="AH1458"/>
      <c r="AI1458"/>
      <c r="AJ1458"/>
    </row>
    <row r="1459" spans="7:36" x14ac:dyDescent="0.25">
      <c r="G1459" s="1"/>
      <c r="H1459" s="1"/>
      <c r="I1459" s="1"/>
      <c r="J1459" s="1"/>
      <c r="K1459" s="1"/>
      <c r="L1459" s="1"/>
      <c r="Z1459"/>
      <c r="AA1459"/>
      <c r="AB1459"/>
      <c r="AC1459"/>
      <c r="AD1459"/>
      <c r="AE1459"/>
      <c r="AF1459"/>
      <c r="AG1459"/>
      <c r="AH1459"/>
      <c r="AI1459"/>
      <c r="AJ1459"/>
    </row>
    <row r="1460" spans="7:36" x14ac:dyDescent="0.25">
      <c r="G1460" s="1"/>
      <c r="H1460" s="1"/>
      <c r="I1460" s="1"/>
      <c r="J1460" s="1"/>
      <c r="K1460" s="1"/>
      <c r="L1460" s="1"/>
      <c r="Z1460"/>
      <c r="AA1460"/>
      <c r="AB1460"/>
      <c r="AC1460"/>
      <c r="AD1460"/>
      <c r="AE1460"/>
      <c r="AF1460"/>
      <c r="AG1460"/>
      <c r="AH1460"/>
      <c r="AI1460"/>
      <c r="AJ1460"/>
    </row>
    <row r="1461" spans="7:36" x14ac:dyDescent="0.25">
      <c r="G1461" s="1"/>
      <c r="H1461" s="1"/>
      <c r="I1461" s="1"/>
      <c r="J1461" s="1"/>
      <c r="K1461" s="1"/>
      <c r="L1461" s="1"/>
      <c r="Z1461"/>
      <c r="AA1461"/>
      <c r="AB1461"/>
      <c r="AC1461"/>
      <c r="AD1461"/>
      <c r="AE1461"/>
      <c r="AF1461"/>
      <c r="AG1461"/>
      <c r="AH1461"/>
      <c r="AI1461"/>
      <c r="AJ1461"/>
    </row>
    <row r="1462" spans="7:36" x14ac:dyDescent="0.25">
      <c r="G1462" s="1"/>
      <c r="H1462" s="1"/>
      <c r="I1462" s="1"/>
      <c r="J1462" s="1"/>
      <c r="K1462" s="1"/>
      <c r="L1462" s="1"/>
      <c r="Z1462"/>
      <c r="AA1462"/>
      <c r="AB1462"/>
      <c r="AC1462"/>
      <c r="AD1462"/>
      <c r="AE1462"/>
      <c r="AF1462"/>
      <c r="AG1462"/>
      <c r="AH1462"/>
      <c r="AI1462"/>
      <c r="AJ1462"/>
    </row>
    <row r="1463" spans="7:36" x14ac:dyDescent="0.25">
      <c r="G1463" s="1"/>
      <c r="H1463" s="1"/>
      <c r="I1463" s="1"/>
      <c r="J1463" s="1"/>
      <c r="K1463" s="1"/>
      <c r="L1463" s="1"/>
      <c r="Z1463"/>
      <c r="AA1463"/>
      <c r="AB1463"/>
      <c r="AC1463"/>
      <c r="AD1463"/>
      <c r="AE1463"/>
      <c r="AF1463"/>
      <c r="AG1463"/>
      <c r="AH1463"/>
      <c r="AI1463"/>
      <c r="AJ1463"/>
    </row>
    <row r="1464" spans="7:36" x14ac:dyDescent="0.25">
      <c r="G1464" s="1"/>
      <c r="H1464" s="1"/>
      <c r="I1464" s="1"/>
      <c r="J1464" s="1"/>
      <c r="K1464" s="1"/>
      <c r="L1464" s="1"/>
      <c r="Z1464"/>
      <c r="AA1464"/>
      <c r="AB1464"/>
      <c r="AC1464"/>
      <c r="AD1464"/>
      <c r="AE1464"/>
      <c r="AF1464"/>
      <c r="AG1464"/>
      <c r="AH1464"/>
      <c r="AI1464"/>
      <c r="AJ1464"/>
    </row>
    <row r="1465" spans="7:36" x14ac:dyDescent="0.25">
      <c r="G1465" s="1"/>
      <c r="H1465" s="1"/>
      <c r="I1465" s="1"/>
      <c r="J1465" s="1"/>
      <c r="K1465" s="1"/>
      <c r="L1465" s="1"/>
      <c r="Z1465"/>
      <c r="AA1465"/>
      <c r="AB1465"/>
      <c r="AC1465"/>
      <c r="AD1465"/>
      <c r="AE1465"/>
      <c r="AF1465"/>
      <c r="AG1465"/>
      <c r="AH1465"/>
      <c r="AI1465"/>
      <c r="AJ1465"/>
    </row>
    <row r="1466" spans="7:36" x14ac:dyDescent="0.25">
      <c r="G1466" s="1"/>
      <c r="H1466" s="1"/>
      <c r="I1466" s="1"/>
      <c r="J1466" s="1"/>
      <c r="K1466" s="1"/>
      <c r="L1466" s="1"/>
      <c r="Z1466"/>
      <c r="AA1466"/>
      <c r="AB1466"/>
      <c r="AC1466"/>
      <c r="AD1466"/>
      <c r="AE1466"/>
      <c r="AF1466"/>
      <c r="AG1466"/>
      <c r="AH1466"/>
      <c r="AI1466"/>
      <c r="AJ1466"/>
    </row>
    <row r="1467" spans="7:36" x14ac:dyDescent="0.25">
      <c r="G1467" s="1"/>
      <c r="H1467" s="1"/>
      <c r="I1467" s="1"/>
      <c r="J1467" s="1"/>
      <c r="K1467" s="1"/>
      <c r="L1467" s="1"/>
      <c r="Z1467"/>
      <c r="AA1467"/>
      <c r="AB1467"/>
      <c r="AC1467"/>
      <c r="AD1467"/>
      <c r="AE1467"/>
      <c r="AF1467"/>
      <c r="AG1467"/>
      <c r="AH1467"/>
      <c r="AI1467"/>
      <c r="AJ1467"/>
    </row>
    <row r="1468" spans="7:36" x14ac:dyDescent="0.25">
      <c r="G1468" s="1"/>
      <c r="H1468" s="1"/>
      <c r="I1468" s="1"/>
      <c r="J1468" s="1"/>
      <c r="K1468" s="1"/>
      <c r="L1468" s="1"/>
      <c r="Z1468"/>
      <c r="AA1468"/>
      <c r="AB1468"/>
      <c r="AC1468"/>
      <c r="AD1468"/>
      <c r="AE1468"/>
      <c r="AF1468"/>
      <c r="AG1468"/>
      <c r="AH1468"/>
      <c r="AI1468"/>
      <c r="AJ1468"/>
    </row>
    <row r="1469" spans="7:36" x14ac:dyDescent="0.25">
      <c r="G1469" s="1"/>
      <c r="H1469" s="1"/>
      <c r="I1469" s="1"/>
      <c r="J1469" s="1"/>
      <c r="K1469" s="1"/>
      <c r="L1469" s="1"/>
      <c r="Z1469"/>
      <c r="AA1469"/>
      <c r="AB1469"/>
      <c r="AC1469"/>
      <c r="AD1469"/>
      <c r="AE1469"/>
      <c r="AF1469"/>
      <c r="AG1469"/>
      <c r="AH1469"/>
      <c r="AI1469"/>
      <c r="AJ1469"/>
    </row>
    <row r="1470" spans="7:36" x14ac:dyDescent="0.25">
      <c r="G1470" s="1"/>
      <c r="H1470" s="1"/>
      <c r="I1470" s="1"/>
      <c r="J1470" s="1"/>
      <c r="K1470" s="1"/>
      <c r="L1470" s="1"/>
      <c r="Z1470"/>
      <c r="AA1470"/>
      <c r="AB1470"/>
      <c r="AC1470"/>
      <c r="AD1470"/>
      <c r="AE1470"/>
      <c r="AF1470"/>
      <c r="AG1470"/>
      <c r="AH1470"/>
      <c r="AI1470"/>
      <c r="AJ1470"/>
    </row>
    <row r="1471" spans="7:36" x14ac:dyDescent="0.25">
      <c r="G1471" s="1"/>
      <c r="H1471" s="1"/>
      <c r="I1471" s="1"/>
      <c r="J1471" s="1"/>
      <c r="K1471" s="1"/>
      <c r="L1471" s="1"/>
      <c r="Z1471"/>
      <c r="AA1471"/>
      <c r="AB1471"/>
      <c r="AC1471"/>
      <c r="AD1471"/>
      <c r="AE1471"/>
      <c r="AF1471"/>
      <c r="AG1471"/>
      <c r="AH1471"/>
      <c r="AI1471"/>
      <c r="AJ1471"/>
    </row>
    <row r="1472" spans="7:36" x14ac:dyDescent="0.25">
      <c r="G1472" s="1"/>
      <c r="H1472" s="1"/>
      <c r="I1472" s="1"/>
      <c r="J1472" s="1"/>
      <c r="K1472" s="1"/>
      <c r="L1472" s="1"/>
      <c r="Z1472"/>
      <c r="AA1472"/>
      <c r="AB1472"/>
      <c r="AC1472"/>
      <c r="AD1472"/>
      <c r="AE1472"/>
      <c r="AF1472"/>
      <c r="AG1472"/>
      <c r="AH1472"/>
      <c r="AI1472"/>
      <c r="AJ1472"/>
    </row>
    <row r="1473" spans="7:36" x14ac:dyDescent="0.25">
      <c r="G1473" s="1"/>
      <c r="H1473" s="1"/>
      <c r="I1473" s="1"/>
      <c r="J1473" s="1"/>
      <c r="K1473" s="1"/>
      <c r="L1473" s="1"/>
      <c r="Z1473"/>
      <c r="AA1473"/>
      <c r="AB1473"/>
      <c r="AC1473"/>
      <c r="AD1473"/>
      <c r="AE1473"/>
      <c r="AF1473"/>
      <c r="AG1473"/>
      <c r="AH1473"/>
      <c r="AI1473"/>
      <c r="AJ1473"/>
    </row>
    <row r="1474" spans="7:36" x14ac:dyDescent="0.25">
      <c r="G1474" s="1"/>
      <c r="H1474" s="1"/>
      <c r="I1474" s="1"/>
      <c r="J1474" s="1"/>
      <c r="K1474" s="1"/>
      <c r="L1474" s="1"/>
      <c r="Z1474"/>
      <c r="AA1474"/>
      <c r="AB1474"/>
      <c r="AC1474"/>
      <c r="AD1474"/>
      <c r="AE1474"/>
      <c r="AF1474"/>
      <c r="AG1474"/>
      <c r="AH1474"/>
      <c r="AI1474"/>
      <c r="AJ1474"/>
    </row>
    <row r="1475" spans="7:36" x14ac:dyDescent="0.25">
      <c r="G1475" s="1"/>
      <c r="H1475" s="1"/>
      <c r="I1475" s="1"/>
      <c r="J1475" s="1"/>
      <c r="K1475" s="1"/>
      <c r="L1475" s="1"/>
      <c r="Z1475"/>
      <c r="AA1475"/>
      <c r="AB1475"/>
      <c r="AC1475"/>
      <c r="AD1475"/>
      <c r="AE1475"/>
      <c r="AF1475"/>
      <c r="AG1475"/>
      <c r="AH1475"/>
      <c r="AI1475"/>
      <c r="AJ1475"/>
    </row>
    <row r="1476" spans="7:36" x14ac:dyDescent="0.25">
      <c r="G1476" s="1"/>
      <c r="H1476" s="1"/>
      <c r="I1476" s="1"/>
      <c r="J1476" s="1"/>
      <c r="K1476" s="1"/>
      <c r="L1476" s="1"/>
      <c r="Z1476"/>
      <c r="AA1476"/>
      <c r="AB1476"/>
      <c r="AC1476"/>
      <c r="AD1476"/>
      <c r="AE1476"/>
      <c r="AF1476"/>
      <c r="AG1476"/>
      <c r="AH1476"/>
      <c r="AI1476"/>
      <c r="AJ1476"/>
    </row>
    <row r="1477" spans="7:36" x14ac:dyDescent="0.25">
      <c r="G1477" s="1"/>
      <c r="H1477" s="1"/>
      <c r="I1477" s="1"/>
      <c r="J1477" s="1"/>
      <c r="K1477" s="1"/>
      <c r="L1477" s="1"/>
      <c r="Z1477"/>
      <c r="AA1477"/>
      <c r="AB1477"/>
      <c r="AC1477"/>
      <c r="AD1477"/>
      <c r="AE1477"/>
      <c r="AF1477"/>
      <c r="AG1477"/>
      <c r="AH1477"/>
      <c r="AI1477"/>
      <c r="AJ1477"/>
    </row>
    <row r="1478" spans="7:36" x14ac:dyDescent="0.25">
      <c r="G1478" s="1"/>
      <c r="H1478" s="1"/>
      <c r="I1478" s="1"/>
      <c r="J1478" s="1"/>
      <c r="K1478" s="1"/>
      <c r="L1478" s="1"/>
      <c r="Z1478"/>
      <c r="AA1478"/>
      <c r="AB1478"/>
      <c r="AC1478"/>
      <c r="AD1478"/>
      <c r="AE1478"/>
      <c r="AF1478"/>
      <c r="AG1478"/>
      <c r="AH1478"/>
      <c r="AI1478"/>
      <c r="AJ1478"/>
    </row>
    <row r="1479" spans="7:36" x14ac:dyDescent="0.25">
      <c r="G1479" s="1"/>
      <c r="H1479" s="1"/>
      <c r="I1479" s="1"/>
      <c r="J1479" s="1"/>
      <c r="K1479" s="1"/>
      <c r="L1479" s="1"/>
      <c r="Z1479"/>
      <c r="AA1479"/>
      <c r="AB1479"/>
      <c r="AC1479"/>
      <c r="AD1479"/>
      <c r="AE1479"/>
      <c r="AF1479"/>
      <c r="AG1479"/>
      <c r="AH1479"/>
      <c r="AI1479"/>
      <c r="AJ1479"/>
    </row>
    <row r="1480" spans="7:36" x14ac:dyDescent="0.25">
      <c r="G1480" s="1"/>
      <c r="H1480" s="1"/>
      <c r="I1480" s="1"/>
      <c r="J1480" s="1"/>
      <c r="K1480" s="1"/>
      <c r="L1480" s="1"/>
      <c r="Z1480"/>
      <c r="AA1480"/>
      <c r="AB1480"/>
      <c r="AC1480"/>
      <c r="AD1480"/>
      <c r="AE1480"/>
      <c r="AF1480"/>
      <c r="AG1480"/>
      <c r="AH1480"/>
      <c r="AI1480"/>
      <c r="AJ1480"/>
    </row>
    <row r="1481" spans="7:36" x14ac:dyDescent="0.25">
      <c r="G1481" s="1"/>
      <c r="H1481" s="1"/>
      <c r="I1481" s="1"/>
      <c r="J1481" s="1"/>
      <c r="K1481" s="1"/>
      <c r="L1481" s="1"/>
      <c r="Z1481"/>
      <c r="AA1481"/>
      <c r="AB1481"/>
      <c r="AC1481"/>
      <c r="AD1481"/>
      <c r="AE1481"/>
      <c r="AF1481"/>
      <c r="AG1481"/>
      <c r="AH1481"/>
      <c r="AI1481"/>
      <c r="AJ1481"/>
    </row>
    <row r="1482" spans="7:36" x14ac:dyDescent="0.25">
      <c r="G1482" s="1"/>
      <c r="H1482" s="1"/>
      <c r="I1482" s="1"/>
      <c r="J1482" s="1"/>
      <c r="K1482" s="1"/>
      <c r="L1482" s="1"/>
      <c r="Z1482"/>
      <c r="AA1482"/>
      <c r="AB1482"/>
      <c r="AC1482"/>
      <c r="AD1482"/>
      <c r="AE1482"/>
      <c r="AF1482"/>
      <c r="AG1482"/>
      <c r="AH1482"/>
      <c r="AI1482"/>
      <c r="AJ1482"/>
    </row>
    <row r="1483" spans="7:36" x14ac:dyDescent="0.25">
      <c r="G1483" s="1"/>
      <c r="H1483" s="1"/>
      <c r="I1483" s="1"/>
      <c r="J1483" s="1"/>
      <c r="K1483" s="1"/>
      <c r="L1483" s="1"/>
      <c r="Z1483"/>
      <c r="AA1483"/>
      <c r="AB1483"/>
      <c r="AC1483"/>
      <c r="AD1483"/>
      <c r="AE1483"/>
      <c r="AF1483"/>
      <c r="AG1483"/>
      <c r="AH1483"/>
      <c r="AI1483"/>
      <c r="AJ1483"/>
    </row>
    <row r="1484" spans="7:36" x14ac:dyDescent="0.25">
      <c r="G1484" s="1"/>
      <c r="H1484" s="1"/>
      <c r="I1484" s="1"/>
      <c r="J1484" s="1"/>
      <c r="K1484" s="1"/>
      <c r="L1484" s="1"/>
      <c r="Z1484"/>
      <c r="AA1484"/>
      <c r="AB1484"/>
      <c r="AC1484"/>
      <c r="AD1484"/>
      <c r="AE1484"/>
      <c r="AF1484"/>
      <c r="AG1484"/>
      <c r="AH1484"/>
      <c r="AI1484"/>
      <c r="AJ1484"/>
    </row>
    <row r="1485" spans="7:36" x14ac:dyDescent="0.25">
      <c r="G1485" s="1"/>
      <c r="H1485" s="1"/>
      <c r="I1485" s="1"/>
      <c r="J1485" s="1"/>
      <c r="K1485" s="1"/>
      <c r="L1485" s="1"/>
      <c r="Z1485"/>
      <c r="AA1485"/>
      <c r="AB1485"/>
      <c r="AC1485"/>
      <c r="AD1485"/>
      <c r="AE1485"/>
      <c r="AF1485"/>
      <c r="AG1485"/>
      <c r="AH1485"/>
      <c r="AI1485"/>
      <c r="AJ1485"/>
    </row>
    <row r="1486" spans="7:36" x14ac:dyDescent="0.25">
      <c r="G1486" s="1"/>
      <c r="H1486" s="1"/>
      <c r="I1486" s="1"/>
      <c r="J1486" s="1"/>
      <c r="K1486" s="1"/>
      <c r="L1486" s="1"/>
      <c r="Z1486"/>
      <c r="AA1486"/>
      <c r="AB1486"/>
      <c r="AC1486"/>
      <c r="AD1486"/>
      <c r="AE1486"/>
      <c r="AF1486"/>
      <c r="AG1486"/>
      <c r="AH1486"/>
      <c r="AI1486"/>
      <c r="AJ1486"/>
    </row>
    <row r="1487" spans="7:36" x14ac:dyDescent="0.25">
      <c r="G1487" s="1"/>
      <c r="H1487" s="1"/>
      <c r="I1487" s="1"/>
      <c r="J1487" s="1"/>
      <c r="K1487" s="1"/>
      <c r="L1487" s="1"/>
      <c r="Z1487"/>
      <c r="AA1487"/>
      <c r="AB1487"/>
      <c r="AC1487"/>
      <c r="AD1487"/>
      <c r="AE1487"/>
      <c r="AF1487"/>
      <c r="AG1487"/>
      <c r="AH1487"/>
      <c r="AI1487"/>
      <c r="AJ1487"/>
    </row>
    <row r="1488" spans="7:36" x14ac:dyDescent="0.25">
      <c r="G1488" s="1"/>
      <c r="H1488" s="1"/>
      <c r="I1488" s="1"/>
      <c r="J1488" s="1"/>
      <c r="K1488" s="1"/>
      <c r="L1488" s="1"/>
      <c r="Z1488"/>
      <c r="AA1488"/>
      <c r="AB1488"/>
      <c r="AC1488"/>
      <c r="AD1488"/>
      <c r="AE1488"/>
      <c r="AF1488"/>
      <c r="AG1488"/>
      <c r="AH1488"/>
      <c r="AI1488"/>
      <c r="AJ1488"/>
    </row>
    <row r="1489" spans="7:36" x14ac:dyDescent="0.25">
      <c r="G1489" s="1"/>
      <c r="H1489" s="1"/>
      <c r="I1489" s="1"/>
      <c r="J1489" s="1"/>
      <c r="K1489" s="1"/>
      <c r="L1489" s="1"/>
      <c r="Z1489"/>
      <c r="AA1489"/>
      <c r="AB1489"/>
      <c r="AC1489"/>
      <c r="AD1489"/>
      <c r="AE1489"/>
      <c r="AF1489"/>
      <c r="AG1489"/>
      <c r="AH1489"/>
      <c r="AI1489"/>
      <c r="AJ1489"/>
    </row>
    <row r="1490" spans="7:36" x14ac:dyDescent="0.25">
      <c r="G1490" s="1"/>
      <c r="H1490" s="1"/>
      <c r="I1490" s="1"/>
      <c r="J1490" s="1"/>
      <c r="K1490" s="1"/>
      <c r="L1490" s="1"/>
      <c r="Z1490"/>
      <c r="AA1490"/>
      <c r="AB1490"/>
      <c r="AC1490"/>
      <c r="AD1490"/>
      <c r="AE1490"/>
      <c r="AF1490"/>
      <c r="AG1490"/>
      <c r="AH1490"/>
      <c r="AI1490"/>
      <c r="AJ1490"/>
    </row>
    <row r="1491" spans="7:36" x14ac:dyDescent="0.25">
      <c r="G1491" s="1"/>
      <c r="H1491" s="1"/>
      <c r="I1491" s="1"/>
      <c r="J1491" s="1"/>
      <c r="K1491" s="1"/>
      <c r="L1491" s="1"/>
      <c r="Z1491"/>
      <c r="AA1491"/>
      <c r="AB1491"/>
      <c r="AC1491"/>
      <c r="AD1491"/>
      <c r="AE1491"/>
      <c r="AF1491"/>
      <c r="AG1491"/>
      <c r="AH1491"/>
      <c r="AI1491"/>
      <c r="AJ1491"/>
    </row>
    <row r="1492" spans="7:36" x14ac:dyDescent="0.25">
      <c r="G1492" s="1"/>
      <c r="H1492" s="1"/>
      <c r="I1492" s="1"/>
      <c r="J1492" s="1"/>
      <c r="K1492" s="1"/>
      <c r="L1492" s="1"/>
      <c r="Z1492"/>
      <c r="AA1492"/>
      <c r="AB1492"/>
      <c r="AC1492"/>
      <c r="AD1492"/>
      <c r="AE1492"/>
      <c r="AF1492"/>
      <c r="AG1492"/>
      <c r="AH1492"/>
      <c r="AI1492"/>
      <c r="AJ1492"/>
    </row>
    <row r="1493" spans="7:36" x14ac:dyDescent="0.25">
      <c r="G1493" s="1"/>
      <c r="H1493" s="1"/>
      <c r="I1493" s="1"/>
      <c r="J1493" s="1"/>
      <c r="K1493" s="1"/>
      <c r="L1493" s="1"/>
      <c r="Z1493"/>
      <c r="AA1493"/>
      <c r="AB1493"/>
      <c r="AC1493"/>
      <c r="AD1493"/>
      <c r="AE1493"/>
      <c r="AF1493"/>
      <c r="AG1493"/>
      <c r="AH1493"/>
      <c r="AI1493"/>
      <c r="AJ1493"/>
    </row>
    <row r="1494" spans="7:36" x14ac:dyDescent="0.25">
      <c r="G1494" s="1"/>
      <c r="H1494" s="1"/>
      <c r="I1494" s="1"/>
      <c r="J1494" s="1"/>
      <c r="K1494" s="1"/>
      <c r="L1494" s="1"/>
      <c r="Z1494"/>
      <c r="AA1494"/>
      <c r="AB1494"/>
      <c r="AC1494"/>
      <c r="AD1494"/>
      <c r="AE1494"/>
      <c r="AF1494"/>
      <c r="AG1494"/>
      <c r="AH1494"/>
      <c r="AI1494"/>
      <c r="AJ1494"/>
    </row>
    <row r="1495" spans="7:36" x14ac:dyDescent="0.25">
      <c r="G1495" s="1"/>
      <c r="H1495" s="1"/>
      <c r="I1495" s="1"/>
      <c r="J1495" s="1"/>
      <c r="K1495" s="1"/>
      <c r="L1495" s="1"/>
      <c r="Z1495"/>
      <c r="AA1495"/>
      <c r="AB1495"/>
      <c r="AC1495"/>
      <c r="AD1495"/>
      <c r="AE1495"/>
      <c r="AF1495"/>
      <c r="AG1495"/>
      <c r="AH1495"/>
      <c r="AI1495"/>
      <c r="AJ1495"/>
    </row>
    <row r="1496" spans="7:36" x14ac:dyDescent="0.25">
      <c r="G1496" s="1"/>
      <c r="H1496" s="1"/>
      <c r="I1496" s="1"/>
      <c r="J1496" s="1"/>
      <c r="K1496" s="1"/>
      <c r="L1496" s="1"/>
      <c r="Z1496"/>
      <c r="AA1496"/>
      <c r="AB1496"/>
      <c r="AC1496"/>
      <c r="AD1496"/>
      <c r="AE1496"/>
      <c r="AF1496"/>
      <c r="AG1496"/>
      <c r="AH1496"/>
      <c r="AI1496"/>
      <c r="AJ1496"/>
    </row>
    <row r="1497" spans="7:36" x14ac:dyDescent="0.25">
      <c r="G1497" s="1"/>
      <c r="H1497" s="1"/>
      <c r="I1497" s="1"/>
      <c r="J1497" s="1"/>
      <c r="K1497" s="1"/>
      <c r="L1497" s="1"/>
      <c r="Z1497"/>
      <c r="AA1497"/>
      <c r="AB1497"/>
      <c r="AC1497"/>
      <c r="AD1497"/>
      <c r="AE1497"/>
      <c r="AF1497"/>
      <c r="AG1497"/>
      <c r="AH1497"/>
      <c r="AI1497"/>
      <c r="AJ1497"/>
    </row>
    <row r="1498" spans="7:36" x14ac:dyDescent="0.25">
      <c r="G1498" s="1"/>
      <c r="H1498" s="1"/>
      <c r="I1498" s="1"/>
      <c r="J1498" s="1"/>
      <c r="K1498" s="1"/>
      <c r="L1498" s="1"/>
      <c r="Z1498"/>
      <c r="AA1498"/>
      <c r="AB1498"/>
      <c r="AC1498"/>
      <c r="AD1498"/>
      <c r="AE1498"/>
      <c r="AF1498"/>
      <c r="AG1498"/>
      <c r="AH1498"/>
      <c r="AI1498"/>
      <c r="AJ1498"/>
    </row>
    <row r="1499" spans="7:36" x14ac:dyDescent="0.25">
      <c r="G1499" s="1"/>
      <c r="H1499" s="1"/>
      <c r="I1499" s="1"/>
      <c r="J1499" s="1"/>
      <c r="K1499" s="1"/>
      <c r="L1499" s="1"/>
      <c r="Z1499"/>
      <c r="AA1499"/>
      <c r="AB1499"/>
      <c r="AC1499"/>
      <c r="AD1499"/>
      <c r="AE1499"/>
      <c r="AF1499"/>
      <c r="AG1499"/>
      <c r="AH1499"/>
      <c r="AI1499"/>
      <c r="AJ1499"/>
    </row>
    <row r="1500" spans="7:36" x14ac:dyDescent="0.25">
      <c r="G1500" s="1"/>
      <c r="H1500" s="1"/>
      <c r="I1500" s="1"/>
      <c r="J1500" s="1"/>
      <c r="K1500" s="1"/>
      <c r="L1500" s="1"/>
      <c r="Z1500"/>
      <c r="AA1500"/>
      <c r="AB1500"/>
      <c r="AC1500"/>
      <c r="AD1500"/>
      <c r="AE1500"/>
      <c r="AF1500"/>
      <c r="AG1500"/>
      <c r="AH1500"/>
      <c r="AI1500"/>
      <c r="AJ1500"/>
    </row>
    <row r="1501" spans="7:36" x14ac:dyDescent="0.25">
      <c r="G1501" s="1"/>
      <c r="H1501" s="1"/>
      <c r="I1501" s="1"/>
      <c r="J1501" s="1"/>
      <c r="K1501" s="1"/>
      <c r="L1501" s="1"/>
      <c r="Z1501"/>
      <c r="AA1501"/>
      <c r="AB1501"/>
      <c r="AC1501"/>
      <c r="AD1501"/>
      <c r="AE1501"/>
      <c r="AF1501"/>
      <c r="AG1501"/>
      <c r="AH1501"/>
      <c r="AI1501"/>
      <c r="AJ1501"/>
    </row>
    <row r="1502" spans="7:36" x14ac:dyDescent="0.25">
      <c r="G1502" s="1"/>
      <c r="H1502" s="1"/>
      <c r="I1502" s="1"/>
      <c r="J1502" s="1"/>
      <c r="K1502" s="1"/>
      <c r="L1502" s="1"/>
      <c r="Z1502"/>
      <c r="AA1502"/>
      <c r="AB1502"/>
      <c r="AC1502"/>
      <c r="AD1502"/>
      <c r="AE1502"/>
      <c r="AF1502"/>
      <c r="AG1502"/>
      <c r="AH1502"/>
      <c r="AI1502"/>
      <c r="AJ1502"/>
    </row>
    <row r="1503" spans="7:36" x14ac:dyDescent="0.25">
      <c r="G1503" s="1"/>
      <c r="H1503" s="1"/>
      <c r="I1503" s="1"/>
      <c r="J1503" s="1"/>
      <c r="K1503" s="1"/>
      <c r="L1503" s="1"/>
      <c r="Z1503"/>
      <c r="AA1503"/>
      <c r="AB1503"/>
      <c r="AC1503"/>
      <c r="AD1503"/>
      <c r="AE1503"/>
      <c r="AF1503"/>
      <c r="AG1503"/>
      <c r="AH1503"/>
      <c r="AI1503"/>
      <c r="AJ1503"/>
    </row>
    <row r="1504" spans="7:36" x14ac:dyDescent="0.25">
      <c r="G1504" s="1"/>
      <c r="H1504" s="1"/>
      <c r="I1504" s="1"/>
      <c r="J1504" s="1"/>
      <c r="K1504" s="1"/>
      <c r="L1504" s="1"/>
      <c r="Z1504"/>
      <c r="AA1504"/>
      <c r="AB1504"/>
      <c r="AC1504"/>
      <c r="AD1504"/>
      <c r="AE1504"/>
      <c r="AF1504"/>
      <c r="AG1504"/>
      <c r="AH1504"/>
      <c r="AI1504"/>
      <c r="AJ1504"/>
    </row>
    <row r="1505" spans="7:36" x14ac:dyDescent="0.25">
      <c r="G1505" s="1"/>
      <c r="H1505" s="1"/>
      <c r="I1505" s="1"/>
      <c r="J1505" s="1"/>
      <c r="K1505" s="1"/>
      <c r="L1505" s="1"/>
      <c r="Z1505"/>
      <c r="AA1505"/>
      <c r="AB1505"/>
      <c r="AC1505"/>
      <c r="AD1505"/>
      <c r="AE1505"/>
      <c r="AF1505"/>
      <c r="AG1505"/>
      <c r="AH1505"/>
      <c r="AI1505"/>
      <c r="AJ1505"/>
    </row>
    <row r="1506" spans="7:36" x14ac:dyDescent="0.25">
      <c r="G1506" s="1"/>
      <c r="H1506" s="1"/>
      <c r="I1506" s="1"/>
      <c r="J1506" s="1"/>
      <c r="K1506" s="1"/>
      <c r="L1506" s="1"/>
      <c r="Z1506"/>
      <c r="AA1506"/>
      <c r="AB1506"/>
      <c r="AC1506"/>
      <c r="AD1506"/>
      <c r="AE1506"/>
      <c r="AF1506"/>
      <c r="AG1506"/>
      <c r="AH1506"/>
      <c r="AI1506"/>
      <c r="AJ1506"/>
    </row>
    <row r="1507" spans="7:36" x14ac:dyDescent="0.25">
      <c r="G1507" s="1"/>
      <c r="H1507" s="1"/>
      <c r="I1507" s="1"/>
      <c r="J1507" s="1"/>
      <c r="K1507" s="1"/>
      <c r="L1507" s="1"/>
      <c r="Z1507"/>
      <c r="AA1507"/>
      <c r="AB1507"/>
      <c r="AC1507"/>
      <c r="AD1507"/>
      <c r="AE1507"/>
      <c r="AF1507"/>
      <c r="AG1507"/>
      <c r="AH1507"/>
      <c r="AI1507"/>
      <c r="AJ1507"/>
    </row>
    <row r="1508" spans="7:36" x14ac:dyDescent="0.25">
      <c r="G1508" s="1"/>
      <c r="H1508" s="1"/>
      <c r="I1508" s="1"/>
      <c r="J1508" s="1"/>
      <c r="K1508" s="1"/>
      <c r="L1508" s="1"/>
      <c r="Z1508"/>
      <c r="AA1508"/>
      <c r="AB1508"/>
      <c r="AC1508"/>
      <c r="AD1508"/>
      <c r="AE1508"/>
      <c r="AF1508"/>
      <c r="AG1508"/>
      <c r="AH1508"/>
      <c r="AI1508"/>
      <c r="AJ1508"/>
    </row>
    <row r="1509" spans="7:36" x14ac:dyDescent="0.25">
      <c r="G1509" s="1"/>
      <c r="H1509" s="1"/>
      <c r="I1509" s="1"/>
      <c r="J1509" s="1"/>
      <c r="K1509" s="1"/>
      <c r="L1509" s="1"/>
      <c r="Z1509"/>
      <c r="AA1509"/>
      <c r="AB1509"/>
      <c r="AC1509"/>
      <c r="AD1509"/>
      <c r="AE1509"/>
      <c r="AF1509"/>
      <c r="AG1509"/>
      <c r="AH1509"/>
      <c r="AI1509"/>
      <c r="AJ1509"/>
    </row>
    <row r="1510" spans="7:36" x14ac:dyDescent="0.25">
      <c r="G1510" s="1"/>
      <c r="H1510" s="1"/>
      <c r="I1510" s="1"/>
      <c r="J1510" s="1"/>
      <c r="K1510" s="1"/>
      <c r="L1510" s="1"/>
      <c r="Z1510"/>
      <c r="AA1510"/>
      <c r="AB1510"/>
      <c r="AC1510"/>
      <c r="AD1510"/>
      <c r="AE1510"/>
      <c r="AF1510"/>
      <c r="AG1510"/>
      <c r="AH1510"/>
      <c r="AI1510"/>
      <c r="AJ1510"/>
    </row>
    <row r="1511" spans="7:36" x14ac:dyDescent="0.25">
      <c r="G1511" s="1"/>
      <c r="H1511" s="1"/>
      <c r="I1511" s="1"/>
      <c r="J1511" s="1"/>
      <c r="K1511" s="1"/>
      <c r="L1511" s="1"/>
      <c r="Z1511"/>
      <c r="AA1511"/>
      <c r="AB1511"/>
      <c r="AC1511"/>
      <c r="AD1511"/>
      <c r="AE1511"/>
      <c r="AF1511"/>
      <c r="AG1511"/>
      <c r="AH1511"/>
      <c r="AI1511"/>
      <c r="AJ1511"/>
    </row>
    <row r="1512" spans="7:36" x14ac:dyDescent="0.25">
      <c r="G1512" s="1"/>
      <c r="H1512" s="1"/>
      <c r="I1512" s="1"/>
      <c r="J1512" s="1"/>
      <c r="K1512" s="1"/>
      <c r="L1512" s="1"/>
      <c r="Z1512"/>
      <c r="AA1512"/>
      <c r="AB1512"/>
      <c r="AC1512"/>
      <c r="AD1512"/>
      <c r="AE1512"/>
      <c r="AF1512"/>
      <c r="AG1512"/>
      <c r="AH1512"/>
      <c r="AI1512"/>
      <c r="AJ1512"/>
    </row>
    <row r="1513" spans="7:36" x14ac:dyDescent="0.25">
      <c r="G1513" s="1"/>
      <c r="H1513" s="1"/>
      <c r="I1513" s="1"/>
      <c r="J1513" s="1"/>
      <c r="K1513" s="1"/>
      <c r="L1513" s="1"/>
      <c r="Z1513"/>
      <c r="AA1513"/>
      <c r="AB1513"/>
      <c r="AC1513"/>
      <c r="AD1513"/>
      <c r="AE1513"/>
      <c r="AF1513"/>
      <c r="AG1513"/>
      <c r="AH1513"/>
      <c r="AI1513"/>
      <c r="AJ1513"/>
    </row>
    <row r="1514" spans="7:36" x14ac:dyDescent="0.25">
      <c r="G1514" s="1"/>
      <c r="H1514" s="1"/>
      <c r="I1514" s="1"/>
      <c r="J1514" s="1"/>
      <c r="K1514" s="1"/>
      <c r="L1514" s="1"/>
      <c r="Z1514"/>
      <c r="AA1514"/>
      <c r="AB1514"/>
      <c r="AC1514"/>
      <c r="AD1514"/>
      <c r="AE1514"/>
      <c r="AF1514"/>
      <c r="AG1514"/>
      <c r="AH1514"/>
      <c r="AI1514"/>
      <c r="AJ1514"/>
    </row>
    <row r="1515" spans="7:36" x14ac:dyDescent="0.25">
      <c r="G1515" s="1"/>
      <c r="H1515" s="1"/>
      <c r="I1515" s="1"/>
      <c r="J1515" s="1"/>
      <c r="K1515" s="1"/>
      <c r="L1515" s="1"/>
      <c r="Z1515"/>
      <c r="AA1515"/>
      <c r="AB1515"/>
      <c r="AC1515"/>
      <c r="AD1515"/>
      <c r="AE1515"/>
      <c r="AF1515"/>
      <c r="AG1515"/>
      <c r="AH1515"/>
      <c r="AI1515"/>
      <c r="AJ1515"/>
    </row>
    <row r="1516" spans="7:36" x14ac:dyDescent="0.25">
      <c r="G1516" s="1"/>
      <c r="H1516" s="1"/>
      <c r="I1516" s="1"/>
      <c r="J1516" s="1"/>
      <c r="K1516" s="1"/>
      <c r="L1516" s="1"/>
      <c r="Z1516"/>
      <c r="AA1516"/>
      <c r="AB1516"/>
      <c r="AC1516"/>
      <c r="AD1516"/>
      <c r="AE1516"/>
      <c r="AF1516"/>
      <c r="AG1516"/>
      <c r="AH1516"/>
      <c r="AI1516"/>
      <c r="AJ1516"/>
    </row>
    <row r="1517" spans="7:36" x14ac:dyDescent="0.25">
      <c r="G1517" s="1"/>
      <c r="H1517" s="1"/>
      <c r="I1517" s="1"/>
      <c r="J1517" s="1"/>
      <c r="K1517" s="1"/>
      <c r="L1517" s="1"/>
      <c r="Z1517"/>
      <c r="AA1517"/>
      <c r="AB1517"/>
      <c r="AC1517"/>
      <c r="AD1517"/>
      <c r="AE1517"/>
      <c r="AF1517"/>
      <c r="AG1517"/>
      <c r="AH1517"/>
      <c r="AI1517"/>
      <c r="AJ1517"/>
    </row>
    <row r="1518" spans="7:36" x14ac:dyDescent="0.25">
      <c r="G1518" s="1"/>
      <c r="H1518" s="1"/>
      <c r="I1518" s="1"/>
      <c r="J1518" s="1"/>
      <c r="K1518" s="1"/>
      <c r="L1518" s="1"/>
      <c r="Z1518"/>
      <c r="AA1518"/>
      <c r="AB1518"/>
      <c r="AC1518"/>
      <c r="AD1518"/>
      <c r="AE1518"/>
      <c r="AF1518"/>
      <c r="AG1518"/>
      <c r="AH1518"/>
      <c r="AI1518"/>
      <c r="AJ1518"/>
    </row>
    <row r="1519" spans="7:36" x14ac:dyDescent="0.25">
      <c r="G1519" s="1"/>
      <c r="H1519" s="1"/>
      <c r="I1519" s="1"/>
      <c r="J1519" s="1"/>
      <c r="K1519" s="1"/>
      <c r="L1519" s="1"/>
      <c r="Z1519"/>
      <c r="AA1519"/>
      <c r="AB1519"/>
      <c r="AC1519"/>
      <c r="AD1519"/>
      <c r="AE1519"/>
      <c r="AF1519"/>
      <c r="AG1519"/>
      <c r="AH1519"/>
      <c r="AI1519"/>
      <c r="AJ1519"/>
    </row>
    <row r="1520" spans="7:36" x14ac:dyDescent="0.25">
      <c r="G1520" s="1"/>
      <c r="H1520" s="1"/>
      <c r="I1520" s="1"/>
      <c r="J1520" s="1"/>
      <c r="K1520" s="1"/>
      <c r="L1520" s="1"/>
      <c r="Z1520"/>
      <c r="AA1520"/>
      <c r="AB1520"/>
      <c r="AC1520"/>
      <c r="AD1520"/>
      <c r="AE1520"/>
      <c r="AF1520"/>
      <c r="AG1520"/>
      <c r="AH1520"/>
      <c r="AI1520"/>
      <c r="AJ1520"/>
    </row>
    <row r="1521" spans="7:36" x14ac:dyDescent="0.25">
      <c r="G1521" s="1"/>
      <c r="H1521" s="1"/>
      <c r="I1521" s="1"/>
      <c r="J1521" s="1"/>
      <c r="K1521" s="1"/>
      <c r="L1521" s="1"/>
      <c r="Z1521"/>
      <c r="AA1521"/>
      <c r="AB1521"/>
      <c r="AC1521"/>
      <c r="AD1521"/>
      <c r="AE1521"/>
      <c r="AF1521"/>
      <c r="AG1521"/>
      <c r="AH1521"/>
      <c r="AI1521"/>
      <c r="AJ1521"/>
    </row>
    <row r="1522" spans="7:36" x14ac:dyDescent="0.25">
      <c r="G1522" s="1"/>
      <c r="H1522" s="1"/>
      <c r="I1522" s="1"/>
      <c r="J1522" s="1"/>
      <c r="K1522" s="1"/>
      <c r="L1522" s="1"/>
      <c r="Z1522"/>
      <c r="AA1522"/>
      <c r="AB1522"/>
      <c r="AC1522"/>
      <c r="AD1522"/>
      <c r="AE1522"/>
      <c r="AF1522"/>
      <c r="AG1522"/>
      <c r="AH1522"/>
      <c r="AI1522"/>
      <c r="AJ1522"/>
    </row>
    <row r="1523" spans="7:36" x14ac:dyDescent="0.25">
      <c r="G1523" s="1"/>
      <c r="H1523" s="1"/>
      <c r="I1523" s="1"/>
      <c r="J1523" s="1"/>
      <c r="K1523" s="1"/>
      <c r="L1523" s="1"/>
      <c r="Z1523"/>
      <c r="AA1523"/>
      <c r="AB1523"/>
      <c r="AC1523"/>
      <c r="AD1523"/>
      <c r="AE1523"/>
      <c r="AF1523"/>
      <c r="AG1523"/>
      <c r="AH1523"/>
      <c r="AI1523"/>
      <c r="AJ1523"/>
    </row>
    <row r="1524" spans="7:36" x14ac:dyDescent="0.25">
      <c r="G1524" s="1"/>
      <c r="H1524" s="1"/>
      <c r="I1524" s="1"/>
      <c r="J1524" s="1"/>
      <c r="K1524" s="1"/>
      <c r="L1524" s="1"/>
      <c r="Z1524"/>
      <c r="AA1524"/>
      <c r="AB1524"/>
      <c r="AC1524"/>
      <c r="AD1524"/>
      <c r="AE1524"/>
      <c r="AF1524"/>
      <c r="AG1524"/>
      <c r="AH1524"/>
      <c r="AI1524"/>
      <c r="AJ1524"/>
    </row>
    <row r="1525" spans="7:36" x14ac:dyDescent="0.25">
      <c r="G1525" s="1"/>
      <c r="H1525" s="1"/>
      <c r="I1525" s="1"/>
      <c r="J1525" s="1"/>
      <c r="K1525" s="1"/>
      <c r="L1525" s="1"/>
      <c r="Z1525"/>
      <c r="AA1525"/>
      <c r="AB1525"/>
      <c r="AC1525"/>
      <c r="AD1525"/>
      <c r="AE1525"/>
      <c r="AF1525"/>
      <c r="AG1525"/>
      <c r="AH1525"/>
      <c r="AI1525"/>
      <c r="AJ1525"/>
    </row>
    <row r="1526" spans="7:36" x14ac:dyDescent="0.25">
      <c r="G1526" s="1"/>
      <c r="H1526" s="1"/>
      <c r="I1526" s="1"/>
      <c r="J1526" s="1"/>
      <c r="K1526" s="1"/>
      <c r="L1526" s="1"/>
      <c r="Z1526"/>
      <c r="AA1526"/>
      <c r="AB1526"/>
      <c r="AC1526"/>
      <c r="AD1526"/>
      <c r="AE1526"/>
      <c r="AF1526"/>
      <c r="AG1526"/>
      <c r="AH1526"/>
      <c r="AI1526"/>
      <c r="AJ1526"/>
    </row>
    <row r="1527" spans="7:36" x14ac:dyDescent="0.25">
      <c r="G1527" s="1"/>
      <c r="H1527" s="1"/>
      <c r="I1527" s="1"/>
      <c r="J1527" s="1"/>
      <c r="K1527" s="1"/>
      <c r="L1527" s="1"/>
      <c r="Z1527"/>
      <c r="AA1527"/>
      <c r="AB1527"/>
      <c r="AC1527"/>
      <c r="AD1527"/>
      <c r="AE1527"/>
      <c r="AF1527"/>
      <c r="AG1527"/>
      <c r="AH1527"/>
      <c r="AI1527"/>
      <c r="AJ1527"/>
    </row>
    <row r="1528" spans="7:36" x14ac:dyDescent="0.25">
      <c r="G1528" s="1"/>
      <c r="H1528" s="1"/>
      <c r="I1528" s="1"/>
      <c r="J1528" s="1"/>
      <c r="K1528" s="1"/>
      <c r="L1528" s="1"/>
      <c r="Z1528"/>
      <c r="AA1528"/>
      <c r="AB1528"/>
      <c r="AC1528"/>
      <c r="AD1528"/>
      <c r="AE1528"/>
      <c r="AF1528"/>
      <c r="AG1528"/>
      <c r="AH1528"/>
      <c r="AI1528"/>
      <c r="AJ1528"/>
    </row>
    <row r="1529" spans="7:36" x14ac:dyDescent="0.25">
      <c r="G1529" s="1"/>
      <c r="H1529" s="1"/>
      <c r="I1529" s="1"/>
      <c r="J1529" s="1"/>
      <c r="K1529" s="1"/>
      <c r="L1529" s="1"/>
      <c r="Z1529"/>
      <c r="AA1529"/>
      <c r="AB1529"/>
      <c r="AC1529"/>
      <c r="AD1529"/>
      <c r="AE1529"/>
      <c r="AF1529"/>
      <c r="AG1529"/>
      <c r="AH1529"/>
      <c r="AI1529"/>
      <c r="AJ1529"/>
    </row>
    <row r="1530" spans="7:36" x14ac:dyDescent="0.25">
      <c r="G1530" s="1"/>
      <c r="H1530" s="1"/>
      <c r="I1530" s="1"/>
      <c r="J1530" s="1"/>
      <c r="K1530" s="1"/>
      <c r="L1530" s="1"/>
      <c r="Z1530"/>
      <c r="AA1530"/>
      <c r="AB1530"/>
      <c r="AC1530"/>
      <c r="AD1530"/>
      <c r="AE1530"/>
      <c r="AF1530"/>
      <c r="AG1530"/>
      <c r="AH1530"/>
      <c r="AI1530"/>
      <c r="AJ1530"/>
    </row>
    <row r="1531" spans="7:36" x14ac:dyDescent="0.25">
      <c r="G1531" s="1"/>
      <c r="H1531" s="1"/>
      <c r="I1531" s="1"/>
      <c r="J1531" s="1"/>
      <c r="K1531" s="1"/>
      <c r="L1531" s="1"/>
      <c r="Z1531"/>
      <c r="AA1531"/>
      <c r="AB1531"/>
      <c r="AC1531"/>
      <c r="AD1531"/>
      <c r="AE1531"/>
      <c r="AF1531"/>
      <c r="AG1531"/>
      <c r="AH1531"/>
      <c r="AI1531"/>
      <c r="AJ1531"/>
    </row>
    <row r="1532" spans="7:36" x14ac:dyDescent="0.25">
      <c r="G1532" s="1"/>
      <c r="H1532" s="1"/>
      <c r="I1532" s="1"/>
      <c r="J1532" s="1"/>
      <c r="K1532" s="1"/>
      <c r="L1532" s="1"/>
      <c r="Z1532"/>
      <c r="AA1532"/>
      <c r="AB1532"/>
      <c r="AC1532"/>
      <c r="AD1532"/>
      <c r="AE1532"/>
      <c r="AF1532"/>
      <c r="AG1532"/>
      <c r="AH1532"/>
      <c r="AI1532"/>
      <c r="AJ1532"/>
    </row>
    <row r="1533" spans="7:36" x14ac:dyDescent="0.25">
      <c r="G1533" s="1"/>
      <c r="H1533" s="1"/>
      <c r="I1533" s="1"/>
      <c r="J1533" s="1"/>
      <c r="K1533" s="1"/>
      <c r="L1533" s="1"/>
      <c r="Z1533"/>
      <c r="AA1533"/>
      <c r="AB1533"/>
      <c r="AC1533"/>
      <c r="AD1533"/>
      <c r="AE1533"/>
      <c r="AF1533"/>
      <c r="AG1533"/>
      <c r="AH1533"/>
      <c r="AI1533"/>
      <c r="AJ1533"/>
    </row>
    <row r="1534" spans="7:36" x14ac:dyDescent="0.25">
      <c r="G1534" s="1"/>
      <c r="H1534" s="1"/>
      <c r="I1534" s="1"/>
      <c r="J1534" s="1"/>
      <c r="K1534" s="1"/>
      <c r="L1534" s="1"/>
      <c r="Z1534"/>
      <c r="AA1534"/>
      <c r="AB1534"/>
      <c r="AC1534"/>
      <c r="AD1534"/>
      <c r="AE1534"/>
      <c r="AF1534"/>
      <c r="AG1534"/>
      <c r="AH1534"/>
      <c r="AI1534"/>
      <c r="AJ1534"/>
    </row>
    <row r="1535" spans="7:36" x14ac:dyDescent="0.25">
      <c r="G1535" s="1"/>
      <c r="H1535" s="1"/>
      <c r="I1535" s="1"/>
      <c r="J1535" s="1"/>
      <c r="K1535" s="1"/>
      <c r="L1535" s="1"/>
      <c r="Z1535"/>
      <c r="AA1535"/>
      <c r="AB1535"/>
      <c r="AC1535"/>
      <c r="AD1535"/>
      <c r="AE1535"/>
      <c r="AF1535"/>
      <c r="AG1535"/>
      <c r="AH1535"/>
      <c r="AI1535"/>
      <c r="AJ1535"/>
    </row>
    <row r="1536" spans="7:36" x14ac:dyDescent="0.25">
      <c r="G1536" s="1"/>
      <c r="H1536" s="1"/>
      <c r="I1536" s="1"/>
      <c r="J1536" s="1"/>
      <c r="K1536" s="1"/>
      <c r="L1536" s="1"/>
      <c r="Z1536"/>
      <c r="AA1536"/>
      <c r="AB1536"/>
      <c r="AC1536"/>
      <c r="AD1536"/>
      <c r="AE1536"/>
      <c r="AF1536"/>
      <c r="AG1536"/>
      <c r="AH1536"/>
      <c r="AI1536"/>
      <c r="AJ1536"/>
    </row>
    <row r="1537" spans="7:36" x14ac:dyDescent="0.25">
      <c r="G1537" s="1"/>
      <c r="H1537" s="1"/>
      <c r="I1537" s="1"/>
      <c r="J1537" s="1"/>
      <c r="K1537" s="1"/>
      <c r="L1537" s="1"/>
      <c r="Z1537"/>
      <c r="AA1537"/>
      <c r="AB1537"/>
      <c r="AC1537"/>
      <c r="AD1537"/>
      <c r="AE1537"/>
      <c r="AF1537"/>
      <c r="AG1537"/>
      <c r="AH1537"/>
      <c r="AI1537"/>
      <c r="AJ1537"/>
    </row>
    <row r="1538" spans="7:36" x14ac:dyDescent="0.25">
      <c r="G1538" s="1"/>
      <c r="H1538" s="1"/>
      <c r="I1538" s="1"/>
      <c r="J1538" s="1"/>
      <c r="K1538" s="1"/>
      <c r="L1538" s="1"/>
      <c r="Z1538"/>
      <c r="AA1538"/>
      <c r="AB1538"/>
      <c r="AC1538"/>
      <c r="AD1538"/>
      <c r="AE1538"/>
      <c r="AF1538"/>
      <c r="AG1538"/>
      <c r="AH1538"/>
      <c r="AI1538"/>
      <c r="AJ1538"/>
    </row>
    <row r="1539" spans="7:36" x14ac:dyDescent="0.25">
      <c r="G1539" s="1"/>
      <c r="H1539" s="1"/>
      <c r="I1539" s="1"/>
      <c r="J1539" s="1"/>
      <c r="K1539" s="1"/>
      <c r="L1539" s="1"/>
      <c r="Z1539"/>
      <c r="AA1539"/>
      <c r="AB1539"/>
      <c r="AC1539"/>
      <c r="AD1539"/>
      <c r="AE1539"/>
      <c r="AF1539"/>
      <c r="AG1539"/>
      <c r="AH1539"/>
      <c r="AI1539"/>
      <c r="AJ1539"/>
    </row>
    <row r="1540" spans="7:36" x14ac:dyDescent="0.25">
      <c r="G1540" s="1"/>
      <c r="H1540" s="1"/>
      <c r="I1540" s="1"/>
      <c r="J1540" s="1"/>
      <c r="K1540" s="1"/>
      <c r="L1540" s="1"/>
      <c r="Z1540"/>
      <c r="AA1540"/>
      <c r="AB1540"/>
      <c r="AC1540"/>
      <c r="AD1540"/>
      <c r="AE1540"/>
      <c r="AF1540"/>
      <c r="AG1540"/>
      <c r="AH1540"/>
      <c r="AI1540"/>
      <c r="AJ1540"/>
    </row>
    <row r="1541" spans="7:36" x14ac:dyDescent="0.25">
      <c r="G1541" s="1"/>
      <c r="H1541" s="1"/>
      <c r="I1541" s="1"/>
      <c r="J1541" s="1"/>
      <c r="K1541" s="1"/>
      <c r="L1541" s="1"/>
      <c r="Z1541"/>
      <c r="AA1541"/>
      <c r="AB1541"/>
      <c r="AC1541"/>
      <c r="AD1541"/>
      <c r="AE1541"/>
      <c r="AF1541"/>
      <c r="AG1541"/>
      <c r="AH1541"/>
      <c r="AI1541"/>
      <c r="AJ1541"/>
    </row>
    <row r="1542" spans="7:36" x14ac:dyDescent="0.25">
      <c r="G1542" s="1"/>
      <c r="H1542" s="1"/>
      <c r="I1542" s="1"/>
      <c r="J1542" s="1"/>
      <c r="K1542" s="1"/>
      <c r="L1542" s="1"/>
      <c r="Z1542"/>
      <c r="AA1542"/>
      <c r="AB1542"/>
      <c r="AC1542"/>
      <c r="AD1542"/>
      <c r="AE1542"/>
      <c r="AF1542"/>
      <c r="AG1542"/>
      <c r="AH1542"/>
      <c r="AI1542"/>
      <c r="AJ1542"/>
    </row>
    <row r="1543" spans="7:36" x14ac:dyDescent="0.25">
      <c r="G1543" s="1"/>
      <c r="H1543" s="1"/>
      <c r="I1543" s="1"/>
      <c r="J1543" s="1"/>
      <c r="K1543" s="1"/>
      <c r="L1543" s="1"/>
      <c r="Z1543"/>
      <c r="AA1543"/>
      <c r="AB1543"/>
      <c r="AC1543"/>
      <c r="AD1543"/>
      <c r="AE1543"/>
      <c r="AF1543"/>
      <c r="AG1543"/>
      <c r="AH1543"/>
      <c r="AI1543"/>
      <c r="AJ1543"/>
    </row>
    <row r="1544" spans="7:36" x14ac:dyDescent="0.25">
      <c r="G1544" s="1"/>
      <c r="H1544" s="1"/>
      <c r="I1544" s="1"/>
      <c r="J1544" s="1"/>
      <c r="K1544" s="1"/>
      <c r="L1544" s="1"/>
      <c r="Z1544"/>
      <c r="AA1544"/>
      <c r="AB1544"/>
      <c r="AC1544"/>
      <c r="AD1544"/>
      <c r="AE1544"/>
      <c r="AF1544"/>
      <c r="AG1544"/>
      <c r="AH1544"/>
      <c r="AI1544"/>
      <c r="AJ1544"/>
    </row>
    <row r="1545" spans="7:36" x14ac:dyDescent="0.25">
      <c r="G1545" s="1"/>
      <c r="H1545" s="1"/>
      <c r="I1545" s="1"/>
      <c r="J1545" s="1"/>
      <c r="K1545" s="1"/>
      <c r="L1545" s="1"/>
      <c r="Z1545"/>
      <c r="AA1545"/>
      <c r="AB1545"/>
      <c r="AC1545"/>
      <c r="AD1545"/>
      <c r="AE1545"/>
      <c r="AF1545"/>
      <c r="AG1545"/>
      <c r="AH1545"/>
      <c r="AI1545"/>
      <c r="AJ1545"/>
    </row>
    <row r="1546" spans="7:36" x14ac:dyDescent="0.25">
      <c r="G1546" s="1"/>
      <c r="H1546" s="1"/>
      <c r="I1546" s="1"/>
      <c r="J1546" s="1"/>
      <c r="K1546" s="1"/>
      <c r="L1546" s="1"/>
      <c r="Z1546"/>
      <c r="AA1546"/>
      <c r="AB1546"/>
      <c r="AC1546"/>
      <c r="AD1546"/>
      <c r="AE1546"/>
      <c r="AF1546"/>
      <c r="AG1546"/>
      <c r="AH1546"/>
      <c r="AI1546"/>
      <c r="AJ1546"/>
    </row>
    <row r="1547" spans="7:36" x14ac:dyDescent="0.25">
      <c r="G1547" s="1"/>
      <c r="H1547" s="1"/>
      <c r="I1547" s="1"/>
      <c r="J1547" s="1"/>
      <c r="K1547" s="1"/>
      <c r="L1547" s="1"/>
      <c r="Z1547"/>
      <c r="AA1547"/>
      <c r="AB1547"/>
      <c r="AC1547"/>
      <c r="AD1547"/>
      <c r="AE1547"/>
      <c r="AF1547"/>
      <c r="AG1547"/>
      <c r="AH1547"/>
      <c r="AI1547"/>
      <c r="AJ1547"/>
    </row>
    <row r="1548" spans="7:36" x14ac:dyDescent="0.25">
      <c r="G1548" s="1"/>
      <c r="H1548" s="1"/>
      <c r="I1548" s="1"/>
      <c r="J1548" s="1"/>
      <c r="K1548" s="1"/>
      <c r="L1548" s="1"/>
      <c r="Z1548"/>
      <c r="AA1548"/>
      <c r="AB1548"/>
      <c r="AC1548"/>
      <c r="AD1548"/>
      <c r="AE1548"/>
      <c r="AF1548"/>
      <c r="AG1548"/>
      <c r="AH1548"/>
      <c r="AI1548"/>
      <c r="AJ1548"/>
    </row>
    <row r="1549" spans="7:36" x14ac:dyDescent="0.25">
      <c r="G1549" s="1"/>
      <c r="H1549" s="1"/>
      <c r="I1549" s="1"/>
      <c r="J1549" s="1"/>
      <c r="K1549" s="1"/>
      <c r="L1549" s="1"/>
      <c r="Z1549"/>
      <c r="AA1549"/>
      <c r="AB1549"/>
      <c r="AC1549"/>
      <c r="AD1549"/>
      <c r="AE1549"/>
      <c r="AF1549"/>
      <c r="AG1549"/>
      <c r="AH1549"/>
      <c r="AI1549"/>
      <c r="AJ1549"/>
    </row>
    <row r="1550" spans="7:36" x14ac:dyDescent="0.25">
      <c r="G1550" s="1"/>
      <c r="H1550" s="1"/>
      <c r="I1550" s="1"/>
      <c r="J1550" s="1"/>
      <c r="K1550" s="1"/>
      <c r="L1550" s="1"/>
      <c r="Z1550"/>
      <c r="AA1550"/>
      <c r="AB1550"/>
      <c r="AC1550"/>
      <c r="AD1550"/>
      <c r="AE1550"/>
      <c r="AF1550"/>
      <c r="AG1550"/>
      <c r="AH1550"/>
      <c r="AI1550"/>
      <c r="AJ1550"/>
    </row>
    <row r="1551" spans="7:36" x14ac:dyDescent="0.25">
      <c r="G1551" s="1"/>
      <c r="H1551" s="1"/>
      <c r="I1551" s="1"/>
      <c r="J1551" s="1"/>
      <c r="K1551" s="1"/>
      <c r="L1551" s="1"/>
      <c r="Z1551"/>
      <c r="AA1551"/>
      <c r="AB1551"/>
      <c r="AC1551"/>
      <c r="AD1551"/>
      <c r="AE1551"/>
      <c r="AF1551"/>
      <c r="AG1551"/>
      <c r="AH1551"/>
      <c r="AI1551"/>
      <c r="AJ1551"/>
    </row>
    <row r="1552" spans="7:36" x14ac:dyDescent="0.25">
      <c r="G1552" s="1"/>
      <c r="H1552" s="1"/>
      <c r="I1552" s="1"/>
      <c r="J1552" s="1"/>
      <c r="K1552" s="1"/>
      <c r="L1552" s="1"/>
      <c r="Z1552"/>
      <c r="AA1552"/>
      <c r="AB1552"/>
      <c r="AC1552"/>
      <c r="AD1552"/>
      <c r="AE1552"/>
      <c r="AF1552"/>
      <c r="AG1552"/>
      <c r="AH1552"/>
      <c r="AI1552"/>
      <c r="AJ1552"/>
    </row>
    <row r="1553" spans="7:36" x14ac:dyDescent="0.25">
      <c r="G1553" s="1"/>
      <c r="H1553" s="1"/>
      <c r="I1553" s="1"/>
      <c r="J1553" s="1"/>
      <c r="K1553" s="1"/>
      <c r="L1553" s="1"/>
      <c r="Z1553"/>
      <c r="AA1553"/>
      <c r="AB1553"/>
      <c r="AC1553"/>
      <c r="AD1553"/>
      <c r="AE1553"/>
      <c r="AF1553"/>
      <c r="AG1553"/>
      <c r="AH1553"/>
      <c r="AI1553"/>
      <c r="AJ1553"/>
    </row>
    <row r="1554" spans="7:36" x14ac:dyDescent="0.25">
      <c r="G1554" s="1"/>
      <c r="H1554" s="1"/>
      <c r="I1554" s="1"/>
      <c r="J1554" s="1"/>
      <c r="K1554" s="1"/>
      <c r="L1554" s="1"/>
      <c r="Z1554"/>
      <c r="AA1554"/>
      <c r="AB1554"/>
      <c r="AC1554"/>
      <c r="AD1554"/>
      <c r="AE1554"/>
      <c r="AF1554"/>
      <c r="AG1554"/>
      <c r="AH1554"/>
      <c r="AI1554"/>
      <c r="AJ1554"/>
    </row>
    <row r="1555" spans="7:36" x14ac:dyDescent="0.25">
      <c r="G1555" s="1"/>
      <c r="H1555" s="1"/>
      <c r="I1555" s="1"/>
      <c r="J1555" s="1"/>
      <c r="K1555" s="1"/>
      <c r="L1555" s="1"/>
      <c r="Z1555"/>
      <c r="AA1555"/>
      <c r="AB1555"/>
      <c r="AC1555"/>
      <c r="AD1555"/>
      <c r="AE1555"/>
      <c r="AF1555"/>
      <c r="AG1555"/>
      <c r="AH1555"/>
      <c r="AI1555"/>
      <c r="AJ1555"/>
    </row>
    <row r="1556" spans="7:36" x14ac:dyDescent="0.25">
      <c r="G1556" s="1"/>
      <c r="H1556" s="1"/>
      <c r="I1556" s="1"/>
      <c r="J1556" s="1"/>
      <c r="K1556" s="1"/>
      <c r="L1556" s="1"/>
      <c r="Z1556"/>
      <c r="AA1556"/>
      <c r="AB1556"/>
      <c r="AC1556"/>
      <c r="AD1556"/>
      <c r="AE1556"/>
      <c r="AF1556"/>
      <c r="AG1556"/>
      <c r="AH1556"/>
      <c r="AI1556"/>
      <c r="AJ1556"/>
    </row>
    <row r="1557" spans="7:36" x14ac:dyDescent="0.25">
      <c r="G1557" s="1"/>
      <c r="H1557" s="1"/>
      <c r="I1557" s="1"/>
      <c r="J1557" s="1"/>
      <c r="K1557" s="1"/>
      <c r="L1557" s="1"/>
      <c r="Z1557"/>
      <c r="AA1557"/>
      <c r="AB1557"/>
      <c r="AC1557"/>
      <c r="AD1557"/>
      <c r="AE1557"/>
      <c r="AF1557"/>
      <c r="AG1557"/>
      <c r="AH1557"/>
      <c r="AI1557"/>
      <c r="AJ1557"/>
    </row>
    <row r="1558" spans="7:36" x14ac:dyDescent="0.25">
      <c r="G1558" s="1"/>
      <c r="H1558" s="1"/>
      <c r="I1558" s="1"/>
      <c r="J1558" s="1"/>
      <c r="K1558" s="1"/>
      <c r="L1558" s="1"/>
      <c r="Z1558"/>
      <c r="AA1558"/>
      <c r="AB1558"/>
      <c r="AC1558"/>
      <c r="AD1558"/>
      <c r="AE1558"/>
      <c r="AF1558"/>
      <c r="AG1558"/>
      <c r="AH1558"/>
      <c r="AI1558"/>
      <c r="AJ1558"/>
    </row>
    <row r="1559" spans="7:36" x14ac:dyDescent="0.25">
      <c r="G1559" s="1"/>
      <c r="H1559" s="1"/>
      <c r="I1559" s="1"/>
      <c r="J1559" s="1"/>
      <c r="K1559" s="1"/>
      <c r="L1559" s="1"/>
      <c r="Z1559"/>
      <c r="AA1559"/>
      <c r="AB1559"/>
      <c r="AC1559"/>
      <c r="AD1559"/>
      <c r="AE1559"/>
      <c r="AF1559"/>
      <c r="AG1559"/>
      <c r="AH1559"/>
      <c r="AI1559"/>
      <c r="AJ1559"/>
    </row>
    <row r="1560" spans="7:36" x14ac:dyDescent="0.25">
      <c r="G1560" s="1"/>
      <c r="H1560" s="1"/>
      <c r="I1560" s="1"/>
      <c r="J1560" s="1"/>
      <c r="K1560" s="1"/>
      <c r="L1560" s="1"/>
      <c r="Z1560"/>
      <c r="AA1560"/>
      <c r="AB1560"/>
      <c r="AC1560"/>
      <c r="AD1560"/>
      <c r="AE1560"/>
      <c r="AF1560"/>
      <c r="AG1560"/>
      <c r="AH1560"/>
      <c r="AI1560"/>
      <c r="AJ1560"/>
    </row>
    <row r="1561" spans="7:36" x14ac:dyDescent="0.25">
      <c r="G1561" s="1"/>
      <c r="H1561" s="1"/>
      <c r="I1561" s="1"/>
      <c r="J1561" s="1"/>
      <c r="K1561" s="1"/>
      <c r="L1561" s="1"/>
      <c r="Z1561"/>
      <c r="AA1561"/>
      <c r="AB1561"/>
      <c r="AC1561"/>
      <c r="AD1561"/>
      <c r="AE1561"/>
      <c r="AF1561"/>
      <c r="AG1561"/>
      <c r="AH1561"/>
      <c r="AI1561"/>
      <c r="AJ1561"/>
    </row>
    <row r="1562" spans="7:36" x14ac:dyDescent="0.25">
      <c r="G1562" s="1"/>
      <c r="H1562" s="1"/>
      <c r="I1562" s="1"/>
      <c r="J1562" s="1"/>
      <c r="K1562" s="1"/>
      <c r="L1562" s="1"/>
      <c r="Z1562"/>
      <c r="AA1562"/>
      <c r="AB1562"/>
      <c r="AC1562"/>
      <c r="AD1562"/>
      <c r="AE1562"/>
      <c r="AF1562"/>
      <c r="AG1562"/>
      <c r="AH1562"/>
      <c r="AI1562"/>
      <c r="AJ1562"/>
    </row>
    <row r="1563" spans="7:36" x14ac:dyDescent="0.25">
      <c r="G1563" s="1"/>
      <c r="H1563" s="1"/>
      <c r="I1563" s="1"/>
      <c r="J1563" s="1"/>
      <c r="K1563" s="1"/>
      <c r="L1563" s="1"/>
      <c r="Z1563"/>
      <c r="AA1563"/>
      <c r="AB1563"/>
      <c r="AC1563"/>
      <c r="AD1563"/>
      <c r="AE1563"/>
      <c r="AF1563"/>
      <c r="AG1563"/>
      <c r="AH1563"/>
      <c r="AI1563"/>
      <c r="AJ1563"/>
    </row>
    <row r="1564" spans="7:36" x14ac:dyDescent="0.25">
      <c r="G1564" s="1"/>
      <c r="H1564" s="1"/>
      <c r="I1564" s="1"/>
      <c r="J1564" s="1"/>
      <c r="K1564" s="1"/>
      <c r="L1564" s="1"/>
      <c r="Z1564"/>
      <c r="AA1564"/>
      <c r="AB1564"/>
      <c r="AC1564"/>
      <c r="AD1564"/>
      <c r="AE1564"/>
      <c r="AF1564"/>
      <c r="AG1564"/>
      <c r="AH1564"/>
      <c r="AI1564"/>
      <c r="AJ1564"/>
    </row>
    <row r="1565" spans="7:36" x14ac:dyDescent="0.25">
      <c r="G1565" s="1"/>
      <c r="H1565" s="1"/>
      <c r="I1565" s="1"/>
      <c r="J1565" s="1"/>
      <c r="K1565" s="1"/>
      <c r="L1565" s="1"/>
      <c r="Z1565"/>
      <c r="AA1565"/>
      <c r="AB1565"/>
      <c r="AC1565"/>
      <c r="AD1565"/>
      <c r="AE1565"/>
      <c r="AF1565"/>
      <c r="AG1565"/>
      <c r="AH1565"/>
      <c r="AI1565"/>
      <c r="AJ1565"/>
    </row>
    <row r="1566" spans="7:36" x14ac:dyDescent="0.25">
      <c r="G1566" s="1"/>
      <c r="H1566" s="1"/>
      <c r="I1566" s="1"/>
      <c r="J1566" s="1"/>
      <c r="K1566" s="1"/>
      <c r="L1566" s="1"/>
      <c r="Z1566"/>
      <c r="AA1566"/>
      <c r="AB1566"/>
      <c r="AC1566"/>
      <c r="AD1566"/>
      <c r="AE1566"/>
      <c r="AF1566"/>
      <c r="AG1566"/>
      <c r="AH1566"/>
      <c r="AI1566"/>
      <c r="AJ1566"/>
    </row>
    <row r="1567" spans="7:36" x14ac:dyDescent="0.25">
      <c r="G1567" s="1"/>
      <c r="H1567" s="1"/>
      <c r="I1567" s="1"/>
      <c r="J1567" s="1"/>
      <c r="K1567" s="1"/>
      <c r="L1567" s="1"/>
      <c r="Z1567"/>
      <c r="AA1567"/>
      <c r="AB1567"/>
      <c r="AC1567"/>
      <c r="AD1567"/>
      <c r="AE1567"/>
      <c r="AF1567"/>
      <c r="AG1567"/>
      <c r="AH1567"/>
      <c r="AI1567"/>
      <c r="AJ1567"/>
    </row>
    <row r="1568" spans="7:36" x14ac:dyDescent="0.25">
      <c r="G1568" s="1"/>
      <c r="H1568" s="1"/>
      <c r="I1568" s="1"/>
      <c r="J1568" s="1"/>
      <c r="K1568" s="1"/>
      <c r="L1568" s="1"/>
      <c r="Z1568"/>
      <c r="AA1568"/>
      <c r="AB1568"/>
      <c r="AC1568"/>
      <c r="AD1568"/>
      <c r="AE1568"/>
      <c r="AF1568"/>
      <c r="AG1568"/>
      <c r="AH1568"/>
      <c r="AI1568"/>
      <c r="AJ1568"/>
    </row>
    <row r="1569" spans="7:36" x14ac:dyDescent="0.25">
      <c r="G1569" s="1"/>
      <c r="H1569" s="1"/>
      <c r="I1569" s="1"/>
      <c r="J1569" s="1"/>
      <c r="K1569" s="1"/>
      <c r="L1569" s="1"/>
      <c r="Z1569"/>
      <c r="AA1569"/>
      <c r="AB1569"/>
      <c r="AC1569"/>
      <c r="AD1569"/>
      <c r="AE1569"/>
      <c r="AF1569"/>
      <c r="AG1569"/>
      <c r="AH1569"/>
      <c r="AI1569"/>
      <c r="AJ1569"/>
    </row>
    <row r="1570" spans="7:36" x14ac:dyDescent="0.25">
      <c r="G1570" s="1"/>
      <c r="H1570" s="1"/>
      <c r="I1570" s="1"/>
      <c r="J1570" s="1"/>
      <c r="K1570" s="1"/>
      <c r="L1570" s="1"/>
      <c r="Z1570"/>
      <c r="AA1570"/>
      <c r="AB1570"/>
      <c r="AC1570"/>
      <c r="AD1570"/>
      <c r="AE1570"/>
      <c r="AF1570"/>
      <c r="AG1570"/>
      <c r="AH1570"/>
      <c r="AI1570"/>
      <c r="AJ1570"/>
    </row>
    <row r="1571" spans="7:36" x14ac:dyDescent="0.25">
      <c r="G1571" s="1"/>
      <c r="H1571" s="1"/>
      <c r="I1571" s="1"/>
      <c r="J1571" s="1"/>
      <c r="K1571" s="1"/>
      <c r="L1571" s="1"/>
      <c r="Z1571"/>
      <c r="AA1571"/>
      <c r="AB1571"/>
      <c r="AC1571"/>
      <c r="AD1571"/>
      <c r="AE1571"/>
      <c r="AF1571"/>
      <c r="AG1571"/>
      <c r="AH1571"/>
      <c r="AI1571"/>
      <c r="AJ1571"/>
    </row>
    <row r="1572" spans="7:36" x14ac:dyDescent="0.25">
      <c r="G1572" s="1"/>
      <c r="H1572" s="1"/>
      <c r="I1572" s="1"/>
      <c r="J1572" s="1"/>
      <c r="K1572" s="1"/>
      <c r="L1572" s="1"/>
      <c r="Z1572"/>
      <c r="AA1572"/>
      <c r="AB1572"/>
      <c r="AC1572"/>
      <c r="AD1572"/>
      <c r="AE1572"/>
      <c r="AF1572"/>
      <c r="AG1572"/>
      <c r="AH1572"/>
      <c r="AI1572"/>
      <c r="AJ1572"/>
    </row>
    <row r="1573" spans="7:36" x14ac:dyDescent="0.25">
      <c r="G1573" s="1"/>
      <c r="H1573" s="1"/>
      <c r="I1573" s="1"/>
      <c r="J1573" s="1"/>
      <c r="K1573" s="1"/>
      <c r="L1573" s="1"/>
      <c r="Z1573"/>
      <c r="AA1573"/>
      <c r="AB1573"/>
      <c r="AC1573"/>
      <c r="AD1573"/>
      <c r="AE1573"/>
      <c r="AF1573"/>
      <c r="AG1573"/>
      <c r="AH1573"/>
      <c r="AI1573"/>
      <c r="AJ1573"/>
    </row>
    <row r="1574" spans="7:36" x14ac:dyDescent="0.25">
      <c r="G1574" s="1"/>
      <c r="H1574" s="1"/>
      <c r="I1574" s="1"/>
      <c r="J1574" s="1"/>
      <c r="K1574" s="1"/>
      <c r="L1574" s="1"/>
      <c r="Z1574"/>
      <c r="AA1574"/>
      <c r="AB1574"/>
      <c r="AC1574"/>
      <c r="AD1574"/>
      <c r="AE1574"/>
      <c r="AF1574"/>
      <c r="AG1574"/>
      <c r="AH1574"/>
      <c r="AI1574"/>
      <c r="AJ1574"/>
    </row>
    <row r="1575" spans="7:36" x14ac:dyDescent="0.25">
      <c r="G1575" s="1"/>
      <c r="H1575" s="1"/>
      <c r="I1575" s="1"/>
      <c r="J1575" s="1"/>
      <c r="K1575" s="1"/>
      <c r="L1575" s="1"/>
      <c r="Z1575"/>
      <c r="AA1575"/>
      <c r="AB1575"/>
      <c r="AC1575"/>
      <c r="AD1575"/>
      <c r="AE1575"/>
      <c r="AF1575"/>
      <c r="AG1575"/>
      <c r="AH1575"/>
      <c r="AI1575"/>
      <c r="AJ1575"/>
    </row>
    <row r="1576" spans="7:36" x14ac:dyDescent="0.25">
      <c r="G1576" s="1"/>
      <c r="H1576" s="1"/>
      <c r="I1576" s="1"/>
      <c r="J1576" s="1"/>
      <c r="K1576" s="1"/>
      <c r="L1576" s="1"/>
      <c r="Z1576"/>
      <c r="AA1576"/>
      <c r="AB1576"/>
      <c r="AC1576"/>
      <c r="AD1576"/>
      <c r="AE1576"/>
      <c r="AF1576"/>
      <c r="AG1576"/>
      <c r="AH1576"/>
      <c r="AI1576"/>
      <c r="AJ1576"/>
    </row>
    <row r="1577" spans="7:36" x14ac:dyDescent="0.25">
      <c r="G1577" s="1"/>
      <c r="H1577" s="1"/>
      <c r="I1577" s="1"/>
      <c r="J1577" s="1"/>
      <c r="K1577" s="1"/>
      <c r="L1577" s="1"/>
      <c r="Z1577"/>
      <c r="AA1577"/>
      <c r="AB1577"/>
      <c r="AC1577"/>
      <c r="AD1577"/>
      <c r="AE1577"/>
      <c r="AF1577"/>
      <c r="AG1577"/>
      <c r="AH1577"/>
      <c r="AI1577"/>
      <c r="AJ1577"/>
    </row>
    <row r="1578" spans="7:36" x14ac:dyDescent="0.25">
      <c r="G1578" s="1"/>
      <c r="H1578" s="1"/>
      <c r="I1578" s="1"/>
      <c r="J1578" s="1"/>
      <c r="K1578" s="1"/>
      <c r="L1578" s="1"/>
      <c r="Z1578"/>
      <c r="AA1578"/>
      <c r="AB1578"/>
      <c r="AC1578"/>
      <c r="AD1578"/>
      <c r="AE1578"/>
      <c r="AF1578"/>
      <c r="AG1578"/>
      <c r="AH1578"/>
      <c r="AI1578"/>
      <c r="AJ1578"/>
    </row>
    <row r="1579" spans="7:36" x14ac:dyDescent="0.25">
      <c r="G1579" s="1"/>
      <c r="H1579" s="1"/>
      <c r="I1579" s="1"/>
      <c r="J1579" s="1"/>
      <c r="K1579" s="1"/>
      <c r="L1579" s="1"/>
      <c r="Z1579"/>
      <c r="AA1579"/>
      <c r="AB1579"/>
      <c r="AC1579"/>
      <c r="AD1579"/>
      <c r="AE1579"/>
      <c r="AF1579"/>
      <c r="AG1579"/>
      <c r="AH1579"/>
      <c r="AI1579"/>
      <c r="AJ1579"/>
    </row>
    <row r="1580" spans="7:36" x14ac:dyDescent="0.25">
      <c r="G1580" s="1"/>
      <c r="H1580" s="1"/>
      <c r="I1580" s="1"/>
      <c r="J1580" s="1"/>
      <c r="K1580" s="1"/>
      <c r="L1580" s="1"/>
      <c r="Z1580"/>
      <c r="AA1580"/>
      <c r="AB1580"/>
      <c r="AC1580"/>
      <c r="AD1580"/>
      <c r="AE1580"/>
      <c r="AF1580"/>
      <c r="AG1580"/>
      <c r="AH1580"/>
      <c r="AI1580"/>
      <c r="AJ1580"/>
    </row>
    <row r="1581" spans="7:36" x14ac:dyDescent="0.25">
      <c r="G1581" s="1"/>
      <c r="H1581" s="1"/>
      <c r="I1581" s="1"/>
      <c r="J1581" s="1"/>
      <c r="K1581" s="1"/>
      <c r="L1581" s="1"/>
      <c r="Z1581"/>
      <c r="AA1581"/>
      <c r="AB1581"/>
      <c r="AC1581"/>
      <c r="AD1581"/>
      <c r="AE1581"/>
      <c r="AF1581"/>
      <c r="AG1581"/>
      <c r="AH1581"/>
      <c r="AI1581"/>
      <c r="AJ1581"/>
    </row>
    <row r="1582" spans="7:36" x14ac:dyDescent="0.25">
      <c r="G1582" s="1"/>
      <c r="H1582" s="1"/>
      <c r="I1582" s="1"/>
      <c r="J1582" s="1"/>
      <c r="K1582" s="1"/>
      <c r="L1582" s="1"/>
      <c r="Z1582"/>
      <c r="AA1582"/>
      <c r="AB1582"/>
      <c r="AC1582"/>
      <c r="AD1582"/>
      <c r="AE1582"/>
      <c r="AF1582"/>
      <c r="AG1582"/>
      <c r="AH1582"/>
      <c r="AI1582"/>
      <c r="AJ1582"/>
    </row>
    <row r="1583" spans="7:36" x14ac:dyDescent="0.25">
      <c r="G1583" s="1"/>
      <c r="H1583" s="1"/>
      <c r="I1583" s="1"/>
      <c r="J1583" s="1"/>
      <c r="K1583" s="1"/>
      <c r="L1583" s="1"/>
      <c r="Z1583"/>
      <c r="AA1583"/>
      <c r="AB1583"/>
      <c r="AC1583"/>
      <c r="AD1583"/>
      <c r="AE1583"/>
      <c r="AF1583"/>
      <c r="AG1583"/>
      <c r="AH1583"/>
      <c r="AI1583"/>
      <c r="AJ1583"/>
    </row>
    <row r="1584" spans="7:36" x14ac:dyDescent="0.25">
      <c r="G1584" s="1"/>
      <c r="H1584" s="1"/>
      <c r="I1584" s="1"/>
      <c r="J1584" s="1"/>
      <c r="K1584" s="1"/>
      <c r="L1584" s="1"/>
      <c r="Z1584"/>
      <c r="AA1584"/>
      <c r="AB1584"/>
      <c r="AC1584"/>
      <c r="AD1584"/>
      <c r="AE1584"/>
      <c r="AF1584"/>
      <c r="AG1584"/>
      <c r="AH1584"/>
      <c r="AI1584"/>
      <c r="AJ1584"/>
    </row>
    <row r="1585" spans="7:36" x14ac:dyDescent="0.25">
      <c r="G1585" s="1"/>
      <c r="H1585" s="1"/>
      <c r="I1585" s="1"/>
      <c r="J1585" s="1"/>
      <c r="K1585" s="1"/>
      <c r="L1585" s="1"/>
      <c r="Z1585"/>
      <c r="AA1585"/>
      <c r="AB1585"/>
      <c r="AC1585"/>
      <c r="AD1585"/>
      <c r="AE1585"/>
      <c r="AF1585"/>
      <c r="AG1585"/>
      <c r="AH1585"/>
      <c r="AI1585"/>
      <c r="AJ1585"/>
    </row>
    <row r="1586" spans="7:36" x14ac:dyDescent="0.25">
      <c r="G1586" s="1"/>
      <c r="H1586" s="1"/>
      <c r="I1586" s="1"/>
      <c r="J1586" s="1"/>
      <c r="K1586" s="1"/>
      <c r="L1586" s="1"/>
      <c r="Z1586"/>
      <c r="AA1586"/>
      <c r="AB1586"/>
      <c r="AC1586"/>
      <c r="AD1586"/>
      <c r="AE1586"/>
      <c r="AF1586"/>
      <c r="AG1586"/>
      <c r="AH1586"/>
      <c r="AI1586"/>
      <c r="AJ1586"/>
    </row>
    <row r="1587" spans="7:36" x14ac:dyDescent="0.25">
      <c r="G1587" s="1"/>
      <c r="H1587" s="1"/>
      <c r="I1587" s="1"/>
      <c r="J1587" s="1"/>
      <c r="K1587" s="1"/>
      <c r="L1587" s="1"/>
      <c r="Z1587"/>
      <c r="AA1587"/>
      <c r="AB1587"/>
      <c r="AC1587"/>
      <c r="AD1587"/>
      <c r="AE1587"/>
      <c r="AF1587"/>
      <c r="AG1587"/>
      <c r="AH1587"/>
      <c r="AI1587"/>
      <c r="AJ1587"/>
    </row>
    <row r="1588" spans="7:36" x14ac:dyDescent="0.25">
      <c r="G1588" s="1"/>
      <c r="H1588" s="1"/>
      <c r="I1588" s="1"/>
      <c r="J1588" s="1"/>
      <c r="K1588" s="1"/>
      <c r="L1588" s="1"/>
      <c r="Z1588"/>
      <c r="AA1588"/>
      <c r="AB1588"/>
      <c r="AC1588"/>
      <c r="AD1588"/>
      <c r="AE1588"/>
      <c r="AF1588"/>
      <c r="AG1588"/>
      <c r="AH1588"/>
      <c r="AI1588"/>
      <c r="AJ1588"/>
    </row>
    <row r="1589" spans="7:36" x14ac:dyDescent="0.25">
      <c r="G1589" s="1"/>
      <c r="H1589" s="1"/>
      <c r="I1589" s="1"/>
      <c r="J1589" s="1"/>
      <c r="K1589" s="1"/>
      <c r="L1589" s="1"/>
      <c r="Z1589"/>
      <c r="AA1589"/>
      <c r="AB1589"/>
      <c r="AC1589"/>
      <c r="AD1589"/>
      <c r="AE1589"/>
      <c r="AF1589"/>
      <c r="AG1589"/>
      <c r="AH1589"/>
      <c r="AI1589"/>
      <c r="AJ1589"/>
    </row>
    <row r="1590" spans="7:36" x14ac:dyDescent="0.25">
      <c r="G1590" s="1"/>
      <c r="H1590" s="1"/>
      <c r="I1590" s="1"/>
      <c r="J1590" s="1"/>
      <c r="K1590" s="1"/>
      <c r="L1590" s="1"/>
      <c r="Z1590"/>
      <c r="AA1590"/>
      <c r="AB1590"/>
      <c r="AC1590"/>
      <c r="AD1590"/>
      <c r="AE1590"/>
      <c r="AF1590"/>
      <c r="AG1590"/>
      <c r="AH1590"/>
      <c r="AI1590"/>
      <c r="AJ1590"/>
    </row>
    <row r="1591" spans="7:36" x14ac:dyDescent="0.25">
      <c r="G1591" s="1"/>
      <c r="H1591" s="1"/>
      <c r="I1591" s="1"/>
      <c r="J1591" s="1"/>
      <c r="K1591" s="1"/>
      <c r="L1591" s="1"/>
      <c r="Z1591"/>
      <c r="AA1591"/>
      <c r="AB1591"/>
      <c r="AC1591"/>
      <c r="AD1591"/>
      <c r="AE1591"/>
      <c r="AF1591"/>
      <c r="AG1591"/>
      <c r="AH1591"/>
      <c r="AI1591"/>
      <c r="AJ1591"/>
    </row>
    <row r="1592" spans="7:36" x14ac:dyDescent="0.25">
      <c r="G1592" s="1"/>
      <c r="H1592" s="1"/>
      <c r="I1592" s="1"/>
      <c r="J1592" s="1"/>
      <c r="K1592" s="1"/>
      <c r="L1592" s="1"/>
      <c r="Z1592"/>
      <c r="AA1592"/>
      <c r="AB1592"/>
      <c r="AC1592"/>
      <c r="AD1592"/>
      <c r="AE1592"/>
      <c r="AF1592"/>
      <c r="AG1592"/>
      <c r="AH1592"/>
      <c r="AI1592"/>
      <c r="AJ1592"/>
    </row>
    <row r="1593" spans="7:36" x14ac:dyDescent="0.25">
      <c r="G1593" s="1"/>
      <c r="H1593" s="1"/>
      <c r="I1593" s="1"/>
      <c r="J1593" s="1"/>
      <c r="K1593" s="1"/>
      <c r="L1593" s="1"/>
      <c r="Z1593"/>
      <c r="AA1593"/>
      <c r="AB1593"/>
      <c r="AC1593"/>
      <c r="AD1593"/>
      <c r="AE1593"/>
      <c r="AF1593"/>
      <c r="AG1593"/>
      <c r="AH1593"/>
      <c r="AI1593"/>
      <c r="AJ1593"/>
    </row>
    <row r="1594" spans="7:36" x14ac:dyDescent="0.25">
      <c r="G1594" s="1"/>
      <c r="H1594" s="1"/>
      <c r="I1594" s="1"/>
      <c r="J1594" s="1"/>
      <c r="K1594" s="1"/>
      <c r="L1594" s="1"/>
      <c r="Z1594"/>
      <c r="AA1594"/>
      <c r="AB1594"/>
      <c r="AC1594"/>
      <c r="AD1594"/>
      <c r="AE1594"/>
      <c r="AF1594"/>
      <c r="AG1594"/>
      <c r="AH1594"/>
      <c r="AI1594"/>
      <c r="AJ1594"/>
    </row>
    <row r="1595" spans="7:36" x14ac:dyDescent="0.25">
      <c r="G1595" s="1"/>
      <c r="H1595" s="1"/>
      <c r="I1595" s="1"/>
      <c r="J1595" s="1"/>
      <c r="K1595" s="1"/>
      <c r="L1595" s="1"/>
      <c r="Z1595"/>
      <c r="AA1595"/>
      <c r="AB1595"/>
      <c r="AC1595"/>
      <c r="AD1595"/>
      <c r="AE1595"/>
      <c r="AF1595"/>
      <c r="AG1595"/>
      <c r="AH1595"/>
      <c r="AI1595"/>
      <c r="AJ1595"/>
    </row>
    <row r="1596" spans="7:36" x14ac:dyDescent="0.25">
      <c r="G1596" s="1"/>
      <c r="H1596" s="1"/>
      <c r="I1596" s="1"/>
      <c r="J1596" s="1"/>
      <c r="K1596" s="1"/>
      <c r="L1596" s="1"/>
      <c r="Z1596"/>
      <c r="AA1596"/>
      <c r="AB1596"/>
      <c r="AC1596"/>
      <c r="AD1596"/>
      <c r="AE1596"/>
      <c r="AF1596"/>
      <c r="AG1596"/>
      <c r="AH1596"/>
      <c r="AI1596"/>
      <c r="AJ1596"/>
    </row>
    <row r="1597" spans="7:36" x14ac:dyDescent="0.25">
      <c r="G1597" s="1"/>
      <c r="H1597" s="1"/>
      <c r="I1597" s="1"/>
      <c r="J1597" s="1"/>
      <c r="K1597" s="1"/>
      <c r="L1597" s="1"/>
      <c r="Z1597"/>
      <c r="AA1597"/>
      <c r="AB1597"/>
      <c r="AC1597"/>
      <c r="AD1597"/>
      <c r="AE1597"/>
      <c r="AF1597"/>
      <c r="AG1597"/>
      <c r="AH1597"/>
      <c r="AI1597"/>
      <c r="AJ1597"/>
    </row>
    <row r="1598" spans="7:36" x14ac:dyDescent="0.25">
      <c r="G1598" s="1"/>
      <c r="H1598" s="1"/>
      <c r="I1598" s="1"/>
      <c r="J1598" s="1"/>
      <c r="K1598" s="1"/>
      <c r="L1598" s="1"/>
      <c r="Z1598"/>
      <c r="AA1598"/>
      <c r="AB1598"/>
      <c r="AC1598"/>
      <c r="AD1598"/>
      <c r="AE1598"/>
      <c r="AF1598"/>
      <c r="AG1598"/>
      <c r="AH1598"/>
      <c r="AI1598"/>
      <c r="AJ1598"/>
    </row>
    <row r="1599" spans="7:36" x14ac:dyDescent="0.25">
      <c r="G1599" s="1"/>
      <c r="H1599" s="1"/>
      <c r="I1599" s="1"/>
      <c r="J1599" s="1"/>
      <c r="K1599" s="1"/>
      <c r="L1599" s="1"/>
      <c r="Z1599"/>
      <c r="AA1599"/>
      <c r="AB1599"/>
      <c r="AC1599"/>
      <c r="AD1599"/>
      <c r="AE1599"/>
      <c r="AF1599"/>
      <c r="AG1599"/>
      <c r="AH1599"/>
      <c r="AI1599"/>
      <c r="AJ1599"/>
    </row>
    <row r="1600" spans="7:36" x14ac:dyDescent="0.25">
      <c r="G1600" s="1"/>
      <c r="H1600" s="1"/>
      <c r="I1600" s="1"/>
      <c r="J1600" s="1"/>
      <c r="K1600" s="1"/>
      <c r="L1600" s="1"/>
      <c r="Z1600"/>
      <c r="AA1600"/>
      <c r="AB1600"/>
      <c r="AC1600"/>
      <c r="AD1600"/>
      <c r="AE1600"/>
      <c r="AF1600"/>
      <c r="AG1600"/>
      <c r="AH1600"/>
      <c r="AI1600"/>
      <c r="AJ1600"/>
    </row>
    <row r="1601" spans="7:36" x14ac:dyDescent="0.25">
      <c r="G1601" s="1"/>
      <c r="H1601" s="1"/>
      <c r="I1601" s="1"/>
      <c r="J1601" s="1"/>
      <c r="K1601" s="1"/>
      <c r="L1601" s="1"/>
      <c r="Z1601"/>
      <c r="AA1601"/>
      <c r="AB1601"/>
      <c r="AC1601"/>
      <c r="AD1601"/>
      <c r="AE1601"/>
      <c r="AF1601"/>
      <c r="AG1601"/>
      <c r="AH1601"/>
      <c r="AI1601"/>
      <c r="AJ1601"/>
    </row>
    <row r="1602" spans="7:36" x14ac:dyDescent="0.25">
      <c r="G1602" s="1"/>
      <c r="H1602" s="1"/>
      <c r="I1602" s="1"/>
      <c r="J1602" s="1"/>
      <c r="K1602" s="1"/>
      <c r="L1602" s="1"/>
      <c r="Z1602"/>
      <c r="AA1602"/>
      <c r="AB1602"/>
      <c r="AC1602"/>
      <c r="AD1602"/>
      <c r="AE1602"/>
      <c r="AF1602"/>
      <c r="AG1602"/>
      <c r="AH1602"/>
      <c r="AI1602"/>
      <c r="AJ1602"/>
    </row>
    <row r="1603" spans="7:36" x14ac:dyDescent="0.25">
      <c r="G1603" s="1"/>
      <c r="H1603" s="1"/>
      <c r="I1603" s="1"/>
      <c r="J1603" s="1"/>
      <c r="K1603" s="1"/>
      <c r="L1603" s="1"/>
      <c r="Z1603"/>
      <c r="AA1603"/>
      <c r="AB1603"/>
      <c r="AC1603"/>
      <c r="AD1603"/>
      <c r="AE1603"/>
      <c r="AF1603"/>
      <c r="AG1603"/>
      <c r="AH1603"/>
      <c r="AI1603"/>
      <c r="AJ1603"/>
    </row>
    <row r="1604" spans="7:36" x14ac:dyDescent="0.25">
      <c r="G1604" s="1"/>
      <c r="H1604" s="1"/>
      <c r="I1604" s="1"/>
      <c r="J1604" s="1"/>
      <c r="K1604" s="1"/>
      <c r="L1604" s="1"/>
      <c r="Z1604"/>
      <c r="AA1604"/>
      <c r="AB1604"/>
      <c r="AC1604"/>
      <c r="AD1604"/>
      <c r="AE1604"/>
      <c r="AF1604"/>
      <c r="AG1604"/>
      <c r="AH1604"/>
      <c r="AI1604"/>
      <c r="AJ1604"/>
    </row>
    <row r="1605" spans="7:36" x14ac:dyDescent="0.25">
      <c r="G1605" s="1"/>
      <c r="H1605" s="1"/>
      <c r="I1605" s="1"/>
      <c r="J1605" s="1"/>
      <c r="K1605" s="1"/>
      <c r="L1605" s="1"/>
      <c r="Z1605"/>
      <c r="AA1605"/>
      <c r="AB1605"/>
      <c r="AC1605"/>
      <c r="AD1605"/>
      <c r="AE1605"/>
      <c r="AF1605"/>
      <c r="AG1605"/>
      <c r="AH1605"/>
      <c r="AI1605"/>
      <c r="AJ1605"/>
    </row>
    <row r="1606" spans="7:36" x14ac:dyDescent="0.25">
      <c r="G1606" s="1"/>
      <c r="H1606" s="1"/>
      <c r="I1606" s="1"/>
      <c r="J1606" s="1"/>
      <c r="K1606" s="1"/>
      <c r="L1606" s="1"/>
      <c r="Z1606"/>
      <c r="AA1606"/>
      <c r="AB1606"/>
      <c r="AC1606"/>
      <c r="AD1606"/>
      <c r="AE1606"/>
      <c r="AF1606"/>
      <c r="AG1606"/>
      <c r="AH1606"/>
      <c r="AI1606"/>
      <c r="AJ1606"/>
    </row>
    <row r="1607" spans="7:36" x14ac:dyDescent="0.25">
      <c r="G1607" s="1"/>
      <c r="H1607" s="1"/>
      <c r="I1607" s="1"/>
      <c r="J1607" s="1"/>
      <c r="K1607" s="1"/>
      <c r="L1607" s="1"/>
      <c r="Z1607"/>
      <c r="AA1607"/>
      <c r="AB1607"/>
      <c r="AC1607"/>
      <c r="AD1607"/>
      <c r="AE1607"/>
      <c r="AF1607"/>
      <c r="AG1607"/>
      <c r="AH1607"/>
      <c r="AI1607"/>
      <c r="AJ1607"/>
    </row>
    <row r="1608" spans="7:36" x14ac:dyDescent="0.25">
      <c r="G1608" s="1"/>
      <c r="H1608" s="1"/>
      <c r="I1608" s="1"/>
      <c r="J1608" s="1"/>
      <c r="K1608" s="1"/>
      <c r="L1608" s="1"/>
      <c r="Z1608"/>
      <c r="AA1608"/>
      <c r="AB1608"/>
      <c r="AC1608"/>
      <c r="AD1608"/>
      <c r="AE1608"/>
      <c r="AF1608"/>
      <c r="AG1608"/>
      <c r="AH1608"/>
      <c r="AI1608"/>
      <c r="AJ1608"/>
    </row>
    <row r="1609" spans="7:36" x14ac:dyDescent="0.25">
      <c r="G1609" s="1"/>
      <c r="H1609" s="1"/>
      <c r="I1609" s="1"/>
      <c r="J1609" s="1"/>
      <c r="K1609" s="1"/>
      <c r="L1609" s="1"/>
      <c r="Z1609"/>
      <c r="AA1609"/>
      <c r="AB1609"/>
      <c r="AC1609"/>
      <c r="AD1609"/>
      <c r="AE1609"/>
      <c r="AF1609"/>
      <c r="AG1609"/>
      <c r="AH1609"/>
      <c r="AI1609"/>
      <c r="AJ1609"/>
    </row>
    <row r="1610" spans="7:36" x14ac:dyDescent="0.25">
      <c r="G1610" s="1"/>
      <c r="H1610" s="1"/>
      <c r="I1610" s="1"/>
      <c r="J1610" s="1"/>
      <c r="K1610" s="1"/>
      <c r="L1610" s="1"/>
      <c r="Z1610"/>
      <c r="AA1610"/>
      <c r="AB1610"/>
      <c r="AC1610"/>
      <c r="AD1610"/>
      <c r="AE1610"/>
      <c r="AF1610"/>
      <c r="AG1610"/>
      <c r="AH1610"/>
      <c r="AI1610"/>
      <c r="AJ1610"/>
    </row>
    <row r="1611" spans="7:36" x14ac:dyDescent="0.25">
      <c r="G1611" s="1"/>
      <c r="H1611" s="1"/>
      <c r="I1611" s="1"/>
      <c r="J1611" s="1"/>
      <c r="K1611" s="1"/>
      <c r="L1611" s="1"/>
      <c r="Z1611"/>
      <c r="AA1611"/>
      <c r="AB1611"/>
      <c r="AC1611"/>
      <c r="AD1611"/>
      <c r="AE1611"/>
      <c r="AF1611"/>
      <c r="AG1611"/>
      <c r="AH1611"/>
      <c r="AI1611"/>
      <c r="AJ1611"/>
    </row>
    <row r="1612" spans="7:36" x14ac:dyDescent="0.25">
      <c r="G1612" s="1"/>
      <c r="H1612" s="1"/>
      <c r="I1612" s="1"/>
      <c r="J1612" s="1"/>
      <c r="K1612" s="1"/>
      <c r="L1612" s="1"/>
      <c r="Z1612"/>
      <c r="AA1612"/>
      <c r="AB1612"/>
      <c r="AC1612"/>
      <c r="AD1612"/>
      <c r="AE1612"/>
      <c r="AF1612"/>
      <c r="AG1612"/>
      <c r="AH1612"/>
      <c r="AI1612"/>
      <c r="AJ1612"/>
    </row>
    <row r="1613" spans="7:36" x14ac:dyDescent="0.25">
      <c r="G1613" s="1"/>
      <c r="H1613" s="1"/>
      <c r="I1613" s="1"/>
      <c r="J1613" s="1"/>
      <c r="K1613" s="1"/>
      <c r="L1613" s="1"/>
      <c r="Z1613"/>
      <c r="AA1613"/>
      <c r="AB1613"/>
      <c r="AC1613"/>
      <c r="AD1613"/>
      <c r="AE1613"/>
      <c r="AF1613"/>
      <c r="AG1613"/>
      <c r="AH1613"/>
      <c r="AI1613"/>
      <c r="AJ1613"/>
    </row>
    <row r="1614" spans="7:36" x14ac:dyDescent="0.25">
      <c r="G1614" s="1"/>
      <c r="H1614" s="1"/>
      <c r="I1614" s="1"/>
      <c r="J1614" s="1"/>
      <c r="K1614" s="1"/>
      <c r="L1614" s="1"/>
      <c r="Z1614"/>
      <c r="AA1614"/>
      <c r="AB1614"/>
      <c r="AC1614"/>
      <c r="AD1614"/>
      <c r="AE1614"/>
      <c r="AF1614"/>
      <c r="AG1614"/>
      <c r="AH1614"/>
      <c r="AI1614"/>
      <c r="AJ1614"/>
    </row>
    <row r="1615" spans="7:36" x14ac:dyDescent="0.25">
      <c r="G1615" s="1"/>
      <c r="H1615" s="1"/>
      <c r="I1615" s="1"/>
      <c r="J1615" s="1"/>
      <c r="K1615" s="1"/>
      <c r="L1615" s="1"/>
      <c r="Z1615"/>
      <c r="AA1615"/>
      <c r="AB1615"/>
      <c r="AC1615"/>
      <c r="AD1615"/>
      <c r="AE1615"/>
      <c r="AF1615"/>
      <c r="AG1615"/>
      <c r="AH1615"/>
      <c r="AI1615"/>
      <c r="AJ1615"/>
    </row>
    <row r="1616" spans="7:36" x14ac:dyDescent="0.25">
      <c r="G1616" s="1"/>
      <c r="H1616" s="1"/>
      <c r="I1616" s="1"/>
      <c r="J1616" s="1"/>
      <c r="K1616" s="1"/>
      <c r="L1616" s="1"/>
      <c r="Z1616"/>
      <c r="AA1616"/>
      <c r="AB1616"/>
      <c r="AC1616"/>
      <c r="AD1616"/>
      <c r="AE1616"/>
      <c r="AF1616"/>
      <c r="AG1616"/>
      <c r="AH1616"/>
      <c r="AI1616"/>
      <c r="AJ1616"/>
    </row>
    <row r="1617" spans="7:36" x14ac:dyDescent="0.25">
      <c r="G1617" s="1"/>
      <c r="H1617" s="1"/>
      <c r="I1617" s="1"/>
      <c r="J1617" s="1"/>
      <c r="K1617" s="1"/>
      <c r="L1617" s="1"/>
      <c r="Z1617"/>
      <c r="AA1617"/>
      <c r="AB1617"/>
      <c r="AC1617"/>
      <c r="AD1617"/>
      <c r="AE1617"/>
      <c r="AF1617"/>
      <c r="AG1617"/>
      <c r="AH1617"/>
      <c r="AI1617"/>
      <c r="AJ1617"/>
    </row>
    <row r="1618" spans="7:36" x14ac:dyDescent="0.25">
      <c r="G1618" s="1"/>
      <c r="H1618" s="1"/>
      <c r="I1618" s="1"/>
      <c r="J1618" s="1"/>
      <c r="K1618" s="1"/>
      <c r="L1618" s="1"/>
      <c r="Z1618"/>
      <c r="AA1618"/>
      <c r="AB1618"/>
      <c r="AC1618"/>
      <c r="AD1618"/>
      <c r="AE1618"/>
      <c r="AF1618"/>
      <c r="AG1618"/>
      <c r="AH1618"/>
      <c r="AI1618"/>
      <c r="AJ1618"/>
    </row>
    <row r="1619" spans="7:36" x14ac:dyDescent="0.25">
      <c r="G1619" s="1"/>
      <c r="H1619" s="1"/>
      <c r="I1619" s="1"/>
      <c r="J1619" s="1"/>
      <c r="K1619" s="1"/>
      <c r="L1619" s="1"/>
      <c r="Z1619"/>
      <c r="AA1619"/>
      <c r="AB1619"/>
      <c r="AC1619"/>
      <c r="AD1619"/>
      <c r="AE1619"/>
      <c r="AF1619"/>
      <c r="AG1619"/>
      <c r="AH1619"/>
      <c r="AI1619"/>
      <c r="AJ1619"/>
    </row>
    <row r="1620" spans="7:36" x14ac:dyDescent="0.25">
      <c r="G1620" s="1"/>
      <c r="H1620" s="1"/>
      <c r="I1620" s="1"/>
      <c r="J1620" s="1"/>
      <c r="K1620" s="1"/>
      <c r="L1620" s="1"/>
      <c r="Z1620"/>
      <c r="AA1620"/>
      <c r="AB1620"/>
      <c r="AC1620"/>
      <c r="AD1620"/>
      <c r="AE1620"/>
      <c r="AF1620"/>
      <c r="AG1620"/>
      <c r="AH1620"/>
      <c r="AI1620"/>
      <c r="AJ1620"/>
    </row>
    <row r="1621" spans="7:36" x14ac:dyDescent="0.25">
      <c r="G1621" s="1"/>
      <c r="H1621" s="1"/>
      <c r="I1621" s="1"/>
      <c r="J1621" s="1"/>
      <c r="K1621" s="1"/>
      <c r="L1621" s="1"/>
      <c r="Z1621"/>
      <c r="AA1621"/>
      <c r="AB1621"/>
      <c r="AC1621"/>
      <c r="AD1621"/>
      <c r="AE1621"/>
      <c r="AF1621"/>
      <c r="AG1621"/>
      <c r="AH1621"/>
      <c r="AI1621"/>
      <c r="AJ1621"/>
    </row>
    <row r="1622" spans="7:36" x14ac:dyDescent="0.25">
      <c r="G1622" s="1"/>
      <c r="H1622" s="1"/>
      <c r="I1622" s="1"/>
      <c r="J1622" s="1"/>
      <c r="K1622" s="1"/>
      <c r="L1622" s="1"/>
      <c r="Z1622"/>
      <c r="AA1622"/>
      <c r="AB1622"/>
      <c r="AC1622"/>
      <c r="AD1622"/>
      <c r="AE1622"/>
      <c r="AF1622"/>
      <c r="AG1622"/>
      <c r="AH1622"/>
      <c r="AI1622"/>
      <c r="AJ1622"/>
    </row>
    <row r="1623" spans="7:36" x14ac:dyDescent="0.25">
      <c r="G1623" s="1"/>
      <c r="H1623" s="1"/>
      <c r="I1623" s="1"/>
      <c r="J1623" s="1"/>
      <c r="K1623" s="1"/>
      <c r="L1623" s="1"/>
      <c r="Z1623"/>
      <c r="AA1623"/>
      <c r="AB1623"/>
      <c r="AC1623"/>
      <c r="AD1623"/>
      <c r="AE1623"/>
      <c r="AF1623"/>
      <c r="AG1623"/>
      <c r="AH1623"/>
      <c r="AI1623"/>
      <c r="AJ1623"/>
    </row>
    <row r="1624" spans="7:36" x14ac:dyDescent="0.25">
      <c r="G1624" s="1"/>
      <c r="H1624" s="1"/>
      <c r="I1624" s="1"/>
      <c r="J1624" s="1"/>
      <c r="K1624" s="1"/>
      <c r="L1624" s="1"/>
      <c r="Z1624"/>
      <c r="AA1624"/>
      <c r="AB1624"/>
      <c r="AC1624"/>
      <c r="AD1624"/>
      <c r="AE1624"/>
      <c r="AF1624"/>
      <c r="AG1624"/>
      <c r="AH1624"/>
      <c r="AI1624"/>
      <c r="AJ1624"/>
    </row>
    <row r="1625" spans="7:36" x14ac:dyDescent="0.25">
      <c r="G1625" s="1"/>
      <c r="H1625" s="1"/>
      <c r="I1625" s="1"/>
      <c r="J1625" s="1"/>
      <c r="K1625" s="1"/>
      <c r="L1625" s="1"/>
      <c r="Z1625"/>
      <c r="AA1625"/>
      <c r="AB1625"/>
      <c r="AC1625"/>
      <c r="AD1625"/>
      <c r="AE1625"/>
      <c r="AF1625"/>
      <c r="AG1625"/>
      <c r="AH1625"/>
      <c r="AI1625"/>
      <c r="AJ1625"/>
    </row>
    <row r="1626" spans="7:36" x14ac:dyDescent="0.25">
      <c r="G1626" s="1"/>
      <c r="H1626" s="1"/>
      <c r="I1626" s="1"/>
      <c r="J1626" s="1"/>
      <c r="K1626" s="1"/>
      <c r="L1626" s="1"/>
      <c r="Z1626"/>
      <c r="AA1626"/>
      <c r="AB1626"/>
      <c r="AC1626"/>
      <c r="AD1626"/>
      <c r="AE1626"/>
      <c r="AF1626"/>
      <c r="AG1626"/>
      <c r="AH1626"/>
      <c r="AI1626"/>
      <c r="AJ1626"/>
    </row>
    <row r="1627" spans="7:36" x14ac:dyDescent="0.25">
      <c r="G1627" s="1"/>
      <c r="H1627" s="1"/>
      <c r="I1627" s="1"/>
      <c r="J1627" s="1"/>
      <c r="K1627" s="1"/>
      <c r="L1627" s="1"/>
      <c r="Z1627"/>
      <c r="AA1627"/>
      <c r="AB1627"/>
      <c r="AC1627"/>
      <c r="AD1627"/>
      <c r="AE1627"/>
      <c r="AF1627"/>
      <c r="AG1627"/>
      <c r="AH1627"/>
      <c r="AI1627"/>
      <c r="AJ1627"/>
    </row>
    <row r="1628" spans="7:36" x14ac:dyDescent="0.25">
      <c r="G1628" s="1"/>
      <c r="H1628" s="1"/>
      <c r="I1628" s="1"/>
      <c r="J1628" s="1"/>
      <c r="K1628" s="1"/>
      <c r="L1628" s="1"/>
      <c r="Z1628"/>
      <c r="AA1628"/>
      <c r="AB1628"/>
      <c r="AC1628"/>
      <c r="AD1628"/>
      <c r="AE1628"/>
      <c r="AF1628"/>
      <c r="AG1628"/>
      <c r="AH1628"/>
      <c r="AI1628"/>
      <c r="AJ1628"/>
    </row>
  </sheetData>
  <mergeCells count="160">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 ref="A7:A28"/>
    <mergeCell ref="B7:B28"/>
    <mergeCell ref="C7:C10"/>
    <mergeCell ref="N7:N10"/>
    <mergeCell ref="O7:O10"/>
    <mergeCell ref="P7:P10"/>
    <mergeCell ref="C15:C18"/>
    <mergeCell ref="N15:N18"/>
    <mergeCell ref="O15:O18"/>
    <mergeCell ref="P15:P18"/>
    <mergeCell ref="C11:C14"/>
    <mergeCell ref="N11:N14"/>
    <mergeCell ref="O11:O14"/>
    <mergeCell ref="P11:P14"/>
    <mergeCell ref="Q11:Q14"/>
    <mergeCell ref="R11:R14"/>
    <mergeCell ref="S11:S14"/>
    <mergeCell ref="Q7:Q10"/>
    <mergeCell ref="R7:R10"/>
    <mergeCell ref="S7:S10"/>
    <mergeCell ref="T11:T14"/>
    <mergeCell ref="U11:U14"/>
    <mergeCell ref="V11:V14"/>
    <mergeCell ref="W11:W14"/>
    <mergeCell ref="X11:X14"/>
    <mergeCell ref="Y11:Y14"/>
    <mergeCell ref="W7:W10"/>
    <mergeCell ref="X7:X10"/>
    <mergeCell ref="Y7:Y10"/>
    <mergeCell ref="T7:T10"/>
    <mergeCell ref="U7:U10"/>
    <mergeCell ref="V7:V10"/>
    <mergeCell ref="W15:W18"/>
    <mergeCell ref="X15:X18"/>
    <mergeCell ref="Y15:Y18"/>
    <mergeCell ref="C19:C22"/>
    <mergeCell ref="N19:N22"/>
    <mergeCell ref="O19:O22"/>
    <mergeCell ref="P19:P22"/>
    <mergeCell ref="Q19:Q22"/>
    <mergeCell ref="R19:R22"/>
    <mergeCell ref="S19:S22"/>
    <mergeCell ref="Q15:Q18"/>
    <mergeCell ref="R15:R18"/>
    <mergeCell ref="S15:S18"/>
    <mergeCell ref="T15:T18"/>
    <mergeCell ref="U15:U18"/>
    <mergeCell ref="V15:V18"/>
    <mergeCell ref="V23:V26"/>
    <mergeCell ref="W23:W26"/>
    <mergeCell ref="X23:X26"/>
    <mergeCell ref="Y23:Y26"/>
    <mergeCell ref="C27:C28"/>
    <mergeCell ref="N27:N28"/>
    <mergeCell ref="C23:C26"/>
    <mergeCell ref="N23:N26"/>
    <mergeCell ref="O23:O26"/>
    <mergeCell ref="P23:P26"/>
    <mergeCell ref="Q23:Q26"/>
    <mergeCell ref="R23:R26"/>
    <mergeCell ref="S23:S26"/>
    <mergeCell ref="T23:T26"/>
    <mergeCell ref="U23:U26"/>
    <mergeCell ref="T19:T22"/>
    <mergeCell ref="U19:U22"/>
    <mergeCell ref="V19:V22"/>
    <mergeCell ref="W19:W22"/>
    <mergeCell ref="X19:X22"/>
    <mergeCell ref="Y19:Y22"/>
    <mergeCell ref="C33:C36"/>
    <mergeCell ref="N33:N36"/>
    <mergeCell ref="O33:O36"/>
    <mergeCell ref="P33:P36"/>
    <mergeCell ref="Q33:Q36"/>
    <mergeCell ref="R33:R36"/>
    <mergeCell ref="S33:S36"/>
    <mergeCell ref="Q29:Q32"/>
    <mergeCell ref="R29:R32"/>
    <mergeCell ref="S29:S32"/>
    <mergeCell ref="C29:C32"/>
    <mergeCell ref="N29:N32"/>
    <mergeCell ref="O29:O32"/>
    <mergeCell ref="P29:P32"/>
    <mergeCell ref="T33:T36"/>
    <mergeCell ref="U33:U36"/>
    <mergeCell ref="V33:V36"/>
    <mergeCell ref="W33:W36"/>
    <mergeCell ref="X33:X36"/>
    <mergeCell ref="Y33:Y36"/>
    <mergeCell ref="W29:W32"/>
    <mergeCell ref="X29:X32"/>
    <mergeCell ref="Y29:Y32"/>
    <mergeCell ref="T29:T32"/>
    <mergeCell ref="U29:U32"/>
    <mergeCell ref="V29:V32"/>
    <mergeCell ref="Y41:Y44"/>
    <mergeCell ref="W37:W40"/>
    <mergeCell ref="X37:X40"/>
    <mergeCell ref="Y37:Y40"/>
    <mergeCell ref="T37:T40"/>
    <mergeCell ref="U37:U40"/>
    <mergeCell ref="V37:V40"/>
    <mergeCell ref="C41:C44"/>
    <mergeCell ref="N41:N44"/>
    <mergeCell ref="O41:O44"/>
    <mergeCell ref="P41:P44"/>
    <mergeCell ref="Q41:Q44"/>
    <mergeCell ref="R41:R44"/>
    <mergeCell ref="S41:S44"/>
    <mergeCell ref="Q37:Q40"/>
    <mergeCell ref="R37:R40"/>
    <mergeCell ref="S37:S40"/>
    <mergeCell ref="C37:C40"/>
    <mergeCell ref="N37:N40"/>
    <mergeCell ref="O37:O40"/>
    <mergeCell ref="P37:P40"/>
    <mergeCell ref="Y45:Y48"/>
    <mergeCell ref="C49:C50"/>
    <mergeCell ref="A51:C53"/>
    <mergeCell ref="N51:Y53"/>
    <mergeCell ref="V55:Y55"/>
    <mergeCell ref="S45:S48"/>
    <mergeCell ref="T45:T48"/>
    <mergeCell ref="U45:U48"/>
    <mergeCell ref="V45:V48"/>
    <mergeCell ref="W45:W48"/>
    <mergeCell ref="X45:X48"/>
    <mergeCell ref="C45:C48"/>
    <mergeCell ref="N45:N48"/>
    <mergeCell ref="O45:O48"/>
    <mergeCell ref="P45:P48"/>
    <mergeCell ref="Q45:Q48"/>
    <mergeCell ref="R45:R48"/>
    <mergeCell ref="A29:A50"/>
    <mergeCell ref="B29:B50"/>
    <mergeCell ref="T41:T44"/>
    <mergeCell ref="U41:U44"/>
    <mergeCell ref="V41:V44"/>
    <mergeCell ref="W41:W44"/>
    <mergeCell ref="X41:X44"/>
  </mergeCells>
  <dataValidations count="2">
    <dataValidation type="list" allowBlank="1" showInputMessage="1" showErrorMessage="1" sqref="O23 O15 Y29:Y48 N29:N49 V7 V29:V50 V23 V15 X7:X50 W7:W32 O19 V19">
      <formula1>#REF!</formula1>
    </dataValidation>
    <dataValidation type="list" allowBlank="1" showInputMessage="1" showErrorMessage="1" sqref="W33:W50">
      <formula1>$O$51:$O$64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2018-01-31T16:24:12Z</dcterms:modified>
</cp:coreProperties>
</file>