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24226"/>
  <mc:AlternateContent xmlns:mc="http://schemas.openxmlformats.org/markup-compatibility/2006">
    <mc:Choice Requires="x15">
      <x15ac:absPath xmlns:x15ac="http://schemas.microsoft.com/office/spreadsheetml/2010/11/ac" url="C:\Users\YULIED.PENARANDA\Desktop\2020\JULIO\PARA PUBLICAR\PUBLICAR BMPT\PLANES DE ACCIÓN A MAYO 2020\"/>
    </mc:Choice>
  </mc:AlternateContent>
  <xr:revisionPtr revIDLastSave="0" documentId="13_ncr:1_{D5A232E2-B423-4FF1-AF8D-CC3C387D6BBB}" xr6:coauthVersionLast="45" xr6:coauthVersionMax="45" xr10:uidLastSave="{00000000-0000-0000-0000-000000000000}"/>
  <bookViews>
    <workbookView xWindow="-120" yWindow="-120" windowWidth="20730" windowHeight="11160" tabRatio="669" xr2:uid="{00000000-000D-0000-FFFF-FFFF00000000}"/>
  </bookViews>
  <sheets>
    <sheet name="GESTIÓN" sheetId="5" r:id="rId1"/>
    <sheet name="INVERSIÓN" sheetId="6" r:id="rId2"/>
    <sheet name="ACTIVIDADES" sheetId="7" r:id="rId3"/>
    <sheet name="TERRITORIALIZACIÓN" sheetId="10" r:id="rId4"/>
  </sheets>
  <externalReferences>
    <externalReference r:id="rId5"/>
    <externalReference r:id="rId6"/>
  </externalReferences>
  <definedNames>
    <definedName name="_xlnm.Print_Area" localSheetId="2">ACTIVIDADES!$A$1:$V$28</definedName>
    <definedName name="_xlnm.Print_Area" localSheetId="0">GESTIÓN!$A$1:$AT$22</definedName>
    <definedName name="_xlnm.Print_Area" localSheetId="1">INVERSIÓN!$A$1:$AS$29</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9" i="6" l="1"/>
  <c r="H17" i="6"/>
  <c r="H13" i="6"/>
  <c r="H11" i="6"/>
  <c r="AM24" i="6"/>
  <c r="AM11" i="6"/>
  <c r="AM12" i="6"/>
  <c r="AM13" i="6"/>
  <c r="AM14" i="6"/>
  <c r="AM15" i="6"/>
  <c r="AM16" i="6"/>
  <c r="AM17" i="6"/>
  <c r="AM18" i="6"/>
  <c r="AM19" i="6"/>
  <c r="AM20" i="6"/>
  <c r="AM21" i="6"/>
  <c r="AM22" i="6"/>
  <c r="AM23" i="6"/>
  <c r="AM10" i="6"/>
  <c r="AN14" i="5"/>
  <c r="AL16" i="6"/>
  <c r="AN16" i="6"/>
  <c r="AO17" i="5"/>
  <c r="AN17" i="5"/>
  <c r="AO16" i="5"/>
  <c r="AN16" i="5"/>
  <c r="AO15" i="5"/>
  <c r="AN15" i="5"/>
  <c r="AO14" i="5"/>
  <c r="AV15" i="5"/>
  <c r="AV16" i="5"/>
  <c r="AV17" i="5"/>
  <c r="AV14" i="5"/>
  <c r="AH21" i="6"/>
  <c r="AL18" i="6"/>
  <c r="AL20" i="6"/>
  <c r="AL19" i="6"/>
  <c r="AH22" i="6"/>
  <c r="AH24" i="6"/>
  <c r="AH23" i="6"/>
  <c r="AL10" i="6"/>
  <c r="AL13" i="6"/>
  <c r="AH15" i="6"/>
  <c r="AL17" i="6"/>
  <c r="AL11" i="6"/>
  <c r="AJ17" i="5"/>
  <c r="AJ15" i="5"/>
  <c r="AJ16" i="5"/>
  <c r="AJ14" i="5"/>
  <c r="AL23" i="6"/>
  <c r="AN10" i="6"/>
  <c r="AL21" i="6"/>
  <c r="AL22" i="6"/>
  <c r="AL24" i="6"/>
  <c r="AF23" i="6"/>
  <c r="AF22" i="6"/>
  <c r="AF24" i="6"/>
  <c r="AF21" i="6"/>
  <c r="AF20" i="6"/>
  <c r="AF15" i="6"/>
  <c r="AF14" i="6"/>
  <c r="AP16" i="6"/>
  <c r="AK23" i="6"/>
  <c r="AK22" i="6"/>
  <c r="AK24" i="6"/>
  <c r="AK21" i="6"/>
  <c r="AK20" i="6"/>
  <c r="AI20" i="6"/>
  <c r="AK15" i="6"/>
  <c r="AK14" i="6"/>
  <c r="AI15" i="6"/>
  <c r="AL15" i="6"/>
  <c r="AI14" i="6"/>
  <c r="AL14" i="6"/>
  <c r="AI21" i="6"/>
  <c r="AN19" i="6"/>
  <c r="AN17" i="6"/>
  <c r="AN11" i="6"/>
  <c r="AN13" i="6"/>
  <c r="AI22" i="6"/>
  <c r="AI23" i="6"/>
  <c r="AG22" i="6"/>
  <c r="AG23" i="6"/>
  <c r="AG20" i="6"/>
  <c r="AG21" i="6"/>
  <c r="AG14" i="6"/>
  <c r="AG15" i="6"/>
  <c r="AG24" i="6"/>
  <c r="AI24" i="6"/>
  <c r="AE20" i="6"/>
  <c r="T14" i="7"/>
  <c r="U24" i="7"/>
  <c r="S15" i="7"/>
  <c r="AC14" i="6"/>
  <c r="AD14" i="6"/>
  <c r="AC15" i="6"/>
  <c r="AD15" i="6"/>
  <c r="AD20" i="6"/>
  <c r="AC21" i="6"/>
  <c r="AD21" i="6"/>
  <c r="S14" i="7"/>
  <c r="AB15" i="6"/>
  <c r="AA23" i="6"/>
  <c r="S9" i="7"/>
  <c r="S11" i="7"/>
  <c r="S23" i="7"/>
  <c r="S22" i="7"/>
  <c r="AA20" i="6"/>
  <c r="AD23" i="6"/>
  <c r="Z21" i="6"/>
  <c r="AA21" i="6"/>
  <c r="AB21" i="6"/>
  <c r="AD22" i="6"/>
  <c r="AD24" i="6"/>
  <c r="AB22" i="6"/>
  <c r="AB23" i="6"/>
  <c r="AC22" i="6"/>
  <c r="AC24" i="6"/>
  <c r="AA15" i="6"/>
  <c r="AE15" i="6"/>
  <c r="Z15" i="6"/>
  <c r="Z22" i="6"/>
  <c r="AJ22" i="6"/>
  <c r="AJ24" i="6"/>
  <c r="M22" i="6"/>
  <c r="M24" i="6"/>
  <c r="N22" i="6"/>
  <c r="N24" i="6"/>
  <c r="O22" i="6"/>
  <c r="O24" i="6"/>
  <c r="P22" i="6"/>
  <c r="P24" i="6"/>
  <c r="Q22" i="6"/>
  <c r="Q24" i="6"/>
  <c r="R22" i="6"/>
  <c r="S22" i="6"/>
  <c r="S23" i="6"/>
  <c r="T22" i="6"/>
  <c r="U22" i="6"/>
  <c r="V22" i="6"/>
  <c r="W22" i="6"/>
  <c r="X22" i="6"/>
  <c r="Y22" i="6"/>
  <c r="Y24" i="6"/>
  <c r="AA22" i="6"/>
  <c r="AA24" i="6"/>
  <c r="T23" i="6"/>
  <c r="U23" i="6"/>
  <c r="V23" i="6"/>
  <c r="W23" i="6"/>
  <c r="X23" i="6"/>
  <c r="Y23" i="6"/>
  <c r="Z23" i="6"/>
  <c r="AC23" i="6"/>
  <c r="AE23" i="6"/>
  <c r="AJ23" i="6"/>
  <c r="Y15" i="6"/>
  <c r="S21" i="7"/>
  <c r="S20" i="7"/>
  <c r="S19" i="7"/>
  <c r="S18" i="7"/>
  <c r="S17" i="7"/>
  <c r="S16" i="7"/>
  <c r="S13" i="7"/>
  <c r="S12" i="7"/>
  <c r="S10" i="7"/>
  <c r="T8" i="7"/>
  <c r="T24" i="7"/>
  <c r="S8" i="7"/>
  <c r="Y21" i="6"/>
  <c r="X21" i="6"/>
  <c r="W21" i="6"/>
  <c r="U21" i="6"/>
  <c r="T21" i="6"/>
  <c r="S21" i="6"/>
  <c r="R21" i="6"/>
  <c r="Q21" i="6"/>
  <c r="O21" i="6"/>
  <c r="N21" i="6"/>
  <c r="M21" i="6"/>
  <c r="X20" i="6"/>
  <c r="W20" i="6"/>
  <c r="V20" i="6"/>
  <c r="U20" i="6"/>
  <c r="S20" i="6"/>
  <c r="R20" i="6"/>
  <c r="H20" i="6"/>
  <c r="AN20" i="6"/>
  <c r="Q20" i="6"/>
  <c r="AE21" i="6"/>
  <c r="T16" i="6"/>
  <c r="T20" i="6"/>
  <c r="X15" i="6"/>
  <c r="W15" i="6"/>
  <c r="U15" i="6"/>
  <c r="T15" i="6"/>
  <c r="S15" i="6"/>
  <c r="R15" i="6"/>
  <c r="Q15" i="6"/>
  <c r="O15" i="6"/>
  <c r="N15" i="6"/>
  <c r="M15" i="6"/>
  <c r="AE14" i="6"/>
  <c r="X14" i="6"/>
  <c r="W14" i="6"/>
  <c r="V14" i="6"/>
  <c r="U14" i="6"/>
  <c r="S14" i="6"/>
  <c r="R14" i="6"/>
  <c r="O14" i="6"/>
  <c r="N14" i="6"/>
  <c r="M14" i="6"/>
  <c r="H14" i="6"/>
  <c r="AN14" i="6"/>
  <c r="T14" i="6"/>
  <c r="P17" i="5"/>
  <c r="O17" i="5"/>
  <c r="AN22" i="6"/>
  <c r="Z24" i="6"/>
  <c r="AB24" i="6"/>
  <c r="R24" i="6"/>
  <c r="U24" i="6"/>
  <c r="V24" i="6"/>
  <c r="T24" i="6"/>
  <c r="W24" i="6"/>
  <c r="H23" i="6"/>
  <c r="H24" i="6"/>
  <c r="H21" i="6"/>
  <c r="AN21" i="6"/>
  <c r="X24" i="6"/>
  <c r="S24" i="6"/>
  <c r="H15" i="6"/>
  <c r="AN15" i="6"/>
  <c r="AE22" i="6"/>
  <c r="AE24" i="6"/>
  <c r="AN24" i="6"/>
  <c r="AN23" i="6"/>
</calcChain>
</file>

<file path=xl/sharedStrings.xml><?xml version="1.0" encoding="utf-8"?>
<sst xmlns="http://schemas.openxmlformats.org/spreadsheetml/2006/main" count="594" uniqueCount="243">
  <si>
    <t>DEPENDENCIA:</t>
  </si>
  <si>
    <t>Programa Plan de Desarrollo</t>
  </si>
  <si>
    <t>CÓDIGO Y NOMBRE PROYECTO:</t>
  </si>
  <si>
    <t>Eje Plan de Desarrollo</t>
  </si>
  <si>
    <t>MAGNITUD META</t>
  </si>
  <si>
    <t>PRESUPUESTO VIGENCIA</t>
  </si>
  <si>
    <t>MAGNITUD META DE RESERVAS</t>
  </si>
  <si>
    <t>RESERVA PRESUPUESTAL</t>
  </si>
  <si>
    <t>TOTAL MAGNITUD META</t>
  </si>
  <si>
    <t xml:space="preserve">TOTAL PRESUPUESTO </t>
  </si>
  <si>
    <t>TOTAL PROYECTO</t>
  </si>
  <si>
    <t>Ene</t>
  </si>
  <si>
    <t>Feb</t>
  </si>
  <si>
    <t>Mar</t>
  </si>
  <si>
    <t>Abr</t>
  </si>
  <si>
    <t>May</t>
  </si>
  <si>
    <t>Jun</t>
  </si>
  <si>
    <t>Jul</t>
  </si>
  <si>
    <t>Ago</t>
  </si>
  <si>
    <t>Sep</t>
  </si>
  <si>
    <t>Oct</t>
  </si>
  <si>
    <t>Nov</t>
  </si>
  <si>
    <t>Dic</t>
  </si>
  <si>
    <t>Total</t>
  </si>
  <si>
    <t>Programado</t>
  </si>
  <si>
    <t>Ejecutado</t>
  </si>
  <si>
    <t>TOTAL PONDERACIÓN</t>
  </si>
  <si>
    <t>EJECUTADO</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</si>
  <si>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</si>
  <si>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</si>
  <si>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</si>
  <si>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</si>
  <si>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</si>
  <si>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</si>
  <si>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</si>
  <si>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</si>
  <si>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</si>
  <si>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</si>
  <si>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</si>
  <si>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</si>
  <si>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</si>
  <si>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</si>
  <si>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</si>
  <si>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</si>
  <si>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7, PROGRAMACIÓN - ACTUALIZACIÓN</t>
  </si>
  <si>
    <t>8, EJECUCIÓN</t>
  </si>
  <si>
    <t>8,1 SEGUIMIENTO VIGENCIA ACTUAL</t>
  </si>
  <si>
    <t>9, % CUMPLIMIENTO ACUMULADO (Vigencia)</t>
  </si>
  <si>
    <t>10 ,% DE AVANCE CUATRIENIO</t>
  </si>
  <si>
    <t>11, DESCRIPCIÓN DE LOS AVANCES Y LOGROS ALCANZADOS</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</si>
  <si>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</si>
  <si>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</si>
  <si>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</si>
  <si>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</si>
  <si>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</si>
  <si>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</si>
  <si>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</si>
  <si>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</si>
  <si>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</si>
  <si>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</si>
  <si>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</si>
  <si>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</si>
  <si>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</si>
  <si>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</si>
  <si>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</si>
  <si>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</si>
  <si>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</si>
  <si>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6, DESCRIPCIÓN DE LOS AVANCES Y LOGROS ALCANZADOS</t>
  </si>
  <si>
    <t>7, RETRASOS</t>
  </si>
  <si>
    <t>8, SOLUCIONES PLANTEADAS</t>
  </si>
  <si>
    <t>9, BENEFICIOS</t>
  </si>
  <si>
    <t>10, FUENTE DE EVIDENCIAS</t>
  </si>
  <si>
    <t>4, COD. META PROYECTO PRIORITARIO O ESTRATÉGICO</t>
  </si>
  <si>
    <t>Programa</t>
  </si>
  <si>
    <t>PRIMERA CATEGORIA</t>
  </si>
  <si>
    <t xml:space="preserve">1,2 PROYECTO </t>
  </si>
  <si>
    <t>PROGRAMACIÓN INICIAL CUATRIENIO</t>
  </si>
  <si>
    <t>6, MAGNITUD PD INCIAL CUATRIENIO</t>
  </si>
  <si>
    <t>PROGRAMACIÓN ANUAL</t>
  </si>
  <si>
    <t>REPROGRAMACIÓN VIGENCIA</t>
  </si>
  <si>
    <t>PROGR. ANUAL CORTE  SEPT</t>
  </si>
  <si>
    <t>PROGR. ANUAL CORTE  DIC</t>
  </si>
  <si>
    <t>PROGR. ANUAL CORTE  MAR</t>
  </si>
  <si>
    <t>PROGR. ANUAL CORTE  JUN</t>
  </si>
  <si>
    <t>PROGR. ANUAL CORTE DIC</t>
  </si>
  <si>
    <t>Codigo: PE01-PR02-F2</t>
  </si>
  <si>
    <t>Versión: 11</t>
  </si>
  <si>
    <t>CONTROL DE CAMBIOS</t>
  </si>
  <si>
    <t>Versión</t>
  </si>
  <si>
    <t xml:space="preserve">Descripción de la Modificación </t>
  </si>
  <si>
    <t>No. Acto Administrativo y fecha</t>
  </si>
  <si>
    <t>Se modifica el código, se incluye encabezado y control de cambios</t>
  </si>
  <si>
    <t>PROGRAMACIÓN, ACTUALIZACIÓN Y SEGUIMIENTO DEL PLAN DE ACCIÓN
Actualización y seguimiento al componente de gestión</t>
  </si>
  <si>
    <t>Radicado 2019IE63564 de marzo 19 de 2019</t>
  </si>
  <si>
    <t>PROGRAMACIÓN, ACTUALIZACIÓN Y SEGUIMIENTO DEL PLAN DE ACCIÓN
Actualización y seguimiento al componente de inversión</t>
  </si>
  <si>
    <t>PROGRAMACIÓN, ACTUALIZACIÓN Y SEGUIMIENTO DEL PLAN DE ACCIÓN
Actualización y seguimiento a las actividades</t>
  </si>
  <si>
    <t>DIRECCIONAMIENTO ESTRATÉGICO</t>
  </si>
  <si>
    <t xml:space="preserve">Dirección de Gestión Ambiental </t>
  </si>
  <si>
    <t>Suma</t>
  </si>
  <si>
    <t>Dirección de Gestión Ambiental</t>
  </si>
  <si>
    <t>7517 Promoción de la conservación de bienes y servicios ambientales rurales en Bogotá D.C.</t>
  </si>
  <si>
    <t>Desarrollo rural sostenible</t>
  </si>
  <si>
    <t>Un diagnóstico de áreas para restauración, mantenimiento y/o conservación</t>
  </si>
  <si>
    <t>Unidad</t>
  </si>
  <si>
    <t>suma</t>
  </si>
  <si>
    <t>N/A</t>
  </si>
  <si>
    <t>Identificar predios para la adopción de buenas prácticas productivas</t>
  </si>
  <si>
    <t>Número de predios identificados</t>
  </si>
  <si>
    <t>Predios</t>
  </si>
  <si>
    <t>Aumentar a 200 las hectáreas en proceso de restauración, mantenimiento y/o conservación sobre áreas abastecedoras de acueductos veredales asociadas a ecosistemas de montaña, bosques, humedales, ríos, nacimientos, reservorios y lagos.</t>
  </si>
  <si>
    <t>Hectáreas en proceso en restauración, mantenimiento y/o conservación sobre áreas abstecedoras de acueductos veredales asociadas a montañas, bosques, humedales, ríos, nacimientos, reservorios y lagos.</t>
  </si>
  <si>
    <t>Hectáreas 
(ha)</t>
  </si>
  <si>
    <t>Incremental</t>
  </si>
  <si>
    <t>Duplicar el número de predios con adopción de buenas prácticas productivas que contribuyan a la adaptación y reducción de la vulnerabilidad frente al cambio climático y la promoción del desarrollo sostenible.</t>
  </si>
  <si>
    <t>Número De predios con adopción de buenas prácticas productivas que contribuyan a la adaptación y reducción de la vulnerabilidad frente al cambio climático y la promoción del desarrollo sostenible.</t>
  </si>
  <si>
    <t>Linea1. Mejoramiento de la calidad ambiental del territorio rural</t>
  </si>
  <si>
    <t xml:space="preserve">Línea 2. Gestión ambiental en el buen uso de los bienes servicios ambientales de la ruralidad capitalina  </t>
  </si>
  <si>
    <t>Implementar en 1000 predios acciones de buenas prácticas ambientales en sistemas de producción en sistemas de producción agropecuaria</t>
  </si>
  <si>
    <t>Subdirección de Ecosostemas y Ruralidad - RURALIDAD</t>
  </si>
  <si>
    <t xml:space="preserve"> Aumentar a 200 hectáreas las áreas con procesos de restauración ecológica participativa o conservación y/o mantenimiento en la ruralidad de Bogotana.</t>
  </si>
  <si>
    <t>MEJORAMIENTO DE LA CALIDAD AMBIENTAL DEL TERRITORIO RURAL</t>
  </si>
  <si>
    <t>AUMENTAR A 200 HECTÁREAS LAS ÁREAS CON PROCESOS DE RESTAURACIÓN ECOLÓGICA PARTICIPATIVA O CONSERVACIÓN Y/O MANTENIMIENTO EN LA RURALIDAD BOGOTANA.</t>
  </si>
  <si>
    <t>1, Adelantar procesos de concertación con propietarios de predios a restaurar ecológicamente</t>
  </si>
  <si>
    <t>x</t>
  </si>
  <si>
    <t xml:space="preserve">
2, Realizar acciones de restauración ecológica participativa en áreas de importancia ambiental, así como diseñar un esquema institucional y plan de intervención público privado que apunte a los procesos.
</t>
  </si>
  <si>
    <t xml:space="preserve">3, Realizar un diagnóstico de areas para adelantar acciones de restauración ecológica participativa en la ruralidad. </t>
  </si>
  <si>
    <t>IMPLEMENTAR EN  500 PREDIOS ACCIONES DE BUENAS PRÁCTICAS AMBIENTALES EN SISTEMAS DE PRODUCCIÓN AGROPECUARIA</t>
  </si>
  <si>
    <t>4, Establecer la priorización de predios a vincular y los acuerdos de concertación de acciones de conservación y adaptación al cambio climático con los propietarios de los predios.</t>
  </si>
  <si>
    <t>5, Establecer acciones de conservación y adaptación al cambio climático con fines de protección de los servicios ambientales rurales</t>
  </si>
  <si>
    <t>6, Realizar el seguimiento y mantenimiento a predios intervenidos con acciones de conservación y adaptación al cambio climático.</t>
  </si>
  <si>
    <t>06-Eje transversal Sostenibilidad ambiental basada en la eficiencia energética</t>
  </si>
  <si>
    <t>41-Desarrollo rural sostenibl</t>
  </si>
  <si>
    <t xml:space="preserve">PROGRAMACIÓN ANUAL </t>
  </si>
  <si>
    <t>8. Capacitación en buenas prácticas productivas, como estrategia de extensión rural</t>
  </si>
  <si>
    <t>7, Planificación del evento para cada una de las 4 cuencas (objetivos, metas, responsables por cuenca, presupuesto, lugar y hora del evento, logistica, promoción  en veredas, articulación con panelistas)</t>
  </si>
  <si>
    <t>PROGRAMACIÓN ACTUALIZACIÓN Y SEGUIMIENTO DEL PLAN DE ACCIÓN
Actualización y seguimiento a territorialización de la inversión</t>
  </si>
  <si>
    <t>PROYECTO:</t>
  </si>
  <si>
    <t>PERIODO:</t>
  </si>
  <si>
    <t>1 COD. META</t>
  </si>
  <si>
    <t>2 Meta Proyecto</t>
  </si>
  <si>
    <t>3 Nombre -Punto de inversión (Escala: Localidad Especial Distrital)
Breve descripción del punto de inversión.</t>
  </si>
  <si>
    <t>4 Variable</t>
  </si>
  <si>
    <t>5 Programación-Actualización</t>
  </si>
  <si>
    <t xml:space="preserve">6 ACTUALIZACIÓN </t>
  </si>
  <si>
    <t>7EJECUTADO</t>
  </si>
  <si>
    <t>8 LOCALIZACIÓN GEOGRÁFICA</t>
  </si>
  <si>
    <t>9  POBLACIÓN</t>
  </si>
  <si>
    <t>81 LOCALIDADES</t>
  </si>
  <si>
    <t>82 UPZ</t>
  </si>
  <si>
    <t>83 BARRIO</t>
  </si>
  <si>
    <t>84 PUNTO LÍNEA O POLÍGONO</t>
  </si>
  <si>
    <t>85 ÁREA DE INFLUENCIA</t>
  </si>
  <si>
    <t>91 NUMERO DE HOMBRES</t>
  </si>
  <si>
    <t>92 NUMERO DE MUJERES</t>
  </si>
  <si>
    <t xml:space="preserve">NUMERO INTERSEXUAL </t>
  </si>
  <si>
    <t>93 GRUPO ETARIO</t>
  </si>
  <si>
    <t>94 CONDICION POBLACIONAL</t>
  </si>
  <si>
    <t>95 GRUPOS ETNICOS</t>
  </si>
  <si>
    <t>96 TOTAL POBLACIÓN
PERSONAS/CANTIDAD</t>
  </si>
  <si>
    <t>Aumentar a 200 hectáreas las áreas con procesos de restauración ecológica participativa o conservación y/o mantenimiento en la ruralidad de Bogotana.</t>
  </si>
  <si>
    <t>Localidad de sumapaz</t>
  </si>
  <si>
    <t>Magnitud Vigencia</t>
  </si>
  <si>
    <t>Sumapaz</t>
  </si>
  <si>
    <t xml:space="preserve"> Upr Rio Blanco </t>
  </si>
  <si>
    <t>Polígono</t>
  </si>
  <si>
    <t>cuencas  Río Blanco</t>
  </si>
  <si>
    <t>N.D.</t>
  </si>
  <si>
    <t>Recursos Vigencia</t>
  </si>
  <si>
    <t>Magnitud Reservas</t>
  </si>
  <si>
    <t>Reservas Presupuestales</t>
  </si>
  <si>
    <t>Localidad de Usme 
soAguasClaras_acueductoVeredal</t>
  </si>
  <si>
    <t>Usme</t>
  </si>
  <si>
    <t>Upr Rio Tunjuelo</t>
  </si>
  <si>
    <t>cuencas Rio Tunjuelo</t>
  </si>
  <si>
    <t xml:space="preserve">Localidad Ciudad Bolívar: vereda pasquilla predio La Floresta </t>
  </si>
  <si>
    <t>Ciudad Bolívar</t>
  </si>
  <si>
    <t>cuenca río Tunjuelo</t>
  </si>
  <si>
    <t>Localidad  de Santa Fe</t>
  </si>
  <si>
    <t xml:space="preserve">Santa Fe </t>
  </si>
  <si>
    <t>No Aplica</t>
  </si>
  <si>
    <t>cuenca del Teusacá</t>
  </si>
  <si>
    <t xml:space="preserve">Localidad  de Chapinero </t>
  </si>
  <si>
    <t>Chapinero</t>
  </si>
  <si>
    <t>TOTAL MP1</t>
  </si>
  <si>
    <t>TOTAL MAGNITUD</t>
  </si>
  <si>
    <t>TOTAL RECURSOS VIGENCIA</t>
  </si>
  <si>
    <t>roral magnitud reservas</t>
  </si>
  <si>
    <t>cuencas Río Tunjuelo</t>
  </si>
  <si>
    <t xml:space="preserve">  10016 Localidad de Usme - ASO AGUAS CLARAS_- ACUEDUCTO VEREDAL
</t>
  </si>
  <si>
    <t>Localidad de Ciudad Bolívar: Cuenca Río  Tunjuelo:  2 predios en la localidad de Ciudad Bolívar (Predio La isla Lote Jardín Aliso El Mochuelo y predio La Marcella)</t>
  </si>
  <si>
    <t>Suba</t>
  </si>
  <si>
    <t>No aplica</t>
  </si>
  <si>
    <t>cuenca Torca</t>
  </si>
  <si>
    <t>10011 
Localidad Suba: Predio   Predio  2 Lote 5 (10012)- La Rosita Emperatriz</t>
  </si>
  <si>
    <t>Localidad Suba: Predio   Predio  2 Lote 5 (10012)- La Rosita Emperatriz</t>
  </si>
  <si>
    <t>Localidad Suba: Predio  La Rosita Emperatriz Quevedo (10013)</t>
  </si>
  <si>
    <t xml:space="preserve">Usaquen (Usaquen  (Shapefile da en Usaquen 10010 predio Cafuerte Nidia) </t>
  </si>
  <si>
    <t>Usquen</t>
  </si>
  <si>
    <t>Chapinero: Localidad Chapinero: 1 predio  Cuenca de Rio Teusacá:Vereda Verjón bajoPredio El Establo</t>
  </si>
  <si>
    <t>cuenca Teusacá</t>
  </si>
  <si>
    <t>Localidad Santa Fe:  2  predios ubicados en la Localidad Santa fe (Predio Los Pinos 2  Predio El Triunfo)
 Se georreferencia en los puntos 10014 y 10015.</t>
  </si>
  <si>
    <t xml:space="preserve">10014 Localidad Santa Fe
PREDIO LA CABUYA - CUENCA TUSACA
</t>
  </si>
  <si>
    <t xml:space="preserve">10015 Localidad Santa Fe
PREDIO - RESERVA ECOLIGICA - CUENCA TEUSACA
</t>
  </si>
  <si>
    <t xml:space="preserve"> Upr Rio Blanco Upr Rio Sumapaz </t>
  </si>
  <si>
    <t>cuencas río Sumapaz</t>
  </si>
  <si>
    <t>TOTAL MP3</t>
  </si>
  <si>
    <t>Recursos reservas</t>
  </si>
  <si>
    <t>TOTALES - PROYECTO</t>
  </si>
  <si>
    <t>TOTALES Rec. Vigencia</t>
  </si>
  <si>
    <t>TOTALES Rec. Reservas</t>
  </si>
  <si>
    <t>TOTAL PRESUPUESTO</t>
  </si>
  <si>
    <t>Se modifica el código se incluye encabezado y control de cambios</t>
  </si>
  <si>
    <t xml:space="preserve"> Localidad de Usme 1:  Cuenca Río  Tunjuelo 4 ubicados en la Localidad de Usme (Predio Ojo de Agua y predio La herencia Predio San Jorge y predio La Esperanza)
 Localidad de Usme 2:   2 predios Franja de adecuación Usme (Predio Las Violetas y Predio El Re</t>
  </si>
  <si>
    <t>Localidad de Sumapaz 29 predios  Cuenca Rio blanco: 13 predios ubicados así: en la vereda Santa Rosa predio Escuela Santa Rosa  Vereda Nazareth Predio Escuela Nazareth Vereda Raizal Predios La Arenera Latico y Escuela Raizal Vereda Animas Escuela Animas V</t>
  </si>
  <si>
    <t>5, PONDERACIÓN HORIZONTAL AÑO: 2020</t>
  </si>
  <si>
    <t>A MAYO 2020</t>
  </si>
  <si>
    <t>MARZO</t>
  </si>
  <si>
    <t>Se aporta en la  recuperación de la  la conectividad ecológica entre los ecosistemas de bosque altoandino y páramos integradores de la Estructura Ecológica Principal dentro del Distrito Capital a fin de generar sostenibilidad en el manejo de los bienes y servicios ambientales del Distrito Capital y mejorar su oferta ambiental.</t>
  </si>
  <si>
    <t>Archivo digital con Base de Dato
Informes técnicos por cuenca con  registros fotograficos y los documentos soportes cargados en el DRIVE</t>
  </si>
  <si>
    <t>No se ha logrado avanzar en la intervención de nuevas hectareas por el confinamiento obligatorio lo cual imposibilita por el momento el desplamamiento a campo por parte del apoyo operativo para adelantar acciones en campo.</t>
  </si>
  <si>
    <t>ABRIL</t>
  </si>
  <si>
    <t>PROGR. ANUAL CORTE  ABRIL</t>
  </si>
  <si>
    <t>No se ha logrado avanzar en la vinculacion de mas predios por el confinamiento obligatorio lo cual imposibilita por el momento el desplamamiento a campo por parte del apoyo operativo para adelantar acciones en campo.</t>
  </si>
  <si>
    <t>PROGR. ANUAL CORTE  MARZO</t>
  </si>
  <si>
    <t xml:space="preserve">Para mayo de 2020, no se ejecutaron acciones de elaboración de concertación de los predios. </t>
  </si>
  <si>
    <t>Para mayo de 2020, no se ejecutaron acciones de restauración, ya que debido al confinamiento obligatorio, se imposibilitó la ejecución de acciones en campo.</t>
  </si>
  <si>
    <t>MAYO</t>
  </si>
  <si>
    <t xml:space="preserve">MAYO </t>
  </si>
  <si>
    <t>Para mayo de 2020 no se realizaron formatos ambientales para el diagnosticos de areas  a intervenir.</t>
  </si>
  <si>
    <t>Durante el mes de mayo del 2020 no se planificaron eventos.</t>
  </si>
  <si>
    <t>Durante el mes de mayo  del 2020 no se realizaron capacitaciones en buenas prácticas productivas.</t>
  </si>
  <si>
    <t>PROGR. ANUAL CORTE  MAYO</t>
  </si>
  <si>
    <r>
      <rPr>
        <sz val="9"/>
        <color theme="1"/>
        <rFont val="Arial"/>
        <family val="2"/>
      </rPr>
      <t>En el mes de mayo del 2020  s</t>
    </r>
    <r>
      <rPr>
        <sz val="9"/>
        <rFont val="Arial"/>
        <family val="2"/>
      </rPr>
      <t>e identificaron</t>
    </r>
    <r>
      <rPr>
        <b/>
        <sz val="9"/>
        <rFont val="Arial"/>
        <family val="2"/>
      </rPr>
      <t xml:space="preserve"> 10 </t>
    </r>
    <r>
      <rPr>
        <sz val="9"/>
        <rFont val="Arial"/>
        <family val="2"/>
      </rPr>
      <t xml:space="preserve">nuevos predios de los cuales se anexan las actas de vinculación distribuidos así:  </t>
    </r>
    <r>
      <rPr>
        <b/>
        <sz val="9"/>
        <rFont val="Arial"/>
        <family val="2"/>
      </rPr>
      <t>Cuenca Río Blanco:</t>
    </r>
    <r>
      <rPr>
        <sz val="9"/>
        <rFont val="Arial"/>
        <family val="2"/>
      </rPr>
      <t xml:space="preserve"> 3 predios, Vereda Peñaliza predio El Burro y predio Bella Vista, Vereda Raizal predio Zaragoza, </t>
    </r>
    <r>
      <rPr>
        <b/>
        <sz val="9"/>
        <rFont val="Arial"/>
        <family val="2"/>
      </rPr>
      <t>Cuenca Río Teusacá:</t>
    </r>
    <r>
      <rPr>
        <sz val="9"/>
        <rFont val="Arial"/>
        <family val="2"/>
      </rPr>
      <t xml:space="preserve"> 3 predios en la localidad de Santa Fe, predio Santa Helena, predio San Alejo, predio La Esmeralda 2. </t>
    </r>
    <r>
      <rPr>
        <b/>
        <sz val="9"/>
        <rFont val="Arial"/>
        <family val="2"/>
      </rPr>
      <t>Cuenca Río Sumapaz:</t>
    </r>
    <r>
      <rPr>
        <sz val="9"/>
        <rFont val="Arial"/>
        <family val="2"/>
      </rPr>
      <t xml:space="preserve"> 4 predios, predio el triunfo, predio El Eucalipto , predio predio La Esperanza y predio La Jabonera; Estos predios se vincularon con el fin de que adopten buenas prácticas ambientales.</t>
    </r>
  </si>
  <si>
    <r>
      <t xml:space="preserve">En el mes de mayo del 2020  se realizan </t>
    </r>
    <r>
      <rPr>
        <b/>
        <sz val="9"/>
        <rFont val="Arial"/>
        <family val="2"/>
      </rPr>
      <t>81 visitas de seguimiento</t>
    </r>
    <r>
      <rPr>
        <sz val="9"/>
        <rFont val="Arial"/>
        <family val="2"/>
      </rPr>
      <t xml:space="preserve"> de los cuales</t>
    </r>
    <r>
      <rPr>
        <sz val="9"/>
        <color rgb="FFFF0000"/>
        <rFont val="Arial"/>
        <family val="2"/>
      </rPr>
      <t xml:space="preserve"> </t>
    </r>
    <r>
      <rPr>
        <sz val="9"/>
        <rFont val="Arial"/>
        <family val="2"/>
      </rPr>
      <t xml:space="preserve"> correspondientes a estas visitas; distribuidas así: Cuenca Río Teusacá 5 visitas de seguimiento distribuidas así: Localidad chapinero predios, El conuelo, El Tawal, La Esperanza, en la localidad de Santa Fe, predios Los Pinos y Santa Helena. Cuenca Río Tunjuelo: 53 seguimientos por medio de llamadas telefonicas a los siguientes predios: puente alejandro, villa helena, el alisal / san miguel, el pedregal, mercurio, las acasias- puerto rico, el recuerdo, la coruña, 	la providencia, el retiro, san antonio, pulpito, el limoncito, santa catalina, el refugio, palermo , el vendaval / santa rosa, el horizonte, el oasis, el arrayan, zaragoza, palermo lote 1, buenos aires, el pino, la esperanza, el triangulo, el trigal, el placer , los bebederos, la palma, el paraiso / el porvenir, el prado, la esperanza, el porvenir 2, san jose, el espino, la esperanza, el eden, corinto, curubital, mirador lote 1, la herencia , la manga , buena vistas, la aurora , la siberia , el mirador , la esperanza , la taza, el recreo , el mortiño, las acacias y ojo de agua.</t>
    </r>
    <r>
      <rPr>
        <b/>
        <sz val="9"/>
        <rFont val="Arial"/>
        <family val="2"/>
      </rPr>
      <t xml:space="preserve"> Cuenca Río Suampaz: </t>
    </r>
    <r>
      <rPr>
        <sz val="9"/>
        <rFont val="Arial"/>
        <family val="2"/>
      </rPr>
      <t>23 visitas de seguimiento en las sigueintes veredas San juan once (11), Capitolio tres (3), Santo Domingo cinco (5), Nueva Granada una (1), Vegas una (1), Toldo una (1), Chorrera una (1).</t>
    </r>
  </si>
  <si>
    <r>
      <rPr>
        <sz val="9"/>
        <color theme="1"/>
        <rFont val="Arial"/>
        <family val="2"/>
      </rPr>
      <t>En el mes del  mayo de</t>
    </r>
    <r>
      <rPr>
        <sz val="9"/>
        <rFont val="Arial"/>
        <family val="2"/>
      </rPr>
      <t xml:space="preserve">l 2020 se realizaron las siguientes acciones distribuidas así: 
</t>
    </r>
    <r>
      <rPr>
        <b/>
        <sz val="9"/>
        <rFont val="Arial"/>
        <family val="2"/>
      </rPr>
      <t>Cuenca Río Teusacá:</t>
    </r>
    <r>
      <rPr>
        <sz val="9"/>
        <rFont val="Arial"/>
        <family val="2"/>
      </rPr>
      <t xml:space="preserve"> 
SEGURIDAD ALIMENTARIA Y AUTOABASTECIMIENTO
Diversificación de la huerta casera: Se entregaron semillas en el predio Santa Helena, Heber Calseteros para diversificacion de la huerta casera
Propagación de especies promisorias y/o ancestrales en predios y especies propagadas: Se entregaron semillas de espinca, uchuva, berenjena, zanahoria, calabacin, y pepino cohombro; en el predio Santa Helena, Heber Calseteros para diversificacion de la huerta casera
Seguimiento huerta: Predio santa Helena, Heber Calseteros.
Conejeras: Se realizo la entrega de insumos para instalaciones de conejeras en los predios, El Tawal de la Usuaria Marleny Moreno, Predio La Esperanza de la usuaria Paula Granados y Predio El Consuelo de la usuaria Irene Ramos.
Cercas vivas: se realizo la entrega de 20 arboles (10 alisos y 10 saucos) en el predio santa Helena, Heber Caseteros; los cuales seran sembrados para cerca viva en el predio.
</t>
    </r>
    <r>
      <rPr>
        <b/>
        <sz val="9"/>
        <rFont val="Arial"/>
        <family val="2"/>
      </rPr>
      <t>Cuenca Río Sumapaz:</t>
    </r>
    <r>
      <rPr>
        <sz val="9"/>
        <rFont val="Arial"/>
        <family val="2"/>
      </rPr>
      <t xml:space="preserve"> Diversificación de la huerta casera: 
predio el Olvido usuario Albeiro Barbosa, se apoyó la implementación con 50 postes y 20 metros de plástico.  
Protección del Recurso Hídrico
Aislamiento de nacedero:  
Predio El Espinal, usuario Joselo Poveda, 40 postes 
Predio El Mortiño usuario Javier Delgado, 50 postes 
Predio El Recreo usuario Onolasco Delgado, 50 postes 
Predio Morro Pelao usuario Evelio Poveda, 50 postes 
predio Varsovia usuario Luis Emiro Poveda: 50 postes
Predio El Paraiso usuario Edilberto Vásquez:  60 postes y 50 alisos 
Predio El salero usuario Graciliano Diaz: 50 postes  
Predio La Jabonera usuario Elkin García: 60 postes 
Predio La Primavera usuario Almeiro Sanabria: 50 postes
Predio Las delicias usuario Hilber Vergara: 70 postes  
Predio El Recuerdo usuario Erismendi Castellanos: 20 postes 
Predio El Triunfo usuario German Castellanos, 50 postes, 60 alisos   
Enriquecimiento de nacedero: 
Predio Rancho Quemado usuario Gerardo Riveros: 40 arboles
Predio El Placer usuario Dagoberto Peña: 80 arboles
Predio El salero usuario Graciliano Diaz, 50 árboles 
Predio El Tibar usuario Filiberto Baquero; 80 arboles
Predio El Tiber usuario Gonzalo Romero, 100 arboles
Predio El Triunfo usuario German Castellanos: 50 arboles
Predio San José usuario Edilsa Rojas: 22 árboles
Predio Santo Domingo usuario Erasmo Porras: 57 arboles   
BPP
Kit de ordeño  
Predio La Primavera usuario Almeiro Sanabria
Mangueras cultivos
Predio La Aurora usuario Lidia Sanabria
Predio La Primavera usuario Almeiro Sanabria, 
Cercas vivas:  
Predio Los alisos usuario Arley Baquero:  36 arboles 
Predio El Espinal, usuario Joselo Poveda
Predio El Mortiño usuario Javier Delgado, 50 postes 
Predio El Recreo usuario Onolasco Delgado, 50 postes 
Predio Morro Pelao usuario Evelio Poveda, 50 postes 
Predio Rancho quemado usuario Gerardo Riveros
predio Varsovia usuario Luis Emiro Poveda: 50 postes 
Predio Aguadita usuario Ferney Pérez: 15 postes 
Predio El Aliso usuario Arley Baquero: 20 postes 
Predio La Francia usuario William Guevara:  50 postes 
BPA
Mangueras cultivos
Predio Altamira usuario Ferney Delgado
Cercas vivas: 
Predio Varsovia usuario Luis Emiro Poveda, 85 arboles
Predio Altamira-usuario Ferney Delgado-San juan:  37 plantas
Predio Aguasclaras-Deysi Cifuentes-Sto Domingo:  32 plantas</t>
    </r>
  </si>
  <si>
    <t>NA</t>
  </si>
  <si>
    <t xml:space="preserve">El acumulado de predios vinculados para buenas prácticas del cuatrienio es de 970 predios, En la vigencia de enero a mayo de 2020 son 32 nuevos predios, Para el mes de mayo se vincularon 10 nuevos predios los cuales están distribuidos así: Cuenca Río Blanco: 3 predios, Vereda Peñaliza predio El Burro y predio Bella Vista, Vereda Raizal predio Zaragoza, Cuenca Río Teusacá: 3 predios en la localidad de Santa Fe, predio Santa Helena, predio San Alejo, predio La Esmeralda 2. Cuenca Río Sumapaz:  4 predios, predio el triunfo, predio El Eucalipto, predio La Esperanza y predio La Jabonera;
Los predios vinculados de enero a abril fueron los siguientes: Cuenca Río Sumapaz: 1 predio, predio Altamira vereda San Juan, Cuenca Río Blanco: 1 predio, predio Los guayabos vereda Peñaliza.  Cuenca de Río Tunjuelo: 2 predios (Ojo de Agua y Corinto Lote II),  Cuenca Teusacá: 5 predios (Los Dos Caminos, Chinatoque, La Cabaña, El Consuelo y El Arrayan 3), Cuenca Río Blanco: 4 Predios (Paraiso, Los Banquillos, Los Laureles y Buenos Aires) y Cuenca Río Sumapaz: 9 predios. : predio Monserrate, Vereda Tunal alto, predio la montaña vereda tunal alto,  predio Madre agua, Vereda Tunal alto, predio La Palma 2, vereda Tunal bajo, predio la rosita, vereda san Antonio,  predio el palmar, vereda San Antonio, predio Finca los pinos vereda san Antonio, predio las brisas vereda san Antonio, predio las brisas vereda san juan.
Con lo anterior se llega a un acumulado de  970 predios, en la vigencia 2020 se lograron 32 predios,  durante la vigencia 2019 se lograron vincular 125 predios, en la vigencia 2018 se vincularon 132 predios, en la vigencia 2017 se lograron vincular 125 y en la vigencia 2016 se lograron vincular 556,  Estos predios se vincularon en el fin de que adopten nuevas prácticas productivas.    </t>
  </si>
  <si>
    <t>El acumulado ejecutado para el cuatrienio es de 195 ha. Durante el periodo comprendido entre enero y mayo del 2020, no se realizaron acciones de restauración, mantenimiento y/o conservación. 
En el 2019: se ejecutaron acciones de restauración en 3.49 has consistentes en la protección de áreas de intervención en del Acueducto Veredal Asoaguasclaras, Vereda El Hato Localidad de Usme, evidenciándose un avance de1396m lineales de cerca del bosque de Paramo y bocatoma en la zona de ronda de la quebrada como estrategia de restauración pasiva y activa  regeneración natural). también se ejecutaron acciones de restauración en 3.63has consistentes en la protección de nacedero y de áreas de intervención en el predio La Floresta, Vereda Pasquilla, Localidad de Ciudad Bolívar, evidenciándose un avance de1452m lineales de cerca del bosque alto andino y nacedero en la zona de ronda de la quebrada  como estrategia de restauración pasiva y activa  regeneración natural). Con esto se tiene un consolidado a diciembre de 2019 de195Has.
Al 30 de septiembre de 2019 se cuenta con un consolidado de 187,88Has de las cuales  en el tercer trimestre se ejecutaron actividades de restauración participativa en 1.38has consistentes en la protección de áreas de intervención en el predio La Esperanza (0.36Ha), Vereda La Vega Localidad de Sumapaz y el predio El Parque (1.02Ha ), vereda Santo Domingo de la localidad de Sumapaz; se instalaron 492m lineales de cerca en la zona de ronda de la quebrada y protección de bosque como estrategia de restauración pasiva y  regeneración natural). Para el segundo trimestre, con corte al 30 de junio se ejecutaron acciones de restauración en 0,69 has  consistentes en la protección de áreas de intervención en el predio La Esperanza, Vereda La Vega, Localidad de Sumapaz, se ejecutaron acciones de restauración  en este mismo predio consistente en el  levantamiento de aproximadamente 310 metros  lineales de cerca en la zona de ronda de la quebrada como estrategia de restauración pasiva (regeneración natural).  Para el primer trimestre del 2019 se ejecutaron acciones de restauración referidas a la protección de los predios intervenidos en 5,80 has con cercado, mediante ahoyados, hincados, instalación de postes para cerca de protección con alambre de púa así: Localidad de Santa Fé: predio CIMA I, predio CIMA II y predio CIMA II-A en la vereda Verjón Bajo, quebrada Hoya Honda, con un área total de 4.32 has, con la cual se finalizan las acciones de restauración en dichos predios, incluyendo plantación de coberturas (100% ejecutado);  Localidad de Usme: predio El Silencio, vereda Margaritas, con un área avanzada de 1.48 has se efectuó el levantamiento para la cerca de protección en un nacedero (77% de avance). ; También se firmaron 28 actas de intervención.
Lo anterior contribuye al cumplimiento de la meta de 195h en la ejecución de 2019, 180.1 en la vigencia 2018, 117,5H en la vigencia de 2017 y 62,33H en la vigencia 2016.</t>
  </si>
  <si>
    <t xml:space="preserve">El acumulado ejecutado para el cuatrienio es de 195 ha, En la vigencia 2020 se identificaron 32 nuevos predios con esto se llega a un acumulado de 470 predios, de los cuales en la vigencia 2019 se vincularon 125 predios, en la vigencia 2018 se vincularon 132 predios, en la vigencia 2017 se lograron vincular 125 y en la vigencia 2016 se lograron vincular 56. Para el mes de mayo se vincularon 10 nuevos predios los cuales están distribuidos así: Cuenca Río Blanco: 3 predios, Vereda Peñaliza predio El Burro y predio Bella Vista, Vereda Raizal predio Zaragoza, Cuenca Río Teusacá: 3 predios en la localidad de Santa Fe, predio Santa Helena, predio San Alejo, predio La Esmeralda 2. Cuenca Río Sumapaz:  4 predios, predio el triunfo, predio El Eucalipto, predio La Esperanza y predio La Jabonera.
Los predios vinculados de enero a abril fueron los siguientes: Cuenca Río Sumapaz: 1 predio, predio Altamira vereda San Juan, Cuenca Río Blanco: 1 predio, predio Los guayabos vereda Peñaliza.  Cuenca de Río Tunjuelo: 2 predios (Ojo de Agua y Corinto Lote II),  Cuenca Teusacá: 5 predios (Los Dos Caminos, Chinatoque, La Cabaña, El Consuelo y El Arrayan 3), Cuenca Río Blanco: 4 Predios (paraíso, Los Banquillos, Los Laureles y Buenos Aires) y Cuenca Río Sumapaz: 9 predios. : predio Monserrate, Vereda Tunal alto, predio la montaña vereda tunal alto,  predio Madre agua, Vereda Tunal alto, predio La Palma 2, vereda Tunal bajo, predio la rosita, vereda san Antonio,  predio el palmar, vereda San Antonio, predio Finca los pinos vereda san Antonio, predio las brisas vereda san Antonio, predio las brisas vereda san Juan estos predios se vincularon en el fin de que adopten nuevas prácticas productivas.  </t>
  </si>
  <si>
    <t>El acumulado ejecutado para el cuatrienio es de 0,9 Diagnósticos, para el periodo comprendido entre enero y mayo del 2020, no se realizaron formatos ambientales nuevos para el diagnóstico de áreas para restauración, mantenimiento y/o conservación. 
Las vigencias anteriores finalizaron con 26 formatos ambientales; documento donde con tiene una caracterización socio demográfica en la localidad en donde se encuentra ubicados los predios, se adjunta un diseño florístico de las especies que se encuentran en el predio para cumplir con 1 diagnostico  lo cual permitirá culminar la meta plan de  desarrollo, en 2019 se realizaron  (0.1) diagnostico , en la vigencia 2018 se completaron (0.3) diagnósticos , a Diciembre de 2017, se avanzó en (0,35) con un acumulado de 100%. En Diciembre de 2016, se avanzó (0,15). 
En el 2019,  se ejecutaron acciones de elaboración del formatos ambiental de los predios del Acueducto Veredal Asoaguasclaras, Vereda El Hato Localidad de Usme y del predio La Floresta, Vereda Pasquilla, Localidad de Ciudad Bolívar, con el cual se completan 26 predios y acumulado de 100% en la vigencia 2019 lo que corresponde a un 90% de avance al cuatrienio. El diagnostico se realizará progresivamente a largo del cuatrienio para las 200 Has, que equivalen a la unidad de medida (1 diagnostico), que será reportado conforme a lo establecido para esta meta al final del mismo.
A diciembre de 2018 se completaron veinte (20) predios distribuidos por localidades de la siguiente manera: Localidad de Usme: San Luis (A.V Agua linda Chiguaza 8 Ha), Horizonte, Delirios, Manantial, La Palma (A.V Acuamarg, 1,16 ha), Jamaica 2 (A.V Arrayanes- Argentina , 1,5 ha), El Destino (A.VDestino 24.4 ha), Uval 01 y La Toscana (A.V Aguas Doradas 11.3 ha), La Australia y Biter Nº13 ( A.V Aguas Claras Olarte 1.76 ha), Los Alisos-El Pardo (0.51 ha), Santa Inés-El Mortiño-La Graciela ( 1.52 Ha) Santa Cecilia (0.33 ha). Localidad de Ciudad Bolívar: El Salero (A.V Saltonal 17,5 ha), La Palma (A.V Pasquilla Centro 3,3 ha), El Recuerdo (A.V Piedra Parada 13 ha), La Riviera y Buenos Aires (A.V Asoporquera 1,7 ha), El Pedregal (28.5 ha), Oasis, Delirios (0.97 ha), predio Santa Cruz (11.5 ha) y predio El Triunfo (11.93 ha). Localidad de Sumapaz: La Pradera (A.V Asouan 0.72 ha), La Hungría (6.24ha). Localidad de Santa Fe: Cima I, Cima II, Cima 2A (32.9 ha) estos predios corresponden a 178.74 Ha.  Que equivale a un 0.30 con un acumulado de 100%. A Diciembre de 2017, se avanzó en 0,35 con un acumulado de 100%. En Diciembre de 2016, se avanzó 0,15.</t>
  </si>
  <si>
    <t>Para el periodo comprendido entre enero y mayo del 2020, no se realizaron acciones  de restauración, mantenimiento y/o conservación. 
AVANCE A DICIEMBRE 2019: se ejecutaron acciones de restauración en 3.49has consistentes en la protección de áreas de intervención en del Acueducto Veredal Asoaguasclaras, Vereda El Hato Localidad de Usme, evidenciándose un avance de1396m lineales de cerca del bosque de Paramo y bocatoma en la zona de ronda de la quebrada como estrategia de restauración pasiva y activa  regeneración natural). también se ejecutaron acciones de restauración en 3.63has consistentes en la protección de nacedero y de áreas de intervención en el predio La Floresta, Vereda Pasquilla, Localidad de Ciudad Bolívar, evidenciándose un avance de1452m lineales de cerca del bosque alto andino y nacedero en la zona de ronda de la quebrada  como estrategia de restauración pasiva y activa  regeneración natural). Con esto se tiene un consolidado a diciembre de 2019 de195Has.
Lo anterior contribuye al cumplimiento de la meta de 195h en la ejecución de 2019, 180.01 en la vigencia 2018, 117,5H en la vigencia de 2017 y 62,33H en la vigencia 2016.</t>
  </si>
  <si>
    <t>7, OBSERVACIONES AVANCE  DE ENERO A MAYO 2020</t>
  </si>
  <si>
    <t xml:space="preserve">Localidad de Usme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</si>
</sst>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_-* #,##0.00\ _€_-;\-* #,##0.00\ _€_-;_-* &quot;-&quot;??\ _€_-;_-@_-"/>
    <numFmt numFmtId="166" formatCode="_(&quot;$&quot;\ * #,##0_);_(&quot;$&quot;\ * \(#,##0\);_(&quot;$&quot;\ * &quot;-&quot;_);_(@_)"/>
    <numFmt numFmtId="167" formatCode="_(&quot;$&quot;\ * #,##0.00_);_(&quot;$&quot;\ * \(#,##0.00\);_(&quot;$&quot;\ * &quot;-&quot;??_);_(@_)"/>
    <numFmt numFmtId="168" formatCode="_(* #,##0.00_);_(* \(#,##0.00\);_(* &quot;-&quot;??_);_(@_)"/>
    <numFmt numFmtId="169" formatCode="_-&quot;$&quot;* #,##0.00_-;\-&quot;$&quot;* #,##0.00_-;_-&quot;$&quot;* &quot;-&quot;??_-;_-@_-"/>
    <numFmt numFmtId="170" formatCode="_ &quot;$&quot;\ * #,##0.00_ ;_ &quot;$&quot;\ * \-#,##0.00_ ;_ &quot;$&quot;\ * &quot;-&quot;??_ ;_ @_ "/>
    <numFmt numFmtId="171" formatCode="_ * #,##0.00_ ;_ * \-#,##0.00_ ;_ * &quot;-&quot;??_ ;_ @_ "/>
    <numFmt numFmtId="172" formatCode="_([$$-240A]\ * #,##0_);_([$$-240A]\ * \(#,##0\);_([$$-240A]\ * &quot;-&quot;??_);_(@_)"/>
    <numFmt numFmtId="173" formatCode="0.0%"/>
    <numFmt numFmtId="174" formatCode="_ * #,##0_ ;_ * \-#,##0_ ;_ * &quot;-&quot;??_ ;_ @_ "/>
    <numFmt numFmtId="175" formatCode="_(&quot;$&quot;* #,##0.00_);_(&quot;$&quot;* \(#,##0.00\);_(&quot;$&quot;* &quot;-&quot;??_);_(@_)"/>
    <numFmt numFmtId="176" formatCode="_-* #,##0\ _€_-;\-* #,##0\ _€_-;_-* &quot;-&quot;??\ _€_-;_-@_-"/>
    <numFmt numFmtId="177" formatCode="&quot;$&quot;\ #,##0.00"/>
    <numFmt numFmtId="178" formatCode="&quot;$&quot;\ #,##0"/>
    <numFmt numFmtId="179" formatCode="#,##0.0"/>
    <numFmt numFmtId="180" formatCode="_-* #,##0\ _€_-;\-* #,##0\ _€_-;_-* &quot;-&quot;??\ _€_-;_-@"/>
    <numFmt numFmtId="181" formatCode="_-* #,##0.00\ _€_-;\-* #,##0.00\ _€_-;_-* &quot;-&quot;??\ _€_-;_-@"/>
    <numFmt numFmtId="182" formatCode="_-* #,##0.0\ _€_-;\-* #,##0.0\ _€_-;_-* &quot;-&quot;??\ _€_-;_-@"/>
    <numFmt numFmtId="183" formatCode="_(* #,##0_);_(* \(#,##0\);_(* &quot;-&quot;??_);_(@_)"/>
    <numFmt numFmtId="184" formatCode="[$$-240A]\ #,##0"/>
    <numFmt numFmtId="185" formatCode="_-&quot;$&quot;\ * #,##0.00_-;\-&quot;$&quot;\ * #,##0.00_-;_-&quot;$&quot;\ * &quot;-&quot;_-;_-@_-"/>
    <numFmt numFmtId="186" formatCode="_-&quot;$&quot;* #,##0_-;\-&quot;$&quot;* #,##0_-;_-&quot;$&quot;* &quot;-&quot;_-;_-@_-"/>
  </numFmts>
  <fonts count="57"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2"/>
      <color indexed="8"/>
      <name val="Arial"/>
      <family val="2"/>
    </font>
    <font>
      <sz val="8"/>
      <name val="Calibri"/>
      <family val="2"/>
    </font>
    <font>
      <sz val="10"/>
      <name val="Arial"/>
      <family val="2"/>
    </font>
    <font>
      <b/>
      <sz val="14"/>
      <name val="Arial"/>
      <family val="2"/>
    </font>
    <font>
      <sz val="8"/>
      <name val="Arial"/>
      <family val="2"/>
    </font>
    <font>
      <sz val="10"/>
      <name val="Arial"/>
      <family val="2"/>
    </font>
    <font>
      <b/>
      <sz val="8"/>
      <name val="Arial"/>
      <family val="2"/>
    </font>
    <font>
      <sz val="7"/>
      <name val="Arial"/>
      <family val="2"/>
    </font>
    <font>
      <sz val="9"/>
      <name val="Arial"/>
      <family val="2"/>
    </font>
    <font>
      <b/>
      <sz val="9"/>
      <name val="Arial"/>
      <family val="2"/>
    </font>
    <font>
      <sz val="11"/>
      <color theme="1"/>
      <name val="Calibri"/>
      <family val="2"/>
      <scheme val="minor"/>
    </font>
    <font>
      <sz val="10"/>
      <color theme="1"/>
      <name val="Calibri"/>
      <family val="2"/>
      <scheme val="minor"/>
    </font>
    <font>
      <sz val="11"/>
      <color theme="1"/>
      <name val="Arial"/>
      <family val="2"/>
    </font>
    <font>
      <sz val="11"/>
      <color theme="1"/>
      <name val="Arial Narrow"/>
      <family val="2"/>
    </font>
    <font>
      <sz val="12"/>
      <color theme="1"/>
      <name val="Arial"/>
      <family val="2"/>
    </font>
    <font>
      <b/>
      <sz val="11"/>
      <color theme="1"/>
      <name val="Calibri"/>
      <family val="2"/>
      <scheme val="minor"/>
    </font>
    <font>
      <sz val="20"/>
      <color theme="1"/>
      <name val="Calibri"/>
      <family val="2"/>
      <scheme val="minor"/>
    </font>
    <font>
      <b/>
      <sz val="20"/>
      <name val="Arial"/>
      <family val="2"/>
    </font>
    <font>
      <sz val="24"/>
      <color theme="1"/>
      <name val="Calibri"/>
      <family val="2"/>
      <scheme val="minor"/>
    </font>
    <font>
      <b/>
      <sz val="24"/>
      <name val="Arial"/>
      <family val="2"/>
    </font>
    <font>
      <b/>
      <sz val="10"/>
      <color theme="1"/>
      <name val="Calibri"/>
      <family val="2"/>
      <scheme val="minor"/>
    </font>
    <font>
      <sz val="24"/>
      <name val="Arial"/>
      <family val="2"/>
    </font>
    <font>
      <sz val="11"/>
      <color theme="0"/>
      <name val="Calibri"/>
      <family val="2"/>
      <scheme val="minor"/>
    </font>
    <font>
      <sz val="9"/>
      <color theme="1"/>
      <name val="Arial"/>
      <family val="2"/>
    </font>
    <font>
      <sz val="12"/>
      <color theme="1"/>
      <name val="Calibri"/>
      <family val="2"/>
      <scheme val="minor"/>
    </font>
    <font>
      <sz val="12"/>
      <color theme="0"/>
      <name val="Calibri"/>
      <family val="2"/>
      <scheme val="minor"/>
    </font>
    <font>
      <sz val="10"/>
      <color theme="1"/>
      <name val="Arial"/>
      <family val="2"/>
    </font>
    <font>
      <sz val="12"/>
      <color rgb="FF000000"/>
      <name val="Arial"/>
      <family val="2"/>
    </font>
    <font>
      <sz val="11"/>
      <color rgb="FF000000"/>
      <name val="Calibri"/>
      <family val="2"/>
    </font>
    <font>
      <sz val="10"/>
      <color rgb="FF000000"/>
      <name val="Arial"/>
      <family val="2"/>
    </font>
    <font>
      <sz val="11"/>
      <name val="Calibri"/>
      <family val="2"/>
    </font>
    <font>
      <sz val="9"/>
      <color rgb="FF000000"/>
      <name val="Arial"/>
      <family val="2"/>
    </font>
    <font>
      <sz val="11"/>
      <color rgb="FF000000"/>
      <name val="Arial"/>
      <family val="2"/>
    </font>
    <font>
      <b/>
      <sz val="10"/>
      <color theme="1"/>
      <name val="Arial"/>
      <family val="2"/>
    </font>
    <font>
      <sz val="11"/>
      <color theme="1"/>
      <name val="Calibri"/>
      <family val="2"/>
    </font>
    <font>
      <b/>
      <sz val="22"/>
      <name val="Arial"/>
      <family val="2"/>
    </font>
    <font>
      <sz val="20"/>
      <name val="Arial"/>
      <family val="2"/>
    </font>
    <font>
      <b/>
      <sz val="9"/>
      <color rgb="FF000000"/>
      <name val="Arial"/>
      <family val="2"/>
    </font>
    <font>
      <sz val="14"/>
      <name val="Arial"/>
      <family val="2"/>
    </font>
    <font>
      <b/>
      <sz val="14"/>
      <color indexed="8"/>
      <name val="Arial"/>
      <family val="2"/>
    </font>
    <font>
      <sz val="14"/>
      <color indexed="8"/>
      <name val="Arial"/>
      <family val="2"/>
    </font>
    <font>
      <sz val="8"/>
      <color indexed="8"/>
      <name val="Arial"/>
      <family val="2"/>
    </font>
    <font>
      <sz val="7"/>
      <name val="Calibri"/>
      <family val="2"/>
    </font>
    <font>
      <sz val="9"/>
      <color indexed="8"/>
      <name val="Arial"/>
      <family val="2"/>
    </font>
    <font>
      <sz val="9"/>
      <color indexed="10"/>
      <name val="Arial"/>
      <family val="2"/>
    </font>
    <font>
      <b/>
      <sz val="9"/>
      <color indexed="8"/>
      <name val="Arial"/>
      <family val="2"/>
    </font>
    <font>
      <sz val="14"/>
      <name val="Tahoma"/>
      <family val="2"/>
    </font>
    <font>
      <b/>
      <sz val="11"/>
      <color indexed="8"/>
      <name val="Calibri"/>
      <family val="2"/>
    </font>
    <font>
      <b/>
      <sz val="14"/>
      <name val="Tahoma"/>
      <family val="2"/>
    </font>
    <font>
      <sz val="10"/>
      <color theme="1"/>
      <name val="Arial Narrow"/>
      <family val="2"/>
    </font>
    <font>
      <sz val="9"/>
      <color rgb="FFFF0000"/>
      <name val="Arial"/>
      <family val="2"/>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B0F0"/>
        <bgColor indexed="64"/>
      </patternFill>
    </fill>
    <fill>
      <patternFill patternType="solid">
        <fgColor rgb="FF75DBFF"/>
        <bgColor indexed="64"/>
      </patternFill>
    </fill>
    <fill>
      <patternFill patternType="solid">
        <fgColor theme="0" tint="-0.14999847407452621"/>
        <bgColor indexed="64"/>
      </patternFill>
    </fill>
    <fill>
      <patternFill patternType="solid">
        <fgColor theme="4"/>
      </patternFill>
    </fill>
    <fill>
      <patternFill patternType="solid">
        <fgColor theme="0"/>
        <bgColor rgb="FFFFFFFF"/>
      </patternFill>
    </fill>
    <fill>
      <patternFill patternType="solid">
        <fgColor rgb="FFFFFFFF"/>
        <bgColor rgb="FFFFFFFF"/>
      </patternFill>
    </fill>
    <fill>
      <patternFill patternType="solid">
        <fgColor theme="4" tint="0.79998168889431442"/>
        <bgColor indexed="64"/>
      </patternFill>
    </fill>
    <fill>
      <patternFill patternType="solid">
        <fgColor rgb="FFFFFFFF"/>
        <bgColor indexed="64"/>
      </patternFill>
    </fill>
    <fill>
      <patternFill patternType="solid">
        <fgColor rgb="FFD9D9D9"/>
        <bgColor indexed="64"/>
      </patternFill>
    </fill>
    <fill>
      <patternFill patternType="solid">
        <fgColor rgb="FF00B050"/>
        <bgColor indexed="64"/>
      </patternFill>
    </fill>
  </fills>
  <borders count="1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style="medium">
        <color rgb="FF000000"/>
      </right>
      <top/>
      <bottom/>
      <diagonal/>
    </border>
    <border>
      <left/>
      <right style="thin">
        <color rgb="FF000000"/>
      </right>
      <top/>
      <bottom/>
      <diagonal/>
    </border>
    <border>
      <left style="thin">
        <color rgb="FF000000"/>
      </left>
      <right/>
      <top/>
      <bottom/>
      <diagonal/>
    </border>
    <border>
      <left style="medium">
        <color rgb="FF000000"/>
      </left>
      <right style="medium">
        <color rgb="FF000000"/>
      </right>
      <top/>
      <bottom style="medium">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top/>
      <bottom/>
      <diagonal/>
    </border>
    <border>
      <left/>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medium">
        <color auto="1"/>
      </top>
      <bottom/>
      <diagonal/>
    </border>
    <border>
      <left style="thin">
        <color rgb="FF000000"/>
      </left>
      <right style="thin">
        <color rgb="FF000000"/>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style="medium">
        <color auto="1"/>
      </right>
      <top/>
      <bottom/>
      <diagonal/>
    </border>
    <border>
      <left/>
      <right style="medium">
        <color auto="1"/>
      </right>
      <top/>
      <bottom style="medium">
        <color auto="1"/>
      </bottom>
      <diagonal/>
    </border>
    <border>
      <left/>
      <right style="medium">
        <color auto="1"/>
      </right>
      <top style="medium">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top style="thin">
        <color rgb="FF000000"/>
      </top>
      <bottom/>
      <diagonal/>
    </border>
    <border>
      <left style="thin">
        <color rgb="FF000000"/>
      </left>
      <right/>
      <top style="medium">
        <color indexed="64"/>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diagonal/>
    </border>
    <border>
      <left/>
      <right style="thin">
        <color auto="1"/>
      </right>
      <top style="thin">
        <color auto="1"/>
      </top>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bottom style="thin">
        <color indexed="64"/>
      </bottom>
      <diagonal/>
    </border>
    <border>
      <left/>
      <right style="thin">
        <color rgb="FF000000"/>
      </right>
      <top style="medium">
        <color indexed="64"/>
      </top>
      <bottom/>
      <diagonal/>
    </border>
    <border>
      <left style="thin">
        <color rgb="FF000000"/>
      </left>
      <right/>
      <top style="medium">
        <color indexed="64"/>
      </top>
      <bottom/>
      <diagonal/>
    </border>
    <border>
      <left style="thin">
        <color rgb="FF000000"/>
      </left>
      <right style="medium">
        <color indexed="64"/>
      </right>
      <top style="medium">
        <color indexed="64"/>
      </top>
      <bottom/>
      <diagonal/>
    </border>
    <border>
      <left style="thin">
        <color indexed="64"/>
      </left>
      <right style="medium">
        <color indexed="64"/>
      </right>
      <top/>
      <bottom/>
      <diagonal/>
    </border>
    <border>
      <left style="thin">
        <color rgb="FF000000"/>
      </left>
      <right style="medium">
        <color indexed="64"/>
      </right>
      <top/>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medium">
        <color indexed="64"/>
      </right>
      <top style="thin">
        <color rgb="FF000000"/>
      </top>
      <bottom/>
      <diagonal/>
    </border>
    <border>
      <left style="thin">
        <color rgb="FF000000"/>
      </left>
      <right style="medium">
        <color indexed="64"/>
      </right>
      <top/>
      <bottom style="thin">
        <color rgb="FF000000"/>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top/>
      <bottom style="thin">
        <color rgb="FF000000"/>
      </bottom>
      <diagonal/>
    </border>
    <border>
      <left style="medium">
        <color indexed="64"/>
      </left>
      <right style="thin">
        <color rgb="FF000000"/>
      </right>
      <top/>
      <bottom/>
      <diagonal/>
    </border>
    <border>
      <left style="medium">
        <color indexed="64"/>
      </left>
      <right style="medium">
        <color indexed="64"/>
      </right>
      <top/>
      <bottom style="thin">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indexed="64"/>
      </left>
      <right style="thin">
        <color rgb="FF000000"/>
      </right>
      <top/>
      <bottom style="medium">
        <color indexed="64"/>
      </bottom>
      <diagonal/>
    </border>
    <border>
      <left style="thin">
        <color rgb="FF000000"/>
      </left>
      <right/>
      <top/>
      <bottom style="medium">
        <color indexed="64"/>
      </bottom>
      <diagonal/>
    </border>
    <border>
      <left/>
      <right/>
      <top style="thin">
        <color rgb="FF000000"/>
      </top>
      <bottom style="thin">
        <color rgb="FF000000"/>
      </bottom>
      <diagonal/>
    </border>
    <border>
      <left/>
      <right style="thin">
        <color rgb="FF000000"/>
      </right>
      <top/>
      <bottom style="medium">
        <color indexed="64"/>
      </bottom>
      <diagonal/>
    </border>
  </borders>
  <cellStyleXfs count="334">
    <xf numFmtId="0" fontId="0" fillId="0" borderId="0"/>
    <xf numFmtId="171" fontId="8" fillId="0" borderId="0" applyFont="0" applyFill="0" applyBorder="0" applyAlignment="0" applyProtection="0"/>
    <xf numFmtId="171" fontId="4" fillId="0" borderId="0" applyFont="0" applyFill="0" applyBorder="0" applyAlignment="0" applyProtection="0"/>
    <xf numFmtId="168" fontId="16"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164" fontId="4"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70" fontId="4" fillId="0" borderId="0" applyFont="0" applyFill="0" applyBorder="0" applyAlignment="0" applyProtection="0"/>
    <xf numFmtId="174" fontId="4" fillId="0" borderId="0" applyFont="0" applyFill="0" applyBorder="0" applyAlignment="0" applyProtection="0"/>
    <xf numFmtId="167" fontId="16" fillId="0" borderId="0" applyFont="0" applyFill="0" applyBorder="0" applyAlignment="0" applyProtection="0"/>
    <xf numFmtId="175" fontId="11" fillId="0" borderId="0" applyFont="0" applyFill="0" applyBorder="0" applyAlignment="0" applyProtection="0"/>
    <xf numFmtId="164" fontId="1" fillId="0" borderId="0" applyFont="0" applyFill="0" applyBorder="0" applyAlignment="0" applyProtection="0"/>
    <xf numFmtId="0" fontId="4" fillId="0" borderId="0"/>
    <xf numFmtId="0" fontId="4" fillId="0" borderId="0"/>
    <xf numFmtId="0" fontId="11" fillId="0" borderId="0"/>
    <xf numFmtId="0" fontId="4" fillId="0" borderId="0"/>
    <xf numFmtId="0" fontId="4" fillId="0" borderId="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167" fontId="16" fillId="0" borderId="0" applyFont="0" applyFill="0" applyBorder="0" applyAlignment="0" applyProtection="0"/>
    <xf numFmtId="167" fontId="4"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4"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6" fillId="0" borderId="0" applyFont="0" applyFill="0" applyBorder="0" applyAlignment="0" applyProtection="0"/>
    <xf numFmtId="9"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5" fontId="1"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4" fillId="0" borderId="0" applyFont="0" applyFill="0" applyBorder="0" applyAlignment="0" applyProtection="0"/>
    <xf numFmtId="164" fontId="1"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0" fontId="30" fillId="0" borderId="0"/>
    <xf numFmtId="169" fontId="30" fillId="0" borderId="0" applyFont="0" applyFill="0" applyBorder="0" applyAlignment="0" applyProtection="0"/>
    <xf numFmtId="43" fontId="30" fillId="0" borderId="0" applyFont="0" applyFill="0" applyBorder="0" applyAlignment="0" applyProtection="0"/>
    <xf numFmtId="0" fontId="28" fillId="7" borderId="0" applyNumberFormat="0" applyBorder="0" applyAlignment="0" applyProtection="0"/>
    <xf numFmtId="0" fontId="16" fillId="0" borderId="0"/>
    <xf numFmtId="167" fontId="16"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6" fillId="0" borderId="0" applyFont="0" applyFill="0" applyBorder="0" applyAlignment="0" applyProtection="0"/>
    <xf numFmtId="0" fontId="31" fillId="7" borderId="0" applyNumberFormat="0" applyBorder="0" applyAlignment="0" applyProtection="0"/>
    <xf numFmtId="0" fontId="30" fillId="0" borderId="0"/>
    <xf numFmtId="169" fontId="30"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4" fontId="1"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4"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4"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4" fontId="1"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4" fillId="0" borderId="0" applyFont="0" applyFill="0" applyBorder="0" applyAlignment="0" applyProtection="0"/>
    <xf numFmtId="164" fontId="1"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42" fontId="16" fillId="0" borderId="0" applyFont="0" applyFill="0" applyBorder="0" applyAlignment="0" applyProtection="0"/>
    <xf numFmtId="9" fontId="16" fillId="0" borderId="0" applyFont="0" applyFill="0" applyBorder="0" applyAlignment="0" applyProtection="0"/>
    <xf numFmtId="43" fontId="16" fillId="0" borderId="0" applyFont="0" applyFill="0" applyBorder="0" applyAlignment="0" applyProtection="0"/>
    <xf numFmtId="0" fontId="4" fillId="0" borderId="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165" fontId="16" fillId="0" borderId="0" applyFont="0" applyFill="0" applyBorder="0" applyAlignment="0" applyProtection="0"/>
    <xf numFmtId="42" fontId="34" fillId="0" borderId="0" applyFont="0" applyFill="0" applyBorder="0" applyAlignment="0" applyProtection="0"/>
    <xf numFmtId="186" fontId="16" fillId="0" borderId="0" applyFont="0" applyFill="0" applyBorder="0" applyAlignment="0" applyProtection="0"/>
    <xf numFmtId="186" fontId="34" fillId="0" borderId="0" applyFont="0" applyFill="0" applyBorder="0" applyAlignment="0" applyProtection="0"/>
    <xf numFmtId="169" fontId="34" fillId="0" borderId="0" applyFont="0" applyFill="0" applyBorder="0" applyAlignment="0" applyProtection="0"/>
    <xf numFmtId="0" fontId="34" fillId="0" borderId="0"/>
    <xf numFmtId="0" fontId="16" fillId="0" borderId="0"/>
    <xf numFmtId="0" fontId="16" fillId="0" borderId="0"/>
    <xf numFmtId="0" fontId="16" fillId="0" borderId="0"/>
    <xf numFmtId="0" fontId="4" fillId="0" borderId="0"/>
    <xf numFmtId="0" fontId="34" fillId="0" borderId="0"/>
    <xf numFmtId="0" fontId="34" fillId="0" borderId="0"/>
    <xf numFmtId="0" fontId="34" fillId="0" borderId="0"/>
    <xf numFmtId="9" fontId="34" fillId="0" borderId="0" applyFont="0" applyFill="0" applyBorder="0" applyAlignment="0" applyProtection="0"/>
    <xf numFmtId="9" fontId="1" fillId="0" borderId="0" applyFont="0" applyFill="0" applyBorder="0" applyAlignment="0" applyProtection="0"/>
    <xf numFmtId="9" fontId="34" fillId="0" borderId="0" applyFont="0" applyFill="0" applyBorder="0" applyAlignment="0" applyProtection="0"/>
  </cellStyleXfs>
  <cellXfs count="632">
    <xf numFmtId="0" fontId="0" fillId="0" borderId="0" xfId="0"/>
    <xf numFmtId="0" fontId="0" fillId="0" borderId="0" xfId="0" applyFill="1"/>
    <xf numFmtId="0" fontId="5" fillId="0" borderId="0" xfId="14" applyFont="1" applyBorder="1" applyAlignment="1">
      <alignment vertical="center"/>
    </xf>
    <xf numFmtId="0" fontId="6" fillId="0" borderId="0" xfId="0" applyFont="1"/>
    <xf numFmtId="0" fontId="0" fillId="3" borderId="0" xfId="0" applyFill="1"/>
    <xf numFmtId="0" fontId="4" fillId="0" borderId="0" xfId="0" applyFont="1" applyFill="1"/>
    <xf numFmtId="0" fontId="5" fillId="0" borderId="0" xfId="0" applyFont="1" applyFill="1" applyAlignment="1">
      <alignment horizontal="center"/>
    </xf>
    <xf numFmtId="0" fontId="4" fillId="0" borderId="0" xfId="14" applyAlignment="1">
      <alignment vertical="center"/>
    </xf>
    <xf numFmtId="10" fontId="4" fillId="0" borderId="0" xfId="14" applyNumberFormat="1" applyAlignment="1">
      <alignment vertical="center"/>
    </xf>
    <xf numFmtId="0" fontId="4" fillId="0" borderId="0" xfId="14" applyBorder="1" applyAlignment="1">
      <alignment vertical="center"/>
    </xf>
    <xf numFmtId="0" fontId="4" fillId="2" borderId="0" xfId="14" applyFill="1" applyBorder="1" applyAlignment="1">
      <alignment vertical="center"/>
    </xf>
    <xf numFmtId="0" fontId="4" fillId="2" borderId="0" xfId="14" applyFill="1" applyAlignment="1">
      <alignment vertical="center"/>
    </xf>
    <xf numFmtId="0" fontId="10" fillId="2" borderId="0" xfId="14" applyFont="1" applyFill="1" applyAlignment="1">
      <alignment vertical="center"/>
    </xf>
    <xf numFmtId="0" fontId="10" fillId="0" borderId="0" xfId="14" applyFont="1" applyAlignment="1">
      <alignment vertical="center"/>
    </xf>
    <xf numFmtId="10" fontId="4" fillId="2" borderId="0" xfId="14"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4" applyFill="1" applyAlignment="1">
      <alignment horizontal="left" vertical="center"/>
    </xf>
    <xf numFmtId="0" fontId="4" fillId="0" borderId="0" xfId="14" applyAlignment="1">
      <alignment horizontal="left" vertical="center"/>
    </xf>
    <xf numFmtId="0" fontId="10" fillId="0" borderId="0" xfId="0" applyFont="1" applyFill="1"/>
    <xf numFmtId="0" fontId="4" fillId="3" borderId="0" xfId="14" applyFill="1" applyAlignment="1">
      <alignment vertical="center"/>
    </xf>
    <xf numFmtId="0" fontId="0" fillId="0" borderId="0" xfId="0" applyFill="1" applyAlignment="1">
      <alignment horizontal="center"/>
    </xf>
    <xf numFmtId="0" fontId="0" fillId="0" borderId="0" xfId="0" applyFill="1" applyAlignment="1">
      <alignment horizontal="center"/>
    </xf>
    <xf numFmtId="0" fontId="19" fillId="0" borderId="0" xfId="0" applyFont="1" applyFill="1" applyAlignment="1">
      <alignment horizontal="center" vertical="center"/>
    </xf>
    <xf numFmtId="0" fontId="5" fillId="3" borderId="0" xfId="0" applyFont="1" applyFill="1" applyBorder="1" applyAlignment="1">
      <alignment horizontal="center" vertical="center" wrapText="1"/>
    </xf>
    <xf numFmtId="0" fontId="20" fillId="3" borderId="0" xfId="0" applyFont="1" applyFill="1" applyBorder="1"/>
    <xf numFmtId="0" fontId="22" fillId="0" borderId="0" xfId="0" applyFont="1" applyFill="1"/>
    <xf numFmtId="0" fontId="24" fillId="0" borderId="0" xfId="0" applyFont="1" applyFill="1"/>
    <xf numFmtId="0" fontId="5" fillId="4" borderId="3"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13" fillId="4" borderId="1" xfId="0" applyFont="1" applyFill="1" applyBorder="1" applyAlignment="1" applyProtection="1">
      <alignment horizontal="left" vertical="center" wrapText="1"/>
      <protection locked="0"/>
    </xf>
    <xf numFmtId="0" fontId="13" fillId="4" borderId="2" xfId="0" applyFont="1" applyFill="1" applyBorder="1" applyAlignment="1" applyProtection="1">
      <alignment horizontal="left" vertical="center" wrapText="1"/>
      <protection locked="0"/>
    </xf>
    <xf numFmtId="0" fontId="13" fillId="4" borderId="3"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protection locked="0"/>
    </xf>
    <xf numFmtId="0" fontId="2" fillId="4" borderId="45" xfId="14" applyFont="1" applyFill="1" applyBorder="1" applyAlignment="1">
      <alignment horizontal="center" vertical="center" wrapText="1"/>
    </xf>
    <xf numFmtId="0" fontId="21" fillId="0" borderId="0" xfId="0" applyFont="1" applyFill="1"/>
    <xf numFmtId="0" fontId="0" fillId="0" borderId="1" xfId="0" applyFill="1" applyBorder="1" applyAlignment="1">
      <alignment horizontal="center" vertical="center"/>
    </xf>
    <xf numFmtId="0" fontId="21" fillId="6" borderId="1" xfId="0" applyFont="1" applyFill="1" applyBorder="1" applyAlignment="1">
      <alignment horizontal="center" vertical="center"/>
    </xf>
    <xf numFmtId="0" fontId="26" fillId="6" borderId="1" xfId="0" applyFont="1" applyFill="1" applyBorder="1" applyAlignment="1">
      <alignment horizontal="center" vertical="center"/>
    </xf>
    <xf numFmtId="0" fontId="17" fillId="0" borderId="1" xfId="0" applyFont="1" applyFill="1" applyBorder="1" applyAlignment="1">
      <alignment horizontal="center" vertical="center"/>
    </xf>
    <xf numFmtId="0" fontId="21" fillId="3" borderId="0" xfId="0" applyFont="1" applyFill="1"/>
    <xf numFmtId="0" fontId="4" fillId="3" borderId="0" xfId="0" applyFont="1" applyFill="1"/>
    <xf numFmtId="0" fontId="10" fillId="3" borderId="0" xfId="0" applyFont="1" applyFill="1"/>
    <xf numFmtId="0" fontId="5" fillId="3" borderId="0" xfId="0" applyFont="1" applyFill="1" applyAlignment="1">
      <alignment horizontal="center"/>
    </xf>
    <xf numFmtId="0" fontId="0" fillId="3" borderId="0" xfId="0" applyFill="1"/>
    <xf numFmtId="0" fontId="18" fillId="0" borderId="0" xfId="0" applyFont="1" applyFill="1" applyAlignment="1">
      <alignment horizontal="center" vertical="center"/>
    </xf>
    <xf numFmtId="0" fontId="18" fillId="0" borderId="0" xfId="0" applyFont="1" applyFill="1"/>
    <xf numFmtId="0" fontId="32" fillId="0" borderId="0" xfId="0" applyFont="1" applyFill="1"/>
    <xf numFmtId="9" fontId="2" fillId="4" borderId="31" xfId="308" applyFont="1" applyFill="1" applyBorder="1" applyAlignment="1">
      <alignment horizontal="center" vertical="center" wrapText="1"/>
    </xf>
    <xf numFmtId="0" fontId="21" fillId="6" borderId="1" xfId="0" applyFont="1" applyFill="1" applyBorder="1" applyAlignment="1">
      <alignment horizontal="center" vertical="center"/>
    </xf>
    <xf numFmtId="0" fontId="0" fillId="0" borderId="1" xfId="0" applyFill="1" applyBorder="1" applyAlignment="1">
      <alignment horizontal="center" vertical="center"/>
    </xf>
    <xf numFmtId="0" fontId="33" fillId="8" borderId="48" xfId="0" applyFont="1" applyFill="1" applyBorder="1" applyAlignment="1">
      <alignment horizontal="center" vertical="center" wrapText="1"/>
    </xf>
    <xf numFmtId="0" fontId="14" fillId="9" borderId="0" xfId="0" applyFont="1" applyFill="1" applyBorder="1" applyAlignment="1">
      <alignment vertical="center"/>
    </xf>
    <xf numFmtId="0" fontId="29" fillId="0" borderId="0" xfId="0" applyFont="1" applyAlignment="1"/>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5" fillId="0" borderId="48" xfId="0" applyFont="1" applyFill="1" applyBorder="1" applyAlignment="1">
      <alignment horizontal="center" vertical="center"/>
    </xf>
    <xf numFmtId="37" fontId="14" fillId="0" borderId="1" xfId="8" applyNumberFormat="1" applyFont="1" applyFill="1" applyBorder="1" applyAlignment="1">
      <alignment horizontal="center" vertical="center"/>
    </xf>
    <xf numFmtId="172" fontId="14" fillId="0" borderId="1" xfId="8" applyNumberFormat="1" applyFont="1" applyFill="1" applyBorder="1" applyAlignment="1">
      <alignment horizontal="center" vertical="center"/>
    </xf>
    <xf numFmtId="3" fontId="14" fillId="0" borderId="2" xfId="0" applyNumberFormat="1" applyFont="1" applyFill="1" applyBorder="1" applyAlignment="1">
      <alignment horizontal="center" vertical="center" wrapText="1"/>
    </xf>
    <xf numFmtId="4" fontId="14" fillId="0" borderId="1" xfId="21" applyNumberFormat="1" applyFont="1" applyFill="1" applyBorder="1" applyAlignment="1">
      <alignment horizontal="center" vertical="center"/>
    </xf>
    <xf numFmtId="179" fontId="14" fillId="0" borderId="2" xfId="21" applyNumberFormat="1" applyFont="1" applyFill="1" applyBorder="1" applyAlignment="1">
      <alignment horizontal="center" vertical="center"/>
    </xf>
    <xf numFmtId="4" fontId="14" fillId="0" borderId="2" xfId="21" applyNumberFormat="1" applyFont="1" applyFill="1" applyBorder="1" applyAlignment="1">
      <alignment horizontal="center" vertical="center"/>
    </xf>
    <xf numFmtId="3" fontId="14" fillId="0" borderId="2" xfId="21" applyNumberFormat="1" applyFont="1" applyFill="1" applyBorder="1" applyAlignment="1">
      <alignment horizontal="center" vertical="center"/>
    </xf>
    <xf numFmtId="3" fontId="14" fillId="0" borderId="1" xfId="8" applyNumberFormat="1" applyFont="1" applyFill="1" applyBorder="1" applyAlignment="1">
      <alignment horizontal="center" vertical="center"/>
    </xf>
    <xf numFmtId="172" fontId="4" fillId="0" borderId="1" xfId="8" applyNumberFormat="1" applyFont="1" applyFill="1" applyBorder="1" applyAlignment="1">
      <alignment horizontal="center" vertical="center"/>
    </xf>
    <xf numFmtId="3" fontId="14" fillId="0" borderId="1" xfId="8" applyNumberFormat="1" applyFont="1" applyFill="1" applyBorder="1" applyAlignment="1">
      <alignment horizontal="center" vertical="center" wrapText="1"/>
    </xf>
    <xf numFmtId="3" fontId="14" fillId="0" borderId="1" xfId="21" applyNumberFormat="1" applyFont="1" applyFill="1" applyBorder="1" applyAlignment="1">
      <alignment horizontal="center" vertical="center"/>
    </xf>
    <xf numFmtId="177" fontId="14" fillId="0" borderId="1" xfId="8" applyNumberFormat="1" applyFont="1" applyFill="1" applyBorder="1" applyAlignment="1">
      <alignment horizontal="center" vertical="center"/>
    </xf>
    <xf numFmtId="177" fontId="4" fillId="0" borderId="1" xfId="8" applyNumberFormat="1" applyFont="1" applyFill="1" applyBorder="1" applyAlignment="1">
      <alignment horizontal="center" vertical="center"/>
    </xf>
    <xf numFmtId="177" fontId="14" fillId="0" borderId="3" xfId="8" applyNumberFormat="1" applyFont="1" applyFill="1" applyBorder="1" applyAlignment="1">
      <alignment horizontal="center" vertical="center"/>
    </xf>
    <xf numFmtId="10" fontId="14" fillId="0" borderId="48" xfId="0" applyNumberFormat="1" applyFont="1" applyFill="1" applyBorder="1" applyAlignment="1">
      <alignment horizontal="center" vertical="center" wrapText="1"/>
    </xf>
    <xf numFmtId="173" fontId="14" fillId="5" borderId="82" xfId="0" applyNumberFormat="1" applyFont="1" applyFill="1" applyBorder="1" applyAlignment="1">
      <alignment vertical="center"/>
    </xf>
    <xf numFmtId="173" fontId="14" fillId="5" borderId="81" xfId="0" applyNumberFormat="1" applyFont="1" applyFill="1" applyBorder="1" applyAlignment="1">
      <alignment vertical="center"/>
    </xf>
    <xf numFmtId="10" fontId="14" fillId="5" borderId="81" xfId="0" applyNumberFormat="1" applyFont="1" applyFill="1" applyBorder="1" applyAlignment="1">
      <alignment vertical="center"/>
    </xf>
    <xf numFmtId="0" fontId="2" fillId="4" borderId="82" xfId="14" applyFont="1" applyFill="1" applyBorder="1" applyAlignment="1">
      <alignment horizontal="center" vertical="center" wrapText="1"/>
    </xf>
    <xf numFmtId="173" fontId="14" fillId="4" borderId="81" xfId="0" applyNumberFormat="1" applyFont="1" applyFill="1" applyBorder="1" applyAlignment="1">
      <alignment vertical="center"/>
    </xf>
    <xf numFmtId="0" fontId="12" fillId="4" borderId="82" xfId="14" applyFont="1" applyFill="1" applyBorder="1" applyAlignment="1">
      <alignment horizontal="center" vertical="center" textRotation="90" wrapText="1"/>
    </xf>
    <xf numFmtId="10" fontId="4" fillId="4" borderId="82" xfId="14" applyNumberFormat="1" applyFont="1" applyFill="1" applyBorder="1" applyAlignment="1">
      <alignment horizontal="center" vertical="center" wrapText="1"/>
    </xf>
    <xf numFmtId="173" fontId="14" fillId="4" borderId="77" xfId="0" applyNumberFormat="1" applyFont="1" applyFill="1" applyBorder="1" applyAlignment="1">
      <alignment vertical="center"/>
    </xf>
    <xf numFmtId="173" fontId="14" fillId="4" borderId="75" xfId="0" applyNumberFormat="1" applyFont="1" applyFill="1" applyBorder="1" applyAlignment="1">
      <alignment vertical="center"/>
    </xf>
    <xf numFmtId="173" fontId="14" fillId="5" borderId="76" xfId="0" applyNumberFormat="1" applyFont="1" applyFill="1" applyBorder="1" applyAlignment="1">
      <alignment vertical="center"/>
    </xf>
    <xf numFmtId="10" fontId="14" fillId="5" borderId="76" xfId="0" applyNumberFormat="1" applyFont="1" applyFill="1" applyBorder="1" applyAlignment="1">
      <alignment vertical="center"/>
    </xf>
    <xf numFmtId="0" fontId="20" fillId="0" borderId="21" xfId="0" applyFont="1" applyFill="1" applyBorder="1"/>
    <xf numFmtId="180" fontId="5" fillId="0" borderId="50" xfId="0" applyNumberFormat="1" applyFont="1" applyFill="1" applyBorder="1" applyAlignment="1">
      <alignment horizontal="left" vertical="center"/>
    </xf>
    <xf numFmtId="180" fontId="33" fillId="0" borderId="50" xfId="0" applyNumberFormat="1" applyFont="1" applyFill="1" applyBorder="1" applyAlignment="1">
      <alignment vertical="center"/>
    </xf>
    <xf numFmtId="180" fontId="5" fillId="0" borderId="48" xfId="0" applyNumberFormat="1" applyFont="1" applyFill="1" applyBorder="1" applyAlignment="1">
      <alignment horizontal="center" vertical="center"/>
    </xf>
    <xf numFmtId="3" fontId="15" fillId="0" borderId="81" xfId="21" applyNumberFormat="1" applyFont="1" applyFill="1" applyBorder="1" applyAlignment="1">
      <alignment horizontal="center" vertical="center"/>
    </xf>
    <xf numFmtId="0" fontId="0" fillId="0" borderId="0" xfId="0" applyFill="1" applyBorder="1"/>
    <xf numFmtId="10" fontId="14" fillId="9" borderId="0" xfId="0" applyNumberFormat="1" applyFont="1" applyFill="1" applyBorder="1" applyAlignment="1">
      <alignment vertical="center"/>
    </xf>
    <xf numFmtId="1" fontId="0" fillId="0" borderId="0" xfId="0" applyNumberFormat="1" applyFill="1"/>
    <xf numFmtId="177" fontId="5" fillId="0" borderId="0" xfId="0" applyNumberFormat="1" applyFont="1" applyFill="1" applyAlignment="1">
      <alignment horizontal="center"/>
    </xf>
    <xf numFmtId="0" fontId="33" fillId="0" borderId="48" xfId="0" applyFont="1" applyFill="1" applyBorder="1" applyAlignment="1">
      <alignment horizontal="center" vertical="center" wrapText="1"/>
    </xf>
    <xf numFmtId="0" fontId="33" fillId="0" borderId="48" xfId="0" applyFont="1" applyFill="1" applyBorder="1" applyAlignment="1">
      <alignment horizontal="center" vertical="center"/>
    </xf>
    <xf numFmtId="0" fontId="38" fillId="0" borderId="48" xfId="0" applyFont="1" applyFill="1" applyBorder="1" applyAlignment="1">
      <alignment horizontal="center" vertical="center"/>
    </xf>
    <xf numFmtId="180" fontId="33" fillId="0" borderId="48" xfId="0" applyNumberFormat="1" applyFont="1" applyFill="1" applyBorder="1" applyAlignment="1">
      <alignment horizontal="center" vertical="center"/>
    </xf>
    <xf numFmtId="172" fontId="4" fillId="0" borderId="81" xfId="0" applyNumberFormat="1" applyFont="1" applyFill="1" applyBorder="1" applyAlignment="1">
      <alignment horizontal="center" vertical="center"/>
    </xf>
    <xf numFmtId="177" fontId="4" fillId="0" borderId="13" xfId="8" applyNumberFormat="1" applyFont="1" applyFill="1" applyBorder="1" applyAlignment="1">
      <alignment horizontal="center" vertical="center"/>
    </xf>
    <xf numFmtId="0" fontId="34" fillId="0" borderId="1" xfId="0" applyFont="1" applyFill="1" applyBorder="1" applyAlignment="1">
      <alignment horizontal="left" vertical="center" wrapText="1"/>
    </xf>
    <xf numFmtId="0" fontId="3" fillId="0" borderId="48" xfId="0" applyFont="1" applyFill="1" applyBorder="1" applyAlignment="1">
      <alignment horizontal="left" vertical="center" wrapText="1"/>
    </xf>
    <xf numFmtId="181" fontId="5" fillId="0" borderId="50" xfId="0" applyNumberFormat="1" applyFont="1" applyFill="1" applyBorder="1" applyAlignment="1">
      <alignment vertical="center"/>
    </xf>
    <xf numFmtId="180" fontId="5" fillId="0" borderId="50" xfId="0" applyNumberFormat="1" applyFont="1" applyFill="1" applyBorder="1" applyAlignment="1">
      <alignment horizontal="center" vertical="center"/>
    </xf>
    <xf numFmtId="3" fontId="15" fillId="0" borderId="2" xfId="21" applyNumberFormat="1" applyFont="1" applyFill="1" applyBorder="1" applyAlignment="1">
      <alignment horizontal="center" vertical="center"/>
    </xf>
    <xf numFmtId="37" fontId="14" fillId="0" borderId="81" xfId="8" applyNumberFormat="1" applyFont="1" applyFill="1" applyBorder="1" applyAlignment="1">
      <alignment horizontal="center" vertical="center"/>
    </xf>
    <xf numFmtId="3" fontId="14" fillId="0" borderId="81" xfId="21" applyNumberFormat="1" applyFont="1" applyFill="1" applyBorder="1" applyAlignment="1">
      <alignment horizontal="center" vertical="center"/>
    </xf>
    <xf numFmtId="4" fontId="14" fillId="10" borderId="1" xfId="0" applyNumberFormat="1" applyFont="1" applyFill="1" applyBorder="1" applyAlignment="1">
      <alignment horizontal="center" vertical="center"/>
    </xf>
    <xf numFmtId="10" fontId="14" fillId="0" borderId="62" xfId="0" applyNumberFormat="1" applyFont="1" applyFill="1" applyBorder="1" applyAlignment="1">
      <alignment horizontal="center" vertical="center" wrapText="1"/>
    </xf>
    <xf numFmtId="10" fontId="14" fillId="0" borderId="90" xfId="0" applyNumberFormat="1" applyFont="1" applyFill="1" applyBorder="1" applyAlignment="1">
      <alignment horizontal="center" vertical="center" wrapText="1"/>
    </xf>
    <xf numFmtId="10" fontId="14" fillId="0" borderId="91" xfId="0" applyNumberFormat="1" applyFont="1" applyFill="1" applyBorder="1" applyAlignment="1">
      <alignment horizontal="center" vertical="center" wrapText="1"/>
    </xf>
    <xf numFmtId="10" fontId="15" fillId="0" borderId="48" xfId="0" applyNumberFormat="1" applyFont="1" applyFill="1" applyBorder="1" applyAlignment="1">
      <alignment horizontal="center" vertical="center" wrapText="1"/>
    </xf>
    <xf numFmtId="10" fontId="15" fillId="0" borderId="91" xfId="0" applyNumberFormat="1" applyFont="1" applyFill="1" applyBorder="1" applyAlignment="1">
      <alignment horizontal="center" vertical="center" wrapText="1"/>
    </xf>
    <xf numFmtId="10" fontId="37" fillId="0" borderId="48" xfId="0" applyNumberFormat="1" applyFont="1" applyFill="1" applyBorder="1" applyAlignment="1">
      <alignment horizontal="center" vertical="center" wrapText="1"/>
    </xf>
    <xf numFmtId="10" fontId="37" fillId="0" borderId="91" xfId="0" applyNumberFormat="1" applyFont="1" applyFill="1" applyBorder="1" applyAlignment="1">
      <alignment horizontal="center" vertical="center" wrapText="1"/>
    </xf>
    <xf numFmtId="10" fontId="14" fillId="0" borderId="51" xfId="0" applyNumberFormat="1" applyFont="1" applyFill="1" applyBorder="1" applyAlignment="1">
      <alignment horizontal="center" vertical="center" wrapText="1"/>
    </xf>
    <xf numFmtId="10" fontId="43" fillId="0" borderId="48" xfId="0" applyNumberFormat="1" applyFont="1" applyFill="1" applyBorder="1" applyAlignment="1">
      <alignment horizontal="center" vertical="center" wrapText="1"/>
    </xf>
    <xf numFmtId="10" fontId="14" fillId="0" borderId="89" xfId="0" applyNumberFormat="1" applyFont="1" applyFill="1" applyBorder="1" applyAlignment="1">
      <alignment horizontal="center" vertical="center" wrapText="1"/>
    </xf>
    <xf numFmtId="10" fontId="14" fillId="0" borderId="81" xfId="0" applyNumberFormat="1" applyFont="1" applyFill="1" applyBorder="1" applyAlignment="1">
      <alignment horizontal="center" vertical="center" wrapText="1"/>
    </xf>
    <xf numFmtId="10" fontId="14" fillId="0" borderId="76" xfId="0" applyNumberFormat="1" applyFont="1" applyFill="1" applyBorder="1" applyAlignment="1">
      <alignment horizontal="center" vertical="center" wrapText="1"/>
    </xf>
    <xf numFmtId="0" fontId="23" fillId="3" borderId="83" xfId="0" applyFont="1" applyFill="1" applyBorder="1" applyAlignment="1">
      <alignment horizontal="center" vertical="center" wrapText="1"/>
    </xf>
    <xf numFmtId="0" fontId="1" fillId="0" borderId="0" xfId="0" applyFont="1"/>
    <xf numFmtId="0" fontId="51" fillId="5" borderId="109" xfId="0" applyFont="1" applyFill="1" applyBorder="1" applyAlignment="1">
      <alignment horizontal="left" vertical="center" wrapText="1"/>
    </xf>
    <xf numFmtId="0" fontId="51" fillId="4" borderId="110" xfId="0" applyFont="1" applyFill="1" applyBorder="1" applyAlignment="1">
      <alignment horizontal="left" vertical="center" wrapText="1"/>
    </xf>
    <xf numFmtId="0" fontId="1" fillId="11" borderId="0" xfId="0" applyFont="1" applyFill="1"/>
    <xf numFmtId="0" fontId="52" fillId="11" borderId="0" xfId="0" applyFont="1" applyFill="1" applyProtection="1">
      <protection locked="0"/>
    </xf>
    <xf numFmtId="0" fontId="44" fillId="11" borderId="0" xfId="0" applyFont="1" applyFill="1" applyProtection="1">
      <protection locked="0"/>
    </xf>
    <xf numFmtId="0" fontId="53" fillId="11" borderId="0" xfId="0" applyFont="1" applyFill="1"/>
    <xf numFmtId="0" fontId="54" fillId="11" borderId="0" xfId="0" applyFont="1" applyFill="1" applyAlignment="1" applyProtection="1">
      <alignment horizontal="center"/>
      <protection locked="0"/>
    </xf>
    <xf numFmtId="0" fontId="53" fillId="12" borderId="81" xfId="0" applyFont="1" applyFill="1" applyBorder="1" applyAlignment="1">
      <alignment horizontal="center" vertical="center"/>
    </xf>
    <xf numFmtId="0" fontId="1" fillId="0" borderId="81" xfId="0" applyFont="1" applyBorder="1" applyAlignment="1">
      <alignment horizontal="center" vertical="center"/>
    </xf>
    <xf numFmtId="0" fontId="53" fillId="12" borderId="88" xfId="0" applyFont="1" applyFill="1" applyBorder="1" applyAlignment="1">
      <alignment horizontal="center" vertical="center" wrapText="1"/>
    </xf>
    <xf numFmtId="10" fontId="14" fillId="0" borderId="52" xfId="0" applyNumberFormat="1" applyFont="1" applyFill="1" applyBorder="1" applyAlignment="1">
      <alignment horizontal="center" vertical="center" wrapText="1"/>
    </xf>
    <xf numFmtId="173" fontId="14" fillId="4" borderId="79" xfId="0" applyNumberFormat="1" applyFont="1" applyFill="1" applyBorder="1" applyAlignment="1">
      <alignment vertical="center"/>
    </xf>
    <xf numFmtId="10" fontId="14" fillId="0" borderId="79" xfId="0" applyNumberFormat="1" applyFont="1" applyFill="1" applyBorder="1" applyAlignment="1">
      <alignment horizontal="center" vertical="center" wrapText="1"/>
    </xf>
    <xf numFmtId="10" fontId="14" fillId="0" borderId="49" xfId="0" applyNumberFormat="1" applyFont="1" applyFill="1" applyBorder="1" applyAlignment="1">
      <alignment horizontal="center" vertical="center" wrapText="1"/>
    </xf>
    <xf numFmtId="173" fontId="14" fillId="4" borderId="73" xfId="0" applyNumberFormat="1" applyFont="1" applyFill="1" applyBorder="1" applyAlignment="1">
      <alignment vertical="center"/>
    </xf>
    <xf numFmtId="10" fontId="37" fillId="0" borderId="52" xfId="0" applyNumberFormat="1" applyFont="1" applyFill="1" applyBorder="1" applyAlignment="1">
      <alignment horizontal="center" vertical="center" wrapText="1"/>
    </xf>
    <xf numFmtId="10" fontId="14" fillId="0" borderId="105" xfId="0" applyNumberFormat="1" applyFont="1" applyFill="1" applyBorder="1" applyAlignment="1">
      <alignment horizontal="center" vertical="center" wrapText="1"/>
    </xf>
    <xf numFmtId="173" fontId="14" fillId="4" borderId="78" xfId="0" applyNumberFormat="1" applyFont="1" applyFill="1" applyBorder="1" applyAlignment="1">
      <alignment vertical="center"/>
    </xf>
    <xf numFmtId="10" fontId="14" fillId="0" borderId="100" xfId="0" applyNumberFormat="1" applyFont="1" applyFill="1" applyBorder="1" applyAlignment="1">
      <alignment horizontal="center" vertical="center" wrapText="1"/>
    </xf>
    <xf numFmtId="10" fontId="14" fillId="0" borderId="111" xfId="0" applyNumberFormat="1" applyFont="1" applyFill="1" applyBorder="1" applyAlignment="1">
      <alignment horizontal="center" vertical="center" wrapText="1"/>
    </xf>
    <xf numFmtId="10" fontId="15" fillId="0" borderId="81" xfId="0" applyNumberFormat="1" applyFont="1" applyFill="1" applyBorder="1" applyAlignment="1">
      <alignment horizontal="center" vertical="center" wrapText="1"/>
    </xf>
    <xf numFmtId="10" fontId="14" fillId="5" borderId="82" xfId="0" applyNumberFormat="1" applyFont="1" applyFill="1" applyBorder="1" applyAlignment="1">
      <alignment vertical="center"/>
    </xf>
    <xf numFmtId="10" fontId="37" fillId="0" borderId="81" xfId="0" applyNumberFormat="1" applyFont="1" applyFill="1" applyBorder="1" applyAlignment="1">
      <alignment horizontal="center" vertical="center" wrapText="1"/>
    </xf>
    <xf numFmtId="10" fontId="15" fillId="0" borderId="51" xfId="0" applyNumberFormat="1" applyFont="1" applyFill="1" applyBorder="1" applyAlignment="1">
      <alignment horizontal="center" vertical="center" wrapText="1"/>
    </xf>
    <xf numFmtId="10" fontId="14" fillId="0" borderId="75" xfId="0" applyNumberFormat="1" applyFont="1" applyFill="1" applyBorder="1" applyAlignment="1">
      <alignment horizontal="center" vertical="center" wrapText="1"/>
    </xf>
    <xf numFmtId="10" fontId="43" fillId="0" borderId="63" xfId="0" applyNumberFormat="1" applyFont="1" applyFill="1" applyBorder="1" applyAlignment="1">
      <alignment horizontal="center" vertical="center" wrapText="1"/>
    </xf>
    <xf numFmtId="10" fontId="43" fillId="0" borderId="92" xfId="0" applyNumberFormat="1" applyFont="1" applyFill="1" applyBorder="1" applyAlignment="1">
      <alignment horizontal="center" vertical="center" wrapText="1"/>
    </xf>
    <xf numFmtId="10" fontId="43" fillId="0" borderId="76" xfId="0" applyNumberFormat="1" applyFont="1" applyFill="1" applyBorder="1" applyAlignment="1">
      <alignment horizontal="center" vertical="center" wrapText="1"/>
    </xf>
    <xf numFmtId="0" fontId="51" fillId="4" borderId="113" xfId="0" applyFont="1" applyFill="1" applyBorder="1" applyAlignment="1">
      <alignment horizontal="left" vertical="center" wrapText="1"/>
    </xf>
    <xf numFmtId="183" fontId="0" fillId="0" borderId="0" xfId="0" applyNumberFormat="1"/>
    <xf numFmtId="0" fontId="5" fillId="4" borderId="82" xfId="0" applyFont="1" applyFill="1" applyBorder="1" applyAlignment="1">
      <alignment horizontal="center" vertical="center" wrapText="1"/>
    </xf>
    <xf numFmtId="184" fontId="0" fillId="0" borderId="0" xfId="0" applyNumberFormat="1"/>
    <xf numFmtId="165" fontId="0" fillId="0" borderId="0" xfId="0" applyNumberFormat="1"/>
    <xf numFmtId="165" fontId="0" fillId="13" borderId="0" xfId="0" applyNumberFormat="1" applyFill="1"/>
    <xf numFmtId="0" fontId="5" fillId="0" borderId="49" xfId="0" applyFont="1" applyFill="1" applyBorder="1" applyAlignment="1">
      <alignment horizontal="center" vertical="center" wrapText="1"/>
    </xf>
    <xf numFmtId="2" fontId="5" fillId="0" borderId="48" xfId="0" applyNumberFormat="1" applyFont="1" applyFill="1" applyBorder="1" applyAlignment="1">
      <alignment horizontal="center" vertical="center" wrapText="1"/>
    </xf>
    <xf numFmtId="1" fontId="5" fillId="0" borderId="48" xfId="0" applyNumberFormat="1" applyFont="1" applyFill="1" applyBorder="1" applyAlignment="1">
      <alignment horizontal="center" vertical="center" wrapText="1"/>
    </xf>
    <xf numFmtId="180" fontId="5" fillId="0" borderId="50" xfId="0" applyNumberFormat="1" applyFont="1" applyFill="1" applyBorder="1" applyAlignment="1">
      <alignment vertical="center"/>
    </xf>
    <xf numFmtId="3" fontId="14" fillId="0" borderId="11" xfId="21" applyNumberFormat="1" applyFont="1" applyFill="1" applyBorder="1" applyAlignment="1">
      <alignment horizontal="center" vertical="center"/>
    </xf>
    <xf numFmtId="37" fontId="14" fillId="0" borderId="88" xfId="8" applyNumberFormat="1" applyFont="1" applyFill="1" applyBorder="1" applyAlignment="1">
      <alignment horizontal="center" vertical="center"/>
    </xf>
    <xf numFmtId="0" fontId="14" fillId="0" borderId="1" xfId="0" applyFont="1" applyFill="1" applyBorder="1" applyAlignment="1">
      <alignment horizontal="center" vertical="center"/>
    </xf>
    <xf numFmtId="0" fontId="14" fillId="0" borderId="1" xfId="8" applyNumberFormat="1" applyFont="1" applyFill="1" applyBorder="1" applyAlignment="1">
      <alignment horizontal="center" vertical="center"/>
    </xf>
    <xf numFmtId="0" fontId="14" fillId="0" borderId="81" xfId="0" applyFont="1" applyFill="1" applyBorder="1" applyAlignment="1">
      <alignment horizontal="center" vertical="center"/>
    </xf>
    <xf numFmtId="37" fontId="4" fillId="0" borderId="81" xfId="8" applyNumberFormat="1" applyFont="1" applyFill="1" applyBorder="1" applyAlignment="1">
      <alignment horizontal="center" vertical="center"/>
    </xf>
    <xf numFmtId="0" fontId="14" fillId="0" borderId="88" xfId="0" applyFont="1" applyFill="1" applyBorder="1" applyAlignment="1">
      <alignment horizontal="center" vertical="center"/>
    </xf>
    <xf numFmtId="0" fontId="23" fillId="3" borderId="24" xfId="0" applyFont="1" applyFill="1" applyBorder="1" applyAlignment="1">
      <alignment horizontal="left" vertical="center" wrapText="1"/>
    </xf>
    <xf numFmtId="0" fontId="5" fillId="4" borderId="82" xfId="0" applyFont="1" applyFill="1" applyBorder="1" applyAlignment="1">
      <alignment horizontal="center" vertical="center" wrapText="1"/>
    </xf>
    <xf numFmtId="0" fontId="1" fillId="11" borderId="66" xfId="0" applyFont="1" applyFill="1" applyBorder="1"/>
    <xf numFmtId="0" fontId="5" fillId="4" borderId="75" xfId="0" applyFont="1" applyFill="1" applyBorder="1" applyAlignment="1">
      <alignment horizontal="center" vertical="center" wrapText="1"/>
    </xf>
    <xf numFmtId="0" fontId="5" fillId="4" borderId="82" xfId="0" applyFont="1" applyFill="1" applyBorder="1" applyAlignment="1">
      <alignment horizontal="center" vertical="center" wrapText="1"/>
    </xf>
    <xf numFmtId="0" fontId="15" fillId="0" borderId="88" xfId="0" applyFont="1" applyFill="1" applyBorder="1" applyAlignment="1">
      <alignment horizontal="center" vertical="center"/>
    </xf>
    <xf numFmtId="37" fontId="14" fillId="0" borderId="35" xfId="8" applyNumberFormat="1" applyFont="1" applyFill="1" applyBorder="1" applyAlignment="1">
      <alignment horizontal="center" vertical="center"/>
    </xf>
    <xf numFmtId="177" fontId="14" fillId="0" borderId="77" xfId="8" applyNumberFormat="1" applyFont="1" applyFill="1" applyBorder="1" applyAlignment="1">
      <alignment horizontal="center" vertical="center"/>
    </xf>
    <xf numFmtId="177" fontId="4" fillId="0" borderId="116" xfId="8" applyNumberFormat="1" applyFont="1" applyFill="1" applyBorder="1" applyAlignment="1">
      <alignment horizontal="center" vertical="center"/>
    </xf>
    <xf numFmtId="3" fontId="14" fillId="0" borderId="81" xfId="0" applyNumberFormat="1" applyFont="1" applyFill="1" applyBorder="1" applyAlignment="1">
      <alignment horizontal="center" vertical="center" wrapText="1"/>
    </xf>
    <xf numFmtId="0" fontId="15" fillId="0" borderId="81" xfId="0" applyFont="1" applyFill="1" applyBorder="1" applyAlignment="1">
      <alignment horizontal="center" vertical="center"/>
    </xf>
    <xf numFmtId="0" fontId="13" fillId="5" borderId="82" xfId="0" applyFont="1" applyFill="1" applyBorder="1" applyAlignment="1" applyProtection="1">
      <alignment horizontal="left" vertical="center" wrapText="1"/>
      <protection locked="0"/>
    </xf>
    <xf numFmtId="37" fontId="14" fillId="0" borderId="82" xfId="8" applyNumberFormat="1" applyFont="1" applyFill="1" applyBorder="1" applyAlignment="1">
      <alignment horizontal="center" vertical="center"/>
    </xf>
    <xf numFmtId="0" fontId="13" fillId="4" borderId="77" xfId="0" applyFont="1" applyFill="1" applyBorder="1" applyAlignment="1" applyProtection="1">
      <alignment horizontal="left" vertical="center" wrapText="1"/>
      <protection locked="0"/>
    </xf>
    <xf numFmtId="178" fontId="4" fillId="0" borderId="77" xfId="8" applyNumberFormat="1" applyFont="1" applyFill="1" applyBorder="1" applyAlignment="1">
      <alignment horizontal="center" vertical="center"/>
    </xf>
    <xf numFmtId="0" fontId="13" fillId="4" borderId="75" xfId="0" applyFont="1" applyFill="1" applyBorder="1" applyAlignment="1" applyProtection="1">
      <alignment horizontal="left" vertical="center" wrapText="1"/>
      <protection locked="0"/>
    </xf>
    <xf numFmtId="3" fontId="14" fillId="0" borderId="75" xfId="0" applyNumberFormat="1" applyFont="1" applyFill="1" applyBorder="1" applyAlignment="1">
      <alignment horizontal="center" vertical="center" wrapText="1"/>
    </xf>
    <xf numFmtId="4" fontId="14" fillId="0" borderId="75" xfId="0" applyNumberFormat="1" applyFont="1" applyFill="1" applyBorder="1" applyAlignment="1">
      <alignment horizontal="center" vertical="center" wrapText="1"/>
    </xf>
    <xf numFmtId="4" fontId="4" fillId="0" borderId="75" xfId="0" applyNumberFormat="1" applyFont="1" applyFill="1" applyBorder="1" applyAlignment="1">
      <alignment horizontal="center" vertical="center"/>
    </xf>
    <xf numFmtId="3" fontId="4" fillId="0" borderId="75" xfId="0" applyNumberFormat="1" applyFont="1" applyFill="1" applyBorder="1" applyAlignment="1">
      <alignment horizontal="center" vertical="center"/>
    </xf>
    <xf numFmtId="3" fontId="14" fillId="0" borderId="75" xfId="21" applyNumberFormat="1" applyFont="1" applyFill="1" applyBorder="1" applyAlignment="1">
      <alignment horizontal="center" vertical="center"/>
    </xf>
    <xf numFmtId="3" fontId="3" fillId="0" borderId="75" xfId="0" applyNumberFormat="1" applyFont="1" applyFill="1" applyBorder="1" applyAlignment="1">
      <alignment horizontal="center" vertical="center"/>
    </xf>
    <xf numFmtId="3" fontId="15" fillId="0" borderId="75" xfId="21" applyNumberFormat="1" applyFont="1" applyFill="1" applyBorder="1" applyAlignment="1">
      <alignment horizontal="center" vertical="center"/>
    </xf>
    <xf numFmtId="0" fontId="13" fillId="5" borderId="81" xfId="0" applyFont="1" applyFill="1" applyBorder="1" applyAlignment="1" applyProtection="1">
      <alignment horizontal="left" vertical="center" wrapText="1"/>
      <protection locked="0"/>
    </xf>
    <xf numFmtId="172" fontId="14" fillId="0" borderId="81" xfId="8" applyNumberFormat="1" applyFont="1" applyFill="1" applyBorder="1" applyAlignment="1">
      <alignment horizontal="center" vertical="center"/>
    </xf>
    <xf numFmtId="0" fontId="13" fillId="4" borderId="81" xfId="0" applyFont="1" applyFill="1" applyBorder="1" applyAlignment="1" applyProtection="1">
      <alignment horizontal="left" vertical="center" wrapText="1"/>
      <protection locked="0"/>
    </xf>
    <xf numFmtId="172" fontId="14" fillId="0" borderId="81" xfId="0" applyNumberFormat="1" applyFont="1" applyFill="1" applyBorder="1" applyAlignment="1">
      <alignment horizontal="center" vertical="center"/>
    </xf>
    <xf numFmtId="43" fontId="4" fillId="0" borderId="81" xfId="309" applyFont="1" applyFill="1" applyBorder="1" applyAlignment="1">
      <alignment horizontal="center" vertical="center"/>
    </xf>
    <xf numFmtId="3" fontId="14" fillId="0" borderId="81" xfId="8" applyNumberFormat="1" applyFont="1" applyFill="1" applyBorder="1" applyAlignment="1">
      <alignment horizontal="center" vertical="center" wrapText="1"/>
    </xf>
    <xf numFmtId="4" fontId="14" fillId="0" borderId="81" xfId="8" applyNumberFormat="1" applyFont="1" applyFill="1" applyBorder="1" applyAlignment="1">
      <alignment horizontal="center" vertical="center" wrapText="1"/>
    </xf>
    <xf numFmtId="0" fontId="13" fillId="5" borderId="76" xfId="0" applyFont="1" applyFill="1" applyBorder="1" applyAlignment="1" applyProtection="1">
      <alignment horizontal="left" vertical="center" wrapText="1"/>
      <protection locked="0"/>
    </xf>
    <xf numFmtId="37" fontId="14" fillId="0" borderId="76" xfId="8" applyNumberFormat="1" applyFont="1" applyFill="1" applyBorder="1" applyAlignment="1">
      <alignment horizontal="center" vertical="center"/>
    </xf>
    <xf numFmtId="4" fontId="15" fillId="0" borderId="81" xfId="21" applyNumberFormat="1" applyFont="1" applyFill="1" applyBorder="1" applyAlignment="1">
      <alignment horizontal="center" vertical="center"/>
    </xf>
    <xf numFmtId="4" fontId="14" fillId="0" borderId="81" xfId="21" applyNumberFormat="1" applyFont="1" applyFill="1" applyBorder="1" applyAlignment="1">
      <alignment horizontal="center" vertical="center"/>
    </xf>
    <xf numFmtId="3" fontId="14" fillId="0" borderId="82" xfId="21" applyNumberFormat="1" applyFont="1" applyFill="1" applyBorder="1" applyAlignment="1">
      <alignment horizontal="center" vertical="center"/>
    </xf>
    <xf numFmtId="4" fontId="14" fillId="0" borderId="82" xfId="21" applyNumberFormat="1" applyFont="1" applyFill="1" applyBorder="1" applyAlignment="1">
      <alignment horizontal="center" vertical="center"/>
    </xf>
    <xf numFmtId="10" fontId="14" fillId="0" borderId="122" xfId="0" applyNumberFormat="1" applyFont="1" applyFill="1" applyBorder="1" applyAlignment="1">
      <alignment horizontal="center" vertical="center" wrapText="1"/>
    </xf>
    <xf numFmtId="10" fontId="14" fillId="0" borderId="77" xfId="0" applyNumberFormat="1" applyFont="1" applyFill="1" applyBorder="1" applyAlignment="1">
      <alignment horizontal="center" vertical="center" wrapText="1"/>
    </xf>
    <xf numFmtId="10" fontId="14" fillId="0" borderId="104" xfId="0" applyNumberFormat="1" applyFont="1" applyFill="1" applyBorder="1" applyAlignment="1">
      <alignment horizontal="center" vertical="center" wrapText="1"/>
    </xf>
    <xf numFmtId="184" fontId="49" fillId="0" borderId="81" xfId="0" applyNumberFormat="1" applyFont="1" applyBorder="1" applyAlignment="1">
      <alignment horizontal="center" vertical="center" wrapText="1"/>
    </xf>
    <xf numFmtId="1" fontId="49" fillId="0" borderId="81" xfId="0" applyNumberFormat="1" applyFont="1" applyBorder="1" applyAlignment="1">
      <alignment horizontal="center" vertical="center" wrapText="1"/>
    </xf>
    <xf numFmtId="184" fontId="14" fillId="0" borderId="81" xfId="0" applyNumberFormat="1" applyFont="1" applyBorder="1" applyAlignment="1">
      <alignment horizontal="center" vertical="center" wrapText="1"/>
    </xf>
    <xf numFmtId="185" fontId="51" fillId="4" borderId="40" xfId="0" applyNumberFormat="1" applyFont="1" applyFill="1" applyBorder="1" applyAlignment="1">
      <alignment horizontal="center" vertical="center" wrapText="1"/>
    </xf>
    <xf numFmtId="185" fontId="51" fillId="5" borderId="87" xfId="0" applyNumberFormat="1" applyFont="1" applyFill="1" applyBorder="1" applyAlignment="1">
      <alignment horizontal="center" vertical="center" wrapText="1"/>
    </xf>
    <xf numFmtId="185" fontId="51" fillId="4" borderId="43" xfId="0" applyNumberFormat="1" applyFont="1" applyFill="1" applyBorder="1" applyAlignment="1">
      <alignment horizontal="left" vertical="center" wrapText="1"/>
    </xf>
    <xf numFmtId="0" fontId="3" fillId="4" borderId="3" xfId="0" applyFont="1" applyFill="1" applyBorder="1" applyAlignment="1">
      <alignment horizontal="center" vertical="center" wrapText="1"/>
    </xf>
    <xf numFmtId="0" fontId="23" fillId="3" borderId="24" xfId="0" applyFont="1" applyFill="1" applyBorder="1" applyAlignment="1">
      <alignment horizontal="left" vertical="center" wrapText="1"/>
    </xf>
    <xf numFmtId="2" fontId="5" fillId="0" borderId="49" xfId="0" applyNumberFormat="1" applyFont="1" applyFill="1" applyBorder="1" applyAlignment="1">
      <alignment horizontal="center" vertical="center" wrapText="1"/>
    </xf>
    <xf numFmtId="0" fontId="3" fillId="4" borderId="3" xfId="0" applyFont="1" applyFill="1" applyBorder="1" applyAlignment="1">
      <alignment horizontal="center" vertical="center" wrapText="1"/>
    </xf>
    <xf numFmtId="10" fontId="0" fillId="0" borderId="0" xfId="308" applyNumberFormat="1" applyFont="1" applyFill="1"/>
    <xf numFmtId="0" fontId="40" fillId="0" borderId="1" xfId="0" applyFont="1" applyFill="1" applyBorder="1" applyAlignment="1">
      <alignment horizontal="center" vertical="center" wrapText="1"/>
    </xf>
    <xf numFmtId="0" fontId="5" fillId="4" borderId="82" xfId="0" applyFont="1" applyFill="1" applyBorder="1" applyAlignment="1">
      <alignment horizontal="center" vertical="center" wrapText="1"/>
    </xf>
    <xf numFmtId="0" fontId="14" fillId="0" borderId="81" xfId="0" applyFont="1" applyBorder="1" applyAlignment="1">
      <alignment horizontal="center" vertical="center" wrapText="1"/>
    </xf>
    <xf numFmtId="0" fontId="1" fillId="0" borderId="88" xfId="0" applyFont="1" applyBorder="1" applyAlignment="1">
      <alignment horizontal="center" vertical="center"/>
    </xf>
    <xf numFmtId="0" fontId="12" fillId="4" borderId="81" xfId="0" applyFont="1" applyFill="1" applyBorder="1" applyAlignment="1">
      <alignment horizontal="center" vertical="center" wrapText="1"/>
    </xf>
    <xf numFmtId="10" fontId="14" fillId="0" borderId="50" xfId="0" applyNumberFormat="1" applyFont="1" applyFill="1" applyBorder="1" applyAlignment="1">
      <alignment horizontal="center" vertical="center" wrapText="1"/>
    </xf>
    <xf numFmtId="0" fontId="12" fillId="4" borderId="81" xfId="0" applyFont="1" applyFill="1" applyBorder="1" applyAlignment="1">
      <alignment horizontal="center" vertical="center"/>
    </xf>
    <xf numFmtId="173" fontId="14" fillId="0" borderId="77" xfId="0" applyNumberFormat="1" applyFont="1" applyBorder="1" applyAlignment="1">
      <alignment vertical="center"/>
    </xf>
    <xf numFmtId="2" fontId="14" fillId="0" borderId="77" xfId="0" applyNumberFormat="1" applyFont="1" applyBorder="1" applyAlignment="1">
      <alignment horizontal="center" vertical="center" wrapText="1"/>
    </xf>
    <xf numFmtId="173" fontId="14" fillId="0" borderId="81" xfId="0" applyNumberFormat="1" applyFont="1" applyBorder="1" applyAlignment="1">
      <alignment vertical="center"/>
    </xf>
    <xf numFmtId="178" fontId="14" fillId="0" borderId="81" xfId="0" applyNumberFormat="1" applyFont="1" applyBorder="1" applyAlignment="1">
      <alignment horizontal="center" vertical="center"/>
    </xf>
    <xf numFmtId="184" fontId="50" fillId="0" borderId="81" xfId="0" applyNumberFormat="1" applyFont="1" applyBorder="1" applyAlignment="1">
      <alignment horizontal="center" vertical="center" wrapText="1"/>
    </xf>
    <xf numFmtId="1" fontId="14" fillId="0" borderId="81" xfId="0" applyNumberFormat="1" applyFont="1" applyBorder="1" applyAlignment="1">
      <alignment horizontal="center" vertical="center" wrapText="1"/>
    </xf>
    <xf numFmtId="2" fontId="14" fillId="0" borderId="81" xfId="0" applyNumberFormat="1" applyFont="1" applyBorder="1" applyAlignment="1">
      <alignment horizontal="center" vertical="center" wrapText="1"/>
    </xf>
    <xf numFmtId="3" fontId="49" fillId="0" borderId="81" xfId="0" applyNumberFormat="1" applyFont="1" applyBorder="1" applyAlignment="1">
      <alignment horizontal="center" vertical="center" wrapText="1"/>
    </xf>
    <xf numFmtId="2" fontId="51" fillId="0" borderId="81" xfId="0" applyNumberFormat="1" applyFont="1" applyBorder="1" applyAlignment="1">
      <alignment horizontal="center" vertical="center" wrapText="1"/>
    </xf>
    <xf numFmtId="184" fontId="15" fillId="0" borderId="81" xfId="0" applyNumberFormat="1" applyFont="1" applyBorder="1" applyAlignment="1">
      <alignment horizontal="center" vertical="center" wrapText="1"/>
    </xf>
    <xf numFmtId="0" fontId="49" fillId="0" borderId="77" xfId="0" applyFont="1" applyBorder="1" applyAlignment="1">
      <alignment horizontal="center" vertical="center" wrapText="1"/>
    </xf>
    <xf numFmtId="4" fontId="49" fillId="0" borderId="81" xfId="0" applyNumberFormat="1" applyFont="1" applyBorder="1" applyAlignment="1">
      <alignment horizontal="center" vertical="center"/>
    </xf>
    <xf numFmtId="3" fontId="49" fillId="0" borderId="81" xfId="0" applyNumberFormat="1" applyFont="1" applyBorder="1" applyAlignment="1">
      <alignment horizontal="center" vertical="center"/>
    </xf>
    <xf numFmtId="43" fontId="16" fillId="0" borderId="0" xfId="309" applyFont="1"/>
    <xf numFmtId="0" fontId="49" fillId="0" borderId="81" xfId="0" applyFont="1" applyBorder="1" applyAlignment="1">
      <alignment horizontal="center" vertical="center" wrapText="1"/>
    </xf>
    <xf numFmtId="168" fontId="55" fillId="0" borderId="0" xfId="0" applyNumberFormat="1" applyFont="1" applyAlignment="1">
      <alignment horizontal="center" vertical="center" wrapText="1"/>
    </xf>
    <xf numFmtId="0" fontId="49" fillId="0" borderId="81" xfId="0" applyFont="1" applyBorder="1" applyAlignment="1">
      <alignment horizontal="center" vertical="center"/>
    </xf>
    <xf numFmtId="184" fontId="49" fillId="0" borderId="9" xfId="0" applyNumberFormat="1" applyFont="1" applyBorder="1" applyAlignment="1">
      <alignment horizontal="center" vertical="center"/>
    </xf>
    <xf numFmtId="3" fontId="14" fillId="0" borderId="81" xfId="0" applyNumberFormat="1" applyFont="1" applyBorder="1" applyAlignment="1">
      <alignment horizontal="center" vertical="center"/>
    </xf>
    <xf numFmtId="173" fontId="48" fillId="0" borderId="81" xfId="0" applyNumberFormat="1" applyFont="1" applyBorder="1" applyAlignment="1">
      <alignment vertical="center"/>
    </xf>
    <xf numFmtId="1" fontId="14" fillId="0" borderId="81" xfId="0" applyNumberFormat="1" applyFont="1" applyBorder="1" applyAlignment="1">
      <alignment horizontal="center" vertical="center"/>
    </xf>
    <xf numFmtId="0" fontId="15" fillId="0" borderId="81" xfId="0" applyFont="1" applyBorder="1" applyAlignment="1">
      <alignment horizontal="center" vertical="center" wrapText="1"/>
    </xf>
    <xf numFmtId="1" fontId="49" fillId="0" borderId="81" xfId="0" applyNumberFormat="1" applyFont="1" applyBorder="1" applyAlignment="1">
      <alignment horizontal="center" vertical="center"/>
    </xf>
    <xf numFmtId="2" fontId="51" fillId="0" borderId="77" xfId="0" applyNumberFormat="1" applyFont="1" applyBorder="1" applyAlignment="1">
      <alignment horizontal="center" vertical="center" wrapText="1"/>
    </xf>
    <xf numFmtId="173" fontId="48" fillId="0" borderId="81" xfId="0" applyNumberFormat="1" applyFont="1" applyBorder="1" applyAlignment="1">
      <alignment vertical="center" wrapText="1"/>
    </xf>
    <xf numFmtId="43" fontId="51" fillId="0" borderId="81" xfId="309" applyFont="1" applyBorder="1" applyAlignment="1">
      <alignment horizontal="center" vertical="center" wrapText="1"/>
    </xf>
    <xf numFmtId="0" fontId="53" fillId="12" borderId="0" xfId="0" applyFont="1" applyFill="1" applyAlignment="1">
      <alignment horizontal="center" vertical="center" wrapText="1"/>
    </xf>
    <xf numFmtId="0" fontId="1" fillId="0" borderId="0" xfId="0" applyFont="1" applyAlignment="1">
      <alignment horizontal="center" vertical="center"/>
    </xf>
    <xf numFmtId="0" fontId="1" fillId="3" borderId="0" xfId="0" applyFont="1" applyFill="1"/>
    <xf numFmtId="4" fontId="14" fillId="0" borderId="1" xfId="0" applyNumberFormat="1" applyFont="1" applyFill="1" applyBorder="1" applyAlignment="1">
      <alignment horizontal="center" vertical="center"/>
    </xf>
    <xf numFmtId="43" fontId="14" fillId="0" borderId="81" xfId="309" applyFont="1" applyFill="1" applyBorder="1" applyAlignment="1">
      <alignment horizontal="center" vertical="center"/>
    </xf>
    <xf numFmtId="43" fontId="14" fillId="0" borderId="82" xfId="309" applyFont="1" applyFill="1" applyBorder="1" applyAlignment="1">
      <alignment horizontal="center" vertical="center"/>
    </xf>
    <xf numFmtId="0" fontId="14" fillId="0" borderId="9" xfId="0" applyFont="1" applyFill="1" applyBorder="1" applyAlignment="1">
      <alignment horizontal="center" vertical="center"/>
    </xf>
    <xf numFmtId="0" fontId="40" fillId="0" borderId="1" xfId="0" applyFont="1" applyFill="1" applyBorder="1" applyAlignment="1">
      <alignment horizontal="left" vertical="top" wrapText="1"/>
    </xf>
    <xf numFmtId="0" fontId="36" fillId="0" borderId="1" xfId="0" applyFont="1" applyFill="1" applyBorder="1" applyAlignment="1">
      <alignment horizontal="left" vertical="top" wrapText="1"/>
    </xf>
    <xf numFmtId="0" fontId="33" fillId="0" borderId="48" xfId="0" applyFont="1" applyFill="1" applyBorder="1" applyAlignment="1">
      <alignment horizontal="left" vertical="center" wrapText="1"/>
    </xf>
    <xf numFmtId="10" fontId="32" fillId="0" borderId="81" xfId="21" applyNumberFormat="1" applyFont="1" applyFill="1" applyBorder="1" applyAlignment="1">
      <alignment horizontal="center" vertical="center"/>
    </xf>
    <xf numFmtId="10" fontId="14" fillId="0" borderId="81" xfId="21" applyNumberFormat="1" applyFont="1" applyFill="1" applyBorder="1" applyAlignment="1">
      <alignment horizontal="center" vertical="center"/>
    </xf>
    <xf numFmtId="10" fontId="4" fillId="0" borderId="81" xfId="21" applyNumberFormat="1" applyFont="1" applyFill="1" applyBorder="1" applyAlignment="1">
      <alignment horizontal="center" vertical="center"/>
    </xf>
    <xf numFmtId="10" fontId="14" fillId="0" borderId="8" xfId="21" applyNumberFormat="1" applyFont="1" applyFill="1" applyBorder="1" applyAlignment="1">
      <alignment horizontal="center" vertical="center"/>
    </xf>
    <xf numFmtId="3" fontId="14" fillId="0" borderId="77" xfId="0" applyNumberFormat="1" applyFont="1" applyFill="1" applyBorder="1" applyAlignment="1">
      <alignment horizontal="center" vertical="center" wrapText="1"/>
    </xf>
    <xf numFmtId="182" fontId="5" fillId="0" borderId="64" xfId="0" applyNumberFormat="1" applyFont="1" applyFill="1" applyBorder="1" applyAlignment="1">
      <alignment vertical="center"/>
    </xf>
    <xf numFmtId="10" fontId="5" fillId="0" borderId="49" xfId="0" applyNumberFormat="1" applyFont="1" applyFill="1" applyBorder="1" applyAlignment="1">
      <alignment horizontal="center" vertical="center" wrapText="1"/>
    </xf>
    <xf numFmtId="10" fontId="5" fillId="0" borderId="49" xfId="308" applyNumberFormat="1" applyFont="1" applyFill="1" applyBorder="1" applyAlignment="1">
      <alignment horizontal="center" vertical="center" wrapText="1"/>
    </xf>
    <xf numFmtId="1" fontId="5" fillId="0" borderId="49"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5" fillId="4" borderId="2"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center" wrapText="1"/>
      <protection locked="0"/>
    </xf>
    <xf numFmtId="0" fontId="9" fillId="4" borderId="13" xfId="0" applyFont="1" applyFill="1" applyBorder="1" applyAlignment="1">
      <alignment horizontal="right" vertical="center" wrapText="1"/>
    </xf>
    <xf numFmtId="0" fontId="9" fillId="4" borderId="81" xfId="0" applyFont="1" applyFill="1" applyBorder="1" applyAlignment="1">
      <alignment horizontal="right" vertical="center" wrapText="1"/>
    </xf>
    <xf numFmtId="0" fontId="9" fillId="4" borderId="9" xfId="0" applyFont="1" applyFill="1" applyBorder="1" applyAlignment="1">
      <alignment horizontal="right" vertical="center" wrapText="1"/>
    </xf>
    <xf numFmtId="0" fontId="9" fillId="4" borderId="14" xfId="0" applyFont="1" applyFill="1" applyBorder="1" applyAlignment="1">
      <alignment horizontal="right" vertical="center" wrapText="1"/>
    </xf>
    <xf numFmtId="0" fontId="9" fillId="4" borderId="76" xfId="0" applyFont="1" applyFill="1" applyBorder="1" applyAlignment="1">
      <alignment horizontal="right" vertical="center" wrapText="1"/>
    </xf>
    <xf numFmtId="0" fontId="9" fillId="4" borderId="71" xfId="0" applyFont="1" applyFill="1" applyBorder="1" applyAlignment="1">
      <alignment horizontal="right" vertical="center" wrapText="1"/>
    </xf>
    <xf numFmtId="0" fontId="41" fillId="0" borderId="11" xfId="0" applyFont="1" applyFill="1" applyBorder="1" applyAlignment="1">
      <alignment horizontal="center" vertical="center" wrapText="1"/>
    </xf>
    <xf numFmtId="0" fontId="41" fillId="0" borderId="26" xfId="0" applyFont="1" applyFill="1" applyBorder="1" applyAlignment="1">
      <alignment horizontal="center" vertical="center" wrapText="1"/>
    </xf>
    <xf numFmtId="0" fontId="41" fillId="0" borderId="27" xfId="0" applyFont="1" applyFill="1" applyBorder="1" applyAlignment="1">
      <alignment horizontal="center" vertical="center" wrapText="1"/>
    </xf>
    <xf numFmtId="0" fontId="9" fillId="0" borderId="26" xfId="0" applyFont="1" applyFill="1" applyBorder="1" applyAlignment="1">
      <alignment horizontal="left" vertical="center" wrapText="1"/>
    </xf>
    <xf numFmtId="0" fontId="9" fillId="0" borderId="27" xfId="0" applyFont="1" applyFill="1" applyBorder="1" applyAlignment="1">
      <alignment horizontal="left" vertical="center" wrapText="1"/>
    </xf>
    <xf numFmtId="0" fontId="9" fillId="0" borderId="70"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28" xfId="0" applyFont="1" applyFill="1" applyBorder="1" applyAlignment="1">
      <alignment horizontal="left" vertical="center" wrapText="1"/>
    </xf>
    <xf numFmtId="0" fontId="23" fillId="3" borderId="35" xfId="0" applyFont="1" applyFill="1" applyBorder="1" applyAlignment="1">
      <alignment horizontal="left" vertical="center" wrapText="1"/>
    </xf>
    <xf numFmtId="0" fontId="23" fillId="3" borderId="24" xfId="0" applyFont="1" applyFill="1" applyBorder="1" applyAlignment="1">
      <alignment horizontal="left" vertical="center" wrapText="1"/>
    </xf>
    <xf numFmtId="0" fontId="23" fillId="3" borderId="43" xfId="0" applyFont="1" applyFill="1" applyBorder="1" applyAlignment="1">
      <alignment horizontal="left" vertical="center" wrapText="1"/>
    </xf>
    <xf numFmtId="0" fontId="23" fillId="3" borderId="25" xfId="0" applyFont="1" applyFill="1" applyBorder="1" applyAlignment="1">
      <alignment horizontal="left" vertical="center" wrapText="1"/>
    </xf>
    <xf numFmtId="0" fontId="9" fillId="4" borderId="36" xfId="0" applyFont="1" applyFill="1" applyBorder="1" applyAlignment="1">
      <alignment horizontal="right" vertical="center" wrapText="1"/>
    </xf>
    <xf numFmtId="0" fontId="9" fillId="4" borderId="26" xfId="0" applyFont="1" applyFill="1" applyBorder="1" applyAlignment="1">
      <alignment horizontal="right" vertical="center" wrapText="1"/>
    </xf>
    <xf numFmtId="0" fontId="9" fillId="4" borderId="27" xfId="0" applyFont="1" applyFill="1" applyBorder="1" applyAlignment="1">
      <alignment horizontal="right" vertical="center" wrapText="1"/>
    </xf>
    <xf numFmtId="0" fontId="9" fillId="4" borderId="37" xfId="0" applyFont="1" applyFill="1" applyBorder="1" applyAlignment="1">
      <alignment horizontal="right" vertical="center" wrapText="1"/>
    </xf>
    <xf numFmtId="0" fontId="9" fillId="4" borderId="70" xfId="0" applyFont="1" applyFill="1" applyBorder="1" applyAlignment="1">
      <alignment horizontal="right" vertical="center" wrapText="1"/>
    </xf>
    <xf numFmtId="0" fontId="9" fillId="4" borderId="28" xfId="0" applyFont="1" applyFill="1" applyBorder="1" applyAlignment="1">
      <alignment horizontal="right" vertical="center" wrapText="1"/>
    </xf>
    <xf numFmtId="0" fontId="24" fillId="0" borderId="17" xfId="0" applyFont="1" applyFill="1" applyBorder="1" applyAlignment="1">
      <alignment horizontal="center"/>
    </xf>
    <xf numFmtId="0" fontId="24" fillId="0" borderId="18" xfId="0" applyFont="1" applyFill="1" applyBorder="1" applyAlignment="1">
      <alignment horizontal="center"/>
    </xf>
    <xf numFmtId="0" fontId="24" fillId="0" borderId="19" xfId="0" applyFont="1" applyFill="1" applyBorder="1" applyAlignment="1">
      <alignment horizontal="center"/>
    </xf>
    <xf numFmtId="0" fontId="24" fillId="0" borderId="20" xfId="0" applyFont="1" applyFill="1" applyBorder="1" applyAlignment="1">
      <alignment horizontal="center"/>
    </xf>
    <xf numFmtId="0" fontId="24" fillId="0" borderId="0" xfId="0" applyFont="1" applyFill="1" applyBorder="1" applyAlignment="1">
      <alignment horizontal="center"/>
    </xf>
    <xf numFmtId="0" fontId="24" fillId="0" borderId="7" xfId="0" applyFont="1" applyFill="1" applyBorder="1" applyAlignment="1">
      <alignment horizontal="center"/>
    </xf>
    <xf numFmtId="0" fontId="24" fillId="0" borderId="22" xfId="0" applyFont="1" applyFill="1" applyBorder="1" applyAlignment="1">
      <alignment horizontal="center"/>
    </xf>
    <xf numFmtId="0" fontId="24" fillId="0" borderId="23" xfId="0" applyFont="1" applyFill="1" applyBorder="1" applyAlignment="1">
      <alignment horizontal="center"/>
    </xf>
    <xf numFmtId="0" fontId="24" fillId="0" borderId="29" xfId="0" applyFont="1" applyFill="1" applyBorder="1" applyAlignment="1">
      <alignment horizontal="center"/>
    </xf>
    <xf numFmtId="0" fontId="5" fillId="4" borderId="8" xfId="0" applyFont="1" applyFill="1" applyBorder="1" applyAlignment="1" applyProtection="1">
      <alignment horizontal="center" vertical="center" wrapText="1"/>
      <protection locked="0"/>
    </xf>
    <xf numFmtId="0" fontId="5" fillId="4" borderId="9" xfId="0" applyFont="1" applyFill="1" applyBorder="1" applyAlignment="1" applyProtection="1">
      <alignment horizontal="center" vertical="center" wrapText="1"/>
      <protection locked="0"/>
    </xf>
    <xf numFmtId="0" fontId="5" fillId="4" borderId="10" xfId="0" applyFont="1" applyFill="1" applyBorder="1" applyAlignment="1" applyProtection="1">
      <alignment horizontal="center" vertical="center" wrapText="1"/>
      <protection locked="0"/>
    </xf>
    <xf numFmtId="0" fontId="26" fillId="6" borderId="1" xfId="0" applyFont="1" applyFill="1" applyBorder="1" applyAlignment="1">
      <alignment horizontal="center" vertical="center" wrapText="1"/>
    </xf>
    <xf numFmtId="0" fontId="17" fillId="0" borderId="1" xfId="0" applyFont="1" applyFill="1" applyBorder="1" applyAlignment="1">
      <alignment horizontal="left"/>
    </xf>
    <xf numFmtId="0" fontId="5" fillId="4" borderId="82" xfId="0" applyFont="1" applyFill="1" applyBorder="1" applyAlignment="1">
      <alignment horizontal="center" vertical="center" wrapText="1"/>
    </xf>
    <xf numFmtId="0" fontId="5" fillId="4" borderId="74" xfId="0" applyFont="1" applyFill="1" applyBorder="1" applyAlignment="1">
      <alignment horizontal="center" vertical="center" wrapText="1"/>
    </xf>
    <xf numFmtId="0" fontId="3" fillId="4" borderId="6"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70" xfId="0" applyFont="1" applyFill="1" applyBorder="1" applyAlignment="1">
      <alignment horizontal="center" vertical="center"/>
    </xf>
    <xf numFmtId="0" fontId="3" fillId="4" borderId="5"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75" xfId="0" applyFont="1" applyFill="1" applyBorder="1" applyAlignment="1">
      <alignment horizontal="center" vertical="center" wrapText="1"/>
    </xf>
    <xf numFmtId="0" fontId="5" fillId="4" borderId="73" xfId="0" applyFont="1" applyFill="1" applyBorder="1" applyAlignment="1" applyProtection="1">
      <alignment horizontal="center" vertical="center" wrapText="1"/>
      <protection locked="0"/>
    </xf>
    <xf numFmtId="0" fontId="5" fillId="4" borderId="78" xfId="0" applyFont="1" applyFill="1" applyBorder="1" applyAlignment="1" applyProtection="1">
      <alignment horizontal="center" vertical="center" wrapText="1"/>
      <protection locked="0"/>
    </xf>
    <xf numFmtId="0" fontId="5" fillId="4" borderId="74" xfId="0" applyFont="1" applyFill="1" applyBorder="1" applyAlignment="1" applyProtection="1">
      <alignment horizontal="center" vertical="center" wrapText="1"/>
      <protection locked="0"/>
    </xf>
    <xf numFmtId="0" fontId="26" fillId="6" borderId="1" xfId="0" applyFont="1" applyFill="1" applyBorder="1" applyAlignment="1">
      <alignment horizontal="center" vertical="center"/>
    </xf>
    <xf numFmtId="0" fontId="17" fillId="0" borderId="1" xfId="0" applyFont="1" applyFill="1" applyBorder="1" applyAlignment="1">
      <alignment horizontal="left" vertical="center"/>
    </xf>
    <xf numFmtId="0" fontId="3" fillId="4" borderId="88" xfId="0" applyFont="1" applyFill="1" applyBorder="1" applyAlignment="1">
      <alignment horizontal="center" vertical="center" wrapText="1"/>
    </xf>
    <xf numFmtId="0" fontId="3" fillId="4" borderId="70" xfId="0" applyFont="1" applyFill="1" applyBorder="1" applyAlignment="1">
      <alignment horizontal="center" vertical="center" wrapText="1"/>
    </xf>
    <xf numFmtId="0" fontId="3" fillId="4" borderId="87" xfId="0" applyFont="1" applyFill="1" applyBorder="1" applyAlignment="1">
      <alignment horizontal="center" vertical="center" wrapText="1"/>
    </xf>
    <xf numFmtId="0" fontId="0" fillId="0" borderId="20" xfId="0" applyFill="1" applyBorder="1" applyAlignment="1">
      <alignment horizontal="center"/>
    </xf>
    <xf numFmtId="0" fontId="0" fillId="0" borderId="0" xfId="0" applyFill="1" applyBorder="1" applyAlignment="1">
      <alignment horizontal="center"/>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1" xfId="0" applyFont="1" applyFill="1" applyBorder="1" applyAlignment="1">
      <alignment horizontal="center" vertical="center"/>
    </xf>
    <xf numFmtId="0" fontId="21" fillId="6" borderId="1" xfId="0" applyFont="1" applyFill="1" applyBorder="1" applyAlignment="1">
      <alignment horizontal="center" vertical="center"/>
    </xf>
    <xf numFmtId="0" fontId="0" fillId="0" borderId="1" xfId="0" applyFill="1" applyBorder="1" applyAlignment="1">
      <alignment horizontal="center" vertical="center"/>
    </xf>
    <xf numFmtId="0" fontId="21" fillId="6" borderId="1" xfId="0" applyFont="1" applyFill="1" applyBorder="1" applyAlignment="1">
      <alignment horizontal="center" vertical="center" wrapText="1"/>
    </xf>
    <xf numFmtId="0" fontId="0" fillId="0" borderId="1" xfId="0" applyFill="1" applyBorder="1" applyAlignment="1">
      <alignment horizontal="left" vertical="center"/>
    </xf>
    <xf numFmtId="0" fontId="5" fillId="4" borderId="3" xfId="0" applyFont="1" applyFill="1" applyBorder="1" applyAlignment="1">
      <alignment horizontal="center"/>
    </xf>
    <xf numFmtId="0" fontId="5" fillId="4" borderId="6"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11"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32" xfId="0" applyFont="1" applyFill="1" applyBorder="1" applyAlignment="1">
      <alignment horizontal="center" vertical="center" wrapText="1"/>
    </xf>
    <xf numFmtId="0" fontId="35" fillId="8" borderId="55" xfId="0" applyFont="1" applyFill="1" applyBorder="1" applyAlignment="1">
      <alignment horizontal="center" vertical="center" wrapText="1"/>
    </xf>
    <xf numFmtId="0" fontId="36" fillId="3" borderId="50" xfId="0" applyFont="1" applyFill="1" applyBorder="1"/>
    <xf numFmtId="0" fontId="4" fillId="8" borderId="55" xfId="0" applyFont="1" applyFill="1" applyBorder="1" applyAlignment="1">
      <alignment horizontal="center" vertical="center" wrapText="1"/>
    </xf>
    <xf numFmtId="0" fontId="3" fillId="4" borderId="20" xfId="0" applyFont="1" applyFill="1" applyBorder="1" applyAlignment="1" applyProtection="1">
      <alignment horizontal="center" vertical="center" wrapText="1"/>
      <protection locked="0"/>
    </xf>
    <xf numFmtId="0" fontId="3" fillId="4" borderId="0" xfId="0" applyFont="1" applyFill="1" applyBorder="1" applyAlignment="1" applyProtection="1">
      <alignment horizontal="center" vertical="center" wrapText="1"/>
      <protection locked="0"/>
    </xf>
    <xf numFmtId="0" fontId="3" fillId="4" borderId="7" xfId="0" applyFont="1" applyFill="1" applyBorder="1" applyAlignment="1" applyProtection="1">
      <alignment horizontal="center" vertical="center" wrapText="1"/>
      <protection locked="0"/>
    </xf>
    <xf numFmtId="0" fontId="3" fillId="4" borderId="22" xfId="0" applyFont="1" applyFill="1" applyBorder="1" applyAlignment="1" applyProtection="1">
      <alignment horizontal="center" vertical="center" wrapText="1"/>
      <protection locked="0"/>
    </xf>
    <xf numFmtId="0" fontId="3" fillId="4" borderId="23" xfId="0" applyFont="1" applyFill="1" applyBorder="1" applyAlignment="1" applyProtection="1">
      <alignment horizontal="center" vertical="center" wrapText="1"/>
      <protection locked="0"/>
    </xf>
    <xf numFmtId="0" fontId="3" fillId="4" borderId="29" xfId="0" applyFont="1" applyFill="1" applyBorder="1" applyAlignment="1" applyProtection="1">
      <alignment horizontal="center" vertical="center" wrapText="1"/>
      <protection locked="0"/>
    </xf>
    <xf numFmtId="0" fontId="4" fillId="9" borderId="53" xfId="0" applyFont="1" applyFill="1" applyBorder="1" applyAlignment="1">
      <alignment horizontal="center" vertical="center" wrapText="1"/>
    </xf>
    <xf numFmtId="0" fontId="36" fillId="0" borderId="57" xfId="0" applyFont="1" applyBorder="1"/>
    <xf numFmtId="0" fontId="36" fillId="0" borderId="60" xfId="0" applyFont="1" applyBorder="1"/>
    <xf numFmtId="0" fontId="35" fillId="9" borderId="117" xfId="0" applyFont="1" applyFill="1" applyBorder="1" applyAlignment="1">
      <alignment horizontal="center" vertical="center" wrapText="1"/>
    </xf>
    <xf numFmtId="0" fontId="36" fillId="0" borderId="118" xfId="0" applyFont="1" applyBorder="1"/>
    <xf numFmtId="0" fontId="36" fillId="0" borderId="119" xfId="0" applyFont="1" applyBorder="1"/>
    <xf numFmtId="0" fontId="4" fillId="8" borderId="56" xfId="0" applyFont="1" applyFill="1" applyBorder="1" applyAlignment="1">
      <alignment horizontal="center" vertical="center" wrapText="1"/>
    </xf>
    <xf numFmtId="0" fontId="36" fillId="3" borderId="59" xfId="0" applyFont="1" applyFill="1" applyBorder="1"/>
    <xf numFmtId="0" fontId="4" fillId="0" borderId="54" xfId="0" applyFont="1" applyFill="1" applyBorder="1" applyAlignment="1">
      <alignment horizontal="center" vertical="center" wrapText="1"/>
    </xf>
    <xf numFmtId="0" fontId="36" fillId="0" borderId="58" xfId="0" applyFont="1" applyFill="1" applyBorder="1"/>
    <xf numFmtId="0" fontId="4" fillId="0" borderId="61" xfId="0" applyFont="1" applyFill="1" applyBorder="1" applyAlignment="1">
      <alignment horizontal="center" vertical="center" wrapText="1"/>
    </xf>
    <xf numFmtId="0" fontId="36" fillId="0" borderId="112" xfId="0" applyFont="1" applyFill="1" applyBorder="1"/>
    <xf numFmtId="0" fontId="36" fillId="0" borderId="120" xfId="0" applyFont="1" applyFill="1" applyBorder="1"/>
    <xf numFmtId="0" fontId="35" fillId="8" borderId="79" xfId="0" applyFont="1" applyFill="1" applyBorder="1" applyAlignment="1">
      <alignment horizontal="center" vertical="center" wrapText="1"/>
    </xf>
    <xf numFmtId="0" fontId="36" fillId="3" borderId="114" xfId="0" applyFont="1" applyFill="1" applyBorder="1"/>
    <xf numFmtId="0" fontId="4" fillId="8" borderId="79" xfId="0" applyFont="1" applyFill="1" applyBorder="1" applyAlignment="1">
      <alignment horizontal="center" vertical="center" wrapText="1"/>
    </xf>
    <xf numFmtId="0" fontId="4" fillId="8" borderId="100" xfId="0" applyFont="1" applyFill="1" applyBorder="1" applyAlignment="1">
      <alignment horizontal="center" vertical="center" wrapText="1"/>
    </xf>
    <xf numFmtId="0" fontId="36" fillId="3" borderId="121" xfId="0" applyFont="1" applyFill="1" applyBorder="1"/>
    <xf numFmtId="0" fontId="25" fillId="0" borderId="11" xfId="0" applyFont="1" applyFill="1" applyBorder="1" applyAlignment="1">
      <alignment horizontal="center" vertical="center" wrapText="1"/>
    </xf>
    <xf numFmtId="0" fontId="25" fillId="0" borderId="26" xfId="0" applyFont="1" applyFill="1" applyBorder="1" applyAlignment="1">
      <alignment horizontal="center" vertical="center" wrapText="1"/>
    </xf>
    <xf numFmtId="0" fontId="9" fillId="3" borderId="38" xfId="0" applyFont="1" applyFill="1" applyBorder="1" applyAlignment="1">
      <alignment horizontal="left" vertical="center" wrapText="1"/>
    </xf>
    <xf numFmtId="0" fontId="9" fillId="3" borderId="39" xfId="0" applyFont="1" applyFill="1" applyBorder="1" applyAlignment="1">
      <alignment horizontal="left" vertical="center" wrapText="1"/>
    </xf>
    <xf numFmtId="0" fontId="9" fillId="3" borderId="44" xfId="0" applyFont="1" applyFill="1" applyBorder="1" applyAlignment="1">
      <alignment horizontal="left" vertical="center" wrapText="1"/>
    </xf>
    <xf numFmtId="0" fontId="9" fillId="3" borderId="35" xfId="0" applyFont="1" applyFill="1" applyBorder="1" applyAlignment="1">
      <alignment horizontal="left" vertical="center" wrapText="1"/>
    </xf>
    <xf numFmtId="0" fontId="9" fillId="3" borderId="24" xfId="0" applyFont="1" applyFill="1" applyBorder="1" applyAlignment="1">
      <alignment horizontal="left" vertical="center" wrapText="1"/>
    </xf>
    <xf numFmtId="0" fontId="9" fillId="3" borderId="25" xfId="0" applyFont="1" applyFill="1" applyBorder="1" applyAlignment="1">
      <alignment horizontal="left" vertical="center" wrapText="1"/>
    </xf>
    <xf numFmtId="0" fontId="27" fillId="3" borderId="6"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27" fillId="3" borderId="70" xfId="0" applyFont="1" applyFill="1" applyBorder="1" applyAlignment="1">
      <alignment horizontal="center" vertical="center" wrapText="1"/>
    </xf>
    <xf numFmtId="0" fontId="0" fillId="0" borderId="17" xfId="0" applyFill="1" applyBorder="1" applyAlignment="1">
      <alignment horizontal="center"/>
    </xf>
    <xf numFmtId="0" fontId="0" fillId="0" borderId="18" xfId="0" applyFill="1" applyBorder="1" applyAlignment="1">
      <alignment horizontal="center"/>
    </xf>
    <xf numFmtId="0" fontId="0" fillId="0" borderId="19" xfId="0" applyFill="1" applyBorder="1" applyAlignment="1">
      <alignment horizontal="center"/>
    </xf>
    <xf numFmtId="0" fontId="0" fillId="0" borderId="7" xfId="0" applyFill="1" applyBorder="1" applyAlignment="1">
      <alignment horizontal="center"/>
    </xf>
    <xf numFmtId="0" fontId="0" fillId="0" borderId="22" xfId="0" applyFill="1" applyBorder="1" applyAlignment="1">
      <alignment horizontal="center"/>
    </xf>
    <xf numFmtId="0" fontId="0" fillId="0" borderId="23" xfId="0" applyFill="1" applyBorder="1" applyAlignment="1">
      <alignment horizontal="center"/>
    </xf>
    <xf numFmtId="0" fontId="0" fillId="0" borderId="29" xfId="0" applyFill="1" applyBorder="1" applyAlignment="1">
      <alignment horizontal="center"/>
    </xf>
    <xf numFmtId="0" fontId="9" fillId="4" borderId="41" xfId="0" applyFont="1" applyFill="1" applyBorder="1" applyAlignment="1">
      <alignment horizontal="right" vertical="center" wrapText="1"/>
    </xf>
    <xf numFmtId="0" fontId="9" fillId="4" borderId="39" xfId="0" applyFont="1" applyFill="1" applyBorder="1" applyAlignment="1">
      <alignment horizontal="right" vertical="center" wrapText="1"/>
    </xf>
    <xf numFmtId="0" fontId="9" fillId="4" borderId="40" xfId="0" applyFont="1" applyFill="1" applyBorder="1" applyAlignment="1">
      <alignment horizontal="right" vertical="center" wrapText="1"/>
    </xf>
    <xf numFmtId="0" fontId="9" fillId="4" borderId="42" xfId="0" applyFont="1" applyFill="1" applyBorder="1" applyAlignment="1">
      <alignment horizontal="right" vertical="center" wrapText="1"/>
    </xf>
    <xf numFmtId="0" fontId="9" fillId="4" borderId="24" xfId="0" applyFont="1" applyFill="1" applyBorder="1" applyAlignment="1">
      <alignment horizontal="right" vertical="center" wrapText="1"/>
    </xf>
    <xf numFmtId="0" fontId="9" fillId="4" borderId="43" xfId="0" applyFont="1" applyFill="1" applyBorder="1" applyAlignment="1">
      <alignment horizontal="right"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4" borderId="11" xfId="0" applyFont="1" applyFill="1" applyBorder="1" applyAlignment="1">
      <alignment horizontal="center" vertical="center"/>
    </xf>
    <xf numFmtId="0" fontId="5" fillId="4" borderId="26" xfId="0" applyFont="1" applyFill="1" applyBorder="1" applyAlignment="1">
      <alignment horizontal="center" vertical="center"/>
    </xf>
    <xf numFmtId="0" fontId="5" fillId="4" borderId="32" xfId="0" applyFont="1" applyFill="1" applyBorder="1" applyAlignment="1">
      <alignment horizontal="center" vertical="center"/>
    </xf>
    <xf numFmtId="0" fontId="5" fillId="4" borderId="88" xfId="0" applyFont="1" applyFill="1" applyBorder="1" applyAlignment="1">
      <alignment horizontal="center" vertical="center"/>
    </xf>
    <xf numFmtId="0" fontId="5" fillId="4" borderId="70" xfId="0" applyFont="1" applyFill="1" applyBorder="1" applyAlignment="1">
      <alignment horizontal="center" vertical="center"/>
    </xf>
    <xf numFmtId="0" fontId="5" fillId="4" borderId="87" xfId="0" applyFont="1" applyFill="1" applyBorder="1" applyAlignment="1">
      <alignment horizontal="center" vertical="center"/>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176" fontId="14" fillId="0" borderId="18" xfId="0" applyNumberFormat="1" applyFont="1" applyFill="1" applyBorder="1" applyAlignment="1">
      <alignment horizontal="center"/>
    </xf>
    <xf numFmtId="176" fontId="14" fillId="0" borderId="33" xfId="0" applyNumberFormat="1" applyFont="1" applyFill="1" applyBorder="1" applyAlignment="1">
      <alignment horizontal="center"/>
    </xf>
    <xf numFmtId="176" fontId="14" fillId="0" borderId="0" xfId="0" applyNumberFormat="1" applyFont="1" applyFill="1" applyBorder="1" applyAlignment="1">
      <alignment horizontal="center"/>
    </xf>
    <xf numFmtId="176" fontId="14" fillId="0" borderId="21" xfId="0" applyNumberFormat="1" applyFont="1" applyFill="1" applyBorder="1" applyAlignment="1">
      <alignment horizontal="center"/>
    </xf>
    <xf numFmtId="176" fontId="14" fillId="0" borderId="23" xfId="0" applyNumberFormat="1" applyFont="1" applyFill="1" applyBorder="1" applyAlignment="1">
      <alignment horizontal="center"/>
    </xf>
    <xf numFmtId="176" fontId="14" fillId="0" borderId="34" xfId="0" applyNumberFormat="1" applyFont="1" applyFill="1" applyBorder="1" applyAlignment="1">
      <alignment horizontal="center"/>
    </xf>
    <xf numFmtId="0" fontId="4" fillId="0" borderId="30"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0" fillId="0" borderId="19" xfId="0" applyFont="1" applyFill="1" applyBorder="1" applyAlignment="1">
      <alignment horizontal="left" vertical="top" wrapText="1"/>
    </xf>
    <xf numFmtId="0" fontId="40" fillId="0" borderId="7" xfId="0" applyFont="1" applyFill="1" applyBorder="1" applyAlignment="1">
      <alignment horizontal="left" vertical="top" wrapText="1"/>
    </xf>
    <xf numFmtId="0" fontId="40" fillId="0" borderId="29" xfId="0" applyFont="1" applyFill="1" applyBorder="1" applyAlignment="1">
      <alignment horizontal="left" vertical="top" wrapText="1"/>
    </xf>
    <xf numFmtId="0" fontId="14" fillId="0" borderId="94" xfId="0" applyFont="1" applyFill="1" applyBorder="1" applyAlignment="1">
      <alignment horizontal="left" vertical="center" wrapText="1"/>
    </xf>
    <xf numFmtId="0" fontId="14" fillId="0" borderId="112" xfId="0" applyFont="1" applyFill="1" applyBorder="1"/>
    <xf numFmtId="0" fontId="14" fillId="0" borderId="93" xfId="0" applyFont="1" applyFill="1" applyBorder="1"/>
    <xf numFmtId="0" fontId="15" fillId="0" borderId="51" xfId="0" applyFont="1" applyBorder="1" applyAlignment="1">
      <alignment horizontal="center" vertical="center" wrapText="1"/>
    </xf>
    <xf numFmtId="0" fontId="14" fillId="0" borderId="49" xfId="0" applyFont="1" applyBorder="1"/>
    <xf numFmtId="0" fontId="14" fillId="0" borderId="46" xfId="0" applyFont="1" applyBorder="1" applyAlignment="1">
      <alignment horizontal="center" vertical="center" wrapText="1"/>
    </xf>
    <xf numFmtId="0" fontId="14" fillId="0" borderId="47" xfId="0" applyFont="1" applyBorder="1"/>
    <xf numFmtId="0" fontId="14" fillId="3" borderId="65" xfId="0" applyFont="1" applyFill="1" applyBorder="1" applyAlignment="1">
      <alignment horizontal="center" vertical="center" wrapText="1"/>
    </xf>
    <xf numFmtId="0" fontId="14" fillId="3" borderId="69" xfId="0" applyFont="1" applyFill="1" applyBorder="1"/>
    <xf numFmtId="0" fontId="14" fillId="3" borderId="67" xfId="0" applyFont="1" applyFill="1" applyBorder="1"/>
    <xf numFmtId="0" fontId="14" fillId="0" borderId="61" xfId="0" applyFont="1" applyFill="1" applyBorder="1" applyAlignment="1">
      <alignment horizontal="left" vertical="center" wrapText="1"/>
    </xf>
    <xf numFmtId="0" fontId="23" fillId="3" borderId="96" xfId="0" applyFont="1" applyFill="1" applyBorder="1" applyAlignment="1">
      <alignment horizontal="left" vertical="center" wrapText="1"/>
    </xf>
    <xf numFmtId="0" fontId="23" fillId="3" borderId="97" xfId="0" applyFont="1" applyFill="1" applyBorder="1" applyAlignment="1">
      <alignment horizontal="left" vertical="center" wrapText="1"/>
    </xf>
    <xf numFmtId="0" fontId="23" fillId="3" borderId="95" xfId="0" applyFont="1" applyFill="1" applyBorder="1" applyAlignment="1">
      <alignment horizontal="left" vertical="center" wrapText="1"/>
    </xf>
    <xf numFmtId="0" fontId="39" fillId="4" borderId="98" xfId="14" applyFont="1" applyFill="1" applyBorder="1" applyAlignment="1">
      <alignment horizontal="center" vertical="center" wrapText="1"/>
    </xf>
    <xf numFmtId="0" fontId="39" fillId="4" borderId="83" xfId="14" applyFont="1" applyFill="1" applyBorder="1" applyAlignment="1">
      <alignment horizontal="center" vertical="center" wrapText="1"/>
    </xf>
    <xf numFmtId="0" fontId="14" fillId="0" borderId="8" xfId="0" applyFont="1" applyFill="1" applyBorder="1" applyAlignment="1" applyProtection="1">
      <alignment horizontal="left" vertical="center" wrapText="1"/>
      <protection locked="0"/>
    </xf>
    <xf numFmtId="0" fontId="14" fillId="0" borderId="83" xfId="0" applyFont="1" applyFill="1" applyBorder="1" applyProtection="1">
      <protection locked="0"/>
    </xf>
    <xf numFmtId="10" fontId="15" fillId="0" borderId="66" xfId="0" applyNumberFormat="1" applyFont="1" applyBorder="1" applyAlignment="1">
      <alignment horizontal="center" vertical="center" wrapText="1"/>
    </xf>
    <xf numFmtId="0" fontId="14" fillId="0" borderId="0" xfId="0" applyFont="1" applyBorder="1"/>
    <xf numFmtId="0" fontId="15" fillId="0" borderId="89" xfId="0" applyFont="1" applyBorder="1" applyAlignment="1">
      <alignment horizontal="center" vertical="center" wrapText="1"/>
    </xf>
    <xf numFmtId="0" fontId="14" fillId="0" borderId="111" xfId="0" applyFont="1" applyBorder="1"/>
    <xf numFmtId="0" fontId="14" fillId="0" borderId="50" xfId="0" applyFont="1" applyBorder="1"/>
    <xf numFmtId="0" fontId="14" fillId="0" borderId="9" xfId="0" applyFont="1" applyFill="1" applyBorder="1" applyAlignment="1" applyProtection="1">
      <alignment horizontal="left" vertical="center" wrapText="1"/>
      <protection locked="0"/>
    </xf>
    <xf numFmtId="0" fontId="14" fillId="0" borderId="9" xfId="0" applyFont="1" applyFill="1" applyBorder="1" applyProtection="1">
      <protection locked="0"/>
    </xf>
    <xf numFmtId="0" fontId="14" fillId="0" borderId="98" xfId="0" applyFont="1" applyFill="1" applyBorder="1" applyAlignment="1" applyProtection="1">
      <alignment horizontal="left" vertical="center" wrapText="1"/>
      <protection locked="0"/>
    </xf>
    <xf numFmtId="9" fontId="14" fillId="0" borderId="88" xfId="0" applyNumberFormat="1" applyFont="1" applyFill="1" applyBorder="1" applyAlignment="1">
      <alignment horizontal="center" vertical="center" wrapText="1"/>
    </xf>
    <xf numFmtId="0" fontId="14" fillId="0" borderId="88" xfId="0" applyFont="1" applyFill="1" applyBorder="1"/>
    <xf numFmtId="9" fontId="14" fillId="0" borderId="81" xfId="0" applyNumberFormat="1" applyFont="1" applyFill="1" applyBorder="1" applyAlignment="1">
      <alignment horizontal="center" vertical="center" wrapText="1"/>
    </xf>
    <xf numFmtId="0" fontId="14" fillId="0" borderId="82" xfId="0" applyFont="1" applyFill="1" applyBorder="1"/>
    <xf numFmtId="0" fontId="15" fillId="0" borderId="79" xfId="0" applyFont="1" applyBorder="1" applyAlignment="1">
      <alignment horizontal="center" vertical="center" wrapText="1"/>
    </xf>
    <xf numFmtId="0" fontId="2" fillId="4" borderId="77" xfId="14" applyFont="1" applyFill="1" applyBorder="1" applyAlignment="1">
      <alignment horizontal="center" vertical="center" wrapText="1"/>
    </xf>
    <xf numFmtId="9" fontId="14" fillId="0" borderId="75" xfId="0" applyNumberFormat="1" applyFont="1" applyFill="1" applyBorder="1" applyAlignment="1">
      <alignment horizontal="center" vertical="center" wrapText="1"/>
    </xf>
    <xf numFmtId="0" fontId="14" fillId="0" borderId="81" xfId="0" applyFont="1" applyFill="1" applyBorder="1"/>
    <xf numFmtId="0" fontId="23" fillId="0" borderId="12"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42" fillId="3" borderId="13" xfId="0" applyFont="1" applyFill="1" applyBorder="1" applyAlignment="1">
      <alignment horizontal="center" vertical="center" wrapText="1"/>
    </xf>
    <xf numFmtId="0" fontId="42" fillId="3" borderId="1" xfId="0" applyFont="1" applyFill="1" applyBorder="1" applyAlignment="1">
      <alignment horizontal="center" vertical="center" wrapText="1"/>
    </xf>
    <xf numFmtId="0" fontId="42" fillId="3" borderId="9" xfId="0" applyFont="1" applyFill="1" applyBorder="1" applyAlignment="1">
      <alignment horizontal="center" vertical="center" wrapText="1"/>
    </xf>
    <xf numFmtId="0" fontId="2" fillId="4" borderId="30" xfId="14" applyFont="1" applyFill="1" applyBorder="1" applyAlignment="1">
      <alignment horizontal="center" vertical="center" wrapText="1"/>
    </xf>
    <xf numFmtId="0" fontId="2" fillId="4" borderId="78" xfId="14" applyFont="1" applyFill="1" applyBorder="1" applyAlignment="1">
      <alignment horizontal="center" vertical="center" wrapText="1"/>
    </xf>
    <xf numFmtId="0" fontId="12" fillId="4" borderId="38" xfId="14" applyFont="1" applyFill="1" applyBorder="1" applyAlignment="1">
      <alignment horizontal="center" vertical="center" wrapText="1"/>
    </xf>
    <xf numFmtId="0" fontId="12" fillId="4" borderId="40" xfId="14" applyFont="1" applyFill="1" applyBorder="1" applyAlignment="1">
      <alignment horizontal="center" vertical="center" wrapText="1"/>
    </xf>
    <xf numFmtId="0" fontId="39" fillId="4" borderId="77" xfId="14" applyFont="1" applyFill="1" applyBorder="1" applyAlignment="1">
      <alignment horizontal="center" vertical="center" wrapText="1"/>
    </xf>
    <xf numFmtId="0" fontId="9" fillId="3" borderId="81" xfId="0" applyFont="1" applyFill="1" applyBorder="1" applyAlignment="1">
      <alignment horizontal="left" vertical="center" wrapText="1"/>
    </xf>
    <xf numFmtId="0" fontId="2" fillId="4" borderId="17" xfId="14" applyFont="1" applyFill="1" applyBorder="1" applyAlignment="1">
      <alignment horizontal="center" vertical="center" wrapText="1"/>
    </xf>
    <xf numFmtId="0" fontId="2" fillId="4" borderId="22" xfId="14" applyFont="1" applyFill="1" applyBorder="1" applyAlignment="1">
      <alignment horizontal="center" vertical="center" wrapText="1"/>
    </xf>
    <xf numFmtId="0" fontId="2" fillId="4" borderId="2" xfId="14" applyFont="1" applyFill="1" applyBorder="1" applyAlignment="1">
      <alignment horizontal="center" vertical="center" wrapText="1"/>
    </xf>
    <xf numFmtId="0" fontId="2" fillId="4" borderId="3" xfId="14" applyFont="1" applyFill="1" applyBorder="1" applyAlignment="1">
      <alignment horizontal="center" vertical="center" wrapText="1"/>
    </xf>
    <xf numFmtId="0" fontId="14" fillId="0" borderId="71" xfId="0" applyFont="1" applyFill="1" applyBorder="1" applyProtection="1">
      <protection locked="0"/>
    </xf>
    <xf numFmtId="10" fontId="14" fillId="0" borderId="81" xfId="0" applyNumberFormat="1" applyFont="1" applyFill="1" applyBorder="1" applyAlignment="1">
      <alignment horizontal="center" vertical="center"/>
    </xf>
    <xf numFmtId="0" fontId="14" fillId="0" borderId="76" xfId="0" applyFont="1" applyFill="1" applyBorder="1" applyAlignment="1">
      <alignment horizontal="center" vertical="center"/>
    </xf>
    <xf numFmtId="0" fontId="0" fillId="0" borderId="6" xfId="0" applyFill="1" applyBorder="1" applyAlignment="1">
      <alignment horizontal="left" vertical="center"/>
    </xf>
    <xf numFmtId="0" fontId="0" fillId="0" borderId="4" xfId="0" applyFill="1" applyBorder="1" applyAlignment="1">
      <alignment horizontal="left" vertical="center"/>
    </xf>
    <xf numFmtId="0" fontId="0" fillId="0" borderId="5" xfId="0" applyFill="1" applyBorder="1" applyAlignment="1">
      <alignment horizontal="left" vertical="center"/>
    </xf>
    <xf numFmtId="0" fontId="2" fillId="4" borderId="67" xfId="14" applyFont="1" applyFill="1" applyBorder="1" applyAlignment="1">
      <alignment horizontal="center" vertical="center" wrapText="1"/>
    </xf>
    <xf numFmtId="0" fontId="2" fillId="4" borderId="68" xfId="14" applyFont="1" applyFill="1" applyBorder="1" applyAlignment="1">
      <alignment horizontal="center" vertical="center" wrapText="1"/>
    </xf>
    <xf numFmtId="0" fontId="2" fillId="4" borderId="29" xfId="14" applyFont="1" applyFill="1" applyBorder="1" applyAlignment="1">
      <alignment horizontal="center" vertical="center" wrapText="1"/>
    </xf>
    <xf numFmtId="0" fontId="0" fillId="0" borderId="88" xfId="0" applyFill="1" applyBorder="1" applyAlignment="1">
      <alignment horizontal="left" vertical="center"/>
    </xf>
    <xf numFmtId="0" fontId="0" fillId="0" borderId="70" xfId="0" applyFill="1" applyBorder="1" applyAlignment="1">
      <alignment horizontal="left" vertical="center"/>
    </xf>
    <xf numFmtId="0" fontId="0" fillId="0" borderId="87" xfId="0" applyFill="1" applyBorder="1" applyAlignment="1">
      <alignment horizontal="left" vertical="center"/>
    </xf>
    <xf numFmtId="0" fontId="21" fillId="6" borderId="88" xfId="0" applyFont="1" applyFill="1" applyBorder="1" applyAlignment="1">
      <alignment horizontal="center" vertical="center"/>
    </xf>
    <xf numFmtId="0" fontId="21" fillId="6" borderId="70" xfId="0" applyFont="1" applyFill="1" applyBorder="1" applyAlignment="1">
      <alignment horizontal="center" vertical="center"/>
    </xf>
    <xf numFmtId="0" fontId="21" fillId="6" borderId="87" xfId="0" applyFont="1" applyFill="1" applyBorder="1" applyAlignment="1">
      <alignment horizontal="center" vertical="center"/>
    </xf>
    <xf numFmtId="0" fontId="14" fillId="0" borderId="15" xfId="0" applyFont="1" applyFill="1" applyBorder="1" applyAlignment="1">
      <alignment horizontal="left" vertical="center" wrapText="1"/>
    </xf>
    <xf numFmtId="0" fontId="14" fillId="0" borderId="72" xfId="0" applyFont="1" applyFill="1" applyBorder="1"/>
    <xf numFmtId="0" fontId="15" fillId="0" borderId="82" xfId="0" applyFont="1" applyBorder="1" applyAlignment="1">
      <alignment horizontal="center" vertical="center"/>
    </xf>
    <xf numFmtId="0" fontId="15" fillId="0" borderId="74" xfId="0" applyFont="1" applyBorder="1" applyAlignment="1">
      <alignment horizontal="center" vertical="center"/>
    </xf>
    <xf numFmtId="0" fontId="14" fillId="0" borderId="108" xfId="0" applyFont="1" applyBorder="1" applyAlignment="1">
      <alignment horizontal="center"/>
    </xf>
    <xf numFmtId="0" fontId="14" fillId="0" borderId="74" xfId="0" applyFont="1" applyBorder="1" applyAlignment="1">
      <alignment horizontal="center"/>
    </xf>
    <xf numFmtId="0" fontId="14" fillId="3" borderId="86" xfId="0" applyFont="1" applyFill="1" applyBorder="1" applyAlignment="1">
      <alignment horizontal="center" vertical="center" wrapText="1"/>
    </xf>
    <xf numFmtId="0" fontId="14" fillId="3" borderId="84" xfId="0" applyFont="1" applyFill="1" applyBorder="1" applyAlignment="1">
      <alignment horizontal="center" vertical="center" wrapText="1"/>
    </xf>
    <xf numFmtId="0" fontId="14" fillId="3" borderId="85" xfId="0" applyFont="1" applyFill="1" applyBorder="1" applyAlignment="1">
      <alignment horizontal="center" vertical="center" wrapText="1"/>
    </xf>
    <xf numFmtId="0" fontId="14" fillId="0" borderId="81" xfId="0" applyFont="1" applyBorder="1" applyAlignment="1">
      <alignment horizontal="center" vertical="center" wrapText="1"/>
    </xf>
    <xf numFmtId="10" fontId="15" fillId="0" borderId="75" xfId="0" applyNumberFormat="1" applyFont="1" applyBorder="1" applyAlignment="1">
      <alignment horizontal="center" vertical="center" wrapText="1"/>
    </xf>
    <xf numFmtId="10" fontId="15" fillId="0" borderId="81" xfId="0" applyNumberFormat="1" applyFont="1" applyBorder="1" applyAlignment="1">
      <alignment horizontal="center" vertical="center" wrapText="1"/>
    </xf>
    <xf numFmtId="10" fontId="15" fillId="0" borderId="76" xfId="0" applyNumberFormat="1" applyFont="1" applyBorder="1" applyAlignment="1">
      <alignment horizontal="center" vertical="center" wrapText="1"/>
    </xf>
    <xf numFmtId="0" fontId="14" fillId="0" borderId="59" xfId="0" applyFont="1" applyBorder="1"/>
    <xf numFmtId="0" fontId="21" fillId="6" borderId="6" xfId="0" applyFont="1" applyFill="1" applyBorder="1" applyAlignment="1">
      <alignment horizontal="center" vertical="center" wrapText="1"/>
    </xf>
    <xf numFmtId="0" fontId="21" fillId="6" borderId="4" xfId="0" applyFont="1" applyFill="1" applyBorder="1" applyAlignment="1">
      <alignment horizontal="center" vertical="center" wrapText="1"/>
    </xf>
    <xf numFmtId="0" fontId="21" fillId="6" borderId="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10" fillId="0" borderId="81" xfId="0" applyFont="1" applyFill="1" applyBorder="1" applyAlignment="1">
      <alignment horizontal="left" vertical="center" wrapText="1"/>
    </xf>
    <xf numFmtId="0" fontId="10" fillId="0" borderId="82" xfId="0" applyFont="1" applyFill="1" applyBorder="1" applyAlignment="1">
      <alignment horizontal="left" vertical="center" wrapText="1"/>
    </xf>
    <xf numFmtId="0" fontId="47" fillId="0" borderId="81" xfId="0" applyFont="1" applyBorder="1" applyAlignment="1">
      <alignment horizontal="center" vertical="center" wrapText="1"/>
    </xf>
    <xf numFmtId="3" fontId="47" fillId="0" borderId="8" xfId="0" applyNumberFormat="1" applyFont="1" applyBorder="1" applyAlignment="1">
      <alignment horizontal="center" vertical="center" wrapText="1"/>
    </xf>
    <xf numFmtId="3" fontId="47" fillId="0" borderId="9" xfId="0" applyNumberFormat="1" applyFont="1" applyBorder="1" applyAlignment="1">
      <alignment horizontal="center" vertical="center" wrapText="1"/>
    </xf>
    <xf numFmtId="183" fontId="14" fillId="0" borderId="58" xfId="0" applyNumberFormat="1" applyFont="1" applyFill="1" applyBorder="1" applyAlignment="1">
      <alignment horizontal="center" vertical="center" wrapText="1"/>
    </xf>
    <xf numFmtId="183" fontId="14" fillId="0" borderId="104" xfId="0" applyNumberFormat="1" applyFont="1" applyFill="1" applyBorder="1" applyAlignment="1">
      <alignment horizontal="center" vertical="center" wrapText="1"/>
    </xf>
    <xf numFmtId="3" fontId="47" fillId="0" borderId="83" xfId="0" applyNumberFormat="1" applyFont="1" applyBorder="1" applyAlignment="1">
      <alignment horizontal="center" vertical="center" wrapText="1"/>
    </xf>
    <xf numFmtId="183" fontId="14" fillId="0" borderId="105" xfId="0" applyNumberFormat="1" applyFont="1" applyFill="1" applyBorder="1" applyAlignment="1">
      <alignment horizontal="center" vertical="center" wrapText="1"/>
    </xf>
    <xf numFmtId="0" fontId="10" fillId="0" borderId="81" xfId="0" applyFont="1" applyBorder="1" applyAlignment="1">
      <alignment horizontal="center" vertical="center" wrapText="1"/>
    </xf>
    <xf numFmtId="0" fontId="10" fillId="0" borderId="77" xfId="0" applyFont="1" applyBorder="1" applyAlignment="1">
      <alignment horizontal="left" vertical="center" wrapText="1"/>
    </xf>
    <xf numFmtId="0" fontId="10" fillId="0" borderId="81" xfId="0" applyFont="1" applyBorder="1" applyAlignment="1">
      <alignment horizontal="left" vertical="center" wrapText="1"/>
    </xf>
    <xf numFmtId="0" fontId="10" fillId="0" borderId="82" xfId="0" applyFont="1" applyBorder="1" applyAlignment="1">
      <alignment horizontal="left" vertical="center" wrapText="1"/>
    </xf>
    <xf numFmtId="0" fontId="53" fillId="12" borderId="88" xfId="0" applyFont="1" applyFill="1" applyBorder="1" applyAlignment="1">
      <alignment horizontal="center" vertical="center"/>
    </xf>
    <xf numFmtId="0" fontId="53" fillId="12" borderId="70" xfId="0" applyFont="1" applyFill="1" applyBorder="1" applyAlignment="1">
      <alignment horizontal="center" vertical="center"/>
    </xf>
    <xf numFmtId="0" fontId="53" fillId="12" borderId="87" xfId="0" applyFont="1" applyFill="1" applyBorder="1" applyAlignment="1">
      <alignment horizontal="center" vertical="center"/>
    </xf>
    <xf numFmtId="0" fontId="1" fillId="0" borderId="88" xfId="0" applyFont="1" applyBorder="1" applyAlignment="1">
      <alignment horizontal="center" vertical="center"/>
    </xf>
    <xf numFmtId="0" fontId="1" fillId="0" borderId="70" xfId="0" applyFont="1" applyBorder="1" applyAlignment="1">
      <alignment horizontal="center" vertical="center"/>
    </xf>
    <xf numFmtId="0" fontId="1" fillId="0" borderId="87" xfId="0" applyFont="1" applyBorder="1" applyAlignment="1">
      <alignment horizontal="center" vertical="center"/>
    </xf>
    <xf numFmtId="0" fontId="10" fillId="0" borderId="98"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83" xfId="0" applyFont="1" applyFill="1" applyBorder="1" applyAlignment="1">
      <alignment horizontal="left" vertical="center" wrapText="1"/>
    </xf>
    <xf numFmtId="0" fontId="12" fillId="4" borderId="69" xfId="0" applyFont="1" applyFill="1" applyBorder="1" applyAlignment="1">
      <alignment horizontal="center" vertical="center" wrapText="1"/>
    </xf>
    <xf numFmtId="0" fontId="12" fillId="4" borderId="0" xfId="0" applyFont="1" applyFill="1" applyAlignment="1">
      <alignment horizontal="center" vertical="center" wrapText="1"/>
    </xf>
    <xf numFmtId="0" fontId="12" fillId="4" borderId="84" xfId="0" applyFont="1" applyFill="1" applyBorder="1" applyAlignment="1">
      <alignment horizontal="center" vertical="center" wrapText="1"/>
    </xf>
    <xf numFmtId="0" fontId="12" fillId="4" borderId="67" xfId="0" applyFont="1" applyFill="1" applyBorder="1" applyAlignment="1">
      <alignment horizontal="center" vertical="center" wrapText="1"/>
    </xf>
    <xf numFmtId="0" fontId="12" fillId="4" borderId="68" xfId="0" applyFont="1" applyFill="1" applyBorder="1" applyAlignment="1">
      <alignment horizontal="center" vertical="center" wrapText="1"/>
    </xf>
    <xf numFmtId="0" fontId="12" fillId="4" borderId="85" xfId="0" applyFont="1" applyFill="1" applyBorder="1" applyAlignment="1">
      <alignment horizontal="center" vertical="center" wrapText="1"/>
    </xf>
    <xf numFmtId="0" fontId="2" fillId="4" borderId="66" xfId="0" applyFont="1" applyFill="1" applyBorder="1" applyAlignment="1">
      <alignment horizontal="center" vertical="center" wrapText="1"/>
    </xf>
    <xf numFmtId="0" fontId="2" fillId="4" borderId="86"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84" xfId="0" applyFont="1" applyFill="1" applyBorder="1" applyAlignment="1">
      <alignment horizontal="center" vertical="center" wrapText="1"/>
    </xf>
    <xf numFmtId="0" fontId="2" fillId="4" borderId="68" xfId="0" applyFont="1" applyFill="1" applyBorder="1" applyAlignment="1">
      <alignment horizontal="center" vertical="center" wrapText="1"/>
    </xf>
    <xf numFmtId="0" fontId="2" fillId="4" borderId="85" xfId="0" applyFont="1" applyFill="1" applyBorder="1" applyAlignment="1">
      <alignment horizontal="center" vertical="center" wrapText="1"/>
    </xf>
    <xf numFmtId="0" fontId="10" fillId="0" borderId="40" xfId="0" applyFont="1" applyBorder="1" applyAlignment="1">
      <alignment horizontal="left" vertical="center" wrapText="1"/>
    </xf>
    <xf numFmtId="0" fontId="10" fillId="0" borderId="87" xfId="0" applyFont="1" applyBorder="1" applyAlignment="1">
      <alignment horizontal="left" vertical="center" wrapText="1"/>
    </xf>
    <xf numFmtId="0" fontId="10" fillId="0" borderId="95" xfId="0" applyFont="1" applyBorder="1" applyAlignment="1">
      <alignment horizontal="left" vertical="center" wrapText="1"/>
    </xf>
    <xf numFmtId="3" fontId="14" fillId="0" borderId="101" xfId="0" applyNumberFormat="1" applyFont="1" applyFill="1" applyBorder="1" applyAlignment="1">
      <alignment horizontal="center" vertical="center" wrapText="1"/>
    </xf>
    <xf numFmtId="3" fontId="14" fillId="0" borderId="103" xfId="0" applyNumberFormat="1" applyFont="1" applyFill="1" applyBorder="1" applyAlignment="1">
      <alignment horizontal="center" vertical="center" wrapText="1"/>
    </xf>
    <xf numFmtId="3" fontId="14" fillId="0" borderId="115" xfId="0" applyNumberFormat="1" applyFont="1" applyFill="1" applyBorder="1" applyAlignment="1">
      <alignment horizontal="center" vertical="center" wrapText="1"/>
    </xf>
    <xf numFmtId="3" fontId="47" fillId="0" borderId="87" xfId="0" applyNumberFormat="1" applyFont="1" applyBorder="1" applyAlignment="1">
      <alignment horizontal="center" vertical="center" wrapText="1"/>
    </xf>
    <xf numFmtId="3" fontId="47" fillId="0" borderId="43" xfId="0" applyNumberFormat="1" applyFont="1" applyBorder="1" applyAlignment="1">
      <alignment horizontal="center" vertical="center" wrapText="1"/>
    </xf>
    <xf numFmtId="3" fontId="47" fillId="0" borderId="81" xfId="0" applyNumberFormat="1" applyFont="1" applyBorder="1" applyAlignment="1">
      <alignment horizontal="center" vertical="center" wrapText="1"/>
    </xf>
    <xf numFmtId="3" fontId="47" fillId="0" borderId="76" xfId="0" applyNumberFormat="1" applyFont="1" applyBorder="1" applyAlignment="1">
      <alignment horizontal="center" vertical="center" wrapText="1"/>
    </xf>
    <xf numFmtId="3" fontId="14" fillId="0" borderId="9" xfId="0" applyNumberFormat="1" applyFont="1" applyBorder="1" applyAlignment="1">
      <alignment horizontal="center" vertical="center" wrapText="1"/>
    </xf>
    <xf numFmtId="3" fontId="14" fillId="0" borderId="71" xfId="0" applyNumberFormat="1" applyFont="1" applyBorder="1" applyAlignment="1">
      <alignment horizontal="center" vertical="center" wrapText="1"/>
    </xf>
    <xf numFmtId="183" fontId="14" fillId="0" borderId="99" xfId="0" applyNumberFormat="1" applyFont="1" applyFill="1" applyBorder="1" applyAlignment="1">
      <alignment horizontal="center" vertical="center" wrapText="1"/>
    </xf>
    <xf numFmtId="183" fontId="14" fillId="0" borderId="123" xfId="0" applyNumberFormat="1" applyFont="1" applyFill="1" applyBorder="1" applyAlignment="1">
      <alignment horizontal="center" vertical="center" wrapText="1"/>
    </xf>
    <xf numFmtId="183" fontId="14" fillId="0" borderId="79" xfId="0" applyNumberFormat="1" applyFont="1" applyFill="1" applyBorder="1" applyAlignment="1">
      <alignment horizontal="center" vertical="center" wrapText="1"/>
    </xf>
    <xf numFmtId="183" fontId="14" fillId="0" borderId="50" xfId="0" applyNumberFormat="1" applyFont="1" applyFill="1" applyBorder="1" applyAlignment="1">
      <alignment horizontal="center" vertical="center" wrapText="1"/>
    </xf>
    <xf numFmtId="183" fontId="14" fillId="0" borderId="114" xfId="0" applyNumberFormat="1"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81" xfId="0" applyFont="1" applyFill="1" applyBorder="1" applyAlignment="1">
      <alignment horizontal="center" vertical="center" wrapText="1"/>
    </xf>
    <xf numFmtId="0" fontId="10" fillId="0" borderId="76" xfId="0" applyFont="1" applyFill="1" applyBorder="1" applyAlignment="1">
      <alignment horizontal="center" vertical="center" wrapText="1"/>
    </xf>
    <xf numFmtId="3" fontId="47" fillId="0" borderId="32" xfId="0" applyNumberFormat="1" applyFont="1" applyBorder="1" applyAlignment="1">
      <alignment horizontal="center" vertical="center" wrapText="1"/>
    </xf>
    <xf numFmtId="3" fontId="47" fillId="0" borderId="75" xfId="0" applyNumberFormat="1" applyFont="1" applyBorder="1" applyAlignment="1">
      <alignment horizontal="center" vertical="center" wrapText="1"/>
    </xf>
    <xf numFmtId="0" fontId="47" fillId="0" borderId="75" xfId="0" applyFont="1" applyBorder="1" applyAlignment="1">
      <alignment horizontal="center" vertical="center" wrapText="1"/>
    </xf>
    <xf numFmtId="0" fontId="47" fillId="0" borderId="76" xfId="0" applyFont="1" applyBorder="1" applyAlignment="1">
      <alignment horizontal="center" vertical="center" wrapText="1"/>
    </xf>
    <xf numFmtId="3" fontId="47" fillId="0" borderId="71" xfId="0" applyNumberFormat="1" applyFont="1" applyBorder="1" applyAlignment="1">
      <alignment horizontal="center" vertical="center" wrapText="1"/>
    </xf>
    <xf numFmtId="0" fontId="14" fillId="0" borderId="51" xfId="0" applyFont="1" applyFill="1" applyBorder="1" applyAlignment="1">
      <alignment horizontal="center" vertical="center" wrapText="1"/>
    </xf>
    <xf numFmtId="0" fontId="14" fillId="0" borderId="50" xfId="0" applyFont="1" applyFill="1" applyBorder="1" applyAlignment="1">
      <alignment horizontal="center" vertical="center" wrapText="1"/>
    </xf>
    <xf numFmtId="183" fontId="14" fillId="0" borderId="51" xfId="0" applyNumberFormat="1" applyFont="1" applyFill="1" applyBorder="1" applyAlignment="1">
      <alignment horizontal="center" vertical="center" wrapText="1"/>
    </xf>
    <xf numFmtId="3" fontId="14" fillId="0" borderId="106" xfId="0" applyNumberFormat="1" applyFont="1" applyFill="1" applyBorder="1" applyAlignment="1">
      <alignment horizontal="center" vertical="center" wrapText="1"/>
    </xf>
    <xf numFmtId="3" fontId="47" fillId="0" borderId="40" xfId="0" applyNumberFormat="1" applyFont="1" applyBorder="1" applyAlignment="1">
      <alignment horizontal="center" vertical="center" wrapText="1"/>
    </xf>
    <xf numFmtId="3" fontId="47" fillId="0" borderId="77" xfId="0" applyNumberFormat="1" applyFont="1" applyBorder="1" applyAlignment="1">
      <alignment horizontal="center" vertical="center" wrapText="1"/>
    </xf>
    <xf numFmtId="3" fontId="47" fillId="0" borderId="75" xfId="0" applyNumberFormat="1" applyFont="1" applyFill="1" applyBorder="1" applyAlignment="1">
      <alignment horizontal="center" vertical="center" wrapText="1"/>
    </xf>
    <xf numFmtId="3" fontId="47" fillId="0" borderId="81" xfId="0" applyNumberFormat="1" applyFont="1" applyFill="1" applyBorder="1" applyAlignment="1">
      <alignment horizontal="center" vertical="center" wrapText="1"/>
    </xf>
    <xf numFmtId="3" fontId="47" fillId="0" borderId="76" xfId="0" applyNumberFormat="1" applyFont="1" applyFill="1" applyBorder="1" applyAlignment="1">
      <alignment horizontal="center" vertical="center" wrapText="1"/>
    </xf>
    <xf numFmtId="3" fontId="47" fillId="0" borderId="8" xfId="0" applyNumberFormat="1" applyFont="1" applyFill="1" applyBorder="1" applyAlignment="1">
      <alignment horizontal="center" vertical="center" wrapText="1"/>
    </xf>
    <xf numFmtId="3" fontId="47" fillId="0" borderId="9" xfId="0" applyNumberFormat="1" applyFont="1" applyFill="1" applyBorder="1" applyAlignment="1">
      <alignment horizontal="center" vertical="center" wrapText="1"/>
    </xf>
    <xf numFmtId="3" fontId="47" fillId="0" borderId="71" xfId="0" applyNumberFormat="1" applyFont="1" applyFill="1" applyBorder="1" applyAlignment="1">
      <alignment horizontal="center" vertical="center" wrapText="1"/>
    </xf>
    <xf numFmtId="183" fontId="14" fillId="0" borderId="49" xfId="0" applyNumberFormat="1" applyFont="1" applyFill="1" applyBorder="1" applyAlignment="1">
      <alignment horizontal="center" vertical="center" wrapText="1"/>
    </xf>
    <xf numFmtId="3" fontId="47" fillId="0" borderId="98" xfId="0" applyNumberFormat="1" applyFont="1" applyBorder="1" applyAlignment="1">
      <alignment horizontal="center" vertical="center" wrapText="1"/>
    </xf>
    <xf numFmtId="3" fontId="47" fillId="0" borderId="32" xfId="0" applyNumberFormat="1" applyFont="1" applyFill="1" applyBorder="1" applyAlignment="1">
      <alignment horizontal="center" vertical="center" wrapText="1"/>
    </xf>
    <xf numFmtId="3" fontId="47" fillId="0" borderId="87" xfId="0" applyNumberFormat="1" applyFont="1" applyFill="1" applyBorder="1" applyAlignment="1">
      <alignment horizontal="center" vertical="center" wrapText="1"/>
    </xf>
    <xf numFmtId="3" fontId="47" fillId="0" borderId="43" xfId="0" applyNumberFormat="1" applyFont="1" applyFill="1" applyBorder="1" applyAlignment="1">
      <alignment horizontal="center" vertical="center" wrapText="1"/>
    </xf>
    <xf numFmtId="3" fontId="47" fillId="0" borderId="95" xfId="0" applyNumberFormat="1" applyFont="1" applyBorder="1" applyAlignment="1">
      <alignment horizontal="center" vertical="center" wrapText="1"/>
    </xf>
    <xf numFmtId="3" fontId="47" fillId="0" borderId="82" xfId="0" applyNumberFormat="1" applyFont="1" applyBorder="1" applyAlignment="1">
      <alignment horizontal="center" vertical="center" wrapText="1"/>
    </xf>
    <xf numFmtId="3" fontId="14" fillId="0" borderId="107" xfId="0" applyNumberFormat="1" applyFont="1" applyFill="1" applyBorder="1" applyAlignment="1">
      <alignment horizontal="center" vertical="center" wrapText="1"/>
    </xf>
    <xf numFmtId="176" fontId="47" fillId="0" borderId="82" xfId="0" applyNumberFormat="1" applyFont="1" applyFill="1" applyBorder="1" applyAlignment="1">
      <alignment horizontal="center" vertical="center" wrapText="1"/>
    </xf>
    <xf numFmtId="176" fontId="47" fillId="0" borderId="78" xfId="0" applyNumberFormat="1" applyFont="1" applyFill="1" applyBorder="1" applyAlignment="1">
      <alignment horizontal="center" vertical="center" wrapText="1"/>
    </xf>
    <xf numFmtId="176" fontId="47" fillId="0" borderId="74" xfId="0" applyNumberFormat="1" applyFont="1" applyFill="1" applyBorder="1" applyAlignment="1">
      <alignment horizontal="center" vertical="center" wrapText="1"/>
    </xf>
    <xf numFmtId="3" fontId="47" fillId="0" borderId="83" xfId="0" applyNumberFormat="1" applyFont="1" applyFill="1" applyBorder="1" applyAlignment="1">
      <alignment horizontal="center" vertical="center" wrapText="1"/>
    </xf>
    <xf numFmtId="3" fontId="47" fillId="0" borderId="102" xfId="0" applyNumberFormat="1" applyFont="1" applyFill="1" applyBorder="1" applyAlignment="1">
      <alignment horizontal="center" vertical="center" wrapText="1"/>
    </xf>
    <xf numFmtId="3" fontId="47" fillId="0" borderId="45" xfId="0" applyNumberFormat="1" applyFont="1" applyFill="1" applyBorder="1" applyAlignment="1">
      <alignment horizontal="center" vertical="center" wrapText="1"/>
    </xf>
    <xf numFmtId="0" fontId="47" fillId="0" borderId="95"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29" xfId="0" applyFont="1" applyBorder="1" applyAlignment="1">
      <alignment horizontal="center" vertical="center" wrapText="1"/>
    </xf>
    <xf numFmtId="2" fontId="47" fillId="0" borderId="82" xfId="0" applyNumberFormat="1" applyFont="1" applyBorder="1" applyAlignment="1">
      <alignment horizontal="center" vertical="center" wrapText="1"/>
    </xf>
    <xf numFmtId="0" fontId="47" fillId="0" borderId="78" xfId="0" applyFont="1" applyBorder="1" applyAlignment="1">
      <alignment horizontal="center" vertical="center" wrapText="1"/>
    </xf>
    <xf numFmtId="0" fontId="47" fillId="0" borderId="74" xfId="0" applyFont="1" applyBorder="1" applyAlignment="1">
      <alignment horizontal="center" vertical="center" wrapText="1"/>
    </xf>
    <xf numFmtId="0" fontId="47" fillId="0" borderId="82" xfId="0" applyFont="1" applyBorder="1" applyAlignment="1">
      <alignment horizontal="center" vertical="center" wrapText="1"/>
    </xf>
    <xf numFmtId="1" fontId="47" fillId="0" borderId="82" xfId="0" applyNumberFormat="1" applyFont="1" applyBorder="1" applyAlignment="1">
      <alignment horizontal="center" vertical="center" wrapText="1"/>
    </xf>
    <xf numFmtId="1" fontId="47" fillId="0" borderId="78" xfId="0" applyNumberFormat="1" applyFont="1" applyBorder="1" applyAlignment="1">
      <alignment horizontal="center" vertical="center" wrapText="1"/>
    </xf>
    <xf numFmtId="1" fontId="47" fillId="0" borderId="74" xfId="0" applyNumberFormat="1" applyFont="1" applyBorder="1" applyAlignment="1">
      <alignment horizontal="center" vertical="center" wrapText="1"/>
    </xf>
    <xf numFmtId="3" fontId="14" fillId="0" borderId="51" xfId="0" applyNumberFormat="1" applyFont="1" applyBorder="1" applyAlignment="1">
      <alignment horizontal="center" vertical="center" wrapText="1"/>
    </xf>
    <xf numFmtId="3" fontId="14" fillId="0" borderId="50" xfId="0" applyNumberFormat="1" applyFont="1" applyBorder="1" applyAlignment="1">
      <alignment horizontal="center" vertical="center" wrapText="1"/>
    </xf>
    <xf numFmtId="3" fontId="14" fillId="0" borderId="49" xfId="0" applyNumberFormat="1" applyFont="1" applyBorder="1" applyAlignment="1">
      <alignment horizontal="center" vertical="center" wrapText="1"/>
    </xf>
    <xf numFmtId="0" fontId="49" fillId="0" borderId="51" xfId="0" applyFont="1" applyBorder="1" applyAlignment="1">
      <alignment horizontal="center" vertical="center" wrapText="1"/>
    </xf>
    <xf numFmtId="0" fontId="49" fillId="0" borderId="50" xfId="0" applyFont="1" applyBorder="1" applyAlignment="1">
      <alignment horizontal="center" vertical="center" wrapText="1"/>
    </xf>
    <xf numFmtId="0" fontId="49" fillId="0" borderId="49" xfId="0" applyFont="1" applyBorder="1" applyAlignment="1">
      <alignment horizontal="center" vertical="center" wrapText="1"/>
    </xf>
    <xf numFmtId="0" fontId="14" fillId="0" borderId="49" xfId="0" applyFont="1" applyFill="1" applyBorder="1" applyAlignment="1">
      <alignment horizontal="center" vertical="center" wrapText="1"/>
    </xf>
    <xf numFmtId="0" fontId="49" fillId="0" borderId="105" xfId="0" applyFont="1" applyBorder="1" applyAlignment="1">
      <alignment horizontal="center" vertical="center" wrapText="1"/>
    </xf>
    <xf numFmtId="0" fontId="49" fillId="0" borderId="58" xfId="0" applyFont="1" applyBorder="1" applyAlignment="1">
      <alignment horizontal="center" vertical="center" wrapText="1"/>
    </xf>
    <xf numFmtId="0" fontId="49" fillId="0" borderId="104" xfId="0" applyFont="1" applyBorder="1" applyAlignment="1">
      <alignment horizontal="center" vertical="center" wrapText="1"/>
    </xf>
    <xf numFmtId="0" fontId="14" fillId="0" borderId="80" xfId="0" applyFont="1" applyFill="1" applyBorder="1" applyAlignment="1">
      <alignment horizontal="center" vertical="center" wrapText="1"/>
    </xf>
    <xf numFmtId="0" fontId="14" fillId="0" borderId="105"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104" xfId="0" applyFont="1" applyBorder="1" applyAlignment="1">
      <alignment horizontal="center" vertical="center" wrapText="1"/>
    </xf>
    <xf numFmtId="0" fontId="12" fillId="4" borderId="81" xfId="0" applyFont="1" applyFill="1" applyBorder="1" applyAlignment="1">
      <alignment horizontal="center" vertical="center" wrapText="1"/>
    </xf>
    <xf numFmtId="0" fontId="47" fillId="0" borderId="77" xfId="0" applyFont="1" applyBorder="1" applyAlignment="1">
      <alignment horizontal="center" vertical="center" wrapText="1"/>
    </xf>
    <xf numFmtId="0" fontId="10" fillId="0" borderId="77" xfId="0" applyFont="1" applyBorder="1" applyAlignment="1">
      <alignment horizontal="center" vertical="center" wrapText="1"/>
    </xf>
    <xf numFmtId="0" fontId="49" fillId="0" borderId="80" xfId="0" applyFont="1" applyBorder="1" applyAlignment="1">
      <alignment horizontal="center" vertical="center" wrapText="1"/>
    </xf>
    <xf numFmtId="0" fontId="45" fillId="4" borderId="81" xfId="0" applyFont="1" applyFill="1" applyBorder="1" applyAlignment="1">
      <alignment horizontal="right" vertical="center" wrapText="1"/>
    </xf>
    <xf numFmtId="0" fontId="46" fillId="11" borderId="81" xfId="0" applyFont="1" applyFill="1" applyBorder="1" applyAlignment="1">
      <alignment vertical="center" wrapText="1"/>
    </xf>
    <xf numFmtId="0" fontId="1" fillId="0" borderId="81" xfId="0" applyFont="1" applyBorder="1" applyAlignment="1">
      <alignment horizontal="center"/>
    </xf>
    <xf numFmtId="0" fontId="9" fillId="0" borderId="81" xfId="0" applyFont="1" applyBorder="1" applyAlignment="1">
      <alignment horizontal="center" vertical="center" wrapText="1"/>
    </xf>
    <xf numFmtId="0" fontId="44" fillId="11" borderId="81" xfId="0" applyFont="1" applyFill="1" applyBorder="1" applyAlignment="1">
      <alignment horizontal="center" vertical="center" wrapText="1"/>
    </xf>
    <xf numFmtId="0" fontId="9" fillId="11" borderId="81" xfId="0" applyFont="1" applyFill="1" applyBorder="1" applyAlignment="1">
      <alignment horizontal="left" vertical="center" wrapText="1"/>
    </xf>
    <xf numFmtId="3" fontId="14" fillId="0" borderId="2" xfId="21" applyNumberFormat="1" applyFont="1" applyFill="1" applyBorder="1" applyAlignment="1">
      <alignment horizontal="center" vertical="center" wrapText="1"/>
    </xf>
    <xf numFmtId="3" fontId="14" fillId="0" borderId="1" xfId="21" applyNumberFormat="1" applyFont="1" applyFill="1" applyBorder="1" applyAlignment="1">
      <alignment horizontal="center" vertical="center" wrapText="1"/>
    </xf>
    <xf numFmtId="3" fontId="14" fillId="0" borderId="81" xfId="0" applyNumberFormat="1" applyFont="1" applyFill="1" applyBorder="1" applyAlignment="1">
      <alignment horizontal="center" vertical="center"/>
    </xf>
  </cellXfs>
  <cellStyles count="334">
    <cellStyle name="Coma 2" xfId="1" xr:uid="{00000000-0005-0000-0000-000000000000}"/>
    <cellStyle name="Coma 2 2" xfId="2" xr:uid="{00000000-0005-0000-0000-000001000000}"/>
    <cellStyle name="Énfasis1 2" xfId="158" xr:uid="{00000000-0005-0000-0000-000002000000}"/>
    <cellStyle name="Énfasis1 2 2" xfId="165" xr:uid="{00000000-0005-0000-0000-000003000000}"/>
    <cellStyle name="Millares" xfId="309" builtinId="3"/>
    <cellStyle name="Millares [0] 10" xfId="312" xr:uid="{A2E16587-AF63-4A57-AD30-7F5E196F754D}"/>
    <cellStyle name="Millares [0] 12" xfId="313" xr:uid="{F2A61F96-1DC8-4737-A3A5-99D32275CFA3}"/>
    <cellStyle name="Millares [0] 2" xfId="311" xr:uid="{00000000-0005-0000-0000-000005000000}"/>
    <cellStyle name="Millares 10" xfId="314" xr:uid="{28D4079C-770C-464A-977E-AEAB8E24338A}"/>
    <cellStyle name="Millares 2" xfId="3" xr:uid="{00000000-0005-0000-0000-000006000000}"/>
    <cellStyle name="Millares 2 2" xfId="4" xr:uid="{00000000-0005-0000-0000-000007000000}"/>
    <cellStyle name="Millares 2 2 2" xfId="315" xr:uid="{CE661BAF-E20B-4561-9BB9-4BEAB005E60C}"/>
    <cellStyle name="Millares 2 3" xfId="157" xr:uid="{00000000-0005-0000-0000-000008000000}"/>
    <cellStyle name="Millares 2 4" xfId="24" xr:uid="{00000000-0005-0000-0000-000009000000}"/>
    <cellStyle name="Millares 2 5 2 10 2 3" xfId="316" xr:uid="{489DF195-5417-4282-B729-1421EE6D0B4D}"/>
    <cellStyle name="Millares 2 7" xfId="317" xr:uid="{8C1A4D48-8A96-4B2F-BE1B-B30A75C325FB}"/>
    <cellStyle name="Millares 3" xfId="5" xr:uid="{00000000-0005-0000-0000-00000A000000}"/>
    <cellStyle name="Millares 3 2" xfId="6" xr:uid="{00000000-0005-0000-0000-00000B000000}"/>
    <cellStyle name="Millares 3 3" xfId="25" xr:uid="{00000000-0005-0000-0000-00000C000000}"/>
    <cellStyle name="Millares 3_Hoja1" xfId="318" xr:uid="{5D4968B0-1FCA-4D2E-B386-17920701D2E5}"/>
    <cellStyle name="Millares 4" xfId="7" xr:uid="{00000000-0005-0000-0000-00000D000000}"/>
    <cellStyle name="Millares 5" xfId="143" xr:uid="{00000000-0005-0000-0000-00000E000000}"/>
    <cellStyle name="Millares 6" xfId="161" xr:uid="{00000000-0005-0000-0000-00000F000000}"/>
    <cellStyle name="Moneda [0] 2" xfId="163" xr:uid="{00000000-0005-0000-0000-000010000000}"/>
    <cellStyle name="Moneda [0] 2 10" xfId="320" xr:uid="{3B513D97-10A2-4830-AD3D-4DB9EEBDA6EC}"/>
    <cellStyle name="Moneda [0] 2 2" xfId="302" xr:uid="{00000000-0005-0000-0000-000011000000}"/>
    <cellStyle name="Moneda [0] 2_Hoja1" xfId="319" xr:uid="{E266E10F-9786-4E67-96E6-501D48E3E4A1}"/>
    <cellStyle name="Moneda [0] 3" xfId="307" xr:uid="{00000000-0005-0000-0000-000012000000}"/>
    <cellStyle name="Moneda [0] 5" xfId="321" xr:uid="{CDCFB4E0-C6C6-4832-B782-44CBC9884BBA}"/>
    <cellStyle name="Moneda 10" xfId="138" xr:uid="{00000000-0005-0000-0000-000013000000}"/>
    <cellStyle name="Moneda 10 2" xfId="284" xr:uid="{00000000-0005-0000-0000-000014000000}"/>
    <cellStyle name="Moneda 11" xfId="151" xr:uid="{00000000-0005-0000-0000-000015000000}"/>
    <cellStyle name="Moneda 11 2" xfId="296" xr:uid="{00000000-0005-0000-0000-000016000000}"/>
    <cellStyle name="Moneda 12" xfId="169" xr:uid="{00000000-0005-0000-0000-000017000000}"/>
    <cellStyle name="Moneda 12 2" xfId="305" xr:uid="{00000000-0005-0000-0000-000018000000}"/>
    <cellStyle name="Moneda 13" xfId="153" xr:uid="{00000000-0005-0000-0000-000019000000}"/>
    <cellStyle name="Moneda 13 2" xfId="298" xr:uid="{00000000-0005-0000-0000-00001A000000}"/>
    <cellStyle name="Moneda 14" xfId="142" xr:uid="{00000000-0005-0000-0000-00001B000000}"/>
    <cellStyle name="Moneda 14 2" xfId="287" xr:uid="{00000000-0005-0000-0000-00001C000000}"/>
    <cellStyle name="Moneda 15" xfId="149" xr:uid="{00000000-0005-0000-0000-00001D000000}"/>
    <cellStyle name="Moneda 15 2" xfId="294" xr:uid="{00000000-0005-0000-0000-00001E000000}"/>
    <cellStyle name="Moneda 16" xfId="168" xr:uid="{00000000-0005-0000-0000-00001F000000}"/>
    <cellStyle name="Moneda 16 2" xfId="304" xr:uid="{00000000-0005-0000-0000-000020000000}"/>
    <cellStyle name="Moneda 17" xfId="154" xr:uid="{00000000-0005-0000-0000-000021000000}"/>
    <cellStyle name="Moneda 17 2" xfId="299" xr:uid="{00000000-0005-0000-0000-000022000000}"/>
    <cellStyle name="Moneda 18" xfId="150" xr:uid="{00000000-0005-0000-0000-000023000000}"/>
    <cellStyle name="Moneda 18 2" xfId="295" xr:uid="{00000000-0005-0000-0000-000024000000}"/>
    <cellStyle name="Moneda 19" xfId="170" xr:uid="{00000000-0005-0000-0000-000025000000}"/>
    <cellStyle name="Moneda 19 2" xfId="306" xr:uid="{00000000-0005-0000-0000-000026000000}"/>
    <cellStyle name="Moneda 2" xfId="8" xr:uid="{00000000-0005-0000-0000-000027000000}"/>
    <cellStyle name="Moneda 2 2" xfId="9" xr:uid="{00000000-0005-0000-0000-000028000000}"/>
    <cellStyle name="Moneda 2 2 2" xfId="10" xr:uid="{00000000-0005-0000-0000-000029000000}"/>
    <cellStyle name="Moneda 2 2 3" xfId="160" xr:uid="{00000000-0005-0000-0000-00002A000000}"/>
    <cellStyle name="Moneda 2 2 3 2" xfId="300" xr:uid="{00000000-0005-0000-0000-00002B000000}"/>
    <cellStyle name="Moneda 2 3" xfId="11" xr:uid="{00000000-0005-0000-0000-00002C000000}"/>
    <cellStyle name="Moneda 2 3 10" xfId="145" xr:uid="{00000000-0005-0000-0000-00002D000000}"/>
    <cellStyle name="Moneda 2 3 10 2" xfId="290" xr:uid="{00000000-0005-0000-0000-00002E000000}"/>
    <cellStyle name="Moneda 2 3 11" xfId="172" xr:uid="{00000000-0005-0000-0000-00002F000000}"/>
    <cellStyle name="Moneda 2 3 2" xfId="27" xr:uid="{00000000-0005-0000-0000-000030000000}"/>
    <cellStyle name="Moneda 2 3 2 2" xfId="31" xr:uid="{00000000-0005-0000-0000-000031000000}"/>
    <cellStyle name="Moneda 2 3 2 2 2" xfId="33" xr:uid="{00000000-0005-0000-0000-000032000000}"/>
    <cellStyle name="Moneda 2 3 2 2 2 2" xfId="34" xr:uid="{00000000-0005-0000-0000-000033000000}"/>
    <cellStyle name="Moneda 2 3 2 2 2 2 2" xfId="82" xr:uid="{00000000-0005-0000-0000-000034000000}"/>
    <cellStyle name="Moneda 2 3 2 2 2 2 2 2" xfId="228" xr:uid="{00000000-0005-0000-0000-000035000000}"/>
    <cellStyle name="Moneda 2 3 2 2 2 2 3" xfId="180" xr:uid="{00000000-0005-0000-0000-000036000000}"/>
    <cellStyle name="Moneda 2 3 2 2 2 3" xfId="83" xr:uid="{00000000-0005-0000-0000-000037000000}"/>
    <cellStyle name="Moneda 2 3 2 2 2 3 2" xfId="229" xr:uid="{00000000-0005-0000-0000-000038000000}"/>
    <cellStyle name="Moneda 2 3 2 2 2 4" xfId="179" xr:uid="{00000000-0005-0000-0000-000039000000}"/>
    <cellStyle name="Moneda 2 3 2 2 3" xfId="35" xr:uid="{00000000-0005-0000-0000-00003A000000}"/>
    <cellStyle name="Moneda 2 3 2 2 3 2" xfId="36" xr:uid="{00000000-0005-0000-0000-00003B000000}"/>
    <cellStyle name="Moneda 2 3 2 2 3 2 2" xfId="84" xr:uid="{00000000-0005-0000-0000-00003C000000}"/>
    <cellStyle name="Moneda 2 3 2 2 3 2 2 2" xfId="230" xr:uid="{00000000-0005-0000-0000-00003D000000}"/>
    <cellStyle name="Moneda 2 3 2 2 3 2 3" xfId="182" xr:uid="{00000000-0005-0000-0000-00003E000000}"/>
    <cellStyle name="Moneda 2 3 2 2 3 3" xfId="85" xr:uid="{00000000-0005-0000-0000-00003F000000}"/>
    <cellStyle name="Moneda 2 3 2 2 3 3 2" xfId="231" xr:uid="{00000000-0005-0000-0000-000040000000}"/>
    <cellStyle name="Moneda 2 3 2 2 3 4" xfId="181" xr:uid="{00000000-0005-0000-0000-000041000000}"/>
    <cellStyle name="Moneda 2 3 2 2 4" xfId="37" xr:uid="{00000000-0005-0000-0000-000042000000}"/>
    <cellStyle name="Moneda 2 3 2 2 4 2" xfId="38" xr:uid="{00000000-0005-0000-0000-000043000000}"/>
    <cellStyle name="Moneda 2 3 2 2 4 2 2" xfId="86" xr:uid="{00000000-0005-0000-0000-000044000000}"/>
    <cellStyle name="Moneda 2 3 2 2 4 2 2 2" xfId="232" xr:uid="{00000000-0005-0000-0000-000045000000}"/>
    <cellStyle name="Moneda 2 3 2 2 4 2 3" xfId="184" xr:uid="{00000000-0005-0000-0000-000046000000}"/>
    <cellStyle name="Moneda 2 3 2 2 4 3" xfId="87" xr:uid="{00000000-0005-0000-0000-000047000000}"/>
    <cellStyle name="Moneda 2 3 2 2 4 3 2" xfId="233" xr:uid="{00000000-0005-0000-0000-000048000000}"/>
    <cellStyle name="Moneda 2 3 2 2 4 4" xfId="183" xr:uid="{00000000-0005-0000-0000-000049000000}"/>
    <cellStyle name="Moneda 2 3 2 2 5" xfId="39" xr:uid="{00000000-0005-0000-0000-00004A000000}"/>
    <cellStyle name="Moneda 2 3 2 2 5 2" xfId="88" xr:uid="{00000000-0005-0000-0000-00004B000000}"/>
    <cellStyle name="Moneda 2 3 2 2 5 2 2" xfId="234" xr:uid="{00000000-0005-0000-0000-00004C000000}"/>
    <cellStyle name="Moneda 2 3 2 2 5 3" xfId="185" xr:uid="{00000000-0005-0000-0000-00004D000000}"/>
    <cellStyle name="Moneda 2 3 2 2 6" xfId="89" xr:uid="{00000000-0005-0000-0000-00004E000000}"/>
    <cellStyle name="Moneda 2 3 2 2 6 2" xfId="235" xr:uid="{00000000-0005-0000-0000-00004F000000}"/>
    <cellStyle name="Moneda 2 3 2 2 7" xfId="177" xr:uid="{00000000-0005-0000-0000-000050000000}"/>
    <cellStyle name="Moneda 2 3 2 3" xfId="40" xr:uid="{00000000-0005-0000-0000-000051000000}"/>
    <cellStyle name="Moneda 2 3 2 3 2" xfId="41" xr:uid="{00000000-0005-0000-0000-000052000000}"/>
    <cellStyle name="Moneda 2 3 2 3 2 2" xfId="90" xr:uid="{00000000-0005-0000-0000-000053000000}"/>
    <cellStyle name="Moneda 2 3 2 3 2 2 2" xfId="236" xr:uid="{00000000-0005-0000-0000-000054000000}"/>
    <cellStyle name="Moneda 2 3 2 3 2 3" xfId="187" xr:uid="{00000000-0005-0000-0000-000055000000}"/>
    <cellStyle name="Moneda 2 3 2 3 3" xfId="91" xr:uid="{00000000-0005-0000-0000-000056000000}"/>
    <cellStyle name="Moneda 2 3 2 3 3 2" xfId="237" xr:uid="{00000000-0005-0000-0000-000057000000}"/>
    <cellStyle name="Moneda 2 3 2 3 4" xfId="186" xr:uid="{00000000-0005-0000-0000-000058000000}"/>
    <cellStyle name="Moneda 2 3 2 4" xfId="42" xr:uid="{00000000-0005-0000-0000-000059000000}"/>
    <cellStyle name="Moneda 2 3 2 4 2" xfId="43" xr:uid="{00000000-0005-0000-0000-00005A000000}"/>
    <cellStyle name="Moneda 2 3 2 4 2 2" xfId="92" xr:uid="{00000000-0005-0000-0000-00005B000000}"/>
    <cellStyle name="Moneda 2 3 2 4 2 2 2" xfId="238" xr:uid="{00000000-0005-0000-0000-00005C000000}"/>
    <cellStyle name="Moneda 2 3 2 4 2 3" xfId="189" xr:uid="{00000000-0005-0000-0000-00005D000000}"/>
    <cellStyle name="Moneda 2 3 2 4 3" xfId="93" xr:uid="{00000000-0005-0000-0000-00005E000000}"/>
    <cellStyle name="Moneda 2 3 2 4 3 2" xfId="239" xr:uid="{00000000-0005-0000-0000-00005F000000}"/>
    <cellStyle name="Moneda 2 3 2 4 4" xfId="188" xr:uid="{00000000-0005-0000-0000-000060000000}"/>
    <cellStyle name="Moneda 2 3 2 5" xfId="44" xr:uid="{00000000-0005-0000-0000-000061000000}"/>
    <cellStyle name="Moneda 2 3 2 5 2" xfId="45" xr:uid="{00000000-0005-0000-0000-000062000000}"/>
    <cellStyle name="Moneda 2 3 2 5 2 2" xfId="94" xr:uid="{00000000-0005-0000-0000-000063000000}"/>
    <cellStyle name="Moneda 2 3 2 5 2 2 2" xfId="240" xr:uid="{00000000-0005-0000-0000-000064000000}"/>
    <cellStyle name="Moneda 2 3 2 5 2 3" xfId="191" xr:uid="{00000000-0005-0000-0000-000065000000}"/>
    <cellStyle name="Moneda 2 3 2 5 3" xfId="95" xr:uid="{00000000-0005-0000-0000-000066000000}"/>
    <cellStyle name="Moneda 2 3 2 5 3 2" xfId="241" xr:uid="{00000000-0005-0000-0000-000067000000}"/>
    <cellStyle name="Moneda 2 3 2 5 4" xfId="190" xr:uid="{00000000-0005-0000-0000-000068000000}"/>
    <cellStyle name="Moneda 2 3 2 6" xfId="46" xr:uid="{00000000-0005-0000-0000-000069000000}"/>
    <cellStyle name="Moneda 2 3 2 6 2" xfId="96" xr:uid="{00000000-0005-0000-0000-00006A000000}"/>
    <cellStyle name="Moneda 2 3 2 6 2 2" xfId="242" xr:uid="{00000000-0005-0000-0000-00006B000000}"/>
    <cellStyle name="Moneda 2 3 2 6 3" xfId="192" xr:uid="{00000000-0005-0000-0000-00006C000000}"/>
    <cellStyle name="Moneda 2 3 2 7" xfId="97" xr:uid="{00000000-0005-0000-0000-00006D000000}"/>
    <cellStyle name="Moneda 2 3 2 7 2" xfId="243" xr:uid="{00000000-0005-0000-0000-00006E000000}"/>
    <cellStyle name="Moneda 2 3 2 8" xfId="173" xr:uid="{00000000-0005-0000-0000-00006F000000}"/>
    <cellStyle name="Moneda 2 3 3" xfId="29" xr:uid="{00000000-0005-0000-0000-000070000000}"/>
    <cellStyle name="Moneda 2 3 3 2" xfId="47" xr:uid="{00000000-0005-0000-0000-000071000000}"/>
    <cellStyle name="Moneda 2 3 3 2 2" xfId="48" xr:uid="{00000000-0005-0000-0000-000072000000}"/>
    <cellStyle name="Moneda 2 3 3 2 2 2" xfId="98" xr:uid="{00000000-0005-0000-0000-000073000000}"/>
    <cellStyle name="Moneda 2 3 3 2 2 2 2" xfId="244" xr:uid="{00000000-0005-0000-0000-000074000000}"/>
    <cellStyle name="Moneda 2 3 3 2 2 3" xfId="194" xr:uid="{00000000-0005-0000-0000-000075000000}"/>
    <cellStyle name="Moneda 2 3 3 2 3" xfId="99" xr:uid="{00000000-0005-0000-0000-000076000000}"/>
    <cellStyle name="Moneda 2 3 3 2 3 2" xfId="245" xr:uid="{00000000-0005-0000-0000-000077000000}"/>
    <cellStyle name="Moneda 2 3 3 2 4" xfId="193" xr:uid="{00000000-0005-0000-0000-000078000000}"/>
    <cellStyle name="Moneda 2 3 3 3" xfId="49" xr:uid="{00000000-0005-0000-0000-000079000000}"/>
    <cellStyle name="Moneda 2 3 3 3 2" xfId="50" xr:uid="{00000000-0005-0000-0000-00007A000000}"/>
    <cellStyle name="Moneda 2 3 3 3 2 2" xfId="100" xr:uid="{00000000-0005-0000-0000-00007B000000}"/>
    <cellStyle name="Moneda 2 3 3 3 2 2 2" xfId="246" xr:uid="{00000000-0005-0000-0000-00007C000000}"/>
    <cellStyle name="Moneda 2 3 3 3 2 3" xfId="196" xr:uid="{00000000-0005-0000-0000-00007D000000}"/>
    <cellStyle name="Moneda 2 3 3 3 3" xfId="101" xr:uid="{00000000-0005-0000-0000-00007E000000}"/>
    <cellStyle name="Moneda 2 3 3 3 3 2" xfId="247" xr:uid="{00000000-0005-0000-0000-00007F000000}"/>
    <cellStyle name="Moneda 2 3 3 3 4" xfId="195" xr:uid="{00000000-0005-0000-0000-000080000000}"/>
    <cellStyle name="Moneda 2 3 3 4" xfId="51" xr:uid="{00000000-0005-0000-0000-000081000000}"/>
    <cellStyle name="Moneda 2 3 3 4 2" xfId="52" xr:uid="{00000000-0005-0000-0000-000082000000}"/>
    <cellStyle name="Moneda 2 3 3 4 2 2" xfId="102" xr:uid="{00000000-0005-0000-0000-000083000000}"/>
    <cellStyle name="Moneda 2 3 3 4 2 2 2" xfId="248" xr:uid="{00000000-0005-0000-0000-000084000000}"/>
    <cellStyle name="Moneda 2 3 3 4 2 3" xfId="198" xr:uid="{00000000-0005-0000-0000-000085000000}"/>
    <cellStyle name="Moneda 2 3 3 4 3" xfId="103" xr:uid="{00000000-0005-0000-0000-000086000000}"/>
    <cellStyle name="Moneda 2 3 3 4 3 2" xfId="249" xr:uid="{00000000-0005-0000-0000-000087000000}"/>
    <cellStyle name="Moneda 2 3 3 4 4" xfId="197" xr:uid="{00000000-0005-0000-0000-000088000000}"/>
    <cellStyle name="Moneda 2 3 3 5" xfId="53" xr:uid="{00000000-0005-0000-0000-000089000000}"/>
    <cellStyle name="Moneda 2 3 3 5 2" xfId="104" xr:uid="{00000000-0005-0000-0000-00008A000000}"/>
    <cellStyle name="Moneda 2 3 3 5 2 2" xfId="250" xr:uid="{00000000-0005-0000-0000-00008B000000}"/>
    <cellStyle name="Moneda 2 3 3 5 3" xfId="199" xr:uid="{00000000-0005-0000-0000-00008C000000}"/>
    <cellStyle name="Moneda 2 3 3 6" xfId="105" xr:uid="{00000000-0005-0000-0000-00008D000000}"/>
    <cellStyle name="Moneda 2 3 3 6 2" xfId="251" xr:uid="{00000000-0005-0000-0000-00008E000000}"/>
    <cellStyle name="Moneda 2 3 3 7" xfId="175" xr:uid="{00000000-0005-0000-0000-00008F000000}"/>
    <cellStyle name="Moneda 2 3 4" xfId="30" xr:uid="{00000000-0005-0000-0000-000090000000}"/>
    <cellStyle name="Moneda 2 3 4 2" xfId="54" xr:uid="{00000000-0005-0000-0000-000091000000}"/>
    <cellStyle name="Moneda 2 3 4 2 2" xfId="55" xr:uid="{00000000-0005-0000-0000-000092000000}"/>
    <cellStyle name="Moneda 2 3 4 2 2 2" xfId="106" xr:uid="{00000000-0005-0000-0000-000093000000}"/>
    <cellStyle name="Moneda 2 3 4 2 2 2 2" xfId="252" xr:uid="{00000000-0005-0000-0000-000094000000}"/>
    <cellStyle name="Moneda 2 3 4 2 2 3" xfId="201" xr:uid="{00000000-0005-0000-0000-000095000000}"/>
    <cellStyle name="Moneda 2 3 4 2 3" xfId="107" xr:uid="{00000000-0005-0000-0000-000096000000}"/>
    <cellStyle name="Moneda 2 3 4 2 3 2" xfId="253" xr:uid="{00000000-0005-0000-0000-000097000000}"/>
    <cellStyle name="Moneda 2 3 4 2 4" xfId="200" xr:uid="{00000000-0005-0000-0000-000098000000}"/>
    <cellStyle name="Moneda 2 3 4 3" xfId="56" xr:uid="{00000000-0005-0000-0000-000099000000}"/>
    <cellStyle name="Moneda 2 3 4 3 2" xfId="57" xr:uid="{00000000-0005-0000-0000-00009A000000}"/>
    <cellStyle name="Moneda 2 3 4 3 2 2" xfId="108" xr:uid="{00000000-0005-0000-0000-00009B000000}"/>
    <cellStyle name="Moneda 2 3 4 3 2 2 2" xfId="254" xr:uid="{00000000-0005-0000-0000-00009C000000}"/>
    <cellStyle name="Moneda 2 3 4 3 2 3" xfId="203" xr:uid="{00000000-0005-0000-0000-00009D000000}"/>
    <cellStyle name="Moneda 2 3 4 3 3" xfId="109" xr:uid="{00000000-0005-0000-0000-00009E000000}"/>
    <cellStyle name="Moneda 2 3 4 3 3 2" xfId="255" xr:uid="{00000000-0005-0000-0000-00009F000000}"/>
    <cellStyle name="Moneda 2 3 4 3 4" xfId="202" xr:uid="{00000000-0005-0000-0000-0000A0000000}"/>
    <cellStyle name="Moneda 2 3 4 4" xfId="58" xr:uid="{00000000-0005-0000-0000-0000A1000000}"/>
    <cellStyle name="Moneda 2 3 4 4 2" xfId="59" xr:uid="{00000000-0005-0000-0000-0000A2000000}"/>
    <cellStyle name="Moneda 2 3 4 4 2 2" xfId="110" xr:uid="{00000000-0005-0000-0000-0000A3000000}"/>
    <cellStyle name="Moneda 2 3 4 4 2 2 2" xfId="256" xr:uid="{00000000-0005-0000-0000-0000A4000000}"/>
    <cellStyle name="Moneda 2 3 4 4 2 3" xfId="205" xr:uid="{00000000-0005-0000-0000-0000A5000000}"/>
    <cellStyle name="Moneda 2 3 4 4 3" xfId="111" xr:uid="{00000000-0005-0000-0000-0000A6000000}"/>
    <cellStyle name="Moneda 2 3 4 4 3 2" xfId="257" xr:uid="{00000000-0005-0000-0000-0000A7000000}"/>
    <cellStyle name="Moneda 2 3 4 4 4" xfId="204" xr:uid="{00000000-0005-0000-0000-0000A8000000}"/>
    <cellStyle name="Moneda 2 3 4 5" xfId="60" xr:uid="{00000000-0005-0000-0000-0000A9000000}"/>
    <cellStyle name="Moneda 2 3 4 5 2" xfId="112" xr:uid="{00000000-0005-0000-0000-0000AA000000}"/>
    <cellStyle name="Moneda 2 3 4 5 2 2" xfId="258" xr:uid="{00000000-0005-0000-0000-0000AB000000}"/>
    <cellStyle name="Moneda 2 3 4 5 3" xfId="206" xr:uid="{00000000-0005-0000-0000-0000AC000000}"/>
    <cellStyle name="Moneda 2 3 4 6" xfId="113" xr:uid="{00000000-0005-0000-0000-0000AD000000}"/>
    <cellStyle name="Moneda 2 3 4 6 2" xfId="259" xr:uid="{00000000-0005-0000-0000-0000AE000000}"/>
    <cellStyle name="Moneda 2 3 4 7" xfId="176" xr:uid="{00000000-0005-0000-0000-0000AF000000}"/>
    <cellStyle name="Moneda 2 3 5" xfId="61" xr:uid="{00000000-0005-0000-0000-0000B0000000}"/>
    <cellStyle name="Moneda 2 3 5 2" xfId="62" xr:uid="{00000000-0005-0000-0000-0000B1000000}"/>
    <cellStyle name="Moneda 2 3 5 2 2" xfId="114" xr:uid="{00000000-0005-0000-0000-0000B2000000}"/>
    <cellStyle name="Moneda 2 3 5 2 2 2" xfId="260" xr:uid="{00000000-0005-0000-0000-0000B3000000}"/>
    <cellStyle name="Moneda 2 3 5 2 3" xfId="208" xr:uid="{00000000-0005-0000-0000-0000B4000000}"/>
    <cellStyle name="Moneda 2 3 5 3" xfId="115" xr:uid="{00000000-0005-0000-0000-0000B5000000}"/>
    <cellStyle name="Moneda 2 3 5 3 2" xfId="261" xr:uid="{00000000-0005-0000-0000-0000B6000000}"/>
    <cellStyle name="Moneda 2 3 5 4" xfId="207" xr:uid="{00000000-0005-0000-0000-0000B7000000}"/>
    <cellStyle name="Moneda 2 3 6" xfId="63" xr:uid="{00000000-0005-0000-0000-0000B8000000}"/>
    <cellStyle name="Moneda 2 3 6 2" xfId="64" xr:uid="{00000000-0005-0000-0000-0000B9000000}"/>
    <cellStyle name="Moneda 2 3 6 2 2" xfId="116" xr:uid="{00000000-0005-0000-0000-0000BA000000}"/>
    <cellStyle name="Moneda 2 3 6 2 2 2" xfId="262" xr:uid="{00000000-0005-0000-0000-0000BB000000}"/>
    <cellStyle name="Moneda 2 3 6 2 3" xfId="210" xr:uid="{00000000-0005-0000-0000-0000BC000000}"/>
    <cellStyle name="Moneda 2 3 6 3" xfId="117" xr:uid="{00000000-0005-0000-0000-0000BD000000}"/>
    <cellStyle name="Moneda 2 3 6 3 2" xfId="263" xr:uid="{00000000-0005-0000-0000-0000BE000000}"/>
    <cellStyle name="Moneda 2 3 6 4" xfId="209" xr:uid="{00000000-0005-0000-0000-0000BF000000}"/>
    <cellStyle name="Moneda 2 3 7" xfId="65" xr:uid="{00000000-0005-0000-0000-0000C0000000}"/>
    <cellStyle name="Moneda 2 3 7 2" xfId="66" xr:uid="{00000000-0005-0000-0000-0000C1000000}"/>
    <cellStyle name="Moneda 2 3 7 2 2" xfId="118" xr:uid="{00000000-0005-0000-0000-0000C2000000}"/>
    <cellStyle name="Moneda 2 3 7 2 2 2" xfId="264" xr:uid="{00000000-0005-0000-0000-0000C3000000}"/>
    <cellStyle name="Moneda 2 3 7 2 3" xfId="212" xr:uid="{00000000-0005-0000-0000-0000C4000000}"/>
    <cellStyle name="Moneda 2 3 7 3" xfId="119" xr:uid="{00000000-0005-0000-0000-0000C5000000}"/>
    <cellStyle name="Moneda 2 3 7 3 2" xfId="265" xr:uid="{00000000-0005-0000-0000-0000C6000000}"/>
    <cellStyle name="Moneda 2 3 7 4" xfId="211" xr:uid="{00000000-0005-0000-0000-0000C7000000}"/>
    <cellStyle name="Moneda 2 3 8" xfId="67" xr:uid="{00000000-0005-0000-0000-0000C8000000}"/>
    <cellStyle name="Moneda 2 3 8 2" xfId="120" xr:uid="{00000000-0005-0000-0000-0000C9000000}"/>
    <cellStyle name="Moneda 2 3 8 2 2" xfId="266" xr:uid="{00000000-0005-0000-0000-0000CA000000}"/>
    <cellStyle name="Moneda 2 3 8 3" xfId="213" xr:uid="{00000000-0005-0000-0000-0000CB000000}"/>
    <cellStyle name="Moneda 2 3 9" xfId="121" xr:uid="{00000000-0005-0000-0000-0000CC000000}"/>
    <cellStyle name="Moneda 2 3 9 2" xfId="267" xr:uid="{00000000-0005-0000-0000-0000CD000000}"/>
    <cellStyle name="Moneda 2 4" xfId="156" xr:uid="{00000000-0005-0000-0000-0000CE000000}"/>
    <cellStyle name="Moneda 2_Hoja1" xfId="322" xr:uid="{E36421D8-4EA2-447C-A0AD-8E43F34E2FCA}"/>
    <cellStyle name="Moneda 20" xfId="141" xr:uid="{00000000-0005-0000-0000-0000CF000000}"/>
    <cellStyle name="Moneda 20 2" xfId="286" xr:uid="{00000000-0005-0000-0000-0000D0000000}"/>
    <cellStyle name="Moneda 21" xfId="148" xr:uid="{00000000-0005-0000-0000-0000D1000000}"/>
    <cellStyle name="Moneda 21 2" xfId="293" xr:uid="{00000000-0005-0000-0000-0000D2000000}"/>
    <cellStyle name="Moneda 22" xfId="171" xr:uid="{00000000-0005-0000-0000-0000D3000000}"/>
    <cellStyle name="Moneda 23" xfId="292" xr:uid="{00000000-0005-0000-0000-0000D4000000}"/>
    <cellStyle name="Moneda 24" xfId="288" xr:uid="{00000000-0005-0000-0000-0000D5000000}"/>
    <cellStyle name="Moneda 3" xfId="12" xr:uid="{00000000-0005-0000-0000-0000D6000000}"/>
    <cellStyle name="Moneda 3 2" xfId="28" xr:uid="{00000000-0005-0000-0000-0000D7000000}"/>
    <cellStyle name="Moneda 3 2 2" xfId="32" xr:uid="{00000000-0005-0000-0000-0000D8000000}"/>
    <cellStyle name="Moneda 3 2 2 2" xfId="68" xr:uid="{00000000-0005-0000-0000-0000D9000000}"/>
    <cellStyle name="Moneda 3 2 2 2 2" xfId="69" xr:uid="{00000000-0005-0000-0000-0000DA000000}"/>
    <cellStyle name="Moneda 3 2 2 2 2 2" xfId="122" xr:uid="{00000000-0005-0000-0000-0000DB000000}"/>
    <cellStyle name="Moneda 3 2 2 2 2 2 2" xfId="268" xr:uid="{00000000-0005-0000-0000-0000DC000000}"/>
    <cellStyle name="Moneda 3 2 2 2 2 3" xfId="215" xr:uid="{00000000-0005-0000-0000-0000DD000000}"/>
    <cellStyle name="Moneda 3 2 2 2 3" xfId="123" xr:uid="{00000000-0005-0000-0000-0000DE000000}"/>
    <cellStyle name="Moneda 3 2 2 2 3 2" xfId="269" xr:uid="{00000000-0005-0000-0000-0000DF000000}"/>
    <cellStyle name="Moneda 3 2 2 2 4" xfId="214" xr:uid="{00000000-0005-0000-0000-0000E0000000}"/>
    <cellStyle name="Moneda 3 2 2 3" xfId="70" xr:uid="{00000000-0005-0000-0000-0000E1000000}"/>
    <cellStyle name="Moneda 3 2 2 3 2" xfId="71" xr:uid="{00000000-0005-0000-0000-0000E2000000}"/>
    <cellStyle name="Moneda 3 2 2 3 2 2" xfId="124" xr:uid="{00000000-0005-0000-0000-0000E3000000}"/>
    <cellStyle name="Moneda 3 2 2 3 2 2 2" xfId="270" xr:uid="{00000000-0005-0000-0000-0000E4000000}"/>
    <cellStyle name="Moneda 3 2 2 3 2 3" xfId="217" xr:uid="{00000000-0005-0000-0000-0000E5000000}"/>
    <cellStyle name="Moneda 3 2 2 3 3" xfId="125" xr:uid="{00000000-0005-0000-0000-0000E6000000}"/>
    <cellStyle name="Moneda 3 2 2 3 3 2" xfId="271" xr:uid="{00000000-0005-0000-0000-0000E7000000}"/>
    <cellStyle name="Moneda 3 2 2 3 4" xfId="216" xr:uid="{00000000-0005-0000-0000-0000E8000000}"/>
    <cellStyle name="Moneda 3 2 2 4" xfId="72" xr:uid="{00000000-0005-0000-0000-0000E9000000}"/>
    <cellStyle name="Moneda 3 2 2 4 2" xfId="73" xr:uid="{00000000-0005-0000-0000-0000EA000000}"/>
    <cellStyle name="Moneda 3 2 2 4 2 2" xfId="126" xr:uid="{00000000-0005-0000-0000-0000EB000000}"/>
    <cellStyle name="Moneda 3 2 2 4 2 2 2" xfId="272" xr:uid="{00000000-0005-0000-0000-0000EC000000}"/>
    <cellStyle name="Moneda 3 2 2 4 2 3" xfId="219" xr:uid="{00000000-0005-0000-0000-0000ED000000}"/>
    <cellStyle name="Moneda 3 2 2 4 3" xfId="127" xr:uid="{00000000-0005-0000-0000-0000EE000000}"/>
    <cellStyle name="Moneda 3 2 2 4 3 2" xfId="273" xr:uid="{00000000-0005-0000-0000-0000EF000000}"/>
    <cellStyle name="Moneda 3 2 2 4 4" xfId="218" xr:uid="{00000000-0005-0000-0000-0000F0000000}"/>
    <cellStyle name="Moneda 3 2 2 5" xfId="74" xr:uid="{00000000-0005-0000-0000-0000F1000000}"/>
    <cellStyle name="Moneda 3 2 2 5 2" xfId="128" xr:uid="{00000000-0005-0000-0000-0000F2000000}"/>
    <cellStyle name="Moneda 3 2 2 5 2 2" xfId="274" xr:uid="{00000000-0005-0000-0000-0000F3000000}"/>
    <cellStyle name="Moneda 3 2 2 5 3" xfId="220" xr:uid="{00000000-0005-0000-0000-0000F4000000}"/>
    <cellStyle name="Moneda 3 2 2 6" xfId="129" xr:uid="{00000000-0005-0000-0000-0000F5000000}"/>
    <cellStyle name="Moneda 3 2 2 6 2" xfId="275" xr:uid="{00000000-0005-0000-0000-0000F6000000}"/>
    <cellStyle name="Moneda 3 2 2 7" xfId="178" xr:uid="{00000000-0005-0000-0000-0000F7000000}"/>
    <cellStyle name="Moneda 3 2 3" xfId="75" xr:uid="{00000000-0005-0000-0000-0000F8000000}"/>
    <cellStyle name="Moneda 3 2 3 2" xfId="76" xr:uid="{00000000-0005-0000-0000-0000F9000000}"/>
    <cellStyle name="Moneda 3 2 3 2 2" xfId="130" xr:uid="{00000000-0005-0000-0000-0000FA000000}"/>
    <cellStyle name="Moneda 3 2 3 2 2 2" xfId="276" xr:uid="{00000000-0005-0000-0000-0000FB000000}"/>
    <cellStyle name="Moneda 3 2 3 2 3" xfId="222" xr:uid="{00000000-0005-0000-0000-0000FC000000}"/>
    <cellStyle name="Moneda 3 2 3 3" xfId="131" xr:uid="{00000000-0005-0000-0000-0000FD000000}"/>
    <cellStyle name="Moneda 3 2 3 3 2" xfId="277" xr:uid="{00000000-0005-0000-0000-0000FE000000}"/>
    <cellStyle name="Moneda 3 2 3 4" xfId="221" xr:uid="{00000000-0005-0000-0000-0000FF000000}"/>
    <cellStyle name="Moneda 3 2 4" xfId="77" xr:uid="{00000000-0005-0000-0000-000000010000}"/>
    <cellStyle name="Moneda 3 2 4 2" xfId="78" xr:uid="{00000000-0005-0000-0000-000001010000}"/>
    <cellStyle name="Moneda 3 2 4 2 2" xfId="132" xr:uid="{00000000-0005-0000-0000-000002010000}"/>
    <cellStyle name="Moneda 3 2 4 2 2 2" xfId="278" xr:uid="{00000000-0005-0000-0000-000003010000}"/>
    <cellStyle name="Moneda 3 2 4 2 3" xfId="224" xr:uid="{00000000-0005-0000-0000-000004010000}"/>
    <cellStyle name="Moneda 3 2 4 3" xfId="133" xr:uid="{00000000-0005-0000-0000-000005010000}"/>
    <cellStyle name="Moneda 3 2 4 3 2" xfId="279" xr:uid="{00000000-0005-0000-0000-000006010000}"/>
    <cellStyle name="Moneda 3 2 4 4" xfId="223" xr:uid="{00000000-0005-0000-0000-000007010000}"/>
    <cellStyle name="Moneda 3 2 5" xfId="79" xr:uid="{00000000-0005-0000-0000-000008010000}"/>
    <cellStyle name="Moneda 3 2 5 2" xfId="80" xr:uid="{00000000-0005-0000-0000-000009010000}"/>
    <cellStyle name="Moneda 3 2 5 2 2" xfId="134" xr:uid="{00000000-0005-0000-0000-00000A010000}"/>
    <cellStyle name="Moneda 3 2 5 2 2 2" xfId="280" xr:uid="{00000000-0005-0000-0000-00000B010000}"/>
    <cellStyle name="Moneda 3 2 5 2 3" xfId="226" xr:uid="{00000000-0005-0000-0000-00000C010000}"/>
    <cellStyle name="Moneda 3 2 5 3" xfId="135" xr:uid="{00000000-0005-0000-0000-00000D010000}"/>
    <cellStyle name="Moneda 3 2 5 3 2" xfId="281" xr:uid="{00000000-0005-0000-0000-00000E010000}"/>
    <cellStyle name="Moneda 3 2 5 4" xfId="225" xr:uid="{00000000-0005-0000-0000-00000F010000}"/>
    <cellStyle name="Moneda 3 2 6" xfId="81" xr:uid="{00000000-0005-0000-0000-000010010000}"/>
    <cellStyle name="Moneda 3 2 6 2" xfId="136" xr:uid="{00000000-0005-0000-0000-000011010000}"/>
    <cellStyle name="Moneda 3 2 6 2 2" xfId="282" xr:uid="{00000000-0005-0000-0000-000012010000}"/>
    <cellStyle name="Moneda 3 2 6 3" xfId="227" xr:uid="{00000000-0005-0000-0000-000013010000}"/>
    <cellStyle name="Moneda 3 2 7" xfId="137" xr:uid="{00000000-0005-0000-0000-000014010000}"/>
    <cellStyle name="Moneda 3 2 7 2" xfId="283" xr:uid="{00000000-0005-0000-0000-000015010000}"/>
    <cellStyle name="Moneda 3 2 8" xfId="167" xr:uid="{00000000-0005-0000-0000-000016010000}"/>
    <cellStyle name="Moneda 3 2 9" xfId="174" xr:uid="{00000000-0005-0000-0000-000017010000}"/>
    <cellStyle name="Moneda 3 3" xfId="162" xr:uid="{00000000-0005-0000-0000-000018010000}"/>
    <cellStyle name="Moneda 3 3 2" xfId="301" xr:uid="{00000000-0005-0000-0000-000019010000}"/>
    <cellStyle name="Moneda 3 4" xfId="146" xr:uid="{00000000-0005-0000-0000-00001A010000}"/>
    <cellStyle name="Moneda 3 4 2" xfId="291" xr:uid="{00000000-0005-0000-0000-00001B010000}"/>
    <cellStyle name="Moneda 3 5" xfId="26" xr:uid="{00000000-0005-0000-0000-00001C010000}"/>
    <cellStyle name="Moneda 4" xfId="13" xr:uid="{00000000-0005-0000-0000-00001D010000}"/>
    <cellStyle name="Moneda 5" xfId="147" xr:uid="{00000000-0005-0000-0000-00001E010000}"/>
    <cellStyle name="Moneda 6" xfId="152" xr:uid="{00000000-0005-0000-0000-00001F010000}"/>
    <cellStyle name="Moneda 6 2" xfId="297" xr:uid="{00000000-0005-0000-0000-000020010000}"/>
    <cellStyle name="Moneda 7" xfId="144" xr:uid="{00000000-0005-0000-0000-000021010000}"/>
    <cellStyle name="Moneda 7 2" xfId="289" xr:uid="{00000000-0005-0000-0000-000022010000}"/>
    <cellStyle name="Moneda 8" xfId="140" xr:uid="{00000000-0005-0000-0000-000023010000}"/>
    <cellStyle name="Moneda 8 2" xfId="285" xr:uid="{00000000-0005-0000-0000-000024010000}"/>
    <cellStyle name="Moneda 9" xfId="164" xr:uid="{00000000-0005-0000-0000-000025010000}"/>
    <cellStyle name="Moneda 9 2" xfId="303" xr:uid="{00000000-0005-0000-0000-000026010000}"/>
    <cellStyle name="Normal" xfId="0" builtinId="0"/>
    <cellStyle name="Normal 10 2" xfId="323" xr:uid="{2188DAA6-3A00-43AE-AD31-BA8A67B53E5C}"/>
    <cellStyle name="Normal 17" xfId="324" xr:uid="{01F82118-B927-4E66-BEB5-7AC6FA3221A2}"/>
    <cellStyle name="Normal 18" xfId="325" xr:uid="{1D4CC1D7-987C-49F4-A517-39CC67C8FA2E}"/>
    <cellStyle name="Normal 18 3" xfId="326" xr:uid="{C17A141F-4339-4366-AE34-22E84853E375}"/>
    <cellStyle name="Normal 2" xfId="14" xr:uid="{00000000-0005-0000-0000-000028010000}"/>
    <cellStyle name="Normal 2 10" xfId="15" xr:uid="{00000000-0005-0000-0000-000029010000}"/>
    <cellStyle name="Normal 2 10 2" xfId="327" xr:uid="{479CDDD1-045E-4C78-B4A3-ACA1E26138EE}"/>
    <cellStyle name="Normal 2 2" xfId="159" xr:uid="{00000000-0005-0000-0000-00002A010000}"/>
    <cellStyle name="Normal 2 3" xfId="155" xr:uid="{00000000-0005-0000-0000-00002B010000}"/>
    <cellStyle name="Normal 3" xfId="16" xr:uid="{00000000-0005-0000-0000-00002C010000}"/>
    <cellStyle name="Normal 3 2" xfId="17" xr:uid="{00000000-0005-0000-0000-00002D010000}"/>
    <cellStyle name="Normal 3 2 2" xfId="166" xr:uid="{00000000-0005-0000-0000-00002E010000}"/>
    <cellStyle name="Normal 3_Hoja1" xfId="310" xr:uid="{00000000-0005-0000-0000-00002F010000}"/>
    <cellStyle name="Normal 4 2" xfId="18" xr:uid="{00000000-0005-0000-0000-000030010000}"/>
    <cellStyle name="Normal 5" xfId="328" xr:uid="{3736EFCA-D496-4507-8457-9BDCD18BFBCD}"/>
    <cellStyle name="Normal 6 2" xfId="329" xr:uid="{772A39F8-7F67-41BD-943F-C35A12304B73}"/>
    <cellStyle name="Normal 9" xfId="330" xr:uid="{F3B3DCBE-3829-4E7C-9BA7-382393D12268}"/>
    <cellStyle name="Porcentaje" xfId="308" builtinId="5"/>
    <cellStyle name="Porcentaje 10" xfId="331" xr:uid="{53B2CAFF-4832-458F-B727-0E811C363873}"/>
    <cellStyle name="Porcentaje 2" xfId="21" xr:uid="{00000000-0005-0000-0000-000031010000}"/>
    <cellStyle name="Porcentaje 2 2" xfId="332" xr:uid="{90DB63A6-7177-41BC-B041-DBFB8E09DF41}"/>
    <cellStyle name="Porcentaje 3" xfId="22" xr:uid="{00000000-0005-0000-0000-000032010000}"/>
    <cellStyle name="Porcentaje 3 2" xfId="139" xr:uid="{00000000-0005-0000-0000-000033010000}"/>
    <cellStyle name="Porcentaje 4" xfId="23" xr:uid="{00000000-0005-0000-0000-000034010000}"/>
    <cellStyle name="Porcentaje 5 2" xfId="333" xr:uid="{68E4AA60-2B52-4DB2-A3BB-586426A22187}"/>
    <cellStyle name="Porcentual 2" xfId="19" xr:uid="{00000000-0005-0000-0000-000036010000}"/>
    <cellStyle name="Porcentual 2 2" xfId="20" xr:uid="{00000000-0005-0000-0000-000037010000}"/>
  </cellStyles>
  <dxfs count="0"/>
  <tableStyles count="0" defaultTableStyle="TableStyleMedium9" defaultPivotStyle="PivotStyleLight16"/>
  <colors>
    <mruColors>
      <color rgb="FF75DBFF"/>
      <color rgb="FF00FF00"/>
      <color rgb="FF7BB8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324477</xdr:colOff>
      <xdr:row>1</xdr:row>
      <xdr:rowOff>198874</xdr:rowOff>
    </xdr:from>
    <xdr:to>
      <xdr:col>6</xdr:col>
      <xdr:colOff>56029</xdr:colOff>
      <xdr:row>3</xdr:row>
      <xdr:rowOff>168089</xdr:rowOff>
    </xdr:to>
    <xdr:pic>
      <xdr:nvPicPr>
        <xdr:cNvPr id="2" name="Imagen 1">
          <a:extLst>
            <a:ext uri="{FF2B5EF4-FFF2-40B4-BE49-F238E27FC236}">
              <a16:creationId xmlns:a16="http://schemas.microsoft.com/office/drawing/2014/main" id="{7937E115-B9FB-4BAB-8ED5-CF66AFC30CFE}"/>
            </a:ext>
          </a:extLst>
        </xdr:cNvPr>
        <xdr:cNvPicPr>
          <a:picLocks noChangeAspect="1"/>
        </xdr:cNvPicPr>
      </xdr:nvPicPr>
      <xdr:blipFill>
        <a:blip xmlns:r="http://schemas.openxmlformats.org/officeDocument/2006/relationships" r:embed="rId1" cstate="print"/>
        <a:stretch>
          <a:fillRect/>
        </a:stretch>
      </xdr:blipFill>
      <xdr:spPr>
        <a:xfrm>
          <a:off x="324477" y="535050"/>
          <a:ext cx="4339971" cy="8796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80493</xdr:colOff>
      <xdr:row>0</xdr:row>
      <xdr:rowOff>160986</xdr:rowOff>
    </xdr:from>
    <xdr:to>
      <xdr:col>4</xdr:col>
      <xdr:colOff>3129</xdr:colOff>
      <xdr:row>1</xdr:row>
      <xdr:rowOff>814940</xdr:rowOff>
    </xdr:to>
    <xdr:pic>
      <xdr:nvPicPr>
        <xdr:cNvPr id="2" name="Imagen 1">
          <a:extLst>
            <a:ext uri="{FF2B5EF4-FFF2-40B4-BE49-F238E27FC236}">
              <a16:creationId xmlns:a16="http://schemas.microsoft.com/office/drawing/2014/main" id="{BE75CDF8-7EED-42FE-98D8-4D5DF9F7CDEF}"/>
            </a:ext>
          </a:extLst>
        </xdr:cNvPr>
        <xdr:cNvPicPr>
          <a:picLocks noChangeAspect="1"/>
        </xdr:cNvPicPr>
      </xdr:nvPicPr>
      <xdr:blipFill>
        <a:blip xmlns:r="http://schemas.openxmlformats.org/officeDocument/2006/relationships" r:embed="rId1" cstate="print"/>
        <a:stretch>
          <a:fillRect/>
        </a:stretch>
      </xdr:blipFill>
      <xdr:spPr>
        <a:xfrm>
          <a:off x="80493" y="160986"/>
          <a:ext cx="2065985" cy="1081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226220</xdr:rowOff>
    </xdr:from>
    <xdr:to>
      <xdr:col>2</xdr:col>
      <xdr:colOff>77251</xdr:colOff>
      <xdr:row>2</xdr:row>
      <xdr:rowOff>210218</xdr:rowOff>
    </xdr:to>
    <xdr:pic>
      <xdr:nvPicPr>
        <xdr:cNvPr id="2" name="Imagen 1">
          <a:extLst>
            <a:ext uri="{FF2B5EF4-FFF2-40B4-BE49-F238E27FC236}">
              <a16:creationId xmlns:a16="http://schemas.microsoft.com/office/drawing/2014/main" id="{39B21704-2EC2-43EB-8607-9350768190BA}"/>
            </a:ext>
          </a:extLst>
        </xdr:cNvPr>
        <xdr:cNvPicPr>
          <a:picLocks noChangeAspect="1"/>
        </xdr:cNvPicPr>
      </xdr:nvPicPr>
      <xdr:blipFill>
        <a:blip xmlns:r="http://schemas.openxmlformats.org/officeDocument/2006/relationships" r:embed="rId1" cstate="print"/>
        <a:stretch>
          <a:fillRect/>
        </a:stretch>
      </xdr:blipFill>
      <xdr:spPr>
        <a:xfrm>
          <a:off x="0" y="226220"/>
          <a:ext cx="2089407" cy="1091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381000</xdr:colOff>
      <xdr:row>0</xdr:row>
      <xdr:rowOff>0</xdr:rowOff>
    </xdr:from>
    <xdr:to>
      <xdr:col>3</xdr:col>
      <xdr:colOff>186109</xdr:colOff>
      <xdr:row>2</xdr:row>
      <xdr:rowOff>123825</xdr:rowOff>
    </xdr:to>
    <xdr:pic>
      <xdr:nvPicPr>
        <xdr:cNvPr id="2" name="Imagen 1">
          <a:extLst>
            <a:ext uri="{FF2B5EF4-FFF2-40B4-BE49-F238E27FC236}">
              <a16:creationId xmlns:a16="http://schemas.microsoft.com/office/drawing/2014/main" id="{8C5A21B3-194A-4C87-878B-2318863D4BF4}"/>
            </a:ext>
          </a:extLst>
        </xdr:cNvPr>
        <xdr:cNvPicPr>
          <a:picLocks noChangeAspect="1"/>
        </xdr:cNvPicPr>
      </xdr:nvPicPr>
      <xdr:blipFill>
        <a:blip xmlns:r="http://schemas.openxmlformats.org/officeDocument/2006/relationships" r:embed="rId1"/>
        <a:stretch>
          <a:fillRect/>
        </a:stretch>
      </xdr:blipFill>
      <xdr:spPr>
        <a:xfrm>
          <a:off x="381000" y="0"/>
          <a:ext cx="2091109" cy="5810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rika.sandoval/Downloads/PLAN%20DE%20ACCION%20PRIMER%20TRIMESTRE%202019spmv%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26"/>
  <sheetViews>
    <sheetView tabSelected="1" topLeftCell="X1" zoomScale="55" zoomScaleNormal="55" zoomScaleSheetLayoutView="70" workbookViewId="0">
      <selection activeCell="U13" sqref="U13"/>
    </sheetView>
  </sheetViews>
  <sheetFormatPr baseColWidth="10" defaultRowHeight="15" x14ac:dyDescent="0.25"/>
  <cols>
    <col min="1" max="1" width="9.140625" style="1" customWidth="1"/>
    <col min="2" max="2" width="10.7109375" style="1" customWidth="1"/>
    <col min="3" max="3" width="8.85546875" style="1" customWidth="1"/>
    <col min="4" max="4" width="6.85546875" style="1" customWidth="1"/>
    <col min="5" max="5" width="24.7109375" style="1" customWidth="1"/>
    <col min="6" max="6" width="8.7109375" style="1" customWidth="1"/>
    <col min="7" max="7" width="22.5703125" style="1" customWidth="1"/>
    <col min="8" max="8" width="13.7109375" style="1" customWidth="1"/>
    <col min="9" max="9" width="9.28515625" style="1" customWidth="1"/>
    <col min="10" max="10" width="13.7109375" style="16" customWidth="1"/>
    <col min="11" max="11" width="8" style="22" customWidth="1"/>
    <col min="12" max="12" width="8.5703125" style="21" customWidth="1"/>
    <col min="13" max="13" width="9.140625" style="16" customWidth="1"/>
    <col min="14" max="14" width="10.140625" style="22" customWidth="1"/>
    <col min="15" max="15" width="9.7109375" style="22" customWidth="1"/>
    <col min="16" max="16" width="10.140625" style="21" customWidth="1"/>
    <col min="17" max="17" width="14.28515625" style="21" customWidth="1"/>
    <col min="18" max="18" width="12.7109375" style="21" customWidth="1"/>
    <col min="19" max="19" width="14.42578125" style="21" customWidth="1"/>
    <col min="20" max="20" width="10.42578125" style="22" customWidth="1"/>
    <col min="21" max="21" width="10.85546875" style="22" customWidth="1"/>
    <col min="22" max="24" width="12.7109375" style="21" customWidth="1"/>
    <col min="25" max="25" width="9.85546875" style="21" customWidth="1"/>
    <col min="26" max="26" width="10" style="22" customWidth="1"/>
    <col min="27" max="27" width="11.85546875" style="22" customWidth="1"/>
    <col min="28" max="28" width="11" style="21" customWidth="1"/>
    <col min="29" max="29" width="9.42578125" style="21" customWidth="1"/>
    <col min="30" max="30" width="10.7109375" style="21" customWidth="1"/>
    <col min="31" max="31" width="10.140625" style="21" customWidth="1"/>
    <col min="32" max="32" width="12.85546875" style="22" customWidth="1"/>
    <col min="33" max="33" width="17" style="22" customWidth="1"/>
    <col min="34" max="35" width="16.5703125" style="22" customWidth="1"/>
    <col min="36" max="36" width="18.85546875" style="22" customWidth="1"/>
    <col min="37" max="37" width="18.28515625" style="1" customWidth="1"/>
    <col min="38" max="38" width="13.42578125" style="1" customWidth="1"/>
    <col min="39" max="39" width="18.28515625" style="1" customWidth="1"/>
    <col min="40" max="40" width="12.5703125" style="1" customWidth="1"/>
    <col min="41" max="41" width="10.7109375" style="1" customWidth="1"/>
    <col min="42" max="43" width="31.7109375" style="1" customWidth="1"/>
    <col min="44" max="44" width="26.28515625" style="1" customWidth="1"/>
    <col min="45" max="45" width="40.85546875" style="1" customWidth="1"/>
    <col min="46" max="46" width="41.5703125" style="1" customWidth="1"/>
    <col min="47" max="47" width="11.42578125" style="1"/>
    <col min="48" max="48" width="56.5703125" style="1" customWidth="1"/>
    <col min="49" max="16384" width="11.42578125" style="1"/>
  </cols>
  <sheetData>
    <row r="1" spans="1:48" ht="26.25" customHeight="1" thickBot="1" x14ac:dyDescent="0.3">
      <c r="B1" s="4"/>
      <c r="C1" s="4"/>
      <c r="D1" s="4"/>
      <c r="E1" s="4"/>
      <c r="F1" s="4"/>
      <c r="G1" s="4"/>
      <c r="H1" s="4"/>
      <c r="I1" s="4"/>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4"/>
      <c r="AL1" s="44"/>
      <c r="AM1" s="44"/>
      <c r="AN1" s="4"/>
      <c r="AO1" s="4"/>
      <c r="AP1" s="4"/>
      <c r="AQ1" s="4"/>
      <c r="AR1" s="4"/>
      <c r="AS1" s="4"/>
    </row>
    <row r="2" spans="1:48" s="27" customFormat="1" ht="21" customHeight="1" thickBot="1" x14ac:dyDescent="0.55000000000000004">
      <c r="A2" s="299"/>
      <c r="B2" s="300"/>
      <c r="C2" s="300"/>
      <c r="D2" s="300"/>
      <c r="E2" s="300"/>
      <c r="F2" s="300"/>
      <c r="G2" s="301"/>
      <c r="H2" s="281" t="s">
        <v>96</v>
      </c>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c r="AO2" s="282"/>
      <c r="AP2" s="282"/>
      <c r="AQ2" s="282"/>
      <c r="AR2" s="282"/>
      <c r="AS2" s="282"/>
      <c r="AT2" s="283"/>
    </row>
    <row r="3" spans="1:48" s="27" customFormat="1" ht="50.25" customHeight="1" x14ac:dyDescent="0.5">
      <c r="A3" s="302"/>
      <c r="B3" s="303"/>
      <c r="C3" s="303"/>
      <c r="D3" s="303"/>
      <c r="E3" s="303"/>
      <c r="F3" s="303"/>
      <c r="G3" s="304"/>
      <c r="H3" s="281" t="s">
        <v>92</v>
      </c>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c r="AO3" s="282"/>
      <c r="AP3" s="282"/>
      <c r="AQ3" s="282"/>
      <c r="AR3" s="282"/>
      <c r="AS3" s="282"/>
      <c r="AT3" s="283"/>
    </row>
    <row r="4" spans="1:48" s="26" customFormat="1" ht="27.75" customHeight="1" thickBot="1" x14ac:dyDescent="0.45">
      <c r="A4" s="305"/>
      <c r="B4" s="306"/>
      <c r="C4" s="306"/>
      <c r="D4" s="306"/>
      <c r="E4" s="306"/>
      <c r="F4" s="306"/>
      <c r="G4" s="307"/>
      <c r="H4" s="289" t="s">
        <v>85</v>
      </c>
      <c r="I4" s="290"/>
      <c r="J4" s="290"/>
      <c r="K4" s="290"/>
      <c r="L4" s="290"/>
      <c r="M4" s="290"/>
      <c r="N4" s="290"/>
      <c r="O4" s="290"/>
      <c r="P4" s="290"/>
      <c r="Q4" s="290"/>
      <c r="R4" s="290"/>
      <c r="S4" s="290"/>
      <c r="T4" s="290"/>
      <c r="U4" s="290"/>
      <c r="V4" s="290"/>
      <c r="W4" s="290"/>
      <c r="X4" s="290"/>
      <c r="Y4" s="290"/>
      <c r="Z4" s="290"/>
      <c r="AA4" s="290"/>
      <c r="AB4" s="290"/>
      <c r="AC4" s="290"/>
      <c r="AD4" s="290"/>
      <c r="AE4" s="290"/>
      <c r="AF4" s="290"/>
      <c r="AG4" s="290"/>
      <c r="AH4" s="290"/>
      <c r="AI4" s="290"/>
      <c r="AJ4" s="291"/>
      <c r="AK4" s="289" t="s">
        <v>86</v>
      </c>
      <c r="AL4" s="290"/>
      <c r="AM4" s="290"/>
      <c r="AN4" s="290"/>
      <c r="AO4" s="290"/>
      <c r="AP4" s="290"/>
      <c r="AQ4" s="290"/>
      <c r="AR4" s="290"/>
      <c r="AS4" s="290"/>
      <c r="AT4" s="292"/>
    </row>
    <row r="5" spans="1:48" ht="36.75" customHeight="1" x14ac:dyDescent="0.25">
      <c r="A5" s="293" t="s">
        <v>0</v>
      </c>
      <c r="B5" s="294"/>
      <c r="C5" s="294"/>
      <c r="D5" s="294"/>
      <c r="E5" s="294"/>
      <c r="F5" s="294"/>
      <c r="G5" s="294"/>
      <c r="H5" s="294"/>
      <c r="I5" s="294"/>
      <c r="J5" s="294"/>
      <c r="K5" s="294"/>
      <c r="L5" s="294"/>
      <c r="M5" s="294"/>
      <c r="N5" s="294"/>
      <c r="O5" s="294"/>
      <c r="P5" s="294"/>
      <c r="Q5" s="294"/>
      <c r="R5" s="295"/>
      <c r="S5" s="284" t="s">
        <v>97</v>
      </c>
      <c r="T5" s="284"/>
      <c r="U5" s="284"/>
      <c r="V5" s="284"/>
      <c r="W5" s="284"/>
      <c r="X5" s="284"/>
      <c r="Y5" s="284"/>
      <c r="Z5" s="284"/>
      <c r="AA5" s="284"/>
      <c r="AB5" s="284"/>
      <c r="AC5" s="284"/>
      <c r="AD5" s="284"/>
      <c r="AE5" s="284"/>
      <c r="AF5" s="284"/>
      <c r="AG5" s="284"/>
      <c r="AH5" s="284"/>
      <c r="AI5" s="284"/>
      <c r="AJ5" s="284"/>
      <c r="AK5" s="284"/>
      <c r="AL5" s="284"/>
      <c r="AM5" s="284"/>
      <c r="AN5" s="284"/>
      <c r="AO5" s="284"/>
      <c r="AP5" s="284"/>
      <c r="AQ5" s="284"/>
      <c r="AR5" s="284"/>
      <c r="AS5" s="284"/>
      <c r="AT5" s="285"/>
    </row>
    <row r="6" spans="1:48" ht="41.25" customHeight="1" x14ac:dyDescent="0.25">
      <c r="A6" s="296" t="s">
        <v>2</v>
      </c>
      <c r="B6" s="297"/>
      <c r="C6" s="297"/>
      <c r="D6" s="297"/>
      <c r="E6" s="297"/>
      <c r="F6" s="297"/>
      <c r="G6" s="297"/>
      <c r="H6" s="297"/>
      <c r="I6" s="297"/>
      <c r="J6" s="297"/>
      <c r="K6" s="297"/>
      <c r="L6" s="297"/>
      <c r="M6" s="297"/>
      <c r="N6" s="297"/>
      <c r="O6" s="297"/>
      <c r="P6" s="297"/>
      <c r="Q6" s="297"/>
      <c r="R6" s="298"/>
      <c r="S6" s="286" t="s">
        <v>100</v>
      </c>
      <c r="T6" s="287"/>
      <c r="U6" s="287"/>
      <c r="V6" s="287"/>
      <c r="W6" s="287"/>
      <c r="X6" s="287"/>
      <c r="Y6" s="287"/>
      <c r="Z6" s="287"/>
      <c r="AA6" s="287"/>
      <c r="AB6" s="287"/>
      <c r="AC6" s="287"/>
      <c r="AD6" s="287"/>
      <c r="AE6" s="287"/>
      <c r="AF6" s="287"/>
      <c r="AG6" s="287"/>
      <c r="AH6" s="287"/>
      <c r="AI6" s="286"/>
      <c r="AJ6" s="287"/>
      <c r="AK6" s="287"/>
      <c r="AL6" s="286"/>
      <c r="AM6" s="286"/>
      <c r="AN6" s="287"/>
      <c r="AO6" s="287"/>
      <c r="AP6" s="287"/>
      <c r="AQ6" s="287"/>
      <c r="AR6" s="287"/>
      <c r="AS6" s="287"/>
      <c r="AT6" s="288"/>
    </row>
    <row r="7" spans="1:48" ht="30" customHeight="1" x14ac:dyDescent="0.25">
      <c r="A7" s="275" t="s">
        <v>3</v>
      </c>
      <c r="B7" s="276"/>
      <c r="C7" s="276"/>
      <c r="D7" s="276"/>
      <c r="E7" s="276"/>
      <c r="F7" s="276"/>
      <c r="G7" s="276"/>
      <c r="H7" s="276"/>
      <c r="I7" s="276"/>
      <c r="J7" s="276"/>
      <c r="K7" s="276"/>
      <c r="L7" s="276"/>
      <c r="M7" s="276"/>
      <c r="N7" s="276"/>
      <c r="O7" s="276"/>
      <c r="P7" s="276"/>
      <c r="Q7" s="276"/>
      <c r="R7" s="277"/>
      <c r="S7" s="286" t="s">
        <v>130</v>
      </c>
      <c r="T7" s="287"/>
      <c r="U7" s="287"/>
      <c r="V7" s="287"/>
      <c r="W7" s="287"/>
      <c r="X7" s="287"/>
      <c r="Y7" s="287"/>
      <c r="Z7" s="287"/>
      <c r="AA7" s="287"/>
      <c r="AB7" s="287"/>
      <c r="AC7" s="287"/>
      <c r="AD7" s="287"/>
      <c r="AE7" s="287"/>
      <c r="AF7" s="287"/>
      <c r="AG7" s="287"/>
      <c r="AH7" s="287"/>
      <c r="AI7" s="286"/>
      <c r="AJ7" s="287"/>
      <c r="AK7" s="287"/>
      <c r="AL7" s="286"/>
      <c r="AM7" s="286"/>
      <c r="AN7" s="287"/>
      <c r="AO7" s="287"/>
      <c r="AP7" s="287"/>
      <c r="AQ7" s="287"/>
      <c r="AR7" s="287"/>
      <c r="AS7" s="287"/>
      <c r="AT7" s="288"/>
    </row>
    <row r="8" spans="1:48" ht="30" customHeight="1" thickBot="1" x14ac:dyDescent="0.3">
      <c r="A8" s="278" t="s">
        <v>1</v>
      </c>
      <c r="B8" s="279"/>
      <c r="C8" s="279"/>
      <c r="D8" s="279"/>
      <c r="E8" s="279"/>
      <c r="F8" s="279"/>
      <c r="G8" s="279"/>
      <c r="H8" s="279"/>
      <c r="I8" s="279"/>
      <c r="J8" s="279"/>
      <c r="K8" s="279"/>
      <c r="L8" s="279"/>
      <c r="M8" s="279"/>
      <c r="N8" s="279"/>
      <c r="O8" s="279"/>
      <c r="P8" s="279"/>
      <c r="Q8" s="279"/>
      <c r="R8" s="280"/>
      <c r="S8" s="286" t="s">
        <v>131</v>
      </c>
      <c r="T8" s="287"/>
      <c r="U8" s="287"/>
      <c r="V8" s="287"/>
      <c r="W8" s="287"/>
      <c r="X8" s="287"/>
      <c r="Y8" s="287"/>
      <c r="Z8" s="287"/>
      <c r="AA8" s="287"/>
      <c r="AB8" s="287"/>
      <c r="AC8" s="287"/>
      <c r="AD8" s="287"/>
      <c r="AE8" s="287"/>
      <c r="AF8" s="287"/>
      <c r="AG8" s="287"/>
      <c r="AH8" s="287"/>
      <c r="AI8" s="286"/>
      <c r="AJ8" s="287"/>
      <c r="AK8" s="287"/>
      <c r="AL8" s="286"/>
      <c r="AM8" s="286"/>
      <c r="AN8" s="287"/>
      <c r="AO8" s="287"/>
      <c r="AP8" s="287"/>
      <c r="AQ8" s="287"/>
      <c r="AR8" s="287"/>
      <c r="AS8" s="287"/>
      <c r="AT8" s="288"/>
    </row>
    <row r="9" spans="1:48" ht="11.25" customHeight="1" thickBot="1" x14ac:dyDescent="0.3">
      <c r="A9" s="331"/>
      <c r="B9" s="332"/>
      <c r="C9" s="332"/>
      <c r="D9" s="332"/>
      <c r="E9" s="332"/>
      <c r="F9" s="332"/>
      <c r="G9" s="332"/>
      <c r="H9" s="332"/>
      <c r="I9" s="332"/>
      <c r="J9" s="332"/>
      <c r="K9" s="332"/>
      <c r="L9" s="332"/>
      <c r="M9" s="332"/>
      <c r="N9" s="332"/>
      <c r="O9" s="332"/>
      <c r="P9" s="332"/>
      <c r="Q9" s="332"/>
      <c r="R9" s="24"/>
      <c r="S9" s="24"/>
      <c r="T9" s="24"/>
      <c r="U9" s="24"/>
      <c r="V9" s="24"/>
      <c r="W9" s="24"/>
      <c r="X9" s="24"/>
      <c r="Y9" s="24"/>
      <c r="Z9" s="24"/>
      <c r="AA9" s="24"/>
      <c r="AB9" s="24"/>
      <c r="AC9" s="24"/>
      <c r="AD9" s="24"/>
      <c r="AE9" s="24"/>
      <c r="AF9" s="24"/>
      <c r="AG9" s="24"/>
      <c r="AH9" s="24"/>
      <c r="AI9" s="24"/>
      <c r="AJ9" s="24"/>
      <c r="AK9" s="25"/>
      <c r="AL9" s="25"/>
      <c r="AM9" s="25"/>
      <c r="AN9" s="25"/>
      <c r="AO9" s="25"/>
      <c r="AP9" s="25"/>
      <c r="AQ9" s="25"/>
      <c r="AR9" s="25"/>
      <c r="AS9" s="25"/>
      <c r="AT9" s="86"/>
    </row>
    <row r="10" spans="1:48" s="2" customFormat="1" ht="70.5" customHeight="1" x14ac:dyDescent="0.25">
      <c r="A10" s="335" t="s">
        <v>74</v>
      </c>
      <c r="B10" s="321"/>
      <c r="C10" s="321"/>
      <c r="D10" s="321" t="s">
        <v>55</v>
      </c>
      <c r="E10" s="321"/>
      <c r="F10" s="321" t="s">
        <v>57</v>
      </c>
      <c r="G10" s="321"/>
      <c r="H10" s="321"/>
      <c r="I10" s="321"/>
      <c r="J10" s="321"/>
      <c r="K10" s="321"/>
      <c r="L10" s="321"/>
      <c r="M10" s="321"/>
      <c r="N10" s="321"/>
      <c r="O10" s="321"/>
      <c r="P10" s="321"/>
      <c r="Q10" s="321"/>
      <c r="R10" s="321"/>
      <c r="S10" s="321"/>
      <c r="T10" s="321"/>
      <c r="U10" s="321"/>
      <c r="V10" s="321"/>
      <c r="W10" s="321"/>
      <c r="X10" s="321"/>
      <c r="Y10" s="321"/>
      <c r="Z10" s="321"/>
      <c r="AA10" s="321"/>
      <c r="AB10" s="321"/>
      <c r="AC10" s="321"/>
      <c r="AD10" s="321"/>
      <c r="AE10" s="321"/>
      <c r="AF10" s="321"/>
      <c r="AG10" s="321"/>
      <c r="AH10" s="321"/>
      <c r="AI10" s="322"/>
      <c r="AJ10" s="321"/>
      <c r="AK10" s="321"/>
      <c r="AL10" s="171"/>
      <c r="AM10" s="171"/>
      <c r="AN10" s="321" t="s">
        <v>65</v>
      </c>
      <c r="AO10" s="321" t="s">
        <v>66</v>
      </c>
      <c r="AP10" s="323" t="s">
        <v>67</v>
      </c>
      <c r="AQ10" s="272" t="s">
        <v>68</v>
      </c>
      <c r="AR10" s="272" t="s">
        <v>69</v>
      </c>
      <c r="AS10" s="272" t="s">
        <v>70</v>
      </c>
      <c r="AT10" s="308" t="s">
        <v>71</v>
      </c>
    </row>
    <row r="11" spans="1:48" s="3" customFormat="1" ht="45.75" customHeight="1" x14ac:dyDescent="0.2">
      <c r="A11" s="333" t="s">
        <v>73</v>
      </c>
      <c r="B11" s="336" t="s">
        <v>54</v>
      </c>
      <c r="C11" s="270" t="s">
        <v>75</v>
      </c>
      <c r="D11" s="270" t="s">
        <v>39</v>
      </c>
      <c r="E11" s="270" t="s">
        <v>56</v>
      </c>
      <c r="F11" s="270" t="s">
        <v>58</v>
      </c>
      <c r="G11" s="270" t="s">
        <v>59</v>
      </c>
      <c r="H11" s="270" t="s">
        <v>60</v>
      </c>
      <c r="I11" s="270" t="s">
        <v>61</v>
      </c>
      <c r="J11" s="270" t="s">
        <v>62</v>
      </c>
      <c r="K11" s="54"/>
      <c r="L11" s="315" t="s">
        <v>63</v>
      </c>
      <c r="M11" s="316"/>
      <c r="N11" s="316"/>
      <c r="O11" s="316"/>
      <c r="P11" s="316"/>
      <c r="Q11" s="316"/>
      <c r="R11" s="316"/>
      <c r="S11" s="316"/>
      <c r="T11" s="316"/>
      <c r="U11" s="316"/>
      <c r="V11" s="316"/>
      <c r="W11" s="316"/>
      <c r="X11" s="316"/>
      <c r="Y11" s="316"/>
      <c r="Z11" s="316"/>
      <c r="AA11" s="316"/>
      <c r="AB11" s="316"/>
      <c r="AC11" s="316"/>
      <c r="AD11" s="316"/>
      <c r="AE11" s="316"/>
      <c r="AF11" s="316"/>
      <c r="AG11" s="316"/>
      <c r="AH11" s="316"/>
      <c r="AI11" s="317"/>
      <c r="AJ11" s="318"/>
      <c r="AK11" s="328" t="s">
        <v>64</v>
      </c>
      <c r="AL11" s="329"/>
      <c r="AM11" s="330"/>
      <c r="AN11" s="319"/>
      <c r="AO11" s="319"/>
      <c r="AP11" s="324"/>
      <c r="AQ11" s="273"/>
      <c r="AR11" s="273"/>
      <c r="AS11" s="273"/>
      <c r="AT11" s="309"/>
    </row>
    <row r="12" spans="1:48" s="3" customFormat="1" ht="35.25" customHeight="1" x14ac:dyDescent="0.2">
      <c r="A12" s="333"/>
      <c r="B12" s="336"/>
      <c r="C12" s="270"/>
      <c r="D12" s="270"/>
      <c r="E12" s="270"/>
      <c r="F12" s="270"/>
      <c r="G12" s="270"/>
      <c r="H12" s="270"/>
      <c r="I12" s="270"/>
      <c r="J12" s="270"/>
      <c r="K12" s="55"/>
      <c r="L12" s="338">
        <v>2016</v>
      </c>
      <c r="M12" s="338"/>
      <c r="N12" s="338"/>
      <c r="O12" s="315">
        <v>2017</v>
      </c>
      <c r="P12" s="316"/>
      <c r="Q12" s="316"/>
      <c r="R12" s="316"/>
      <c r="S12" s="316"/>
      <c r="T12" s="318"/>
      <c r="U12" s="315">
        <v>2018</v>
      </c>
      <c r="V12" s="316"/>
      <c r="W12" s="316"/>
      <c r="X12" s="316"/>
      <c r="Y12" s="316"/>
      <c r="Z12" s="318"/>
      <c r="AA12" s="315">
        <v>2019</v>
      </c>
      <c r="AB12" s="316"/>
      <c r="AC12" s="316"/>
      <c r="AD12" s="316"/>
      <c r="AE12" s="316"/>
      <c r="AF12" s="318"/>
      <c r="AG12" s="315">
        <v>2020</v>
      </c>
      <c r="AH12" s="316"/>
      <c r="AI12" s="317"/>
      <c r="AJ12" s="318"/>
      <c r="AK12" s="319" t="s">
        <v>216</v>
      </c>
      <c r="AL12" s="313" t="s">
        <v>220</v>
      </c>
      <c r="AM12" s="313" t="s">
        <v>227</v>
      </c>
      <c r="AN12" s="319"/>
      <c r="AO12" s="319"/>
      <c r="AP12" s="324"/>
      <c r="AQ12" s="273"/>
      <c r="AR12" s="273"/>
      <c r="AS12" s="273"/>
      <c r="AT12" s="309"/>
    </row>
    <row r="13" spans="1:48" s="3" customFormat="1" ht="61.5" customHeight="1" thickBot="1" x14ac:dyDescent="0.25">
      <c r="A13" s="334"/>
      <c r="B13" s="337"/>
      <c r="C13" s="271"/>
      <c r="D13" s="271"/>
      <c r="E13" s="271"/>
      <c r="F13" s="271"/>
      <c r="G13" s="271"/>
      <c r="H13" s="271"/>
      <c r="I13" s="271"/>
      <c r="J13" s="271"/>
      <c r="K13" s="56" t="s">
        <v>76</v>
      </c>
      <c r="L13" s="56" t="s">
        <v>80</v>
      </c>
      <c r="M13" s="57" t="s">
        <v>84</v>
      </c>
      <c r="N13" s="57" t="s">
        <v>27</v>
      </c>
      <c r="O13" s="57" t="s">
        <v>79</v>
      </c>
      <c r="P13" s="57" t="s">
        <v>82</v>
      </c>
      <c r="Q13" s="57" t="s">
        <v>83</v>
      </c>
      <c r="R13" s="57" t="s">
        <v>80</v>
      </c>
      <c r="S13" s="57" t="s">
        <v>84</v>
      </c>
      <c r="T13" s="57" t="s">
        <v>27</v>
      </c>
      <c r="U13" s="57" t="s">
        <v>79</v>
      </c>
      <c r="V13" s="57" t="s">
        <v>82</v>
      </c>
      <c r="W13" s="57" t="s">
        <v>83</v>
      </c>
      <c r="X13" s="57" t="s">
        <v>80</v>
      </c>
      <c r="Y13" s="57" t="s">
        <v>84</v>
      </c>
      <c r="Z13" s="57" t="s">
        <v>27</v>
      </c>
      <c r="AA13" s="57" t="s">
        <v>79</v>
      </c>
      <c r="AB13" s="57" t="s">
        <v>82</v>
      </c>
      <c r="AC13" s="57" t="s">
        <v>83</v>
      </c>
      <c r="AD13" s="57" t="s">
        <v>80</v>
      </c>
      <c r="AE13" s="57" t="s">
        <v>84</v>
      </c>
      <c r="AF13" s="57" t="s">
        <v>27</v>
      </c>
      <c r="AG13" s="56" t="s">
        <v>79</v>
      </c>
      <c r="AH13" s="213" t="s">
        <v>221</v>
      </c>
      <c r="AI13" s="216" t="s">
        <v>231</v>
      </c>
      <c r="AJ13" s="56" t="s">
        <v>27</v>
      </c>
      <c r="AK13" s="320"/>
      <c r="AL13" s="314"/>
      <c r="AM13" s="314"/>
      <c r="AN13" s="320"/>
      <c r="AO13" s="320"/>
      <c r="AP13" s="325"/>
      <c r="AQ13" s="274"/>
      <c r="AR13" s="274"/>
      <c r="AS13" s="274"/>
      <c r="AT13" s="310"/>
    </row>
    <row r="14" spans="1:48" ht="97.5" customHeight="1" x14ac:dyDescent="0.25">
      <c r="A14" s="51">
        <v>41</v>
      </c>
      <c r="B14" s="95">
        <v>178</v>
      </c>
      <c r="C14" s="260" t="s">
        <v>101</v>
      </c>
      <c r="D14" s="58">
        <v>456</v>
      </c>
      <c r="E14" s="95" t="s">
        <v>102</v>
      </c>
      <c r="F14" s="95">
        <v>381</v>
      </c>
      <c r="G14" s="95" t="s">
        <v>102</v>
      </c>
      <c r="H14" s="58" t="s">
        <v>103</v>
      </c>
      <c r="I14" s="58" t="s">
        <v>104</v>
      </c>
      <c r="J14" s="58">
        <v>1</v>
      </c>
      <c r="K14" s="58">
        <v>1</v>
      </c>
      <c r="L14" s="58">
        <v>1</v>
      </c>
      <c r="M14" s="58">
        <v>1</v>
      </c>
      <c r="N14" s="58">
        <v>0.15</v>
      </c>
      <c r="O14" s="58">
        <v>0.35</v>
      </c>
      <c r="P14" s="58">
        <v>0.35</v>
      </c>
      <c r="Q14" s="58">
        <v>0.35</v>
      </c>
      <c r="R14" s="58">
        <v>0.35</v>
      </c>
      <c r="S14" s="59">
        <v>0.35</v>
      </c>
      <c r="T14" s="59">
        <v>0.35</v>
      </c>
      <c r="U14" s="58">
        <v>0.3</v>
      </c>
      <c r="V14" s="58">
        <v>0.3</v>
      </c>
      <c r="W14" s="59">
        <v>0.3</v>
      </c>
      <c r="X14" s="59">
        <v>0.3</v>
      </c>
      <c r="Y14" s="59">
        <v>0.3</v>
      </c>
      <c r="Z14" s="59">
        <v>0.3</v>
      </c>
      <c r="AA14" s="58">
        <v>0.1</v>
      </c>
      <c r="AB14" s="58">
        <v>0.1</v>
      </c>
      <c r="AC14" s="157">
        <v>0.1</v>
      </c>
      <c r="AD14" s="157">
        <v>0.1</v>
      </c>
      <c r="AE14" s="157">
        <v>0.1</v>
      </c>
      <c r="AF14" s="266">
        <v>0.1</v>
      </c>
      <c r="AG14" s="157">
        <v>0.1</v>
      </c>
      <c r="AH14" s="157">
        <v>0.1</v>
      </c>
      <c r="AI14" s="157">
        <v>0.1</v>
      </c>
      <c r="AJ14" s="158">
        <f>AM14</f>
        <v>0</v>
      </c>
      <c r="AK14" s="158">
        <v>0</v>
      </c>
      <c r="AL14" s="215">
        <v>0</v>
      </c>
      <c r="AM14" s="215">
        <v>0</v>
      </c>
      <c r="AN14" s="267">
        <f>AM14/AH14</f>
        <v>0</v>
      </c>
      <c r="AO14" s="268">
        <f>(N14+T14+Z14+AF14+AM14)/J14</f>
        <v>0.9</v>
      </c>
      <c r="AP14" s="258" t="s">
        <v>239</v>
      </c>
      <c r="AQ14" s="258" t="s">
        <v>219</v>
      </c>
      <c r="AR14" s="218" t="s">
        <v>235</v>
      </c>
      <c r="AS14" s="101" t="s">
        <v>217</v>
      </c>
      <c r="AT14" s="102" t="s">
        <v>218</v>
      </c>
      <c r="AV14" s="1">
        <f>LEN(AP14)</f>
        <v>2550</v>
      </c>
    </row>
    <row r="15" spans="1:48" ht="218.25" customHeight="1" x14ac:dyDescent="0.25">
      <c r="A15" s="51">
        <v>41</v>
      </c>
      <c r="B15" s="95">
        <v>178</v>
      </c>
      <c r="C15" s="260" t="s">
        <v>101</v>
      </c>
      <c r="D15" s="58">
        <v>457</v>
      </c>
      <c r="E15" s="95" t="s">
        <v>106</v>
      </c>
      <c r="F15" s="58">
        <v>382</v>
      </c>
      <c r="G15" s="95" t="s">
        <v>107</v>
      </c>
      <c r="H15" s="58" t="s">
        <v>108</v>
      </c>
      <c r="I15" s="58" t="s">
        <v>104</v>
      </c>
      <c r="J15" s="58">
        <v>500</v>
      </c>
      <c r="K15" s="58">
        <v>56</v>
      </c>
      <c r="L15" s="58">
        <v>56</v>
      </c>
      <c r="M15" s="58">
        <v>56</v>
      </c>
      <c r="N15" s="58">
        <v>56</v>
      </c>
      <c r="O15" s="58">
        <v>125</v>
      </c>
      <c r="P15" s="58">
        <v>125</v>
      </c>
      <c r="Q15" s="58">
        <v>125</v>
      </c>
      <c r="R15" s="58">
        <v>125</v>
      </c>
      <c r="S15" s="59">
        <v>125</v>
      </c>
      <c r="T15" s="59">
        <v>125</v>
      </c>
      <c r="U15" s="58">
        <v>125</v>
      </c>
      <c r="V15" s="58">
        <v>125</v>
      </c>
      <c r="W15" s="59">
        <v>125</v>
      </c>
      <c r="X15" s="59">
        <v>125</v>
      </c>
      <c r="Y15" s="59">
        <v>125</v>
      </c>
      <c r="Z15" s="59">
        <v>132</v>
      </c>
      <c r="AA15" s="58">
        <v>125</v>
      </c>
      <c r="AB15" s="58">
        <v>125</v>
      </c>
      <c r="AC15" s="59">
        <v>125</v>
      </c>
      <c r="AD15" s="59">
        <v>125</v>
      </c>
      <c r="AE15" s="59">
        <v>125</v>
      </c>
      <c r="AF15" s="59">
        <v>125</v>
      </c>
      <c r="AG15" s="58">
        <v>62</v>
      </c>
      <c r="AH15" s="58">
        <v>62</v>
      </c>
      <c r="AI15" s="58">
        <v>62</v>
      </c>
      <c r="AJ15" s="158">
        <f t="shared" ref="AJ15:AJ16" si="0">AM15</f>
        <v>32</v>
      </c>
      <c r="AK15" s="159">
        <v>20</v>
      </c>
      <c r="AL15" s="215">
        <v>22</v>
      </c>
      <c r="AM15" s="269">
        <v>32</v>
      </c>
      <c r="AN15" s="267">
        <f>AM15/AI15</f>
        <v>0.5161290322580645</v>
      </c>
      <c r="AO15" s="268">
        <f>(N15+T15+Z15+AF15+AM15)/J15</f>
        <v>0.94</v>
      </c>
      <c r="AP15" s="258" t="s">
        <v>238</v>
      </c>
      <c r="AQ15" s="258" t="s">
        <v>222</v>
      </c>
      <c r="AR15" s="218" t="s">
        <v>235</v>
      </c>
      <c r="AS15" s="101" t="s">
        <v>217</v>
      </c>
      <c r="AT15" s="102" t="s">
        <v>218</v>
      </c>
      <c r="AV15" s="1">
        <f t="shared" ref="AV15:AV17" si="1">LEN(AP15)</f>
        <v>1701</v>
      </c>
    </row>
    <row r="16" spans="1:48" ht="138" customHeight="1" x14ac:dyDescent="0.25">
      <c r="A16" s="51">
        <v>41</v>
      </c>
      <c r="B16" s="95">
        <v>178</v>
      </c>
      <c r="C16" s="260" t="s">
        <v>101</v>
      </c>
      <c r="D16" s="58">
        <v>467</v>
      </c>
      <c r="E16" s="95" t="s">
        <v>109</v>
      </c>
      <c r="F16" s="96">
        <v>383</v>
      </c>
      <c r="G16" s="95" t="s">
        <v>110</v>
      </c>
      <c r="H16" s="95" t="s">
        <v>111</v>
      </c>
      <c r="I16" s="97" t="s">
        <v>112</v>
      </c>
      <c r="J16" s="98">
        <v>200</v>
      </c>
      <c r="K16" s="58">
        <v>55</v>
      </c>
      <c r="L16" s="88">
        <v>55</v>
      </c>
      <c r="M16" s="58">
        <v>55</v>
      </c>
      <c r="N16" s="58">
        <v>62.33</v>
      </c>
      <c r="O16" s="59">
        <v>117.5</v>
      </c>
      <c r="P16" s="59">
        <v>117.5</v>
      </c>
      <c r="Q16" s="59">
        <v>117.5</v>
      </c>
      <c r="R16" s="59">
        <v>117.5</v>
      </c>
      <c r="S16" s="103">
        <v>117.5</v>
      </c>
      <c r="T16" s="58">
        <v>117.5</v>
      </c>
      <c r="U16" s="58">
        <v>180</v>
      </c>
      <c r="V16" s="58">
        <v>180</v>
      </c>
      <c r="W16" s="59">
        <v>180</v>
      </c>
      <c r="X16" s="59">
        <v>180</v>
      </c>
      <c r="Y16" s="59">
        <v>180</v>
      </c>
      <c r="Z16" s="59">
        <v>180.01</v>
      </c>
      <c r="AA16" s="58">
        <v>195</v>
      </c>
      <c r="AB16" s="89">
        <v>195</v>
      </c>
      <c r="AC16" s="87">
        <v>195</v>
      </c>
      <c r="AD16" s="104">
        <v>195</v>
      </c>
      <c r="AE16" s="160">
        <v>195</v>
      </c>
      <c r="AF16" s="103">
        <v>195</v>
      </c>
      <c r="AG16" s="58">
        <v>200</v>
      </c>
      <c r="AH16" s="58">
        <v>200</v>
      </c>
      <c r="AI16" s="58">
        <v>200</v>
      </c>
      <c r="AJ16" s="158">
        <f t="shared" si="0"/>
        <v>195</v>
      </c>
      <c r="AK16" s="158">
        <v>195</v>
      </c>
      <c r="AL16" s="215">
        <v>195</v>
      </c>
      <c r="AM16" s="215">
        <v>195</v>
      </c>
      <c r="AN16" s="267">
        <f>AM16/AI16</f>
        <v>0.97499999999999998</v>
      </c>
      <c r="AO16" s="267">
        <f>AM16/J16</f>
        <v>0.97499999999999998</v>
      </c>
      <c r="AP16" s="259" t="s">
        <v>237</v>
      </c>
      <c r="AQ16" s="258" t="s">
        <v>219</v>
      </c>
      <c r="AR16" s="218" t="s">
        <v>235</v>
      </c>
      <c r="AS16" s="101" t="s">
        <v>217</v>
      </c>
      <c r="AT16" s="102" t="s">
        <v>218</v>
      </c>
      <c r="AV16" s="1">
        <f t="shared" si="1"/>
        <v>2967</v>
      </c>
    </row>
    <row r="17" spans="1:48" ht="140.25" customHeight="1" x14ac:dyDescent="0.25">
      <c r="A17" s="51">
        <v>41</v>
      </c>
      <c r="B17" s="95">
        <v>178</v>
      </c>
      <c r="C17" s="260" t="s">
        <v>101</v>
      </c>
      <c r="D17" s="59">
        <v>468</v>
      </c>
      <c r="E17" s="95" t="s">
        <v>113</v>
      </c>
      <c r="F17" s="96">
        <v>384</v>
      </c>
      <c r="G17" s="95" t="s">
        <v>114</v>
      </c>
      <c r="H17" s="96" t="s">
        <v>108</v>
      </c>
      <c r="I17" s="96" t="s">
        <v>98</v>
      </c>
      <c r="J17" s="98">
        <v>1000</v>
      </c>
      <c r="K17" s="58">
        <v>556</v>
      </c>
      <c r="L17" s="89">
        <v>556</v>
      </c>
      <c r="M17" s="58">
        <v>556</v>
      </c>
      <c r="N17" s="58">
        <v>556</v>
      </c>
      <c r="O17" s="89">
        <f>125</f>
        <v>125</v>
      </c>
      <c r="P17" s="89">
        <f>125</f>
        <v>125</v>
      </c>
      <c r="Q17" s="89">
        <v>125</v>
      </c>
      <c r="R17" s="89">
        <v>125</v>
      </c>
      <c r="S17" s="59">
        <v>125</v>
      </c>
      <c r="T17" s="58">
        <v>125</v>
      </c>
      <c r="U17" s="59">
        <v>125</v>
      </c>
      <c r="V17" s="59">
        <v>125</v>
      </c>
      <c r="W17" s="59">
        <v>125</v>
      </c>
      <c r="X17" s="89">
        <v>125</v>
      </c>
      <c r="Y17" s="59">
        <v>125</v>
      </c>
      <c r="Z17" s="59">
        <v>132</v>
      </c>
      <c r="AA17" s="58">
        <v>125</v>
      </c>
      <c r="AB17" s="58">
        <v>125</v>
      </c>
      <c r="AC17" s="89">
        <v>125</v>
      </c>
      <c r="AD17" s="59">
        <v>125</v>
      </c>
      <c r="AE17" s="59">
        <v>125</v>
      </c>
      <c r="AF17" s="59">
        <v>125</v>
      </c>
      <c r="AG17" s="58">
        <v>62</v>
      </c>
      <c r="AH17" s="58">
        <v>62</v>
      </c>
      <c r="AI17" s="58">
        <v>62</v>
      </c>
      <c r="AJ17" s="158">
        <f>AM17</f>
        <v>32</v>
      </c>
      <c r="AK17" s="159">
        <v>20</v>
      </c>
      <c r="AL17" s="215">
        <v>22</v>
      </c>
      <c r="AM17" s="269">
        <v>32</v>
      </c>
      <c r="AN17" s="267">
        <f>AM17/AI17</f>
        <v>0.5161290322580645</v>
      </c>
      <c r="AO17" s="268">
        <f>(N17+T17+Z17+AF17+AM17)/J17</f>
        <v>0.97</v>
      </c>
      <c r="AP17" s="259" t="s">
        <v>236</v>
      </c>
      <c r="AQ17" s="258" t="s">
        <v>222</v>
      </c>
      <c r="AR17" s="258" t="s">
        <v>235</v>
      </c>
      <c r="AS17" s="101" t="s">
        <v>217</v>
      </c>
      <c r="AT17" s="102" t="s">
        <v>218</v>
      </c>
      <c r="AV17" s="1">
        <f t="shared" si="1"/>
        <v>1799</v>
      </c>
    </row>
    <row r="18" spans="1:48" ht="25.5" customHeight="1" x14ac:dyDescent="0.25">
      <c r="A18" s="44"/>
      <c r="B18" s="4"/>
      <c r="C18" s="4"/>
      <c r="D18" s="4"/>
      <c r="E18" s="4"/>
      <c r="F18" s="4"/>
      <c r="G18" s="4"/>
      <c r="H18" s="4"/>
      <c r="I18" s="4"/>
      <c r="J18" s="15"/>
      <c r="K18" s="15"/>
      <c r="L18" s="1"/>
      <c r="M18" s="1"/>
      <c r="N18" s="1"/>
      <c r="O18" s="1"/>
      <c r="P18" s="1"/>
      <c r="Q18" s="15"/>
      <c r="R18" s="15"/>
      <c r="S18" s="15"/>
      <c r="T18" s="1"/>
      <c r="U18" s="1"/>
      <c r="V18" s="1"/>
      <c r="W18" s="1"/>
      <c r="X18" s="1"/>
      <c r="Y18" s="1"/>
      <c r="Z18" s="1"/>
      <c r="AA18" s="1"/>
      <c r="AB18" s="1"/>
      <c r="AC18" s="1"/>
      <c r="AD18" s="1"/>
      <c r="AE18" s="1"/>
      <c r="AF18" s="1"/>
      <c r="AG18" s="1"/>
      <c r="AH18" s="1"/>
      <c r="AI18" s="1"/>
      <c r="AJ18" s="1"/>
    </row>
    <row r="19" spans="1:48" x14ac:dyDescent="0.25">
      <c r="A19" s="4"/>
      <c r="B19" s="4"/>
      <c r="C19" s="4"/>
      <c r="D19" s="4"/>
      <c r="E19" s="4"/>
      <c r="F19" s="4"/>
      <c r="G19" s="4"/>
      <c r="H19" s="4"/>
      <c r="I19" s="4"/>
      <c r="J19" s="15"/>
      <c r="K19" s="15"/>
      <c r="L19" s="1"/>
      <c r="M19" s="1"/>
      <c r="N19" s="1"/>
      <c r="O19" s="1"/>
      <c r="P19" s="1"/>
      <c r="Q19" s="15"/>
      <c r="R19" s="15"/>
      <c r="S19" s="15"/>
      <c r="T19" s="1"/>
      <c r="U19" s="1"/>
      <c r="V19" s="1"/>
      <c r="W19" s="1"/>
      <c r="X19" s="1"/>
      <c r="Y19" s="1"/>
      <c r="Z19" s="1"/>
      <c r="AA19" s="1"/>
      <c r="AB19" s="1"/>
      <c r="AC19" s="1"/>
      <c r="AD19" s="1"/>
      <c r="AE19" s="1"/>
      <c r="AF19" s="1"/>
      <c r="AG19" s="1"/>
      <c r="AH19" s="1"/>
      <c r="AI19" s="1"/>
      <c r="AJ19" s="1"/>
      <c r="AO19" s="217"/>
    </row>
    <row r="20" spans="1:48" x14ac:dyDescent="0.25">
      <c r="A20" s="40" t="s">
        <v>87</v>
      </c>
      <c r="B20" s="4"/>
      <c r="C20" s="4"/>
      <c r="D20" s="4"/>
      <c r="E20" s="4"/>
      <c r="F20" s="4"/>
      <c r="G20" s="4"/>
      <c r="H20" s="4"/>
      <c r="I20" s="4"/>
      <c r="J20" s="15"/>
      <c r="K20" s="15"/>
      <c r="L20" s="1"/>
      <c r="M20" s="1"/>
      <c r="N20" s="1"/>
      <c r="O20" s="1"/>
      <c r="P20" s="1"/>
      <c r="Q20" s="15"/>
      <c r="R20" s="15"/>
      <c r="S20" s="15"/>
      <c r="T20" s="1"/>
      <c r="U20" s="1"/>
      <c r="V20" s="1"/>
      <c r="W20" s="1"/>
      <c r="X20" s="1"/>
      <c r="Y20" s="1"/>
      <c r="Z20" s="1"/>
      <c r="AA20" s="1"/>
      <c r="AB20" s="1"/>
      <c r="AC20" s="1"/>
      <c r="AD20" s="1"/>
      <c r="AE20" s="1"/>
      <c r="AF20" s="1"/>
      <c r="AG20" s="1"/>
      <c r="AH20" s="1"/>
      <c r="AI20" s="1"/>
      <c r="AJ20" s="1"/>
    </row>
    <row r="21" spans="1:48" x14ac:dyDescent="0.25">
      <c r="A21" s="38" t="s">
        <v>88</v>
      </c>
      <c r="B21" s="326" t="s">
        <v>89</v>
      </c>
      <c r="C21" s="326"/>
      <c r="D21" s="326"/>
      <c r="E21" s="326"/>
      <c r="F21" s="326"/>
      <c r="G21" s="326"/>
      <c r="H21" s="311" t="s">
        <v>90</v>
      </c>
      <c r="I21" s="311"/>
      <c r="J21" s="311"/>
      <c r="K21" s="311"/>
      <c r="L21" s="1"/>
      <c r="M21" s="1"/>
      <c r="N21" s="1"/>
      <c r="O21" s="1"/>
      <c r="P21" s="1"/>
      <c r="Q21" s="15"/>
      <c r="R21" s="15"/>
      <c r="S21" s="15"/>
      <c r="T21" s="1"/>
      <c r="U21" s="1"/>
      <c r="V21" s="1"/>
      <c r="W21" s="1"/>
      <c r="X21" s="1"/>
      <c r="Y21" s="1"/>
      <c r="Z21" s="1"/>
      <c r="AA21" s="1"/>
      <c r="AB21" s="1"/>
      <c r="AC21" s="1"/>
      <c r="AD21" s="1"/>
      <c r="AE21" s="1"/>
      <c r="AF21" s="93"/>
      <c r="AG21" s="1"/>
      <c r="AH21" s="1"/>
      <c r="AI21" s="1"/>
      <c r="AJ21" s="1"/>
    </row>
    <row r="22" spans="1:48" x14ac:dyDescent="0.25">
      <c r="A22" s="39">
        <v>11</v>
      </c>
      <c r="B22" s="327" t="s">
        <v>91</v>
      </c>
      <c r="C22" s="327"/>
      <c r="D22" s="327"/>
      <c r="E22" s="327"/>
      <c r="F22" s="327"/>
      <c r="G22" s="327"/>
      <c r="H22" s="312" t="s">
        <v>93</v>
      </c>
      <c r="I22" s="312"/>
      <c r="J22" s="312"/>
      <c r="K22" s="312"/>
      <c r="L22" s="1"/>
      <c r="M22" s="1"/>
      <c r="N22" s="1"/>
      <c r="O22" s="1"/>
      <c r="P22" s="1"/>
      <c r="Q22" s="15"/>
      <c r="R22" s="15"/>
      <c r="S22" s="15"/>
      <c r="T22" s="1"/>
      <c r="U22" s="1"/>
      <c r="V22" s="1"/>
      <c r="W22" s="1"/>
      <c r="X22" s="1"/>
      <c r="Y22" s="1"/>
      <c r="Z22" s="1"/>
      <c r="AA22" s="1"/>
      <c r="AB22" s="1"/>
      <c r="AC22" s="1"/>
      <c r="AD22" s="1"/>
      <c r="AE22" s="1"/>
      <c r="AF22" s="1"/>
      <c r="AG22" s="1"/>
      <c r="AH22" s="1"/>
      <c r="AI22" s="1"/>
      <c r="AJ22" s="1"/>
      <c r="AQ22" s="91"/>
    </row>
    <row r="23" spans="1:48" x14ac:dyDescent="0.25">
      <c r="L23" s="1"/>
      <c r="M23" s="1"/>
      <c r="N23" s="1"/>
      <c r="O23" s="1"/>
      <c r="P23" s="1"/>
      <c r="T23" s="1"/>
      <c r="U23" s="1"/>
      <c r="V23" s="1"/>
      <c r="W23" s="1"/>
      <c r="X23" s="1"/>
      <c r="Y23" s="1"/>
      <c r="Z23" s="1"/>
      <c r="AA23" s="1"/>
      <c r="AB23" s="1"/>
      <c r="AC23" s="1"/>
      <c r="AD23" s="1"/>
      <c r="AE23" s="1"/>
      <c r="AF23" s="1"/>
      <c r="AG23" s="1"/>
      <c r="AH23" s="1"/>
      <c r="AI23" s="1"/>
      <c r="AJ23" s="1"/>
    </row>
    <row r="24" spans="1:48" x14ac:dyDescent="0.25">
      <c r="T24" s="1"/>
      <c r="U24" s="1"/>
      <c r="V24" s="1"/>
      <c r="W24" s="1"/>
      <c r="X24" s="1"/>
      <c r="Y24" s="1"/>
      <c r="Z24" s="1"/>
      <c r="AA24" s="1"/>
      <c r="AB24" s="1"/>
      <c r="AC24" s="1"/>
      <c r="AD24" s="1"/>
      <c r="AE24" s="1"/>
      <c r="AF24" s="1"/>
      <c r="AG24" s="1"/>
      <c r="AH24" s="1"/>
      <c r="AI24" s="1"/>
      <c r="AJ24" s="1"/>
    </row>
    <row r="25" spans="1:48" x14ac:dyDescent="0.25">
      <c r="T25" s="1"/>
      <c r="U25" s="1"/>
      <c r="V25" s="1"/>
      <c r="W25" s="1"/>
      <c r="X25" s="1"/>
      <c r="Y25" s="1"/>
      <c r="Z25" s="1"/>
      <c r="AA25" s="1"/>
      <c r="AB25" s="1"/>
      <c r="AC25" s="1"/>
      <c r="AD25" s="1"/>
      <c r="AE25" s="1"/>
      <c r="AF25" s="1"/>
      <c r="AG25" s="1"/>
      <c r="AH25" s="1"/>
      <c r="AI25" s="1"/>
      <c r="AJ25" s="1"/>
    </row>
    <row r="26" spans="1:48" x14ac:dyDescent="0.25">
      <c r="T26" s="1"/>
      <c r="U26" s="1"/>
      <c r="V26" s="1"/>
      <c r="W26" s="1"/>
      <c r="X26" s="1"/>
      <c r="Y26" s="1"/>
      <c r="Z26" s="1"/>
      <c r="AA26" s="1"/>
      <c r="AB26" s="1"/>
      <c r="AC26" s="1"/>
      <c r="AD26" s="1"/>
      <c r="AE26" s="1"/>
      <c r="AF26" s="1"/>
      <c r="AG26" s="1"/>
      <c r="AH26" s="1"/>
      <c r="AI26" s="1"/>
      <c r="AJ26" s="1"/>
    </row>
  </sheetData>
  <mergeCells count="48">
    <mergeCell ref="AM12:AM13"/>
    <mergeCell ref="AK11:AM11"/>
    <mergeCell ref="AG12:AJ12"/>
    <mergeCell ref="A9:Q9"/>
    <mergeCell ref="A11:A13"/>
    <mergeCell ref="A10:C10"/>
    <mergeCell ref="D10:E10"/>
    <mergeCell ref="J11:J13"/>
    <mergeCell ref="B11:B13"/>
    <mergeCell ref="C11:C13"/>
    <mergeCell ref="D11:D13"/>
    <mergeCell ref="E11:E13"/>
    <mergeCell ref="L12:N12"/>
    <mergeCell ref="O12:T12"/>
    <mergeCell ref="U12:Z12"/>
    <mergeCell ref="AA12:AF12"/>
    <mergeCell ref="H11:H13"/>
    <mergeCell ref="H21:K21"/>
    <mergeCell ref="H22:K22"/>
    <mergeCell ref="AL12:AL13"/>
    <mergeCell ref="AR10:AR13"/>
    <mergeCell ref="AQ10:AQ13"/>
    <mergeCell ref="L11:AJ11"/>
    <mergeCell ref="AK12:AK13"/>
    <mergeCell ref="F10:AK10"/>
    <mergeCell ref="AP10:AP13"/>
    <mergeCell ref="I11:I13"/>
    <mergeCell ref="AN10:AN13"/>
    <mergeCell ref="AO10:AO13"/>
    <mergeCell ref="F11:F13"/>
    <mergeCell ref="B21:G21"/>
    <mergeCell ref="B22:G22"/>
    <mergeCell ref="G11:G13"/>
    <mergeCell ref="AS10:AS13"/>
    <mergeCell ref="A7:R7"/>
    <mergeCell ref="A8:R8"/>
    <mergeCell ref="H2:AT2"/>
    <mergeCell ref="S5:AT5"/>
    <mergeCell ref="S7:AT7"/>
    <mergeCell ref="S8:AT8"/>
    <mergeCell ref="S6:AT6"/>
    <mergeCell ref="H4:AJ4"/>
    <mergeCell ref="AK4:AT4"/>
    <mergeCell ref="A5:R5"/>
    <mergeCell ref="A6:R6"/>
    <mergeCell ref="A2:G4"/>
    <mergeCell ref="H3:AT3"/>
    <mergeCell ref="AT10:AT13"/>
  </mergeCells>
  <phoneticPr fontId="7" type="noConversion"/>
  <dataValidations count="1">
    <dataValidation type="list" allowBlank="1" showErrorMessage="1" sqref="I16:I17" xr:uid="{00000000-0002-0000-0000-000000000000}">
      <formula1>$AQ$8:$AQ$11</formula1>
    </dataValidation>
  </dataValidations>
  <hyperlinks>
    <hyperlink ref="AP10:AP13" location="GESTIÓN!AS14" display="GESTIÓN!AS14" xr:uid="{00000000-0004-0000-0000-000000000000}"/>
  </hyperlinks>
  <printOptions horizontalCentered="1" verticalCentered="1"/>
  <pageMargins left="0" right="0" top="0" bottom="0.39370078740157483" header="0.31496062992125984" footer="0.31496062992125984"/>
  <pageSetup paperSize="5" scale="3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29"/>
  <sheetViews>
    <sheetView view="pageBreakPreview" zoomScale="46" zoomScaleNormal="70" zoomScaleSheetLayoutView="46" workbookViewId="0">
      <selection activeCell="R12" sqref="R12"/>
    </sheetView>
  </sheetViews>
  <sheetFormatPr baseColWidth="10" defaultRowHeight="15.75" x14ac:dyDescent="0.25"/>
  <cols>
    <col min="1" max="1" width="9.140625" style="1" customWidth="1"/>
    <col min="2" max="2" width="5.28515625" style="1" customWidth="1"/>
    <col min="3" max="3" width="11.5703125" style="1" customWidth="1"/>
    <col min="4" max="4" width="6.28515625" style="5" customWidth="1"/>
    <col min="5" max="5" width="5.28515625" style="5" customWidth="1"/>
    <col min="6" max="6" width="5.85546875" style="5" customWidth="1"/>
    <col min="7" max="7" width="17.42578125" style="19" customWidth="1"/>
    <col min="8" max="8" width="17" style="6" customWidth="1"/>
    <col min="9" max="9" width="16.28515625" style="6" customWidth="1"/>
    <col min="10" max="10" width="18.140625" style="6" customWidth="1"/>
    <col min="11" max="11" width="20.5703125" style="6" customWidth="1"/>
    <col min="12" max="12" width="20.140625" style="6" customWidth="1"/>
    <col min="13" max="13" width="16.7109375" style="6" customWidth="1"/>
    <col min="14" max="14" width="19" style="6" customWidth="1"/>
    <col min="15" max="15" width="21.140625" style="6" customWidth="1"/>
    <col min="16" max="16" width="17.7109375" style="6" customWidth="1"/>
    <col min="17" max="17" width="15.5703125" style="6" customWidth="1"/>
    <col min="18" max="18" width="19.28515625" style="6" customWidth="1"/>
    <col min="19" max="19" width="23.42578125" style="6" customWidth="1"/>
    <col min="20" max="20" width="22" style="6" customWidth="1"/>
    <col min="21" max="22" width="17.28515625" style="6" customWidth="1"/>
    <col min="23" max="23" width="18.28515625" style="6" customWidth="1"/>
    <col min="24" max="24" width="21.140625" style="6" customWidth="1"/>
    <col min="25" max="25" width="22.42578125" style="6" customWidth="1"/>
    <col min="26" max="26" width="18" style="6" customWidth="1"/>
    <col min="27" max="27" width="22.85546875" style="6" customWidth="1"/>
    <col min="28" max="28" width="17.5703125" style="6" customWidth="1"/>
    <col min="29" max="29" width="19.85546875" style="6" customWidth="1"/>
    <col min="30" max="30" width="19.28515625" style="6" customWidth="1"/>
    <col min="31" max="32" width="21.7109375" style="6" customWidth="1"/>
    <col min="33" max="34" width="22" style="6" customWidth="1"/>
    <col min="35" max="35" width="17.7109375" style="6" customWidth="1"/>
    <col min="36" max="38" width="20" style="1" customWidth="1"/>
    <col min="39" max="39" width="13.28515625" style="1" customWidth="1"/>
    <col min="40" max="40" width="12.28515625" style="1" customWidth="1"/>
    <col min="41" max="41" width="148.42578125" style="1" customWidth="1"/>
    <col min="42" max="42" width="30.5703125" style="1" customWidth="1"/>
    <col min="43" max="43" width="31" style="1" customWidth="1"/>
    <col min="44" max="44" width="20" style="1" customWidth="1"/>
    <col min="45" max="45" width="28.7109375" style="1" customWidth="1"/>
    <col min="46" max="16384" width="11.42578125" style="1"/>
  </cols>
  <sheetData>
    <row r="1" spans="1:45" s="27" customFormat="1" ht="33.75" customHeight="1" x14ac:dyDescent="0.5">
      <c r="A1" s="388"/>
      <c r="B1" s="389"/>
      <c r="C1" s="389"/>
      <c r="D1" s="389"/>
      <c r="E1" s="390"/>
      <c r="F1" s="377" t="s">
        <v>96</v>
      </c>
      <c r="G1" s="378"/>
      <c r="H1" s="378"/>
      <c r="I1" s="378"/>
      <c r="J1" s="378"/>
      <c r="K1" s="378"/>
      <c r="L1" s="378"/>
      <c r="M1" s="378"/>
      <c r="N1" s="378"/>
      <c r="O1" s="378"/>
      <c r="P1" s="378"/>
      <c r="Q1" s="378"/>
      <c r="R1" s="378"/>
      <c r="S1" s="378"/>
      <c r="T1" s="378"/>
      <c r="U1" s="378"/>
      <c r="V1" s="378"/>
      <c r="W1" s="378"/>
      <c r="X1" s="378"/>
      <c r="Y1" s="378"/>
      <c r="Z1" s="378"/>
      <c r="AA1" s="378"/>
      <c r="AB1" s="378"/>
      <c r="AC1" s="378"/>
      <c r="AD1" s="378"/>
      <c r="AE1" s="378"/>
      <c r="AF1" s="378"/>
      <c r="AG1" s="378"/>
      <c r="AH1" s="378"/>
      <c r="AI1" s="378"/>
      <c r="AJ1" s="378"/>
      <c r="AK1" s="378"/>
      <c r="AL1" s="378"/>
      <c r="AM1" s="378"/>
      <c r="AN1" s="378"/>
      <c r="AO1" s="378"/>
      <c r="AP1" s="378"/>
      <c r="AQ1" s="378"/>
      <c r="AR1" s="378"/>
      <c r="AS1" s="378"/>
    </row>
    <row r="2" spans="1:45" s="27" customFormat="1" ht="69" customHeight="1" x14ac:dyDescent="0.5">
      <c r="A2" s="331"/>
      <c r="B2" s="332"/>
      <c r="C2" s="332"/>
      <c r="D2" s="332"/>
      <c r="E2" s="391"/>
      <c r="F2" s="385" t="s">
        <v>94</v>
      </c>
      <c r="G2" s="386"/>
      <c r="H2" s="386"/>
      <c r="I2" s="386"/>
      <c r="J2" s="386"/>
      <c r="K2" s="386"/>
      <c r="L2" s="386"/>
      <c r="M2" s="386"/>
      <c r="N2" s="386"/>
      <c r="O2" s="386"/>
      <c r="P2" s="386"/>
      <c r="Q2" s="386"/>
      <c r="R2" s="386"/>
      <c r="S2" s="386"/>
      <c r="T2" s="386"/>
      <c r="U2" s="386"/>
      <c r="V2" s="386"/>
      <c r="W2" s="386"/>
      <c r="X2" s="386"/>
      <c r="Y2" s="386"/>
      <c r="Z2" s="386"/>
      <c r="AA2" s="386"/>
      <c r="AB2" s="386"/>
      <c r="AC2" s="386"/>
      <c r="AD2" s="386"/>
      <c r="AE2" s="386"/>
      <c r="AF2" s="387"/>
      <c r="AG2" s="386"/>
      <c r="AH2" s="387"/>
      <c r="AI2" s="386"/>
      <c r="AJ2" s="386"/>
      <c r="AK2" s="387"/>
      <c r="AL2" s="387"/>
      <c r="AM2" s="386"/>
      <c r="AN2" s="386"/>
      <c r="AO2" s="386"/>
      <c r="AP2" s="386"/>
      <c r="AQ2" s="386"/>
      <c r="AR2" s="386"/>
      <c r="AS2" s="386"/>
    </row>
    <row r="3" spans="1:45" s="26" customFormat="1" ht="41.25" customHeight="1" thickBot="1" x14ac:dyDescent="0.45">
      <c r="A3" s="392"/>
      <c r="B3" s="393"/>
      <c r="C3" s="393"/>
      <c r="D3" s="393"/>
      <c r="E3" s="394"/>
      <c r="F3" s="289" t="s">
        <v>85</v>
      </c>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168"/>
      <c r="AL3" s="214"/>
      <c r="AM3" s="290"/>
      <c r="AN3" s="290"/>
      <c r="AO3" s="290"/>
      <c r="AP3" s="290"/>
      <c r="AQ3" s="290"/>
      <c r="AR3" s="290"/>
      <c r="AS3" s="290"/>
    </row>
    <row r="4" spans="1:45" ht="25.5" customHeight="1" x14ac:dyDescent="0.25">
      <c r="A4" s="395" t="s">
        <v>0</v>
      </c>
      <c r="B4" s="396"/>
      <c r="C4" s="396"/>
      <c r="D4" s="396"/>
      <c r="E4" s="396"/>
      <c r="F4" s="396"/>
      <c r="G4" s="396"/>
      <c r="H4" s="396"/>
      <c r="I4" s="396"/>
      <c r="J4" s="396"/>
      <c r="K4" s="396"/>
      <c r="L4" s="396"/>
      <c r="M4" s="396"/>
      <c r="N4" s="396"/>
      <c r="O4" s="396"/>
      <c r="P4" s="397"/>
      <c r="Q4" s="379" t="s">
        <v>118</v>
      </c>
      <c r="R4" s="380"/>
      <c r="S4" s="380"/>
      <c r="T4" s="380"/>
      <c r="U4" s="380"/>
      <c r="V4" s="380"/>
      <c r="W4" s="380"/>
      <c r="X4" s="380"/>
      <c r="Y4" s="380"/>
      <c r="Z4" s="380"/>
      <c r="AA4" s="380"/>
      <c r="AB4" s="380"/>
      <c r="AC4" s="380"/>
      <c r="AD4" s="380"/>
      <c r="AE4" s="380"/>
      <c r="AF4" s="380"/>
      <c r="AG4" s="380"/>
      <c r="AH4" s="380"/>
      <c r="AI4" s="380"/>
      <c r="AJ4" s="380"/>
      <c r="AK4" s="380"/>
      <c r="AL4" s="380"/>
      <c r="AM4" s="380"/>
      <c r="AN4" s="380"/>
      <c r="AO4" s="380"/>
      <c r="AP4" s="380"/>
      <c r="AQ4" s="380"/>
      <c r="AR4" s="380"/>
      <c r="AS4" s="381"/>
    </row>
    <row r="5" spans="1:45" ht="36" customHeight="1" thickBot="1" x14ac:dyDescent="0.3">
      <c r="A5" s="398" t="s">
        <v>2</v>
      </c>
      <c r="B5" s="399"/>
      <c r="C5" s="399"/>
      <c r="D5" s="399"/>
      <c r="E5" s="399"/>
      <c r="F5" s="399"/>
      <c r="G5" s="399"/>
      <c r="H5" s="399"/>
      <c r="I5" s="399"/>
      <c r="J5" s="399"/>
      <c r="K5" s="399"/>
      <c r="L5" s="399"/>
      <c r="M5" s="399"/>
      <c r="N5" s="399"/>
      <c r="O5" s="399"/>
      <c r="P5" s="400"/>
      <c r="Q5" s="382" t="s">
        <v>100</v>
      </c>
      <c r="R5" s="383"/>
      <c r="S5" s="383"/>
      <c r="T5" s="383"/>
      <c r="U5" s="383"/>
      <c r="V5" s="383"/>
      <c r="W5" s="383"/>
      <c r="X5" s="383"/>
      <c r="Y5" s="383"/>
      <c r="Z5" s="383"/>
      <c r="AA5" s="383"/>
      <c r="AB5" s="383"/>
      <c r="AC5" s="383"/>
      <c r="AD5" s="383"/>
      <c r="AE5" s="383"/>
      <c r="AF5" s="383"/>
      <c r="AG5" s="383"/>
      <c r="AH5" s="383"/>
      <c r="AI5" s="383"/>
      <c r="AJ5" s="383"/>
      <c r="AK5" s="383"/>
      <c r="AL5" s="383"/>
      <c r="AM5" s="383"/>
      <c r="AN5" s="383"/>
      <c r="AO5" s="383"/>
      <c r="AP5" s="383"/>
      <c r="AQ5" s="383"/>
      <c r="AR5" s="383"/>
      <c r="AS5" s="384"/>
    </row>
    <row r="6" spans="1:45" ht="14.25" customHeight="1" thickBot="1" x14ac:dyDescent="0.3">
      <c r="A6" s="4"/>
      <c r="B6" s="4"/>
      <c r="C6" s="4"/>
      <c r="D6" s="41"/>
      <c r="E6" s="41"/>
      <c r="F6" s="41"/>
      <c r="G6" s="42"/>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
      <c r="AK6" s="44"/>
      <c r="AL6" s="44"/>
      <c r="AM6" s="4"/>
      <c r="AN6" s="4"/>
      <c r="AO6" s="4"/>
      <c r="AP6" s="4"/>
      <c r="AQ6" s="4"/>
      <c r="AR6" s="4"/>
      <c r="AS6" s="4"/>
    </row>
    <row r="7" spans="1:45" s="23" customFormat="1" ht="37.5" customHeight="1" thickBot="1" x14ac:dyDescent="0.3">
      <c r="A7" s="335" t="s">
        <v>28</v>
      </c>
      <c r="B7" s="321" t="s">
        <v>38</v>
      </c>
      <c r="C7" s="321"/>
      <c r="D7" s="321"/>
      <c r="E7" s="403" t="s">
        <v>42</v>
      </c>
      <c r="F7" s="321" t="s">
        <v>72</v>
      </c>
      <c r="G7" s="321" t="s">
        <v>43</v>
      </c>
      <c r="H7" s="321" t="s">
        <v>77</v>
      </c>
      <c r="I7" s="29"/>
      <c r="J7" s="406" t="s">
        <v>44</v>
      </c>
      <c r="K7" s="407"/>
      <c r="L7" s="407"/>
      <c r="M7" s="407"/>
      <c r="N7" s="407"/>
      <c r="O7" s="407"/>
      <c r="P7" s="407"/>
      <c r="Q7" s="407"/>
      <c r="R7" s="407"/>
      <c r="S7" s="407"/>
      <c r="T7" s="407"/>
      <c r="U7" s="407"/>
      <c r="V7" s="407"/>
      <c r="W7" s="407"/>
      <c r="X7" s="407"/>
      <c r="Y7" s="407"/>
      <c r="Z7" s="407"/>
      <c r="AA7" s="407"/>
      <c r="AB7" s="407"/>
      <c r="AC7" s="407"/>
      <c r="AD7" s="407"/>
      <c r="AE7" s="407"/>
      <c r="AF7" s="407"/>
      <c r="AG7" s="407"/>
      <c r="AH7" s="407"/>
      <c r="AI7" s="408"/>
      <c r="AJ7" s="347" t="s">
        <v>45</v>
      </c>
      <c r="AK7" s="348"/>
      <c r="AL7" s="349"/>
      <c r="AM7" s="321" t="s">
        <v>47</v>
      </c>
      <c r="AN7" s="321" t="s">
        <v>48</v>
      </c>
      <c r="AO7" s="321" t="s">
        <v>49</v>
      </c>
      <c r="AP7" s="321" t="s">
        <v>50</v>
      </c>
      <c r="AQ7" s="321" t="s">
        <v>51</v>
      </c>
      <c r="AR7" s="321" t="s">
        <v>52</v>
      </c>
      <c r="AS7" s="412" t="s">
        <v>53</v>
      </c>
    </row>
    <row r="8" spans="1:45" s="23" customFormat="1" ht="39" customHeight="1" x14ac:dyDescent="0.25">
      <c r="A8" s="401"/>
      <c r="B8" s="319"/>
      <c r="C8" s="319"/>
      <c r="D8" s="319"/>
      <c r="E8" s="404"/>
      <c r="F8" s="319"/>
      <c r="G8" s="319"/>
      <c r="H8" s="319"/>
      <c r="I8" s="344">
        <v>2016</v>
      </c>
      <c r="J8" s="345"/>
      <c r="K8" s="345"/>
      <c r="L8" s="346"/>
      <c r="M8" s="344">
        <v>2017</v>
      </c>
      <c r="N8" s="345"/>
      <c r="O8" s="345"/>
      <c r="P8" s="345"/>
      <c r="Q8" s="345"/>
      <c r="R8" s="346"/>
      <c r="S8" s="344">
        <v>2018</v>
      </c>
      <c r="T8" s="345"/>
      <c r="U8" s="345"/>
      <c r="V8" s="345"/>
      <c r="W8" s="345"/>
      <c r="X8" s="346"/>
      <c r="Y8" s="344">
        <v>2019</v>
      </c>
      <c r="Z8" s="345"/>
      <c r="AA8" s="345"/>
      <c r="AB8" s="345"/>
      <c r="AC8" s="345"/>
      <c r="AD8" s="346"/>
      <c r="AE8" s="409">
        <v>2020</v>
      </c>
      <c r="AF8" s="410"/>
      <c r="AG8" s="410"/>
      <c r="AH8" s="410"/>
      <c r="AI8" s="411"/>
      <c r="AJ8" s="347" t="s">
        <v>46</v>
      </c>
      <c r="AK8" s="348"/>
      <c r="AL8" s="349"/>
      <c r="AM8" s="319"/>
      <c r="AN8" s="319"/>
      <c r="AO8" s="319"/>
      <c r="AP8" s="319"/>
      <c r="AQ8" s="319"/>
      <c r="AR8" s="319"/>
      <c r="AS8" s="413"/>
    </row>
    <row r="9" spans="1:45" s="23" customFormat="1" ht="64.5" customHeight="1" thickBot="1" x14ac:dyDescent="0.3">
      <c r="A9" s="402"/>
      <c r="B9" s="28" t="s">
        <v>39</v>
      </c>
      <c r="C9" s="28" t="s">
        <v>40</v>
      </c>
      <c r="D9" s="57" t="s">
        <v>41</v>
      </c>
      <c r="E9" s="405"/>
      <c r="F9" s="320"/>
      <c r="G9" s="320"/>
      <c r="H9" s="343"/>
      <c r="I9" s="28" t="s">
        <v>78</v>
      </c>
      <c r="J9" s="28" t="s">
        <v>80</v>
      </c>
      <c r="K9" s="28" t="s">
        <v>81</v>
      </c>
      <c r="L9" s="28" t="s">
        <v>27</v>
      </c>
      <c r="M9" s="28" t="s">
        <v>132</v>
      </c>
      <c r="N9" s="28" t="s">
        <v>82</v>
      </c>
      <c r="O9" s="28" t="s">
        <v>83</v>
      </c>
      <c r="P9" s="28" t="s">
        <v>80</v>
      </c>
      <c r="Q9" s="28" t="s">
        <v>84</v>
      </c>
      <c r="R9" s="28" t="s">
        <v>27</v>
      </c>
      <c r="S9" s="28" t="s">
        <v>79</v>
      </c>
      <c r="T9" s="28" t="s">
        <v>82</v>
      </c>
      <c r="U9" s="28" t="s">
        <v>83</v>
      </c>
      <c r="V9" s="28" t="s">
        <v>80</v>
      </c>
      <c r="W9" s="28" t="s">
        <v>84</v>
      </c>
      <c r="X9" s="28" t="s">
        <v>27</v>
      </c>
      <c r="Y9" s="28" t="s">
        <v>79</v>
      </c>
      <c r="Z9" s="28" t="s">
        <v>82</v>
      </c>
      <c r="AA9" s="28" t="s">
        <v>83</v>
      </c>
      <c r="AB9" s="28" t="s">
        <v>80</v>
      </c>
      <c r="AC9" s="172" t="s">
        <v>84</v>
      </c>
      <c r="AD9" s="172" t="s">
        <v>27</v>
      </c>
      <c r="AE9" s="172" t="s">
        <v>79</v>
      </c>
      <c r="AF9" s="219" t="s">
        <v>223</v>
      </c>
      <c r="AG9" s="219" t="s">
        <v>221</v>
      </c>
      <c r="AH9" s="219" t="s">
        <v>231</v>
      </c>
      <c r="AI9" s="219" t="s">
        <v>27</v>
      </c>
      <c r="AJ9" s="153" t="s">
        <v>216</v>
      </c>
      <c r="AK9" s="169" t="s">
        <v>220</v>
      </c>
      <c r="AL9" s="219" t="s">
        <v>226</v>
      </c>
      <c r="AM9" s="313"/>
      <c r="AN9" s="313"/>
      <c r="AO9" s="320"/>
      <c r="AP9" s="320"/>
      <c r="AQ9" s="320"/>
      <c r="AR9" s="320"/>
      <c r="AS9" s="414"/>
    </row>
    <row r="10" spans="1:45" s="45" customFormat="1" ht="61.5" customHeight="1" x14ac:dyDescent="0.25">
      <c r="A10" s="359" t="s">
        <v>115</v>
      </c>
      <c r="B10" s="367">
        <v>1</v>
      </c>
      <c r="C10" s="350" t="s">
        <v>119</v>
      </c>
      <c r="D10" s="352" t="s">
        <v>112</v>
      </c>
      <c r="E10" s="352">
        <v>467</v>
      </c>
      <c r="F10" s="365">
        <v>178</v>
      </c>
      <c r="G10" s="31" t="s">
        <v>4</v>
      </c>
      <c r="H10" s="62">
        <v>200</v>
      </c>
      <c r="I10" s="62"/>
      <c r="J10" s="62"/>
      <c r="K10" s="62"/>
      <c r="L10" s="629"/>
      <c r="M10" s="64">
        <v>117.5</v>
      </c>
      <c r="N10" s="65">
        <v>117.5</v>
      </c>
      <c r="O10" s="65">
        <v>117.5</v>
      </c>
      <c r="P10" s="65">
        <v>117.5</v>
      </c>
      <c r="Q10" s="65">
        <v>117.5</v>
      </c>
      <c r="R10" s="65">
        <v>117.5</v>
      </c>
      <c r="S10" s="65">
        <v>180</v>
      </c>
      <c r="T10" s="65">
        <v>180</v>
      </c>
      <c r="U10" s="65">
        <v>180</v>
      </c>
      <c r="V10" s="65">
        <v>180</v>
      </c>
      <c r="W10" s="65">
        <v>180</v>
      </c>
      <c r="X10" s="65">
        <v>180.01</v>
      </c>
      <c r="Y10" s="66">
        <v>195</v>
      </c>
      <c r="Z10" s="66">
        <v>195</v>
      </c>
      <c r="AA10" s="66">
        <v>195</v>
      </c>
      <c r="AB10" s="105">
        <v>195</v>
      </c>
      <c r="AC10" s="90">
        <v>195</v>
      </c>
      <c r="AD10" s="200">
        <v>195</v>
      </c>
      <c r="AE10" s="107">
        <v>200</v>
      </c>
      <c r="AF10" s="107">
        <v>200</v>
      </c>
      <c r="AG10" s="107">
        <v>200</v>
      </c>
      <c r="AH10" s="107">
        <v>200</v>
      </c>
      <c r="AI10" s="107">
        <v>195</v>
      </c>
      <c r="AJ10" s="107">
        <v>195</v>
      </c>
      <c r="AK10" s="107">
        <v>195</v>
      </c>
      <c r="AL10" s="107">
        <f>AI10</f>
        <v>195</v>
      </c>
      <c r="AM10" s="261">
        <f>AL10/AH10</f>
        <v>0.97499999999999998</v>
      </c>
      <c r="AN10" s="261">
        <f>AL10/H10</f>
        <v>0.97499999999999998</v>
      </c>
      <c r="AO10" s="424" t="s">
        <v>240</v>
      </c>
      <c r="AP10" s="421" t="s">
        <v>219</v>
      </c>
      <c r="AQ10" s="421" t="s">
        <v>235</v>
      </c>
      <c r="AR10" s="421" t="s">
        <v>217</v>
      </c>
      <c r="AS10" s="421" t="s">
        <v>218</v>
      </c>
    </row>
    <row r="11" spans="1:45" s="45" customFormat="1" ht="61.5" customHeight="1" x14ac:dyDescent="0.25">
      <c r="A11" s="360"/>
      <c r="B11" s="368"/>
      <c r="C11" s="351"/>
      <c r="D11" s="351"/>
      <c r="E11" s="351"/>
      <c r="F11" s="366"/>
      <c r="G11" s="33" t="s">
        <v>5</v>
      </c>
      <c r="H11" s="67">
        <f>R11+X11+AD11+AH11</f>
        <v>2819886747</v>
      </c>
      <c r="I11" s="60"/>
      <c r="J11" s="60"/>
      <c r="K11" s="60"/>
      <c r="L11" s="60"/>
      <c r="M11" s="60">
        <v>727842000</v>
      </c>
      <c r="N11" s="60">
        <v>727842000</v>
      </c>
      <c r="O11" s="60">
        <v>727842000</v>
      </c>
      <c r="P11" s="60">
        <v>727842000</v>
      </c>
      <c r="Q11" s="60">
        <v>679975500</v>
      </c>
      <c r="R11" s="60">
        <v>671590000</v>
      </c>
      <c r="S11" s="60">
        <v>735861000</v>
      </c>
      <c r="T11" s="60">
        <v>735861000</v>
      </c>
      <c r="U11" s="60">
        <v>735861000</v>
      </c>
      <c r="V11" s="60">
        <v>723018000</v>
      </c>
      <c r="W11" s="60">
        <v>731392600</v>
      </c>
      <c r="X11" s="60">
        <v>666077747</v>
      </c>
      <c r="Y11" s="60">
        <v>839442000</v>
      </c>
      <c r="Z11" s="60">
        <v>839442000</v>
      </c>
      <c r="AA11" s="60">
        <v>839442000</v>
      </c>
      <c r="AB11" s="106">
        <v>839442000</v>
      </c>
      <c r="AC11" s="106">
        <v>839442000</v>
      </c>
      <c r="AD11" s="106">
        <v>802181000</v>
      </c>
      <c r="AE11" s="106">
        <v>680038000</v>
      </c>
      <c r="AF11" s="106">
        <v>680038000</v>
      </c>
      <c r="AG11" s="106">
        <v>680038000</v>
      </c>
      <c r="AH11" s="106">
        <v>680038000</v>
      </c>
      <c r="AI11" s="255">
        <v>85233000</v>
      </c>
      <c r="AJ11" s="201">
        <v>32665000</v>
      </c>
      <c r="AK11" s="201">
        <v>59050000</v>
      </c>
      <c r="AL11" s="201">
        <f>AI11</f>
        <v>85233000</v>
      </c>
      <c r="AM11" s="261">
        <f t="shared" ref="AM11:AM24" si="0">AL11/AH11</f>
        <v>0.12533564300818484</v>
      </c>
      <c r="AN11" s="262">
        <f>(R11+X11+AD11+AL11)/H11</f>
        <v>0.78906776996175587</v>
      </c>
      <c r="AO11" s="425"/>
      <c r="AP11" s="422"/>
      <c r="AQ11" s="422"/>
      <c r="AR11" s="422"/>
      <c r="AS11" s="422"/>
    </row>
    <row r="12" spans="1:45" s="45" customFormat="1" ht="46.5" customHeight="1" x14ac:dyDescent="0.25">
      <c r="A12" s="360"/>
      <c r="B12" s="368"/>
      <c r="C12" s="351"/>
      <c r="D12" s="351"/>
      <c r="E12" s="351"/>
      <c r="F12" s="366"/>
      <c r="G12" s="30" t="s">
        <v>6</v>
      </c>
      <c r="H12" s="254"/>
      <c r="I12" s="163"/>
      <c r="J12" s="163"/>
      <c r="K12" s="163"/>
      <c r="L12" s="163"/>
      <c r="M12" s="163"/>
      <c r="N12" s="163"/>
      <c r="O12" s="163"/>
      <c r="P12" s="163"/>
      <c r="Q12" s="163"/>
      <c r="R12" s="163"/>
      <c r="S12" s="164"/>
      <c r="T12" s="163"/>
      <c r="U12" s="163"/>
      <c r="V12" s="163"/>
      <c r="W12" s="163"/>
      <c r="X12" s="163"/>
      <c r="Y12" s="163"/>
      <c r="Z12" s="163"/>
      <c r="AA12" s="163"/>
      <c r="AB12" s="163"/>
      <c r="AC12" s="165"/>
      <c r="AD12" s="165"/>
      <c r="AE12" s="165"/>
      <c r="AF12" s="165">
        <v>0</v>
      </c>
      <c r="AG12" s="165">
        <v>0</v>
      </c>
      <c r="AH12" s="165">
        <v>0</v>
      </c>
      <c r="AI12" s="165"/>
      <c r="AJ12" s="201">
        <v>0</v>
      </c>
      <c r="AK12" s="201">
        <v>0</v>
      </c>
      <c r="AL12" s="201"/>
      <c r="AM12" s="261" t="e">
        <f t="shared" si="0"/>
        <v>#DIV/0!</v>
      </c>
      <c r="AN12" s="165"/>
      <c r="AO12" s="425"/>
      <c r="AP12" s="422"/>
      <c r="AQ12" s="422"/>
      <c r="AR12" s="422"/>
      <c r="AS12" s="422"/>
    </row>
    <row r="13" spans="1:45" s="45" customFormat="1" ht="52.5" customHeight="1" x14ac:dyDescent="0.25">
      <c r="A13" s="360"/>
      <c r="B13" s="368"/>
      <c r="C13" s="351"/>
      <c r="D13" s="351"/>
      <c r="E13" s="351"/>
      <c r="F13" s="366"/>
      <c r="G13" s="33" t="s">
        <v>7</v>
      </c>
      <c r="H13" s="67">
        <f>R13+X13+AD13+AH13</f>
        <v>1386215744</v>
      </c>
      <c r="I13" s="164"/>
      <c r="J13" s="164"/>
      <c r="K13" s="164"/>
      <c r="L13" s="164"/>
      <c r="M13" s="164"/>
      <c r="N13" s="67"/>
      <c r="O13" s="67"/>
      <c r="P13" s="67"/>
      <c r="Q13" s="164"/>
      <c r="R13" s="61"/>
      <c r="S13" s="61">
        <v>509449867</v>
      </c>
      <c r="T13" s="61">
        <v>509449867</v>
      </c>
      <c r="U13" s="61">
        <v>509449867</v>
      </c>
      <c r="V13" s="61">
        <v>509449867</v>
      </c>
      <c r="W13" s="61">
        <v>509449867</v>
      </c>
      <c r="X13" s="61">
        <v>501406800</v>
      </c>
      <c r="Y13" s="68">
        <v>408640543</v>
      </c>
      <c r="Z13" s="61">
        <v>408640543</v>
      </c>
      <c r="AA13" s="61">
        <v>408640543</v>
      </c>
      <c r="AB13" s="61">
        <v>408640543</v>
      </c>
      <c r="AC13" s="192">
        <v>408640543</v>
      </c>
      <c r="AD13" s="166">
        <v>366087877</v>
      </c>
      <c r="AE13" s="107">
        <v>518721067</v>
      </c>
      <c r="AF13" s="107">
        <v>518721067</v>
      </c>
      <c r="AG13" s="107">
        <v>518721067</v>
      </c>
      <c r="AH13" s="106">
        <v>518721067</v>
      </c>
      <c r="AI13" s="106">
        <v>158721067</v>
      </c>
      <c r="AJ13" s="201">
        <v>144837067</v>
      </c>
      <c r="AK13" s="201">
        <v>153945900</v>
      </c>
      <c r="AL13" s="106">
        <f t="shared" ref="AL13:AL19" si="1">AI13</f>
        <v>158721067</v>
      </c>
      <c r="AM13" s="261">
        <f t="shared" si="0"/>
        <v>0.30598538809683623</v>
      </c>
      <c r="AN13" s="262">
        <f>(R13+X13+AD13+AI13)/H13</f>
        <v>0.74030016499365336</v>
      </c>
      <c r="AO13" s="425"/>
      <c r="AP13" s="422"/>
      <c r="AQ13" s="422"/>
      <c r="AR13" s="422"/>
      <c r="AS13" s="422"/>
    </row>
    <row r="14" spans="1:45" s="45" customFormat="1" ht="61.5" customHeight="1" x14ac:dyDescent="0.25">
      <c r="A14" s="360"/>
      <c r="B14" s="368"/>
      <c r="C14" s="351"/>
      <c r="D14" s="351"/>
      <c r="E14" s="351"/>
      <c r="F14" s="366"/>
      <c r="G14" s="30" t="s">
        <v>8</v>
      </c>
      <c r="H14" s="69">
        <f>+H10+H12</f>
        <v>200</v>
      </c>
      <c r="I14" s="69"/>
      <c r="J14" s="69"/>
      <c r="K14" s="69"/>
      <c r="L14" s="630"/>
      <c r="M14" s="63">
        <f>+M10+M12</f>
        <v>117.5</v>
      </c>
      <c r="N14" s="63">
        <f>+N10+N12</f>
        <v>117.5</v>
      </c>
      <c r="O14" s="63">
        <f>+O10+O12</f>
        <v>117.5</v>
      </c>
      <c r="P14" s="63">
        <v>117.5</v>
      </c>
      <c r="Q14" s="63">
        <v>117.5</v>
      </c>
      <c r="R14" s="63">
        <f>R10</f>
        <v>117.5</v>
      </c>
      <c r="S14" s="63">
        <f>+S10+S12</f>
        <v>180</v>
      </c>
      <c r="T14" s="63">
        <f>+T10</f>
        <v>180</v>
      </c>
      <c r="U14" s="63">
        <f>+U10</f>
        <v>180</v>
      </c>
      <c r="V14" s="63">
        <f>+V10</f>
        <v>180</v>
      </c>
      <c r="W14" s="63">
        <f>+W10</f>
        <v>180</v>
      </c>
      <c r="X14" s="63">
        <f>+X10</f>
        <v>180.01</v>
      </c>
      <c r="Y14" s="70">
        <v>195</v>
      </c>
      <c r="Z14" s="70">
        <v>195</v>
      </c>
      <c r="AA14" s="70">
        <v>195</v>
      </c>
      <c r="AB14" s="90">
        <v>195</v>
      </c>
      <c r="AC14" s="107">
        <f>+AC10+AC12</f>
        <v>195</v>
      </c>
      <c r="AD14" s="200">
        <f>+AD10+AD12</f>
        <v>195</v>
      </c>
      <c r="AE14" s="106">
        <f>+AE10+AE12</f>
        <v>200</v>
      </c>
      <c r="AF14" s="106">
        <f>+AF10+AF12</f>
        <v>200</v>
      </c>
      <c r="AG14" s="106">
        <f>+AG10+AG12</f>
        <v>200</v>
      </c>
      <c r="AH14" s="106">
        <v>200</v>
      </c>
      <c r="AI14" s="255">
        <f t="shared" ref="AI14:AI15" si="2">AK14</f>
        <v>195</v>
      </c>
      <c r="AJ14" s="201">
        <v>195</v>
      </c>
      <c r="AK14" s="106">
        <f>+AK10+AK12</f>
        <v>195</v>
      </c>
      <c r="AL14" s="107">
        <f t="shared" si="1"/>
        <v>195</v>
      </c>
      <c r="AM14" s="261">
        <f t="shared" si="0"/>
        <v>0.97499999999999998</v>
      </c>
      <c r="AN14" s="263">
        <f>AL14/H14</f>
        <v>0.97499999999999998</v>
      </c>
      <c r="AO14" s="425"/>
      <c r="AP14" s="422"/>
      <c r="AQ14" s="422"/>
      <c r="AR14" s="422"/>
      <c r="AS14" s="422"/>
    </row>
    <row r="15" spans="1:45" s="45" customFormat="1" ht="49.5" customHeight="1" thickBot="1" x14ac:dyDescent="0.3">
      <c r="A15" s="361"/>
      <c r="B15" s="368"/>
      <c r="C15" s="351"/>
      <c r="D15" s="351"/>
      <c r="E15" s="351"/>
      <c r="F15" s="366"/>
      <c r="G15" s="179" t="s">
        <v>9</v>
      </c>
      <c r="H15" s="180">
        <f>H11+H13</f>
        <v>4206102491</v>
      </c>
      <c r="I15" s="180"/>
      <c r="J15" s="180"/>
      <c r="K15" s="180"/>
      <c r="L15" s="180"/>
      <c r="M15" s="180">
        <f>M11+M13</f>
        <v>727842000</v>
      </c>
      <c r="N15" s="180">
        <f>N11+N13</f>
        <v>727842000</v>
      </c>
      <c r="O15" s="180">
        <f>O11+O13</f>
        <v>727842000</v>
      </c>
      <c r="P15" s="180">
        <v>727842000</v>
      </c>
      <c r="Q15" s="180">
        <f>+Q11+Q13</f>
        <v>679975500</v>
      </c>
      <c r="R15" s="180">
        <f>R11</f>
        <v>671590000</v>
      </c>
      <c r="S15" s="180">
        <f>S11+S13</f>
        <v>1245310867</v>
      </c>
      <c r="T15" s="180">
        <f>+T13+T11</f>
        <v>1245310867</v>
      </c>
      <c r="U15" s="180">
        <f>+U13+U11</f>
        <v>1245310867</v>
      </c>
      <c r="V15" s="180">
        <v>1232467867</v>
      </c>
      <c r="W15" s="180">
        <f>W11+W13</f>
        <v>1240842467</v>
      </c>
      <c r="X15" s="180">
        <f>X11+X13</f>
        <v>1167484547</v>
      </c>
      <c r="Y15" s="180">
        <f>Y11+Y13</f>
        <v>1248082543</v>
      </c>
      <c r="Z15" s="180">
        <f>Z11+Z13</f>
        <v>1248082543</v>
      </c>
      <c r="AA15" s="180">
        <f t="shared" ref="AA15:AE15" si="3">AA11+AA13</f>
        <v>1248082543</v>
      </c>
      <c r="AB15" s="180">
        <f t="shared" si="3"/>
        <v>1248082543</v>
      </c>
      <c r="AC15" s="180">
        <f t="shared" si="3"/>
        <v>1248082543</v>
      </c>
      <c r="AD15" s="180">
        <f t="shared" si="3"/>
        <v>1168268877</v>
      </c>
      <c r="AE15" s="202">
        <f t="shared" si="3"/>
        <v>1198759067</v>
      </c>
      <c r="AF15" s="202">
        <f t="shared" ref="AF15:AH15" si="4">AF11+AF13</f>
        <v>1198759067</v>
      </c>
      <c r="AG15" s="202">
        <f t="shared" si="4"/>
        <v>1198759067</v>
      </c>
      <c r="AH15" s="202">
        <f t="shared" si="4"/>
        <v>1198759067</v>
      </c>
      <c r="AI15" s="256">
        <f t="shared" si="2"/>
        <v>212995900</v>
      </c>
      <c r="AJ15" s="203">
        <v>177502067</v>
      </c>
      <c r="AK15" s="202">
        <f t="shared" ref="AK15" si="5">AK11+AK13</f>
        <v>212995900</v>
      </c>
      <c r="AL15" s="201">
        <f t="shared" si="1"/>
        <v>212995900</v>
      </c>
      <c r="AM15" s="261">
        <f t="shared" si="0"/>
        <v>0.17768032448175008</v>
      </c>
      <c r="AN15" s="262">
        <f>(R15+X15+AD15+AL15)/H15</f>
        <v>0.76563501029533043</v>
      </c>
      <c r="AO15" s="426"/>
      <c r="AP15" s="423"/>
      <c r="AQ15" s="423"/>
      <c r="AR15" s="423"/>
      <c r="AS15" s="423"/>
    </row>
    <row r="16" spans="1:45" s="45" customFormat="1" ht="45" customHeight="1" thickBot="1" x14ac:dyDescent="0.3">
      <c r="A16" s="362" t="s">
        <v>116</v>
      </c>
      <c r="B16" s="369">
        <v>3</v>
      </c>
      <c r="C16" s="372" t="s">
        <v>117</v>
      </c>
      <c r="D16" s="374" t="s">
        <v>98</v>
      </c>
      <c r="E16" s="374">
        <v>468</v>
      </c>
      <c r="F16" s="375">
        <v>1</v>
      </c>
      <c r="G16" s="183" t="s">
        <v>4</v>
      </c>
      <c r="H16" s="184">
        <v>1000</v>
      </c>
      <c r="I16" s="184"/>
      <c r="J16" s="184"/>
      <c r="K16" s="184"/>
      <c r="L16" s="184"/>
      <c r="M16" s="184">
        <v>681</v>
      </c>
      <c r="N16" s="184">
        <v>681</v>
      </c>
      <c r="O16" s="184">
        <v>125</v>
      </c>
      <c r="P16" s="184">
        <v>125</v>
      </c>
      <c r="Q16" s="184">
        <v>681</v>
      </c>
      <c r="R16" s="184">
        <v>681</v>
      </c>
      <c r="S16" s="185">
        <v>125</v>
      </c>
      <c r="T16" s="185" t="e">
        <f>+[2]GESTIÓN!V18</f>
        <v>#REF!</v>
      </c>
      <c r="U16" s="185">
        <v>125</v>
      </c>
      <c r="V16" s="186">
        <v>125</v>
      </c>
      <c r="W16" s="187">
        <v>125</v>
      </c>
      <c r="X16" s="184">
        <v>132</v>
      </c>
      <c r="Y16" s="188">
        <v>125</v>
      </c>
      <c r="Z16" s="189">
        <v>125</v>
      </c>
      <c r="AA16" s="189">
        <v>125</v>
      </c>
      <c r="AB16" s="190">
        <v>125</v>
      </c>
      <c r="AC16" s="190">
        <v>125</v>
      </c>
      <c r="AD16" s="190">
        <v>125</v>
      </c>
      <c r="AE16" s="161">
        <v>62</v>
      </c>
      <c r="AF16" s="188">
        <v>62</v>
      </c>
      <c r="AG16" s="188">
        <v>62</v>
      </c>
      <c r="AH16" s="188">
        <v>62</v>
      </c>
      <c r="AI16" s="184">
        <v>32</v>
      </c>
      <c r="AJ16" s="184">
        <v>20</v>
      </c>
      <c r="AK16" s="184">
        <v>22</v>
      </c>
      <c r="AL16" s="177">
        <f t="shared" si="1"/>
        <v>32</v>
      </c>
      <c r="AM16" s="261">
        <f t="shared" si="0"/>
        <v>0.5161290322580645</v>
      </c>
      <c r="AN16" s="264">
        <f>(R16+X16+AD16+AL16)/H16</f>
        <v>0.97</v>
      </c>
      <c r="AO16" s="424" t="s">
        <v>236</v>
      </c>
      <c r="AP16" s="421" t="str">
        <f>GESTIÓN!AQ17</f>
        <v>No se ha logrado avanzar en la vinculacion de mas predios por el confinamiento obligatorio lo cual imposibilita por el momento el desplamamiento a campo por parte del apoyo operativo para adelantar acciones en campo.</v>
      </c>
      <c r="AQ16" s="421" t="s">
        <v>235</v>
      </c>
      <c r="AR16" s="421" t="s">
        <v>217</v>
      </c>
      <c r="AS16" s="421" t="s">
        <v>218</v>
      </c>
    </row>
    <row r="17" spans="1:47" s="45" customFormat="1" ht="54" customHeight="1" x14ac:dyDescent="0.25">
      <c r="A17" s="363"/>
      <c r="B17" s="370"/>
      <c r="C17" s="351"/>
      <c r="D17" s="351"/>
      <c r="E17" s="351"/>
      <c r="F17" s="366"/>
      <c r="G17" s="191" t="s">
        <v>5</v>
      </c>
      <c r="H17" s="67">
        <f>R17+X17+AD17+AH17</f>
        <v>4074526632</v>
      </c>
      <c r="I17" s="106"/>
      <c r="J17" s="106"/>
      <c r="K17" s="106"/>
      <c r="L17" s="106"/>
      <c r="M17" s="106">
        <v>807536000</v>
      </c>
      <c r="N17" s="106">
        <v>807536000</v>
      </c>
      <c r="O17" s="106">
        <v>807536000</v>
      </c>
      <c r="P17" s="106">
        <v>807536000</v>
      </c>
      <c r="Q17" s="106">
        <v>855402500</v>
      </c>
      <c r="R17" s="106">
        <v>752679545</v>
      </c>
      <c r="S17" s="106">
        <v>1028014000</v>
      </c>
      <c r="T17" s="106">
        <v>1028014000</v>
      </c>
      <c r="U17" s="192">
        <v>1028014000</v>
      </c>
      <c r="V17" s="106"/>
      <c r="W17" s="106">
        <v>1032482400</v>
      </c>
      <c r="X17" s="106">
        <v>943091637</v>
      </c>
      <c r="Y17" s="106">
        <v>1289868000</v>
      </c>
      <c r="Z17" s="166">
        <v>1289868000</v>
      </c>
      <c r="AA17" s="106">
        <v>1289868000</v>
      </c>
      <c r="AB17" s="106">
        <v>1289868000</v>
      </c>
      <c r="AC17" s="106">
        <v>1289868000</v>
      </c>
      <c r="AD17" s="106">
        <v>1201617450</v>
      </c>
      <c r="AE17" s="162">
        <v>1177138000</v>
      </c>
      <c r="AF17" s="106">
        <v>1177138000</v>
      </c>
      <c r="AG17" s="106">
        <v>1177138000</v>
      </c>
      <c r="AH17" s="106">
        <v>1177138000</v>
      </c>
      <c r="AI17" s="166">
        <v>151572000</v>
      </c>
      <c r="AJ17" s="166">
        <v>48512000</v>
      </c>
      <c r="AK17" s="166">
        <v>106085000</v>
      </c>
      <c r="AL17" s="166">
        <f t="shared" si="1"/>
        <v>151572000</v>
      </c>
      <c r="AM17" s="261">
        <f t="shared" si="0"/>
        <v>0.128763152663494</v>
      </c>
      <c r="AN17" s="264">
        <f>(R17+X17+AD17+AL17)/H17</f>
        <v>0.74829812328491363</v>
      </c>
      <c r="AO17" s="425"/>
      <c r="AP17" s="422"/>
      <c r="AQ17" s="422"/>
      <c r="AR17" s="422"/>
      <c r="AS17" s="422"/>
    </row>
    <row r="18" spans="1:47" s="45" customFormat="1" ht="40.5" customHeight="1" thickBot="1" x14ac:dyDescent="0.3">
      <c r="A18" s="363"/>
      <c r="B18" s="370"/>
      <c r="C18" s="351"/>
      <c r="D18" s="351"/>
      <c r="E18" s="351"/>
      <c r="F18" s="366"/>
      <c r="G18" s="193" t="s">
        <v>6</v>
      </c>
      <c r="H18" s="108"/>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7"/>
      <c r="AF18" s="165"/>
      <c r="AG18" s="165"/>
      <c r="AH18" s="165"/>
      <c r="AI18" s="165"/>
      <c r="AJ18" s="166">
        <v>0</v>
      </c>
      <c r="AK18" s="166"/>
      <c r="AL18" s="166">
        <f t="shared" si="1"/>
        <v>0</v>
      </c>
      <c r="AM18" s="261" t="e">
        <f t="shared" si="0"/>
        <v>#DIV/0!</v>
      </c>
      <c r="AN18" s="257"/>
      <c r="AO18" s="425"/>
      <c r="AP18" s="422"/>
      <c r="AQ18" s="422"/>
      <c r="AR18" s="422"/>
      <c r="AS18" s="422"/>
    </row>
    <row r="19" spans="1:47" s="45" customFormat="1" ht="55.5" customHeight="1" thickBot="1" x14ac:dyDescent="0.3">
      <c r="A19" s="363"/>
      <c r="B19" s="370"/>
      <c r="C19" s="351"/>
      <c r="D19" s="351"/>
      <c r="E19" s="351"/>
      <c r="F19" s="366"/>
      <c r="G19" s="191" t="s">
        <v>7</v>
      </c>
      <c r="H19" s="67">
        <f>R19+X19+AD19+AH19</f>
        <v>1530658449</v>
      </c>
      <c r="I19" s="194"/>
      <c r="J19" s="194"/>
      <c r="K19" s="194"/>
      <c r="L19" s="194"/>
      <c r="M19" s="194"/>
      <c r="N19" s="631"/>
      <c r="O19" s="631"/>
      <c r="P19" s="631"/>
      <c r="Q19" s="194"/>
      <c r="R19" s="194"/>
      <c r="S19" s="192">
        <v>372740020</v>
      </c>
      <c r="T19" s="194">
        <v>722740020</v>
      </c>
      <c r="U19" s="194">
        <v>372740020</v>
      </c>
      <c r="V19" s="194"/>
      <c r="W19" s="194">
        <v>365369020</v>
      </c>
      <c r="X19" s="194">
        <v>365369020</v>
      </c>
      <c r="Y19" s="194">
        <v>554496402</v>
      </c>
      <c r="Z19" s="99">
        <v>554496402</v>
      </c>
      <c r="AA19" s="99">
        <v>554496402</v>
      </c>
      <c r="AB19" s="195">
        <v>554495395</v>
      </c>
      <c r="AC19" s="195">
        <v>554495395</v>
      </c>
      <c r="AD19" s="195">
        <v>554495395</v>
      </c>
      <c r="AE19" s="162">
        <v>610794034</v>
      </c>
      <c r="AF19" s="106">
        <v>610794034</v>
      </c>
      <c r="AG19" s="106">
        <v>610794034</v>
      </c>
      <c r="AH19" s="106">
        <v>610794034</v>
      </c>
      <c r="AI19" s="106">
        <v>196169117</v>
      </c>
      <c r="AJ19" s="166">
        <v>177717249</v>
      </c>
      <c r="AK19" s="166">
        <v>191143950</v>
      </c>
      <c r="AL19" s="106">
        <f t="shared" si="1"/>
        <v>196169117</v>
      </c>
      <c r="AM19" s="261">
        <f t="shared" si="0"/>
        <v>0.3211706501376862</v>
      </c>
      <c r="AN19" s="264">
        <f t="shared" ref="AN19:AN24" si="6">(R19+X19+AD19+AL19)/H19</f>
        <v>0.72911989786429487</v>
      </c>
      <c r="AO19" s="425"/>
      <c r="AP19" s="422"/>
      <c r="AQ19" s="422"/>
      <c r="AR19" s="422"/>
      <c r="AS19" s="422"/>
    </row>
    <row r="20" spans="1:47" s="45" customFormat="1" ht="55.5" customHeight="1" thickBot="1" x14ac:dyDescent="0.3">
      <c r="A20" s="363"/>
      <c r="B20" s="370"/>
      <c r="C20" s="351"/>
      <c r="D20" s="351"/>
      <c r="E20" s="351"/>
      <c r="F20" s="366"/>
      <c r="G20" s="193" t="s">
        <v>8</v>
      </c>
      <c r="H20" s="177">
        <f>+H16+H18</f>
        <v>1000</v>
      </c>
      <c r="I20" s="196"/>
      <c r="J20" s="196"/>
      <c r="K20" s="196"/>
      <c r="L20" s="196"/>
      <c r="M20" s="196">
        <v>680</v>
      </c>
      <c r="N20" s="196">
        <v>681</v>
      </c>
      <c r="O20" s="196">
        <v>125</v>
      </c>
      <c r="P20" s="196">
        <v>125</v>
      </c>
      <c r="Q20" s="196">
        <f t="shared" ref="Q20:X20" si="7">Q16</f>
        <v>681</v>
      </c>
      <c r="R20" s="196">
        <f t="shared" si="7"/>
        <v>681</v>
      </c>
      <c r="S20" s="197">
        <f t="shared" si="7"/>
        <v>125</v>
      </c>
      <c r="T20" s="197" t="e">
        <f t="shared" si="7"/>
        <v>#REF!</v>
      </c>
      <c r="U20" s="197">
        <f t="shared" si="7"/>
        <v>125</v>
      </c>
      <c r="V20" s="197">
        <f t="shared" si="7"/>
        <v>125</v>
      </c>
      <c r="W20" s="196">
        <f t="shared" si="7"/>
        <v>125</v>
      </c>
      <c r="X20" s="196">
        <f t="shared" si="7"/>
        <v>132</v>
      </c>
      <c r="Y20" s="196">
        <v>125</v>
      </c>
      <c r="Z20" s="196">
        <v>125</v>
      </c>
      <c r="AA20" s="196">
        <f>+AA16+AA18</f>
        <v>125</v>
      </c>
      <c r="AB20" s="90">
        <v>125</v>
      </c>
      <c r="AC20" s="90">
        <v>125</v>
      </c>
      <c r="AD20" s="90">
        <f t="shared" ref="AD20:AK20" si="8">+AD16+AD18</f>
        <v>125</v>
      </c>
      <c r="AE20" s="173">
        <f t="shared" si="8"/>
        <v>62</v>
      </c>
      <c r="AF20" s="178">
        <f t="shared" ref="AF20" si="9">+AF16+AF18</f>
        <v>62</v>
      </c>
      <c r="AG20" s="178">
        <f t="shared" si="8"/>
        <v>62</v>
      </c>
      <c r="AH20" s="165">
        <v>62</v>
      </c>
      <c r="AI20" s="165">
        <f t="shared" si="8"/>
        <v>32</v>
      </c>
      <c r="AJ20" s="165">
        <v>20</v>
      </c>
      <c r="AK20" s="165">
        <f t="shared" si="8"/>
        <v>22</v>
      </c>
      <c r="AL20" s="265">
        <f>+AL16+AL18</f>
        <v>32</v>
      </c>
      <c r="AM20" s="261">
        <f t="shared" si="0"/>
        <v>0.5161290322580645</v>
      </c>
      <c r="AN20" s="264">
        <f t="shared" si="6"/>
        <v>0.97</v>
      </c>
      <c r="AO20" s="425"/>
      <c r="AP20" s="422"/>
      <c r="AQ20" s="422"/>
      <c r="AR20" s="422"/>
      <c r="AS20" s="422"/>
    </row>
    <row r="21" spans="1:47" s="45" customFormat="1" ht="102" customHeight="1" thickBot="1" x14ac:dyDescent="0.3">
      <c r="A21" s="364"/>
      <c r="B21" s="371"/>
      <c r="C21" s="373"/>
      <c r="D21" s="373"/>
      <c r="E21" s="373"/>
      <c r="F21" s="376"/>
      <c r="G21" s="198" t="s">
        <v>9</v>
      </c>
      <c r="H21" s="199">
        <f>H17+H19</f>
        <v>5605185081</v>
      </c>
      <c r="I21" s="199"/>
      <c r="J21" s="199"/>
      <c r="K21" s="199"/>
      <c r="L21" s="199"/>
      <c r="M21" s="199">
        <f>M17+M19</f>
        <v>807536000</v>
      </c>
      <c r="N21" s="199">
        <f>N17+N19</f>
        <v>807536000</v>
      </c>
      <c r="O21" s="199">
        <f>O17</f>
        <v>807536000</v>
      </c>
      <c r="P21" s="199">
        <v>807536000</v>
      </c>
      <c r="Q21" s="199">
        <f>+Q17+Q19</f>
        <v>855402500</v>
      </c>
      <c r="R21" s="199">
        <f>R17</f>
        <v>752679545</v>
      </c>
      <c r="S21" s="199">
        <f>S17+S19</f>
        <v>1400754020</v>
      </c>
      <c r="T21" s="199">
        <f>+T19+T17</f>
        <v>1750754020</v>
      </c>
      <c r="U21" s="199">
        <f>+U19+U17</f>
        <v>1400754020</v>
      </c>
      <c r="V21" s="199"/>
      <c r="W21" s="199">
        <f>W17+W19</f>
        <v>1397851420</v>
      </c>
      <c r="X21" s="199">
        <f>X17+X19</f>
        <v>1308460657</v>
      </c>
      <c r="Y21" s="199">
        <f>Y17+Y19</f>
        <v>1844364402</v>
      </c>
      <c r="Z21" s="199">
        <f t="shared" ref="Z21:AD21" si="10">Z17+Z19</f>
        <v>1844364402</v>
      </c>
      <c r="AA21" s="199">
        <f t="shared" si="10"/>
        <v>1844364402</v>
      </c>
      <c r="AB21" s="199">
        <f t="shared" si="10"/>
        <v>1844363395</v>
      </c>
      <c r="AC21" s="199">
        <f t="shared" si="10"/>
        <v>1844363395</v>
      </c>
      <c r="AD21" s="199">
        <f t="shared" si="10"/>
        <v>1756112845</v>
      </c>
      <c r="AE21" s="174">
        <f>AE17+AE19</f>
        <v>1787932034</v>
      </c>
      <c r="AF21" s="199">
        <f>AF17+AF19</f>
        <v>1787932034</v>
      </c>
      <c r="AG21" s="199">
        <f>AG17+AG19</f>
        <v>1787932034</v>
      </c>
      <c r="AH21" s="199">
        <f>AH17+AH19</f>
        <v>1787932034</v>
      </c>
      <c r="AI21" s="199">
        <f>AI17+AI19</f>
        <v>347741117</v>
      </c>
      <c r="AJ21" s="199">
        <v>226229249</v>
      </c>
      <c r="AK21" s="199">
        <f>AK17+AK19</f>
        <v>297228950</v>
      </c>
      <c r="AL21" s="180">
        <f>+AL17+AL19</f>
        <v>347741117</v>
      </c>
      <c r="AM21" s="261">
        <f t="shared" si="0"/>
        <v>0.19449347647853599</v>
      </c>
      <c r="AN21" s="264">
        <f t="shared" si="6"/>
        <v>0.74306095228115809</v>
      </c>
      <c r="AO21" s="426"/>
      <c r="AP21" s="423"/>
      <c r="AQ21" s="423"/>
      <c r="AR21" s="423"/>
      <c r="AS21" s="423"/>
    </row>
    <row r="22" spans="1:47" s="46" customFormat="1" ht="31.5" customHeight="1" thickBot="1" x14ac:dyDescent="0.25">
      <c r="A22" s="353" t="s">
        <v>10</v>
      </c>
      <c r="B22" s="354"/>
      <c r="C22" s="354"/>
      <c r="D22" s="354"/>
      <c r="E22" s="354"/>
      <c r="F22" s="355"/>
      <c r="G22" s="181" t="s">
        <v>5</v>
      </c>
      <c r="H22" s="175">
        <v>6312430545</v>
      </c>
      <c r="I22" s="175"/>
      <c r="J22" s="175"/>
      <c r="K22" s="175"/>
      <c r="L22" s="175"/>
      <c r="M22" s="175">
        <f>M17</f>
        <v>807536000</v>
      </c>
      <c r="N22" s="175">
        <f t="shared" ref="N22:AC22" si="11">+N11+N17</f>
        <v>1535378000</v>
      </c>
      <c r="O22" s="175">
        <f t="shared" si="11"/>
        <v>1535378000</v>
      </c>
      <c r="P22" s="175">
        <f t="shared" si="11"/>
        <v>1535378000</v>
      </c>
      <c r="Q22" s="175">
        <f t="shared" si="11"/>
        <v>1535378000</v>
      </c>
      <c r="R22" s="175">
        <f t="shared" si="11"/>
        <v>1424269545</v>
      </c>
      <c r="S22" s="175">
        <f t="shared" si="11"/>
        <v>1763875000</v>
      </c>
      <c r="T22" s="175">
        <f t="shared" si="11"/>
        <v>1763875000</v>
      </c>
      <c r="U22" s="175">
        <f t="shared" si="11"/>
        <v>1763875000</v>
      </c>
      <c r="V22" s="175">
        <f t="shared" si="11"/>
        <v>723018000</v>
      </c>
      <c r="W22" s="175">
        <f t="shared" si="11"/>
        <v>1763875000</v>
      </c>
      <c r="X22" s="175">
        <f t="shared" si="11"/>
        <v>1609169384</v>
      </c>
      <c r="Y22" s="175">
        <f t="shared" si="11"/>
        <v>2129310000</v>
      </c>
      <c r="Z22" s="182">
        <f>+Z11+Z17</f>
        <v>2129310000</v>
      </c>
      <c r="AA22" s="175">
        <f t="shared" si="11"/>
        <v>2129310000</v>
      </c>
      <c r="AB22" s="175">
        <f t="shared" si="11"/>
        <v>2129310000</v>
      </c>
      <c r="AC22" s="175">
        <f t="shared" si="11"/>
        <v>2129310000</v>
      </c>
      <c r="AD22" s="175">
        <f t="shared" ref="AD22:AK22" si="12">+AD11+AD17</f>
        <v>2003798450</v>
      </c>
      <c r="AE22" s="175">
        <f t="shared" si="12"/>
        <v>1857176000</v>
      </c>
      <c r="AF22" s="175">
        <f t="shared" ref="AF22" si="13">+AF11+AF17</f>
        <v>1857176000</v>
      </c>
      <c r="AG22" s="175">
        <f t="shared" si="12"/>
        <v>1857176000</v>
      </c>
      <c r="AH22" s="175">
        <f t="shared" ref="AH22" si="14">+AH11+AH17</f>
        <v>1857176000</v>
      </c>
      <c r="AI22" s="175">
        <f t="shared" si="12"/>
        <v>236805000</v>
      </c>
      <c r="AJ22" s="176">
        <f t="shared" si="12"/>
        <v>81177000</v>
      </c>
      <c r="AK22" s="176">
        <f t="shared" si="12"/>
        <v>165135000</v>
      </c>
      <c r="AL22" s="175">
        <f t="shared" ref="AL22" si="15">+AL11+AL17</f>
        <v>236805000</v>
      </c>
      <c r="AM22" s="261">
        <f t="shared" si="0"/>
        <v>0.12750810908605323</v>
      </c>
      <c r="AN22" s="264">
        <f t="shared" si="6"/>
        <v>0.83550105484764581</v>
      </c>
      <c r="AO22" s="415"/>
      <c r="AP22" s="415"/>
      <c r="AQ22" s="415"/>
      <c r="AR22" s="415"/>
      <c r="AS22" s="416"/>
    </row>
    <row r="23" spans="1:47" s="46" customFormat="1" ht="28.5" customHeight="1" thickBot="1" x14ac:dyDescent="0.25">
      <c r="A23" s="353"/>
      <c r="B23" s="354"/>
      <c r="C23" s="354"/>
      <c r="D23" s="354"/>
      <c r="E23" s="354"/>
      <c r="F23" s="355"/>
      <c r="G23" s="33" t="s">
        <v>7</v>
      </c>
      <c r="H23" s="71">
        <f>H13+H19</f>
        <v>2916874193</v>
      </c>
      <c r="I23" s="71"/>
      <c r="J23" s="71"/>
      <c r="K23" s="71"/>
      <c r="L23" s="71"/>
      <c r="M23" s="71"/>
      <c r="N23" s="71"/>
      <c r="O23" s="71"/>
      <c r="P23" s="71"/>
      <c r="Q23" s="71"/>
      <c r="R23" s="71"/>
      <c r="S23" s="71">
        <f t="shared" ref="S23:AJ23" si="16">+S19+S13</f>
        <v>882189887</v>
      </c>
      <c r="T23" s="71">
        <f t="shared" si="16"/>
        <v>1232189887</v>
      </c>
      <c r="U23" s="71">
        <f t="shared" si="16"/>
        <v>882189887</v>
      </c>
      <c r="V23" s="71">
        <f t="shared" si="16"/>
        <v>509449867</v>
      </c>
      <c r="W23" s="71">
        <f t="shared" si="16"/>
        <v>874818887</v>
      </c>
      <c r="X23" s="71">
        <f t="shared" si="16"/>
        <v>866775820</v>
      </c>
      <c r="Y23" s="71">
        <f t="shared" si="16"/>
        <v>963136945</v>
      </c>
      <c r="Z23" s="72">
        <f t="shared" si="16"/>
        <v>963136945</v>
      </c>
      <c r="AA23" s="71">
        <f>+AA19+AA13</f>
        <v>963136945</v>
      </c>
      <c r="AB23" s="71">
        <f t="shared" si="16"/>
        <v>963135938</v>
      </c>
      <c r="AC23" s="71">
        <f t="shared" si="16"/>
        <v>963135938</v>
      </c>
      <c r="AD23" s="71">
        <f>+AD19+AD13</f>
        <v>920583272</v>
      </c>
      <c r="AE23" s="71">
        <f t="shared" si="16"/>
        <v>1129515101</v>
      </c>
      <c r="AF23" s="71">
        <f t="shared" si="16"/>
        <v>1129515101</v>
      </c>
      <c r="AG23" s="71">
        <f t="shared" ref="AG23:AI23" si="17">+AG19+AG13</f>
        <v>1129515101</v>
      </c>
      <c r="AH23" s="71">
        <f t="shared" ref="AH23" si="18">+AH19+AH13</f>
        <v>1129515101</v>
      </c>
      <c r="AI23" s="71">
        <f t="shared" si="17"/>
        <v>354890184</v>
      </c>
      <c r="AJ23" s="100">
        <f t="shared" si="16"/>
        <v>322554316</v>
      </c>
      <c r="AK23" s="100">
        <f t="shared" ref="AK23:AL23" si="19">+AK19+AK13</f>
        <v>345089850</v>
      </c>
      <c r="AL23" s="71">
        <f t="shared" si="19"/>
        <v>354890184</v>
      </c>
      <c r="AM23" s="261">
        <f t="shared" si="0"/>
        <v>0.31419693608859506</v>
      </c>
      <c r="AN23" s="264">
        <f t="shared" si="6"/>
        <v>0.73443320974933801</v>
      </c>
      <c r="AO23" s="417"/>
      <c r="AP23" s="417"/>
      <c r="AQ23" s="417"/>
      <c r="AR23" s="417"/>
      <c r="AS23" s="418"/>
    </row>
    <row r="24" spans="1:47" s="46" customFormat="1" ht="35.25" customHeight="1" thickBot="1" x14ac:dyDescent="0.25">
      <c r="A24" s="356"/>
      <c r="B24" s="357"/>
      <c r="C24" s="357"/>
      <c r="D24" s="357"/>
      <c r="E24" s="357"/>
      <c r="F24" s="358"/>
      <c r="G24" s="32" t="s">
        <v>10</v>
      </c>
      <c r="H24" s="73">
        <f>H22+H23</f>
        <v>9229304738</v>
      </c>
      <c r="I24" s="73"/>
      <c r="J24" s="73"/>
      <c r="K24" s="73"/>
      <c r="L24" s="73"/>
      <c r="M24" s="73">
        <f>M22</f>
        <v>807536000</v>
      </c>
      <c r="N24" s="73">
        <f>+N22</f>
        <v>1535378000</v>
      </c>
      <c r="O24" s="73">
        <f>+O22</f>
        <v>1535378000</v>
      </c>
      <c r="P24" s="73">
        <f>+P22</f>
        <v>1535378000</v>
      </c>
      <c r="Q24" s="73">
        <f>+Q22</f>
        <v>1535378000</v>
      </c>
      <c r="R24" s="73">
        <f>+R22</f>
        <v>1424269545</v>
      </c>
      <c r="S24" s="73">
        <f t="shared" ref="S24:AL24" si="20">+S22+S23</f>
        <v>2646064887</v>
      </c>
      <c r="T24" s="73">
        <f t="shared" si="20"/>
        <v>2996064887</v>
      </c>
      <c r="U24" s="73">
        <f t="shared" si="20"/>
        <v>2646064887</v>
      </c>
      <c r="V24" s="73">
        <f t="shared" si="20"/>
        <v>1232467867</v>
      </c>
      <c r="W24" s="73">
        <f t="shared" si="20"/>
        <v>2638693887</v>
      </c>
      <c r="X24" s="73">
        <f t="shared" si="20"/>
        <v>2475945204</v>
      </c>
      <c r="Y24" s="73">
        <f t="shared" si="20"/>
        <v>3092446945</v>
      </c>
      <c r="Z24" s="73">
        <f t="shared" si="20"/>
        <v>3092446945</v>
      </c>
      <c r="AA24" s="73">
        <f t="shared" si="20"/>
        <v>3092446945</v>
      </c>
      <c r="AB24" s="73">
        <f t="shared" si="20"/>
        <v>3092445938</v>
      </c>
      <c r="AC24" s="73">
        <f t="shared" si="20"/>
        <v>3092445938</v>
      </c>
      <c r="AD24" s="73">
        <f t="shared" si="20"/>
        <v>2924381722</v>
      </c>
      <c r="AE24" s="73">
        <f t="shared" si="20"/>
        <v>2986691101</v>
      </c>
      <c r="AF24" s="73">
        <f t="shared" si="20"/>
        <v>2986691101</v>
      </c>
      <c r="AG24" s="73">
        <f t="shared" si="20"/>
        <v>2986691101</v>
      </c>
      <c r="AH24" s="73">
        <f t="shared" si="20"/>
        <v>2986691101</v>
      </c>
      <c r="AI24" s="73">
        <f t="shared" si="20"/>
        <v>591695184</v>
      </c>
      <c r="AJ24" s="73">
        <f t="shared" si="20"/>
        <v>403731316</v>
      </c>
      <c r="AK24" s="73">
        <f t="shared" si="20"/>
        <v>510224850</v>
      </c>
      <c r="AL24" s="73">
        <f t="shared" si="20"/>
        <v>591695184</v>
      </c>
      <c r="AM24" s="261">
        <f t="shared" si="0"/>
        <v>0.19811060601542937</v>
      </c>
      <c r="AN24" s="264">
        <f t="shared" si="6"/>
        <v>0.80355908332561121</v>
      </c>
      <c r="AO24" s="419"/>
      <c r="AP24" s="419"/>
      <c r="AQ24" s="419"/>
      <c r="AR24" s="419"/>
      <c r="AS24" s="420"/>
      <c r="AT24" s="47"/>
      <c r="AU24" s="47"/>
    </row>
    <row r="26" spans="1:47" x14ac:dyDescent="0.25">
      <c r="AB26" s="94"/>
    </row>
    <row r="27" spans="1:47" x14ac:dyDescent="0.25">
      <c r="G27" s="35" t="s">
        <v>87</v>
      </c>
      <c r="H27" s="1"/>
      <c r="I27" s="1"/>
      <c r="J27" s="1"/>
      <c r="K27" s="1"/>
      <c r="L27" s="1"/>
      <c r="M27" s="1"/>
    </row>
    <row r="28" spans="1:47" ht="15.75" customHeight="1" x14ac:dyDescent="0.25">
      <c r="G28" s="37" t="s">
        <v>88</v>
      </c>
      <c r="H28" s="339" t="s">
        <v>89</v>
      </c>
      <c r="I28" s="339"/>
      <c r="J28" s="339"/>
      <c r="K28" s="339"/>
      <c r="L28" s="341" t="s">
        <v>90</v>
      </c>
      <c r="M28" s="341"/>
      <c r="N28" s="341"/>
    </row>
    <row r="29" spans="1:47" x14ac:dyDescent="0.25">
      <c r="G29" s="36">
        <v>11</v>
      </c>
      <c r="H29" s="340" t="s">
        <v>91</v>
      </c>
      <c r="I29" s="340"/>
      <c r="J29" s="340"/>
      <c r="K29" s="340"/>
      <c r="L29" s="342" t="s">
        <v>93</v>
      </c>
      <c r="M29" s="342"/>
      <c r="N29" s="342"/>
    </row>
  </sheetData>
  <mergeCells count="58">
    <mergeCell ref="AS7:AS9"/>
    <mergeCell ref="AR7:AR9"/>
    <mergeCell ref="AO22:AS24"/>
    <mergeCell ref="AS10:AS15"/>
    <mergeCell ref="AP10:AP15"/>
    <mergeCell ref="AQ10:AQ15"/>
    <mergeCell ref="AR10:AR15"/>
    <mergeCell ref="AO10:AO15"/>
    <mergeCell ref="AO16:AO21"/>
    <mergeCell ref="AP16:AP21"/>
    <mergeCell ref="AQ16:AQ21"/>
    <mergeCell ref="AR16:AR21"/>
    <mergeCell ref="AS16:AS21"/>
    <mergeCell ref="AN7:AN9"/>
    <mergeCell ref="J7:AI7"/>
    <mergeCell ref="AP7:AP9"/>
    <mergeCell ref="AO7:AO9"/>
    <mergeCell ref="AQ7:AQ9"/>
    <mergeCell ref="AE8:AI8"/>
    <mergeCell ref="A1:E3"/>
    <mergeCell ref="A4:P4"/>
    <mergeCell ref="A5:P5"/>
    <mergeCell ref="A7:A9"/>
    <mergeCell ref="F7:F9"/>
    <mergeCell ref="I8:L8"/>
    <mergeCell ref="M8:R8"/>
    <mergeCell ref="B7:D8"/>
    <mergeCell ref="E7:E9"/>
    <mergeCell ref="G7:G9"/>
    <mergeCell ref="AM3:AS3"/>
    <mergeCell ref="F1:AS1"/>
    <mergeCell ref="F3:AJ3"/>
    <mergeCell ref="Q4:AS4"/>
    <mergeCell ref="Q5:AS5"/>
    <mergeCell ref="F2:AS2"/>
    <mergeCell ref="C10:C15"/>
    <mergeCell ref="D10:D15"/>
    <mergeCell ref="E10:E15"/>
    <mergeCell ref="A22:F24"/>
    <mergeCell ref="A10:A15"/>
    <mergeCell ref="A16:A21"/>
    <mergeCell ref="F10:F15"/>
    <mergeCell ref="B10:B15"/>
    <mergeCell ref="B16:B21"/>
    <mergeCell ref="C16:C21"/>
    <mergeCell ref="D16:D21"/>
    <mergeCell ref="E16:E21"/>
    <mergeCell ref="F16:F21"/>
    <mergeCell ref="H28:K28"/>
    <mergeCell ref="H29:K29"/>
    <mergeCell ref="L28:N28"/>
    <mergeCell ref="L29:N29"/>
    <mergeCell ref="AM7:AM9"/>
    <mergeCell ref="H7:H9"/>
    <mergeCell ref="S8:X8"/>
    <mergeCell ref="Y8:AD8"/>
    <mergeCell ref="AJ7:AL7"/>
    <mergeCell ref="AJ8:AL8"/>
  </mergeCells>
  <dataValidations count="1">
    <dataValidation type="list" allowBlank="1" showErrorMessage="1" sqref="D16 D10" xr:uid="{00000000-0002-0000-0100-000000000000}">
      <formula1>#REF!</formula1>
    </dataValidation>
  </dataValidations>
  <printOptions horizontalCentered="1" verticalCentered="1"/>
  <pageMargins left="0" right="0" top="0" bottom="0" header="0.31496062992125984" footer="0"/>
  <pageSetup scale="14" orientation="landscape" r:id="rId1"/>
  <colBreaks count="2" manualBreakCount="2">
    <brk id="38" max="1048575" man="1"/>
    <brk id="4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P94"/>
  <sheetViews>
    <sheetView zoomScale="80" zoomScaleNormal="80" workbookViewId="0">
      <selection activeCell="G9" sqref="G9"/>
    </sheetView>
  </sheetViews>
  <sheetFormatPr baseColWidth="10" defaultRowHeight="12.75" x14ac:dyDescent="0.25"/>
  <cols>
    <col min="1" max="1" width="7.140625" style="7" customWidth="1"/>
    <col min="2" max="2" width="23" style="7" customWidth="1"/>
    <col min="3" max="3" width="11.42578125" style="18" customWidth="1"/>
    <col min="4" max="4" width="6.140625" style="7" customWidth="1"/>
    <col min="5" max="5" width="7.85546875" style="7" customWidth="1"/>
    <col min="6" max="6" width="9.140625" style="7" customWidth="1"/>
    <col min="7" max="7" width="10.7109375" style="7" customWidth="1"/>
    <col min="8" max="8" width="7.85546875" style="7" customWidth="1"/>
    <col min="9" max="9" width="7" style="7" customWidth="1"/>
    <col min="10" max="10" width="8.42578125" style="7" customWidth="1"/>
    <col min="11" max="11" width="9.140625" style="7" customWidth="1"/>
    <col min="12" max="12" width="11.5703125" style="7" customWidth="1"/>
    <col min="13" max="13" width="11" style="7" customWidth="1"/>
    <col min="14" max="14" width="10" style="8" customWidth="1"/>
    <col min="15" max="17" width="9.5703125" style="8" customWidth="1"/>
    <col min="18" max="18" width="9.140625" style="8" customWidth="1"/>
    <col min="19" max="19" width="8.7109375" style="8" customWidth="1"/>
    <col min="20" max="20" width="9.140625" style="8" customWidth="1"/>
    <col min="21" max="21" width="8" style="8" customWidth="1"/>
    <col min="22" max="22" width="34.7109375" style="11" customWidth="1"/>
    <col min="23" max="23" width="11.42578125" style="11"/>
    <col min="24" max="24" width="16.140625" style="11" customWidth="1"/>
    <col min="25" max="33" width="11.42578125" style="11"/>
    <col min="34" max="16384" width="11.42578125" style="7"/>
  </cols>
  <sheetData>
    <row r="1" spans="1:42" s="9" customFormat="1" ht="29.25" customHeight="1" x14ac:dyDescent="0.25">
      <c r="A1" s="388"/>
      <c r="B1" s="389"/>
      <c r="C1" s="389"/>
      <c r="D1" s="461" t="s">
        <v>96</v>
      </c>
      <c r="E1" s="462"/>
      <c r="F1" s="462"/>
      <c r="G1" s="462"/>
      <c r="H1" s="462"/>
      <c r="I1" s="462"/>
      <c r="J1" s="462"/>
      <c r="K1" s="462"/>
      <c r="L1" s="462"/>
      <c r="M1" s="462"/>
      <c r="N1" s="462"/>
      <c r="O1" s="462"/>
      <c r="P1" s="462"/>
      <c r="Q1" s="462"/>
      <c r="R1" s="462"/>
      <c r="S1" s="462"/>
      <c r="T1" s="462"/>
      <c r="U1" s="462"/>
      <c r="V1" s="463"/>
    </row>
    <row r="2" spans="1:42" s="9" customFormat="1" ht="57.75" customHeight="1" x14ac:dyDescent="0.25">
      <c r="A2" s="331"/>
      <c r="B2" s="332"/>
      <c r="C2" s="332"/>
      <c r="D2" s="464" t="s">
        <v>95</v>
      </c>
      <c r="E2" s="465"/>
      <c r="F2" s="465"/>
      <c r="G2" s="465"/>
      <c r="H2" s="465"/>
      <c r="I2" s="465"/>
      <c r="J2" s="465"/>
      <c r="K2" s="465"/>
      <c r="L2" s="465"/>
      <c r="M2" s="465"/>
      <c r="N2" s="465"/>
      <c r="O2" s="465"/>
      <c r="P2" s="465"/>
      <c r="Q2" s="465"/>
      <c r="R2" s="465"/>
      <c r="S2" s="465"/>
      <c r="T2" s="465"/>
      <c r="U2" s="465"/>
      <c r="V2" s="466"/>
    </row>
    <row r="3" spans="1:42" s="9" customFormat="1" ht="27" customHeight="1" thickBot="1" x14ac:dyDescent="0.3">
      <c r="A3" s="392"/>
      <c r="B3" s="393"/>
      <c r="C3" s="393"/>
      <c r="D3" s="438" t="s">
        <v>85</v>
      </c>
      <c r="E3" s="439"/>
      <c r="F3" s="439"/>
      <c r="G3" s="439"/>
      <c r="H3" s="439"/>
      <c r="I3" s="439"/>
      <c r="J3" s="439"/>
      <c r="K3" s="439"/>
      <c r="L3" s="439"/>
      <c r="M3" s="439"/>
      <c r="N3" s="439"/>
      <c r="O3" s="439"/>
      <c r="P3" s="439"/>
      <c r="Q3" s="439"/>
      <c r="R3" s="439"/>
      <c r="S3" s="439"/>
      <c r="T3" s="439"/>
      <c r="U3" s="440"/>
      <c r="V3" s="121" t="s">
        <v>86</v>
      </c>
    </row>
    <row r="4" spans="1:42" s="9" customFormat="1" ht="30" customHeight="1" x14ac:dyDescent="0.25">
      <c r="A4" s="293" t="s">
        <v>0</v>
      </c>
      <c r="B4" s="294"/>
      <c r="C4" s="294"/>
      <c r="D4" s="472" t="s">
        <v>99</v>
      </c>
      <c r="E4" s="472"/>
      <c r="F4" s="472"/>
      <c r="G4" s="472"/>
      <c r="H4" s="472"/>
      <c r="I4" s="472"/>
      <c r="J4" s="472"/>
      <c r="K4" s="472"/>
      <c r="L4" s="472"/>
      <c r="M4" s="472"/>
      <c r="N4" s="472"/>
      <c r="O4" s="472"/>
      <c r="P4" s="472"/>
      <c r="Q4" s="472"/>
      <c r="R4" s="472"/>
      <c r="S4" s="472"/>
      <c r="T4" s="472"/>
      <c r="U4" s="472"/>
      <c r="V4" s="472"/>
    </row>
    <row r="5" spans="1:42" s="9" customFormat="1" ht="33.75" customHeight="1" thickBot="1" x14ac:dyDescent="0.3">
      <c r="A5" s="398" t="s">
        <v>2</v>
      </c>
      <c r="B5" s="399"/>
      <c r="C5" s="399"/>
      <c r="D5" s="472" t="s">
        <v>100</v>
      </c>
      <c r="E5" s="472"/>
      <c r="F5" s="472"/>
      <c r="G5" s="472"/>
      <c r="H5" s="472"/>
      <c r="I5" s="472"/>
      <c r="J5" s="472"/>
      <c r="K5" s="472"/>
      <c r="L5" s="472"/>
      <c r="M5" s="472"/>
      <c r="N5" s="472"/>
      <c r="O5" s="472"/>
      <c r="P5" s="472"/>
      <c r="Q5" s="472"/>
      <c r="R5" s="472"/>
      <c r="S5" s="472"/>
      <c r="T5" s="472"/>
      <c r="U5" s="472"/>
      <c r="V5" s="472"/>
    </row>
    <row r="6" spans="1:42" s="10" customFormat="1" ht="52.5" customHeight="1" x14ac:dyDescent="0.25">
      <c r="A6" s="473" t="s">
        <v>28</v>
      </c>
      <c r="B6" s="475" t="s">
        <v>29</v>
      </c>
      <c r="C6" s="467" t="s">
        <v>30</v>
      </c>
      <c r="D6" s="469" t="s">
        <v>31</v>
      </c>
      <c r="E6" s="470"/>
      <c r="F6" s="471" t="s">
        <v>214</v>
      </c>
      <c r="G6" s="471"/>
      <c r="H6" s="471"/>
      <c r="I6" s="471"/>
      <c r="J6" s="471"/>
      <c r="K6" s="471"/>
      <c r="L6" s="471"/>
      <c r="M6" s="471"/>
      <c r="N6" s="471"/>
      <c r="O6" s="471"/>
      <c r="P6" s="471"/>
      <c r="Q6" s="471"/>
      <c r="R6" s="471"/>
      <c r="S6" s="471"/>
      <c r="T6" s="458" t="s">
        <v>35</v>
      </c>
      <c r="U6" s="458"/>
      <c r="V6" s="441" t="s">
        <v>241</v>
      </c>
    </row>
    <row r="7" spans="1:42" s="10" customFormat="1" ht="66" customHeight="1" thickBot="1" x14ac:dyDescent="0.3">
      <c r="A7" s="474"/>
      <c r="B7" s="476"/>
      <c r="C7" s="468"/>
      <c r="D7" s="80" t="s">
        <v>32</v>
      </c>
      <c r="E7" s="80" t="s">
        <v>33</v>
      </c>
      <c r="F7" s="80" t="s">
        <v>34</v>
      </c>
      <c r="G7" s="81" t="s">
        <v>11</v>
      </c>
      <c r="H7" s="81" t="s">
        <v>12</v>
      </c>
      <c r="I7" s="81" t="s">
        <v>13</v>
      </c>
      <c r="J7" s="81" t="s">
        <v>14</v>
      </c>
      <c r="K7" s="81" t="s">
        <v>15</v>
      </c>
      <c r="L7" s="81" t="s">
        <v>16</v>
      </c>
      <c r="M7" s="81" t="s">
        <v>17</v>
      </c>
      <c r="N7" s="81" t="s">
        <v>18</v>
      </c>
      <c r="O7" s="81" t="s">
        <v>19</v>
      </c>
      <c r="P7" s="81" t="s">
        <v>20</v>
      </c>
      <c r="Q7" s="81" t="s">
        <v>21</v>
      </c>
      <c r="R7" s="81" t="s">
        <v>22</v>
      </c>
      <c r="S7" s="78" t="s">
        <v>23</v>
      </c>
      <c r="T7" s="78" t="s">
        <v>36</v>
      </c>
      <c r="U7" s="78" t="s">
        <v>37</v>
      </c>
      <c r="V7" s="442"/>
    </row>
    <row r="8" spans="1:42" s="53" customFormat="1" ht="35.25" customHeight="1" x14ac:dyDescent="0.2">
      <c r="A8" s="432" t="s">
        <v>120</v>
      </c>
      <c r="B8" s="434" t="s">
        <v>121</v>
      </c>
      <c r="C8" s="437" t="s">
        <v>122</v>
      </c>
      <c r="D8" s="457" t="s">
        <v>123</v>
      </c>
      <c r="E8" s="457"/>
      <c r="F8" s="134" t="s">
        <v>24</v>
      </c>
      <c r="G8" s="135">
        <v>0.4</v>
      </c>
      <c r="H8" s="135">
        <v>0.05</v>
      </c>
      <c r="I8" s="135">
        <v>0.1</v>
      </c>
      <c r="J8" s="135">
        <v>0.15</v>
      </c>
      <c r="K8" s="135">
        <v>0.3</v>
      </c>
      <c r="L8" s="135"/>
      <c r="M8" s="109"/>
      <c r="N8" s="109"/>
      <c r="O8" s="109"/>
      <c r="P8" s="135"/>
      <c r="Q8" s="135"/>
      <c r="R8" s="141"/>
      <c r="S8" s="83">
        <f t="shared" ref="S8:S23" si="0">SUM(G8:R8)</f>
        <v>1</v>
      </c>
      <c r="T8" s="445">
        <f>SUM(U8:U13)</f>
        <v>0.5</v>
      </c>
      <c r="U8" s="459">
        <v>0.1</v>
      </c>
      <c r="V8" s="443" t="s">
        <v>224</v>
      </c>
      <c r="W8" s="52"/>
      <c r="X8" s="52"/>
      <c r="Y8" s="52"/>
      <c r="Z8" s="52"/>
      <c r="AA8" s="52"/>
      <c r="AB8" s="52"/>
      <c r="AC8" s="52"/>
      <c r="AD8" s="52"/>
      <c r="AE8" s="52"/>
      <c r="AF8" s="52"/>
      <c r="AG8" s="52"/>
      <c r="AH8" s="52"/>
      <c r="AI8" s="52"/>
      <c r="AJ8" s="52"/>
      <c r="AK8" s="52"/>
      <c r="AL8" s="52"/>
      <c r="AM8" s="52"/>
      <c r="AN8" s="52"/>
      <c r="AO8" s="52"/>
      <c r="AP8" s="52"/>
    </row>
    <row r="9" spans="1:42" s="53" customFormat="1" ht="78" customHeight="1" thickBot="1" x14ac:dyDescent="0.25">
      <c r="A9" s="433"/>
      <c r="B9" s="435"/>
      <c r="C9" s="429"/>
      <c r="D9" s="431"/>
      <c r="E9" s="448"/>
      <c r="F9" s="76" t="s">
        <v>25</v>
      </c>
      <c r="G9" s="119">
        <v>0</v>
      </c>
      <c r="H9" s="119">
        <v>0</v>
      </c>
      <c r="I9" s="119">
        <v>0</v>
      </c>
      <c r="J9" s="119">
        <v>0</v>
      </c>
      <c r="K9" s="119">
        <v>0</v>
      </c>
      <c r="L9" s="119"/>
      <c r="M9" s="133"/>
      <c r="N9" s="74"/>
      <c r="O9" s="111"/>
      <c r="P9" s="143"/>
      <c r="Q9" s="143"/>
      <c r="R9" s="143"/>
      <c r="S9" s="77">
        <f t="shared" si="0"/>
        <v>0</v>
      </c>
      <c r="T9" s="446"/>
      <c r="U9" s="460"/>
      <c r="V9" s="444"/>
      <c r="W9" s="52"/>
      <c r="X9" s="92"/>
      <c r="Y9" s="52"/>
      <c r="Z9" s="52"/>
      <c r="AA9" s="52"/>
      <c r="AB9" s="52"/>
      <c r="AC9" s="52"/>
      <c r="AD9" s="52"/>
      <c r="AE9" s="52"/>
      <c r="AF9" s="52"/>
      <c r="AG9" s="52"/>
      <c r="AH9" s="52"/>
      <c r="AI9" s="52"/>
      <c r="AJ9" s="52"/>
      <c r="AK9" s="52"/>
      <c r="AL9" s="52"/>
      <c r="AM9" s="52"/>
      <c r="AN9" s="52"/>
      <c r="AO9" s="52"/>
      <c r="AP9" s="52"/>
    </row>
    <row r="10" spans="1:42" s="53" customFormat="1" ht="67.5" customHeight="1" x14ac:dyDescent="0.2">
      <c r="A10" s="433"/>
      <c r="B10" s="435"/>
      <c r="C10" s="427" t="s">
        <v>124</v>
      </c>
      <c r="D10" s="430" t="s">
        <v>123</v>
      </c>
      <c r="E10" s="447"/>
      <c r="F10" s="79" t="s">
        <v>24</v>
      </c>
      <c r="G10" s="135">
        <v>0.4</v>
      </c>
      <c r="H10" s="135">
        <v>0.05</v>
      </c>
      <c r="I10" s="135">
        <v>0.1</v>
      </c>
      <c r="J10" s="135">
        <v>0.15</v>
      </c>
      <c r="K10" s="135">
        <v>0.3</v>
      </c>
      <c r="L10" s="119"/>
      <c r="M10" s="133"/>
      <c r="N10" s="74"/>
      <c r="O10" s="74"/>
      <c r="P10" s="136"/>
      <c r="Q10" s="136"/>
      <c r="R10" s="142"/>
      <c r="S10" s="79">
        <f t="shared" si="0"/>
        <v>1</v>
      </c>
      <c r="T10" s="446"/>
      <c r="U10" s="453">
        <v>0.3</v>
      </c>
      <c r="V10" s="450" t="s">
        <v>225</v>
      </c>
      <c r="W10" s="52"/>
      <c r="X10" s="92"/>
      <c r="Y10" s="52"/>
      <c r="Z10" s="52"/>
      <c r="AA10" s="52"/>
      <c r="AB10" s="52"/>
      <c r="AC10" s="52"/>
      <c r="AD10" s="52"/>
      <c r="AE10" s="52"/>
      <c r="AF10" s="52"/>
      <c r="AG10" s="52"/>
      <c r="AH10" s="52"/>
      <c r="AI10" s="52"/>
      <c r="AJ10" s="52"/>
      <c r="AK10" s="52"/>
      <c r="AL10" s="52"/>
      <c r="AM10" s="52"/>
      <c r="AN10" s="52"/>
      <c r="AO10" s="52"/>
      <c r="AP10" s="52"/>
    </row>
    <row r="11" spans="1:42" s="53" customFormat="1" ht="38.25" customHeight="1" thickBot="1" x14ac:dyDescent="0.25">
      <c r="A11" s="433"/>
      <c r="B11" s="435"/>
      <c r="C11" s="429"/>
      <c r="D11" s="431"/>
      <c r="E11" s="448"/>
      <c r="F11" s="76" t="s">
        <v>25</v>
      </c>
      <c r="G11" s="119">
        <v>0.4</v>
      </c>
      <c r="H11" s="119">
        <v>0</v>
      </c>
      <c r="I11" s="119">
        <v>0</v>
      </c>
      <c r="J11" s="119">
        <v>0</v>
      </c>
      <c r="K11" s="119">
        <v>0</v>
      </c>
      <c r="L11" s="119"/>
      <c r="M11" s="133"/>
      <c r="N11" s="74"/>
      <c r="O11" s="74"/>
      <c r="P11" s="112"/>
      <c r="Q11" s="112"/>
      <c r="R11" s="113"/>
      <c r="S11" s="77">
        <f>SUM(G11:R11)</f>
        <v>0.4</v>
      </c>
      <c r="T11" s="446"/>
      <c r="U11" s="454"/>
      <c r="V11" s="451"/>
      <c r="W11" s="52"/>
      <c r="X11" s="52"/>
      <c r="Y11" s="52"/>
      <c r="Z11" s="52"/>
      <c r="AA11" s="52"/>
      <c r="AB11" s="52"/>
      <c r="AC11" s="52"/>
      <c r="AD11" s="52"/>
      <c r="AE11" s="52"/>
      <c r="AF11" s="52"/>
      <c r="AG11" s="52"/>
      <c r="AH11" s="52"/>
      <c r="AI11" s="52"/>
      <c r="AJ11" s="52"/>
      <c r="AK11" s="52"/>
      <c r="AL11" s="52"/>
      <c r="AM11" s="52"/>
      <c r="AN11" s="52"/>
      <c r="AO11" s="52"/>
      <c r="AP11" s="52"/>
    </row>
    <row r="12" spans="1:42" s="53" customFormat="1" ht="48.75" customHeight="1" x14ac:dyDescent="0.2">
      <c r="A12" s="433"/>
      <c r="B12" s="435"/>
      <c r="C12" s="427" t="s">
        <v>125</v>
      </c>
      <c r="D12" s="430" t="s">
        <v>123</v>
      </c>
      <c r="E12" s="430"/>
      <c r="F12" s="82" t="s">
        <v>24</v>
      </c>
      <c r="G12" s="135">
        <v>0.4</v>
      </c>
      <c r="H12" s="135">
        <v>0.05</v>
      </c>
      <c r="I12" s="135">
        <v>0.1</v>
      </c>
      <c r="J12" s="135">
        <v>0.15</v>
      </c>
      <c r="K12" s="135">
        <v>0.3</v>
      </c>
      <c r="L12" s="136"/>
      <c r="M12" s="74"/>
      <c r="N12" s="74"/>
      <c r="O12" s="74"/>
      <c r="P12" s="74"/>
      <c r="Q12" s="74"/>
      <c r="R12" s="111"/>
      <c r="S12" s="79">
        <f t="shared" si="0"/>
        <v>1</v>
      </c>
      <c r="T12" s="446"/>
      <c r="U12" s="455">
        <v>0.1</v>
      </c>
      <c r="V12" s="452" t="s">
        <v>228</v>
      </c>
      <c r="W12" s="52"/>
      <c r="X12" s="52"/>
      <c r="Y12" s="52"/>
      <c r="Z12" s="52"/>
      <c r="AA12" s="52"/>
      <c r="AB12" s="52"/>
      <c r="AC12" s="52"/>
      <c r="AD12" s="52"/>
      <c r="AE12" s="52"/>
      <c r="AF12" s="52"/>
      <c r="AG12" s="52"/>
      <c r="AH12" s="52"/>
      <c r="AI12" s="52"/>
      <c r="AJ12" s="52"/>
      <c r="AK12" s="52"/>
      <c r="AL12" s="52"/>
      <c r="AM12" s="52"/>
      <c r="AN12" s="52"/>
      <c r="AO12" s="52"/>
      <c r="AP12" s="52"/>
    </row>
    <row r="13" spans="1:42" s="53" customFormat="1" ht="48.75" customHeight="1" thickBot="1" x14ac:dyDescent="0.25">
      <c r="A13" s="433"/>
      <c r="B13" s="436"/>
      <c r="C13" s="428"/>
      <c r="D13" s="449"/>
      <c r="E13" s="449"/>
      <c r="F13" s="75" t="s">
        <v>25</v>
      </c>
      <c r="G13" s="116">
        <v>0</v>
      </c>
      <c r="H13" s="116">
        <v>0</v>
      </c>
      <c r="I13" s="116">
        <v>0</v>
      </c>
      <c r="J13" s="116">
        <v>0</v>
      </c>
      <c r="K13" s="116">
        <v>0</v>
      </c>
      <c r="L13" s="116"/>
      <c r="M13" s="116"/>
      <c r="N13" s="116"/>
      <c r="O13" s="116"/>
      <c r="P13" s="146"/>
      <c r="Q13" s="146"/>
      <c r="R13" s="118"/>
      <c r="S13" s="144">
        <f t="shared" si="0"/>
        <v>0</v>
      </c>
      <c r="T13" s="446"/>
      <c r="U13" s="456"/>
      <c r="V13" s="444"/>
      <c r="W13" s="52"/>
      <c r="X13" s="92"/>
      <c r="Y13" s="52"/>
      <c r="Z13" s="52"/>
      <c r="AA13" s="52"/>
      <c r="AB13" s="52"/>
      <c r="AC13" s="52"/>
      <c r="AD13" s="52"/>
      <c r="AE13" s="52"/>
      <c r="AF13" s="52"/>
      <c r="AG13" s="52"/>
      <c r="AH13" s="52"/>
      <c r="AI13" s="52"/>
      <c r="AJ13" s="52"/>
      <c r="AK13" s="52"/>
      <c r="AL13" s="52"/>
      <c r="AM13" s="52"/>
      <c r="AN13" s="52"/>
      <c r="AO13" s="52"/>
      <c r="AP13" s="52"/>
    </row>
    <row r="14" spans="1:42" s="53" customFormat="1" ht="63" customHeight="1" x14ac:dyDescent="0.2">
      <c r="A14" s="501" t="s">
        <v>116</v>
      </c>
      <c r="B14" s="498" t="s">
        <v>126</v>
      </c>
      <c r="C14" s="437" t="s">
        <v>127</v>
      </c>
      <c r="D14" s="457" t="s">
        <v>123</v>
      </c>
      <c r="E14" s="457"/>
      <c r="F14" s="137" t="s">
        <v>24</v>
      </c>
      <c r="G14" s="135">
        <v>0.4</v>
      </c>
      <c r="H14" s="135">
        <v>0.05</v>
      </c>
      <c r="I14" s="135">
        <v>0.1</v>
      </c>
      <c r="J14" s="135">
        <v>0.15</v>
      </c>
      <c r="K14" s="135">
        <v>0.3</v>
      </c>
      <c r="L14" s="135"/>
      <c r="M14" s="135"/>
      <c r="N14" s="135"/>
      <c r="O14" s="135"/>
      <c r="P14" s="135"/>
      <c r="Q14" s="110"/>
      <c r="R14" s="147"/>
      <c r="S14" s="83">
        <f>SUM(G14:R14)</f>
        <v>1</v>
      </c>
      <c r="T14" s="502">
        <f>SUM(U14:U23)</f>
        <v>0.50000000000000011</v>
      </c>
      <c r="U14" s="459">
        <v>0.03</v>
      </c>
      <c r="V14" s="443" t="s">
        <v>232</v>
      </c>
      <c r="W14" s="52"/>
      <c r="X14" s="52"/>
      <c r="Y14" s="52"/>
      <c r="Z14" s="52"/>
      <c r="AA14" s="52"/>
      <c r="AB14" s="52"/>
      <c r="AC14" s="52"/>
      <c r="AD14" s="52"/>
      <c r="AE14" s="52"/>
      <c r="AF14" s="52"/>
      <c r="AG14" s="52"/>
      <c r="AH14" s="52"/>
      <c r="AI14" s="52"/>
      <c r="AJ14" s="52"/>
      <c r="AK14" s="52"/>
      <c r="AL14" s="52"/>
      <c r="AM14" s="52"/>
      <c r="AN14" s="52"/>
      <c r="AO14" s="52"/>
      <c r="AP14" s="52"/>
    </row>
    <row r="15" spans="1:42" s="53" customFormat="1" ht="69" customHeight="1" x14ac:dyDescent="0.2">
      <c r="A15" s="501"/>
      <c r="B15" s="499"/>
      <c r="C15" s="429"/>
      <c r="D15" s="431"/>
      <c r="E15" s="448"/>
      <c r="F15" s="76" t="s">
        <v>25</v>
      </c>
      <c r="G15" s="119">
        <v>0.4</v>
      </c>
      <c r="H15" s="119">
        <v>0.05</v>
      </c>
      <c r="I15" s="119">
        <v>0.1</v>
      </c>
      <c r="J15" s="119">
        <v>0.15</v>
      </c>
      <c r="K15" s="119">
        <v>0.15</v>
      </c>
      <c r="L15" s="119"/>
      <c r="M15" s="119"/>
      <c r="N15" s="119"/>
      <c r="O15" s="119"/>
      <c r="P15" s="119"/>
      <c r="Q15" s="204"/>
      <c r="R15" s="119"/>
      <c r="S15" s="77">
        <f>SUM(G15:P15)</f>
        <v>0.85000000000000009</v>
      </c>
      <c r="T15" s="503"/>
      <c r="U15" s="460"/>
      <c r="V15" s="451"/>
      <c r="W15" s="52"/>
      <c r="X15" s="52"/>
      <c r="Y15" s="52"/>
      <c r="Z15" s="52"/>
      <c r="AA15" s="52"/>
      <c r="AB15" s="52"/>
      <c r="AC15" s="52"/>
      <c r="AD15" s="52"/>
      <c r="AE15" s="52"/>
      <c r="AF15" s="52"/>
      <c r="AG15" s="52"/>
      <c r="AH15" s="52"/>
      <c r="AI15" s="52"/>
      <c r="AJ15" s="52"/>
      <c r="AK15" s="52"/>
      <c r="AL15" s="52"/>
      <c r="AM15" s="52"/>
      <c r="AN15" s="52"/>
      <c r="AO15" s="52"/>
      <c r="AP15" s="52"/>
    </row>
    <row r="16" spans="1:42" s="53" customFormat="1" ht="48" customHeight="1" x14ac:dyDescent="0.2">
      <c r="A16" s="501"/>
      <c r="B16" s="499"/>
      <c r="C16" s="427" t="s">
        <v>128</v>
      </c>
      <c r="D16" s="430" t="s">
        <v>123</v>
      </c>
      <c r="E16" s="447"/>
      <c r="F16" s="79" t="s">
        <v>24</v>
      </c>
      <c r="G16" s="223">
        <v>0.4</v>
      </c>
      <c r="H16" s="223">
        <v>0.05</v>
      </c>
      <c r="I16" s="223">
        <v>0.1</v>
      </c>
      <c r="J16" s="223">
        <v>0.15</v>
      </c>
      <c r="K16" s="223">
        <v>0.3</v>
      </c>
      <c r="L16" s="205"/>
      <c r="M16" s="205"/>
      <c r="N16" s="206"/>
      <c r="O16" s="136"/>
      <c r="P16" s="136"/>
      <c r="Q16" s="111"/>
      <c r="R16" s="119"/>
      <c r="S16" s="79">
        <f t="shared" si="0"/>
        <v>1</v>
      </c>
      <c r="T16" s="503"/>
      <c r="U16" s="455">
        <v>0.2</v>
      </c>
      <c r="V16" s="450" t="s">
        <v>234</v>
      </c>
      <c r="W16" s="52"/>
      <c r="X16" s="52"/>
      <c r="Y16" s="52"/>
      <c r="Z16" s="52"/>
      <c r="AA16" s="52"/>
      <c r="AB16" s="52"/>
      <c r="AC16" s="52"/>
      <c r="AD16" s="52"/>
      <c r="AE16" s="52"/>
      <c r="AF16" s="52"/>
      <c r="AG16" s="52"/>
      <c r="AH16" s="52"/>
      <c r="AI16" s="52"/>
      <c r="AJ16" s="52"/>
      <c r="AK16" s="52"/>
      <c r="AL16" s="52"/>
      <c r="AM16" s="52"/>
      <c r="AN16" s="52"/>
      <c r="AO16" s="52"/>
      <c r="AP16" s="52"/>
    </row>
    <row r="17" spans="1:42" s="53" customFormat="1" ht="56.25" customHeight="1" x14ac:dyDescent="0.2">
      <c r="A17" s="501"/>
      <c r="B17" s="499"/>
      <c r="C17" s="429"/>
      <c r="D17" s="431"/>
      <c r="E17" s="448"/>
      <c r="F17" s="76" t="s">
        <v>25</v>
      </c>
      <c r="G17" s="119">
        <v>0.4</v>
      </c>
      <c r="H17" s="119">
        <v>0.05</v>
      </c>
      <c r="I17" s="119">
        <v>0.1</v>
      </c>
      <c r="J17" s="119">
        <v>0.15</v>
      </c>
      <c r="K17" s="119">
        <v>0.3</v>
      </c>
      <c r="L17" s="119"/>
      <c r="M17" s="119"/>
      <c r="N17" s="133"/>
      <c r="O17" s="74"/>
      <c r="P17" s="112"/>
      <c r="Q17" s="113"/>
      <c r="R17" s="143"/>
      <c r="S17" s="77">
        <f t="shared" si="0"/>
        <v>1</v>
      </c>
      <c r="T17" s="503"/>
      <c r="U17" s="460"/>
      <c r="V17" s="451"/>
      <c r="W17" s="52"/>
      <c r="X17" s="52"/>
      <c r="Y17" s="52"/>
      <c r="Z17" s="52"/>
      <c r="AA17" s="52"/>
      <c r="AB17" s="52"/>
      <c r="AC17" s="52"/>
      <c r="AD17" s="52"/>
      <c r="AE17" s="52"/>
      <c r="AF17" s="52"/>
      <c r="AG17" s="52"/>
      <c r="AH17" s="52"/>
      <c r="AI17" s="52"/>
      <c r="AJ17" s="52"/>
      <c r="AK17" s="52"/>
      <c r="AL17" s="52"/>
      <c r="AM17" s="52"/>
      <c r="AN17" s="52"/>
      <c r="AO17" s="52"/>
      <c r="AP17" s="52"/>
    </row>
    <row r="18" spans="1:42" s="53" customFormat="1" ht="40.5" customHeight="1" x14ac:dyDescent="0.2">
      <c r="A18" s="501"/>
      <c r="B18" s="499"/>
      <c r="C18" s="427" t="s">
        <v>129</v>
      </c>
      <c r="D18" s="430" t="s">
        <v>123</v>
      </c>
      <c r="E18" s="430"/>
      <c r="F18" s="140" t="s">
        <v>24</v>
      </c>
      <c r="G18" s="119">
        <v>0.4</v>
      </c>
      <c r="H18" s="119">
        <v>0.05</v>
      </c>
      <c r="I18" s="119">
        <v>0.1</v>
      </c>
      <c r="J18" s="119">
        <v>0.15</v>
      </c>
      <c r="K18" s="119">
        <v>0.3</v>
      </c>
      <c r="L18" s="119"/>
      <c r="M18" s="119"/>
      <c r="N18" s="133"/>
      <c r="O18" s="74"/>
      <c r="P18" s="74"/>
      <c r="Q18" s="111"/>
      <c r="R18" s="119"/>
      <c r="S18" s="79">
        <f t="shared" si="0"/>
        <v>1</v>
      </c>
      <c r="T18" s="503"/>
      <c r="U18" s="455">
        <v>0.2</v>
      </c>
      <c r="V18" s="450" t="s">
        <v>233</v>
      </c>
      <c r="W18" s="52"/>
      <c r="X18" s="52"/>
      <c r="Y18" s="52"/>
      <c r="Z18" s="52"/>
      <c r="AA18" s="52"/>
      <c r="AB18" s="52"/>
      <c r="AC18" s="52"/>
      <c r="AD18" s="52"/>
      <c r="AE18" s="52"/>
      <c r="AF18" s="52"/>
      <c r="AG18" s="52"/>
      <c r="AH18" s="52"/>
      <c r="AI18" s="52"/>
      <c r="AJ18" s="52"/>
      <c r="AK18" s="52"/>
      <c r="AL18" s="52"/>
      <c r="AM18" s="52"/>
      <c r="AN18" s="52"/>
      <c r="AO18" s="52"/>
      <c r="AP18" s="52"/>
    </row>
    <row r="19" spans="1:42" s="53" customFormat="1" ht="32.25" customHeight="1" x14ac:dyDescent="0.2">
      <c r="A19" s="501"/>
      <c r="B19" s="499"/>
      <c r="C19" s="429"/>
      <c r="D19" s="431"/>
      <c r="E19" s="448"/>
      <c r="F19" s="76" t="s">
        <v>25</v>
      </c>
      <c r="G19" s="119">
        <v>0.4</v>
      </c>
      <c r="H19" s="119">
        <v>0.05</v>
      </c>
      <c r="I19" s="119">
        <v>0.1</v>
      </c>
      <c r="J19" s="119">
        <v>0.15</v>
      </c>
      <c r="K19" s="119">
        <v>0.2</v>
      </c>
      <c r="L19" s="119"/>
      <c r="M19" s="119"/>
      <c r="N19" s="133"/>
      <c r="O19" s="74"/>
      <c r="P19" s="112"/>
      <c r="Q19" s="113"/>
      <c r="R19" s="143"/>
      <c r="S19" s="77">
        <f t="shared" si="0"/>
        <v>0.90000000000000013</v>
      </c>
      <c r="T19" s="503"/>
      <c r="U19" s="460"/>
      <c r="V19" s="451"/>
      <c r="W19" s="52"/>
      <c r="X19" s="52"/>
      <c r="Y19" s="52"/>
      <c r="Z19" s="52"/>
      <c r="AA19" s="52"/>
      <c r="AB19" s="52"/>
      <c r="AC19" s="52"/>
      <c r="AD19" s="52"/>
      <c r="AE19" s="52"/>
      <c r="AF19" s="52"/>
      <c r="AG19" s="52"/>
      <c r="AH19" s="52"/>
      <c r="AI19" s="52"/>
      <c r="AJ19" s="52"/>
      <c r="AK19" s="52"/>
      <c r="AL19" s="52"/>
      <c r="AM19" s="52"/>
      <c r="AN19" s="52"/>
      <c r="AO19" s="52"/>
      <c r="AP19" s="52"/>
    </row>
    <row r="20" spans="1:42" s="53" customFormat="1" ht="52.5" customHeight="1" x14ac:dyDescent="0.2">
      <c r="A20" s="501"/>
      <c r="B20" s="499"/>
      <c r="C20" s="427" t="s">
        <v>134</v>
      </c>
      <c r="D20" s="430" t="s">
        <v>123</v>
      </c>
      <c r="E20" s="447"/>
      <c r="F20" s="79" t="s">
        <v>24</v>
      </c>
      <c r="G20" s="119">
        <v>0.4</v>
      </c>
      <c r="H20" s="119">
        <v>0.05</v>
      </c>
      <c r="I20" s="119">
        <v>0.1</v>
      </c>
      <c r="J20" s="119">
        <v>0.15</v>
      </c>
      <c r="K20" s="119">
        <v>0.3</v>
      </c>
      <c r="L20" s="145"/>
      <c r="M20" s="145"/>
      <c r="N20" s="138"/>
      <c r="O20" s="114"/>
      <c r="P20" s="114"/>
      <c r="Q20" s="115"/>
      <c r="R20" s="145"/>
      <c r="S20" s="79">
        <f>SUM(G20:P20)</f>
        <v>1</v>
      </c>
      <c r="T20" s="503"/>
      <c r="U20" s="455">
        <v>0.03</v>
      </c>
      <c r="V20" s="450" t="s">
        <v>229</v>
      </c>
      <c r="W20" s="52"/>
      <c r="X20" s="52"/>
      <c r="Y20" s="52"/>
      <c r="Z20" s="52"/>
      <c r="AA20" s="52"/>
      <c r="AB20" s="52"/>
      <c r="AC20" s="52"/>
      <c r="AD20" s="52"/>
      <c r="AE20" s="52"/>
      <c r="AF20" s="52"/>
      <c r="AG20" s="52"/>
      <c r="AH20" s="52"/>
      <c r="AI20" s="52"/>
      <c r="AJ20" s="52"/>
      <c r="AK20" s="52"/>
      <c r="AL20" s="52"/>
      <c r="AM20" s="52"/>
      <c r="AN20" s="52"/>
      <c r="AO20" s="52"/>
      <c r="AP20" s="52"/>
    </row>
    <row r="21" spans="1:42" s="53" customFormat="1" ht="35.25" customHeight="1" x14ac:dyDescent="0.2">
      <c r="A21" s="501"/>
      <c r="B21" s="499"/>
      <c r="C21" s="429"/>
      <c r="D21" s="449"/>
      <c r="E21" s="505"/>
      <c r="F21" s="76" t="s">
        <v>25</v>
      </c>
      <c r="G21" s="119">
        <v>0</v>
      </c>
      <c r="H21" s="119">
        <v>0</v>
      </c>
      <c r="I21" s="119">
        <v>0</v>
      </c>
      <c r="J21" s="119">
        <v>0</v>
      </c>
      <c r="K21" s="119">
        <v>0</v>
      </c>
      <c r="L21" s="119"/>
      <c r="M21" s="119"/>
      <c r="N21" s="139"/>
      <c r="O21" s="116"/>
      <c r="P21" s="117"/>
      <c r="Q21" s="118"/>
      <c r="R21" s="119"/>
      <c r="S21" s="77">
        <f t="shared" si="0"/>
        <v>0</v>
      </c>
      <c r="T21" s="503"/>
      <c r="U21" s="460"/>
      <c r="V21" s="451"/>
      <c r="W21" s="52"/>
      <c r="X21" s="52"/>
      <c r="Y21" s="52"/>
      <c r="Z21" s="52"/>
      <c r="AA21" s="52"/>
      <c r="AB21" s="52"/>
      <c r="AC21" s="52"/>
      <c r="AD21" s="52"/>
      <c r="AE21" s="52"/>
      <c r="AF21" s="52"/>
      <c r="AG21" s="52"/>
      <c r="AH21" s="52"/>
      <c r="AI21" s="52"/>
      <c r="AJ21" s="52"/>
      <c r="AK21" s="52"/>
      <c r="AL21" s="52"/>
      <c r="AM21" s="52"/>
      <c r="AN21" s="52"/>
      <c r="AO21" s="52"/>
      <c r="AP21" s="52"/>
    </row>
    <row r="22" spans="1:42" s="53" customFormat="1" ht="35.25" customHeight="1" x14ac:dyDescent="0.2">
      <c r="A22" s="501"/>
      <c r="B22" s="499"/>
      <c r="C22" s="492" t="s">
        <v>133</v>
      </c>
      <c r="D22" s="494" t="s">
        <v>123</v>
      </c>
      <c r="E22" s="496"/>
      <c r="F22" s="79" t="s">
        <v>24</v>
      </c>
      <c r="G22" s="119">
        <v>0.4</v>
      </c>
      <c r="H22" s="119">
        <v>0.05</v>
      </c>
      <c r="I22" s="119">
        <v>0.1</v>
      </c>
      <c r="J22" s="119">
        <v>0.15</v>
      </c>
      <c r="K22" s="119">
        <v>0.3</v>
      </c>
      <c r="L22" s="119"/>
      <c r="M22" s="145"/>
      <c r="N22" s="138"/>
      <c r="O22" s="114"/>
      <c r="P22" s="114"/>
      <c r="Q22" s="115"/>
      <c r="R22" s="145"/>
      <c r="S22" s="77">
        <f t="shared" si="0"/>
        <v>1</v>
      </c>
      <c r="T22" s="503"/>
      <c r="U22" s="478">
        <v>0.04</v>
      </c>
      <c r="V22" s="450" t="s">
        <v>230</v>
      </c>
      <c r="W22" s="52"/>
      <c r="X22" s="52"/>
      <c r="Y22" s="52"/>
      <c r="Z22" s="52"/>
      <c r="AA22" s="52"/>
      <c r="AB22" s="52"/>
      <c r="AC22" s="52"/>
      <c r="AD22" s="52"/>
      <c r="AE22" s="52"/>
      <c r="AF22" s="52"/>
      <c r="AG22" s="52"/>
      <c r="AH22" s="52"/>
      <c r="AI22" s="52"/>
      <c r="AJ22" s="52"/>
      <c r="AK22" s="52"/>
      <c r="AL22" s="52"/>
      <c r="AM22" s="52"/>
      <c r="AN22" s="52"/>
      <c r="AO22" s="52"/>
      <c r="AP22" s="52"/>
    </row>
    <row r="23" spans="1:42" s="53" customFormat="1" ht="57.75" customHeight="1" thickBot="1" x14ac:dyDescent="0.25">
      <c r="A23" s="501"/>
      <c r="B23" s="500"/>
      <c r="C23" s="493"/>
      <c r="D23" s="495"/>
      <c r="E23" s="497"/>
      <c r="F23" s="84" t="s">
        <v>25</v>
      </c>
      <c r="G23" s="120">
        <v>0</v>
      </c>
      <c r="H23" s="120">
        <v>0</v>
      </c>
      <c r="I23" s="120">
        <v>0</v>
      </c>
      <c r="J23" s="120">
        <v>0</v>
      </c>
      <c r="K23" s="120">
        <v>0</v>
      </c>
      <c r="L23" s="120"/>
      <c r="M23" s="120"/>
      <c r="N23" s="120"/>
      <c r="O23" s="120"/>
      <c r="P23" s="148"/>
      <c r="Q23" s="149"/>
      <c r="R23" s="150"/>
      <c r="S23" s="85">
        <f t="shared" si="0"/>
        <v>0</v>
      </c>
      <c r="T23" s="504"/>
      <c r="U23" s="479"/>
      <c r="V23" s="477"/>
      <c r="W23" s="52"/>
      <c r="X23" s="52"/>
      <c r="Y23" s="52"/>
      <c r="Z23" s="52"/>
      <c r="AA23" s="52"/>
      <c r="AB23" s="52"/>
      <c r="AC23" s="52"/>
      <c r="AD23" s="52"/>
      <c r="AE23" s="52"/>
      <c r="AF23" s="52"/>
      <c r="AG23" s="52"/>
      <c r="AH23" s="52"/>
      <c r="AI23" s="52"/>
      <c r="AJ23" s="52"/>
      <c r="AK23" s="52"/>
      <c r="AL23" s="52"/>
      <c r="AM23" s="52"/>
      <c r="AN23" s="52"/>
      <c r="AO23" s="52"/>
      <c r="AP23" s="52"/>
    </row>
    <row r="24" spans="1:42" s="13" customFormat="1" ht="18.75" customHeight="1" thickBot="1" x14ac:dyDescent="0.3">
      <c r="A24" s="483" t="s">
        <v>26</v>
      </c>
      <c r="B24" s="484"/>
      <c r="C24" s="484"/>
      <c r="D24" s="484"/>
      <c r="E24" s="484"/>
      <c r="F24" s="484"/>
      <c r="G24" s="484"/>
      <c r="H24" s="484"/>
      <c r="I24" s="484"/>
      <c r="J24" s="484"/>
      <c r="K24" s="484"/>
      <c r="L24" s="484"/>
      <c r="M24" s="484"/>
      <c r="N24" s="484"/>
      <c r="O24" s="484"/>
      <c r="P24" s="484"/>
      <c r="Q24" s="484"/>
      <c r="R24" s="484"/>
      <c r="S24" s="485"/>
      <c r="T24" s="48">
        <f>SUM(T8:T23)</f>
        <v>1</v>
      </c>
      <c r="U24" s="48">
        <f>SUM(U8:U23)</f>
        <v>1</v>
      </c>
      <c r="V24" s="34"/>
      <c r="W24" s="12"/>
      <c r="X24" s="12"/>
      <c r="Y24" s="12"/>
      <c r="Z24" s="12"/>
      <c r="AA24" s="12"/>
      <c r="AB24" s="12"/>
      <c r="AC24" s="12"/>
      <c r="AD24" s="12"/>
      <c r="AE24" s="12"/>
      <c r="AF24" s="12"/>
      <c r="AG24" s="12"/>
    </row>
    <row r="25" spans="1:42" ht="32.25" customHeight="1" x14ac:dyDescent="0.25">
      <c r="A25" s="11"/>
      <c r="B25" s="11"/>
      <c r="C25" s="17"/>
      <c r="D25" s="11"/>
      <c r="E25" s="11"/>
      <c r="F25" s="11"/>
      <c r="G25" s="11"/>
      <c r="H25" s="11"/>
      <c r="I25" s="11"/>
      <c r="J25" s="11"/>
      <c r="K25" s="11"/>
      <c r="L25" s="11"/>
      <c r="M25" s="11"/>
      <c r="N25" s="14"/>
      <c r="O25" s="14"/>
      <c r="P25" s="14"/>
      <c r="Q25" s="14"/>
      <c r="R25" s="14"/>
      <c r="S25" s="14"/>
      <c r="T25" s="14"/>
      <c r="U25" s="14"/>
    </row>
    <row r="26" spans="1:42" ht="27" customHeight="1" x14ac:dyDescent="0.25">
      <c r="A26" s="35" t="s">
        <v>87</v>
      </c>
      <c r="B26" s="44"/>
      <c r="C26" s="44"/>
      <c r="D26" s="44"/>
      <c r="E26" s="44"/>
      <c r="F26" s="44"/>
      <c r="G26" s="44"/>
      <c r="H26" s="20"/>
      <c r="I26" s="11"/>
      <c r="J26" s="11"/>
      <c r="K26" s="11"/>
      <c r="L26" s="11"/>
      <c r="M26" s="11"/>
      <c r="N26" s="14"/>
      <c r="O26" s="14"/>
      <c r="P26" s="14"/>
      <c r="Q26" s="14"/>
      <c r="R26" s="14"/>
      <c r="S26" s="14"/>
      <c r="T26" s="14"/>
      <c r="U26" s="14"/>
    </row>
    <row r="27" spans="1:42" ht="62.25" customHeight="1" x14ac:dyDescent="0.25">
      <c r="A27" s="49" t="s">
        <v>88</v>
      </c>
      <c r="B27" s="489" t="s">
        <v>89</v>
      </c>
      <c r="C27" s="490"/>
      <c r="D27" s="490"/>
      <c r="E27" s="490"/>
      <c r="F27" s="490"/>
      <c r="G27" s="490"/>
      <c r="H27" s="491"/>
      <c r="I27" s="506" t="s">
        <v>90</v>
      </c>
      <c r="J27" s="507"/>
      <c r="K27" s="507"/>
      <c r="L27" s="507"/>
      <c r="M27" s="507"/>
      <c r="N27" s="507"/>
      <c r="O27" s="508"/>
      <c r="P27" s="14"/>
      <c r="Q27" s="14"/>
      <c r="R27" s="14"/>
      <c r="S27" s="14"/>
      <c r="T27" s="14"/>
      <c r="U27" s="14"/>
    </row>
    <row r="28" spans="1:42" ht="35.25" customHeight="1" x14ac:dyDescent="0.25">
      <c r="A28" s="50">
        <v>11</v>
      </c>
      <c r="B28" s="486" t="s">
        <v>91</v>
      </c>
      <c r="C28" s="487"/>
      <c r="D28" s="487"/>
      <c r="E28" s="487"/>
      <c r="F28" s="487"/>
      <c r="G28" s="487"/>
      <c r="H28" s="488"/>
      <c r="I28" s="480" t="s">
        <v>93</v>
      </c>
      <c r="J28" s="481"/>
      <c r="K28" s="481"/>
      <c r="L28" s="481"/>
      <c r="M28" s="481"/>
      <c r="N28" s="481"/>
      <c r="O28" s="482"/>
      <c r="P28" s="14"/>
      <c r="Q28" s="14"/>
      <c r="R28" s="14"/>
      <c r="S28" s="14"/>
      <c r="T28" s="14"/>
      <c r="U28" s="14"/>
    </row>
    <row r="29" spans="1:42" ht="39" customHeight="1" x14ac:dyDescent="0.25">
      <c r="A29" s="11"/>
      <c r="B29" s="11"/>
      <c r="C29" s="17"/>
      <c r="D29" s="11"/>
      <c r="E29" s="11"/>
      <c r="F29" s="11"/>
      <c r="G29" s="11"/>
      <c r="H29" s="11"/>
      <c r="I29" s="11"/>
      <c r="J29" s="11"/>
      <c r="K29" s="11"/>
      <c r="L29" s="11"/>
      <c r="M29" s="11"/>
      <c r="N29" s="14"/>
      <c r="O29" s="14"/>
      <c r="P29" s="14"/>
      <c r="Q29" s="14"/>
      <c r="R29" s="14"/>
      <c r="S29" s="14"/>
      <c r="T29" s="14"/>
      <c r="U29" s="14"/>
    </row>
    <row r="30" spans="1:42" ht="33" customHeight="1" x14ac:dyDescent="0.25">
      <c r="A30" s="11"/>
      <c r="B30" s="11"/>
      <c r="C30" s="17"/>
      <c r="D30" s="11"/>
      <c r="E30" s="11"/>
      <c r="F30" s="11"/>
      <c r="G30" s="11"/>
      <c r="H30" s="11"/>
      <c r="I30" s="11"/>
      <c r="J30" s="11"/>
      <c r="K30" s="11"/>
      <c r="L30" s="11"/>
      <c r="M30" s="11"/>
      <c r="N30" s="14"/>
      <c r="O30" s="14"/>
      <c r="P30" s="14"/>
      <c r="Q30" s="14"/>
      <c r="R30" s="14"/>
      <c r="S30" s="14"/>
      <c r="T30" s="14"/>
      <c r="U30" s="14"/>
    </row>
    <row r="31" spans="1:42" ht="33" customHeight="1" x14ac:dyDescent="0.25">
      <c r="A31" s="11"/>
      <c r="B31" s="11"/>
      <c r="C31" s="17"/>
      <c r="D31" s="11"/>
      <c r="E31" s="11"/>
      <c r="F31" s="11"/>
      <c r="G31" s="11"/>
      <c r="H31" s="11"/>
      <c r="I31" s="11"/>
      <c r="J31" s="11"/>
      <c r="K31" s="11"/>
      <c r="L31" s="11"/>
      <c r="M31" s="11"/>
      <c r="N31" s="14"/>
      <c r="O31" s="14"/>
      <c r="P31" s="14"/>
      <c r="Q31" s="14"/>
      <c r="R31" s="14"/>
      <c r="S31" s="14"/>
      <c r="T31" s="14"/>
      <c r="U31" s="14"/>
    </row>
    <row r="32" spans="1:42" ht="25.5" customHeight="1" x14ac:dyDescent="0.25">
      <c r="A32" s="11"/>
      <c r="B32" s="11"/>
      <c r="C32" s="17"/>
      <c r="D32" s="11"/>
      <c r="E32" s="11"/>
      <c r="F32" s="11"/>
      <c r="G32" s="11"/>
      <c r="H32" s="11"/>
      <c r="I32" s="11"/>
      <c r="J32" s="11"/>
      <c r="K32" s="11"/>
      <c r="L32" s="11"/>
      <c r="M32" s="11"/>
      <c r="N32" s="14"/>
      <c r="O32" s="14"/>
      <c r="P32" s="14"/>
      <c r="Q32" s="14"/>
      <c r="R32" s="14"/>
      <c r="S32" s="14"/>
      <c r="T32" s="14"/>
      <c r="U32" s="14"/>
    </row>
    <row r="33" spans="1:21" ht="61.5" customHeight="1" x14ac:dyDescent="0.25">
      <c r="A33" s="11"/>
      <c r="B33" s="11"/>
      <c r="C33" s="17"/>
      <c r="D33" s="11"/>
      <c r="E33" s="11"/>
      <c r="F33" s="11"/>
      <c r="G33" s="11"/>
      <c r="H33" s="11"/>
      <c r="I33" s="11"/>
      <c r="J33" s="11"/>
      <c r="K33" s="11"/>
      <c r="L33" s="11"/>
      <c r="M33" s="11"/>
      <c r="N33" s="14"/>
      <c r="O33" s="14"/>
      <c r="P33" s="14"/>
      <c r="Q33" s="14"/>
      <c r="R33" s="14"/>
      <c r="S33" s="14"/>
      <c r="T33" s="14"/>
      <c r="U33" s="14"/>
    </row>
    <row r="34" spans="1:21" ht="24.75" customHeight="1" x14ac:dyDescent="0.25">
      <c r="A34" s="11"/>
      <c r="B34" s="11"/>
      <c r="C34" s="17"/>
      <c r="D34" s="11"/>
      <c r="E34" s="11"/>
      <c r="F34" s="11"/>
      <c r="G34" s="11"/>
      <c r="H34" s="11"/>
      <c r="I34" s="11"/>
      <c r="J34" s="11"/>
      <c r="K34" s="11"/>
      <c r="L34" s="11"/>
      <c r="M34" s="11"/>
      <c r="N34" s="14"/>
      <c r="O34" s="14"/>
      <c r="P34" s="14"/>
      <c r="Q34" s="14"/>
      <c r="R34" s="14"/>
      <c r="S34" s="14"/>
      <c r="T34" s="14"/>
      <c r="U34" s="14"/>
    </row>
    <row r="35" spans="1:21" ht="40.5" customHeight="1" x14ac:dyDescent="0.25">
      <c r="A35" s="11"/>
      <c r="B35" s="11"/>
      <c r="C35" s="17"/>
      <c r="D35" s="11"/>
      <c r="E35" s="11"/>
      <c r="F35" s="11"/>
      <c r="G35" s="11"/>
      <c r="H35" s="11"/>
      <c r="I35" s="11"/>
      <c r="J35" s="11"/>
      <c r="K35" s="11"/>
      <c r="L35" s="11"/>
      <c r="M35" s="11"/>
      <c r="N35" s="14"/>
      <c r="O35" s="14"/>
      <c r="P35" s="14"/>
      <c r="Q35" s="14"/>
      <c r="R35" s="14"/>
      <c r="S35" s="14"/>
      <c r="T35" s="14"/>
      <c r="U35" s="14"/>
    </row>
    <row r="36" spans="1:21" ht="24.75" customHeight="1" x14ac:dyDescent="0.25">
      <c r="A36" s="11"/>
      <c r="B36" s="11"/>
      <c r="C36" s="17"/>
      <c r="D36" s="11"/>
      <c r="E36" s="11"/>
      <c r="F36" s="11"/>
      <c r="G36" s="11"/>
      <c r="H36" s="11"/>
      <c r="I36" s="11"/>
      <c r="J36" s="11"/>
      <c r="K36" s="11"/>
      <c r="L36" s="11"/>
      <c r="M36" s="11"/>
      <c r="N36" s="14"/>
      <c r="O36" s="14"/>
      <c r="P36" s="14"/>
      <c r="Q36" s="14"/>
      <c r="R36" s="14"/>
      <c r="S36" s="14"/>
      <c r="T36" s="14"/>
      <c r="U36" s="14"/>
    </row>
    <row r="37" spans="1:21" ht="44.25" customHeight="1" x14ac:dyDescent="0.25">
      <c r="A37" s="11"/>
      <c r="B37" s="11"/>
      <c r="C37" s="17"/>
      <c r="D37" s="11"/>
      <c r="E37" s="11"/>
      <c r="F37" s="11"/>
      <c r="G37" s="11"/>
      <c r="H37" s="11"/>
      <c r="I37" s="11"/>
      <c r="J37" s="11"/>
      <c r="K37" s="11"/>
      <c r="L37" s="11"/>
      <c r="M37" s="11"/>
      <c r="N37" s="14"/>
      <c r="O37" s="14"/>
      <c r="P37" s="14"/>
      <c r="Q37" s="14"/>
      <c r="R37" s="14"/>
      <c r="S37" s="14"/>
      <c r="T37" s="14"/>
      <c r="U37" s="14"/>
    </row>
    <row r="38" spans="1:21" x14ac:dyDescent="0.25">
      <c r="A38" s="11"/>
      <c r="B38" s="11"/>
      <c r="C38" s="17"/>
      <c r="D38" s="11"/>
      <c r="E38" s="11"/>
      <c r="F38" s="11"/>
      <c r="G38" s="11"/>
      <c r="H38" s="11"/>
      <c r="I38" s="11"/>
      <c r="J38" s="11"/>
      <c r="K38" s="11"/>
      <c r="L38" s="11"/>
      <c r="M38" s="11"/>
      <c r="N38" s="14"/>
      <c r="O38" s="14"/>
      <c r="P38" s="14"/>
      <c r="Q38" s="14"/>
      <c r="R38" s="14"/>
      <c r="S38" s="14"/>
      <c r="T38" s="14"/>
      <c r="U38" s="14"/>
    </row>
    <row r="39" spans="1:21" x14ac:dyDescent="0.25">
      <c r="A39" s="11"/>
      <c r="B39" s="11"/>
      <c r="C39" s="17"/>
      <c r="D39" s="11"/>
      <c r="E39" s="11"/>
      <c r="F39" s="11"/>
      <c r="G39" s="11"/>
      <c r="H39" s="11"/>
      <c r="I39" s="11"/>
      <c r="J39" s="11"/>
      <c r="K39" s="11"/>
      <c r="L39" s="11"/>
      <c r="M39" s="11"/>
      <c r="N39" s="14"/>
      <c r="O39" s="14"/>
      <c r="P39" s="14"/>
      <c r="Q39" s="14"/>
      <c r="R39" s="14"/>
      <c r="S39" s="14"/>
      <c r="T39" s="14"/>
      <c r="U39" s="14"/>
    </row>
    <row r="40" spans="1:21" x14ac:dyDescent="0.25">
      <c r="A40" s="11"/>
      <c r="B40" s="11"/>
      <c r="C40" s="17"/>
      <c r="D40" s="11"/>
      <c r="E40" s="11"/>
      <c r="F40" s="11"/>
      <c r="G40" s="11"/>
      <c r="H40" s="11"/>
      <c r="I40" s="11"/>
      <c r="J40" s="11"/>
      <c r="K40" s="11"/>
      <c r="L40" s="11"/>
      <c r="M40" s="11"/>
      <c r="N40" s="14"/>
      <c r="O40" s="14"/>
      <c r="P40" s="14"/>
      <c r="Q40" s="14"/>
      <c r="R40" s="14"/>
      <c r="S40" s="14"/>
      <c r="T40" s="14"/>
      <c r="U40" s="14"/>
    </row>
    <row r="41" spans="1:21" x14ac:dyDescent="0.25">
      <c r="A41" s="11"/>
      <c r="B41" s="11"/>
      <c r="C41" s="17"/>
      <c r="D41" s="11"/>
      <c r="E41" s="11"/>
      <c r="F41" s="11"/>
      <c r="G41" s="11"/>
      <c r="H41" s="11"/>
      <c r="I41" s="11"/>
      <c r="J41" s="11"/>
      <c r="K41" s="11"/>
      <c r="L41" s="11"/>
      <c r="M41" s="11"/>
      <c r="N41" s="14"/>
      <c r="O41" s="14"/>
      <c r="P41" s="14"/>
      <c r="Q41" s="14"/>
      <c r="R41" s="14"/>
      <c r="S41" s="14"/>
      <c r="T41" s="14"/>
      <c r="U41" s="14"/>
    </row>
    <row r="42" spans="1:21" x14ac:dyDescent="0.25">
      <c r="A42" s="11"/>
      <c r="B42" s="11"/>
      <c r="C42" s="17"/>
      <c r="D42" s="11"/>
      <c r="E42" s="11"/>
      <c r="F42" s="11"/>
      <c r="G42" s="11"/>
      <c r="H42" s="11"/>
      <c r="I42" s="11"/>
      <c r="J42" s="11"/>
      <c r="K42" s="11"/>
      <c r="L42" s="11"/>
      <c r="M42" s="11"/>
      <c r="N42" s="14"/>
      <c r="O42" s="14"/>
      <c r="P42" s="14"/>
      <c r="Q42" s="14"/>
      <c r="R42" s="14"/>
      <c r="S42" s="14"/>
      <c r="T42" s="14"/>
      <c r="U42" s="14"/>
    </row>
    <row r="43" spans="1:21" x14ac:dyDescent="0.25">
      <c r="A43" s="11"/>
      <c r="B43" s="11"/>
      <c r="C43" s="17"/>
      <c r="D43" s="11"/>
      <c r="E43" s="11"/>
      <c r="F43" s="11"/>
      <c r="G43" s="11"/>
      <c r="H43" s="11"/>
      <c r="I43" s="11"/>
      <c r="J43" s="11"/>
      <c r="K43" s="11"/>
      <c r="L43" s="11"/>
      <c r="M43" s="11"/>
      <c r="N43" s="14"/>
      <c r="O43" s="14"/>
      <c r="P43" s="14"/>
      <c r="Q43" s="14"/>
      <c r="R43" s="14"/>
      <c r="S43" s="14"/>
      <c r="T43" s="14"/>
      <c r="U43" s="14"/>
    </row>
    <row r="44" spans="1:21" x14ac:dyDescent="0.25">
      <c r="A44" s="11"/>
      <c r="B44" s="11"/>
      <c r="C44" s="17"/>
      <c r="D44" s="11"/>
      <c r="E44" s="11"/>
      <c r="F44" s="11"/>
      <c r="G44" s="11"/>
      <c r="H44" s="11"/>
      <c r="I44" s="11"/>
      <c r="J44" s="11"/>
      <c r="K44" s="11"/>
      <c r="L44" s="11"/>
      <c r="M44" s="11"/>
      <c r="N44" s="14"/>
      <c r="O44" s="14"/>
      <c r="P44" s="14"/>
      <c r="Q44" s="14"/>
      <c r="R44" s="14"/>
      <c r="S44" s="14"/>
      <c r="T44" s="14"/>
      <c r="U44" s="14"/>
    </row>
    <row r="45" spans="1:21" x14ac:dyDescent="0.25">
      <c r="A45" s="11"/>
      <c r="B45" s="11"/>
      <c r="C45" s="17"/>
      <c r="D45" s="11"/>
      <c r="E45" s="11"/>
      <c r="F45" s="11"/>
      <c r="G45" s="11"/>
      <c r="H45" s="11"/>
      <c r="I45" s="11"/>
      <c r="J45" s="11"/>
      <c r="K45" s="11"/>
      <c r="L45" s="11"/>
      <c r="M45" s="11"/>
      <c r="N45" s="14"/>
      <c r="O45" s="14"/>
      <c r="P45" s="14"/>
      <c r="Q45" s="14"/>
      <c r="R45" s="14"/>
      <c r="S45" s="14"/>
      <c r="T45" s="14"/>
      <c r="U45" s="14"/>
    </row>
    <row r="46" spans="1:21" x14ac:dyDescent="0.25">
      <c r="A46" s="11"/>
      <c r="B46" s="11"/>
      <c r="C46" s="17"/>
      <c r="D46" s="11"/>
      <c r="E46" s="11"/>
      <c r="F46" s="11"/>
      <c r="G46" s="11"/>
      <c r="H46" s="11"/>
      <c r="I46" s="11"/>
      <c r="J46" s="11"/>
      <c r="K46" s="11"/>
      <c r="L46" s="11"/>
      <c r="M46" s="11"/>
      <c r="N46" s="14"/>
      <c r="O46" s="14"/>
      <c r="P46" s="14"/>
      <c r="Q46" s="14"/>
      <c r="R46" s="14"/>
      <c r="S46" s="14"/>
      <c r="T46" s="14"/>
      <c r="U46" s="14"/>
    </row>
    <row r="47" spans="1:21" x14ac:dyDescent="0.25">
      <c r="A47" s="11"/>
      <c r="B47" s="11"/>
      <c r="C47" s="17"/>
      <c r="D47" s="11"/>
      <c r="E47" s="11"/>
      <c r="F47" s="11"/>
      <c r="G47" s="11"/>
      <c r="H47" s="11"/>
      <c r="I47" s="11"/>
      <c r="J47" s="11"/>
      <c r="K47" s="11"/>
      <c r="L47" s="11"/>
      <c r="M47" s="11"/>
      <c r="N47" s="14"/>
      <c r="O47" s="14"/>
      <c r="P47" s="14"/>
      <c r="Q47" s="14"/>
      <c r="R47" s="14"/>
      <c r="S47" s="14"/>
      <c r="T47" s="14"/>
      <c r="U47" s="14"/>
    </row>
    <row r="48" spans="1:21" x14ac:dyDescent="0.25">
      <c r="A48" s="11"/>
      <c r="B48" s="11"/>
      <c r="C48" s="17"/>
      <c r="D48" s="11"/>
      <c r="E48" s="11"/>
      <c r="F48" s="11"/>
      <c r="G48" s="11"/>
      <c r="H48" s="11"/>
      <c r="I48" s="11"/>
      <c r="J48" s="11"/>
      <c r="K48" s="11"/>
      <c r="L48" s="11"/>
      <c r="M48" s="11"/>
      <c r="N48" s="14"/>
      <c r="O48" s="14"/>
      <c r="P48" s="14"/>
      <c r="Q48" s="14"/>
      <c r="R48" s="14"/>
      <c r="S48" s="14"/>
      <c r="T48" s="14"/>
      <c r="U48" s="14"/>
    </row>
    <row r="49" spans="1:21" x14ac:dyDescent="0.25">
      <c r="A49" s="11"/>
      <c r="B49" s="11"/>
      <c r="C49" s="17"/>
      <c r="D49" s="11"/>
      <c r="E49" s="11"/>
      <c r="F49" s="11"/>
      <c r="G49" s="11"/>
      <c r="H49" s="11"/>
      <c r="I49" s="11"/>
      <c r="J49" s="11"/>
      <c r="K49" s="11"/>
      <c r="L49" s="11"/>
      <c r="M49" s="11"/>
      <c r="N49" s="14"/>
      <c r="O49" s="14"/>
      <c r="P49" s="14"/>
      <c r="Q49" s="14"/>
      <c r="R49" s="14"/>
      <c r="S49" s="14"/>
      <c r="T49" s="14"/>
      <c r="U49" s="14"/>
    </row>
    <row r="50" spans="1:21" x14ac:dyDescent="0.25">
      <c r="A50" s="11"/>
      <c r="B50" s="11"/>
      <c r="C50" s="17"/>
      <c r="D50" s="11"/>
      <c r="E50" s="11"/>
      <c r="F50" s="11"/>
      <c r="G50" s="11"/>
      <c r="H50" s="11"/>
      <c r="I50" s="11"/>
      <c r="J50" s="11"/>
      <c r="K50" s="11"/>
      <c r="L50" s="11"/>
      <c r="M50" s="11"/>
      <c r="N50" s="14"/>
      <c r="O50" s="14"/>
      <c r="P50" s="14"/>
      <c r="Q50" s="14"/>
      <c r="R50" s="14"/>
      <c r="S50" s="14"/>
      <c r="T50" s="14"/>
      <c r="U50" s="14"/>
    </row>
    <row r="51" spans="1:21" x14ac:dyDescent="0.25">
      <c r="A51" s="11"/>
      <c r="B51" s="11"/>
      <c r="C51" s="17"/>
      <c r="D51" s="11"/>
      <c r="E51" s="11"/>
      <c r="F51" s="11"/>
      <c r="G51" s="11"/>
      <c r="H51" s="11"/>
      <c r="I51" s="11"/>
      <c r="J51" s="11"/>
      <c r="K51" s="11"/>
      <c r="L51" s="11"/>
      <c r="M51" s="11"/>
      <c r="N51" s="14"/>
      <c r="O51" s="14"/>
      <c r="P51" s="14"/>
      <c r="Q51" s="14"/>
      <c r="R51" s="14"/>
      <c r="S51" s="14"/>
      <c r="T51" s="14"/>
      <c r="U51" s="14"/>
    </row>
    <row r="52" spans="1:21" x14ac:dyDescent="0.25">
      <c r="A52" s="11"/>
      <c r="B52" s="11"/>
      <c r="C52" s="17"/>
      <c r="D52" s="11"/>
      <c r="E52" s="11"/>
      <c r="F52" s="11"/>
      <c r="G52" s="11"/>
      <c r="H52" s="11"/>
      <c r="I52" s="11"/>
      <c r="J52" s="11"/>
      <c r="K52" s="11"/>
      <c r="L52" s="11"/>
      <c r="M52" s="11"/>
      <c r="N52" s="14"/>
      <c r="O52" s="14"/>
      <c r="P52" s="14"/>
      <c r="Q52" s="14"/>
      <c r="R52" s="14"/>
      <c r="S52" s="14"/>
      <c r="T52" s="14"/>
      <c r="U52" s="14"/>
    </row>
    <row r="53" spans="1:21" x14ac:dyDescent="0.25">
      <c r="A53" s="11"/>
      <c r="B53" s="11"/>
      <c r="C53" s="17"/>
      <c r="D53" s="11"/>
      <c r="E53" s="11"/>
      <c r="F53" s="11"/>
      <c r="G53" s="11"/>
      <c r="H53" s="11"/>
      <c r="I53" s="11"/>
      <c r="J53" s="11"/>
      <c r="K53" s="11"/>
      <c r="L53" s="11"/>
      <c r="M53" s="11"/>
      <c r="N53" s="14"/>
      <c r="O53" s="14"/>
      <c r="P53" s="14"/>
      <c r="Q53" s="14"/>
      <c r="R53" s="14"/>
      <c r="S53" s="14"/>
      <c r="T53" s="14"/>
      <c r="U53" s="14"/>
    </row>
    <row r="54" spans="1:21" x14ac:dyDescent="0.25">
      <c r="A54" s="11"/>
      <c r="B54" s="11"/>
      <c r="C54" s="17"/>
      <c r="D54" s="11"/>
      <c r="E54" s="11"/>
      <c r="F54" s="11"/>
      <c r="G54" s="11"/>
      <c r="H54" s="11"/>
      <c r="I54" s="11"/>
      <c r="J54" s="11"/>
      <c r="K54" s="11"/>
      <c r="L54" s="11"/>
      <c r="M54" s="11"/>
      <c r="N54" s="14"/>
      <c r="O54" s="14"/>
      <c r="P54" s="14"/>
      <c r="Q54" s="14"/>
      <c r="R54" s="14"/>
      <c r="S54" s="14"/>
      <c r="T54" s="14"/>
      <c r="U54" s="14"/>
    </row>
    <row r="55" spans="1:21" x14ac:dyDescent="0.25">
      <c r="A55" s="11"/>
      <c r="B55" s="11"/>
      <c r="C55" s="17"/>
      <c r="D55" s="11"/>
      <c r="E55" s="11"/>
      <c r="F55" s="11"/>
      <c r="G55" s="11"/>
      <c r="H55" s="11"/>
      <c r="I55" s="11"/>
      <c r="J55" s="11"/>
      <c r="K55" s="11"/>
      <c r="L55" s="11"/>
      <c r="M55" s="11"/>
      <c r="N55" s="14"/>
      <c r="O55" s="14"/>
      <c r="P55" s="14"/>
      <c r="Q55" s="14"/>
      <c r="R55" s="14"/>
      <c r="S55" s="14"/>
      <c r="T55" s="14"/>
      <c r="U55" s="14"/>
    </row>
    <row r="56" spans="1:21" x14ac:dyDescent="0.25">
      <c r="A56" s="11"/>
      <c r="B56" s="11"/>
      <c r="C56" s="17"/>
      <c r="D56" s="11"/>
      <c r="E56" s="11"/>
      <c r="F56" s="11"/>
      <c r="G56" s="11"/>
      <c r="H56" s="11"/>
      <c r="I56" s="11"/>
      <c r="J56" s="11"/>
      <c r="K56" s="11"/>
      <c r="L56" s="11"/>
      <c r="M56" s="11"/>
      <c r="N56" s="14"/>
      <c r="O56" s="14"/>
      <c r="P56" s="14"/>
      <c r="Q56" s="14"/>
      <c r="R56" s="14"/>
      <c r="S56" s="14"/>
      <c r="T56" s="14"/>
      <c r="U56" s="14"/>
    </row>
    <row r="57" spans="1:21" x14ac:dyDescent="0.25">
      <c r="A57" s="11"/>
      <c r="B57" s="11"/>
      <c r="C57" s="17"/>
      <c r="D57" s="11"/>
      <c r="E57" s="11"/>
      <c r="F57" s="11"/>
      <c r="G57" s="11"/>
      <c r="H57" s="11"/>
      <c r="I57" s="11"/>
      <c r="J57" s="11"/>
      <c r="K57" s="11"/>
      <c r="L57" s="11"/>
      <c r="M57" s="11"/>
      <c r="N57" s="14"/>
      <c r="O57" s="14"/>
      <c r="P57" s="14"/>
      <c r="Q57" s="14"/>
      <c r="R57" s="14"/>
      <c r="S57" s="14"/>
      <c r="T57" s="14"/>
      <c r="U57" s="14"/>
    </row>
    <row r="58" spans="1:21" x14ac:dyDescent="0.25">
      <c r="A58" s="11"/>
      <c r="B58" s="11"/>
      <c r="C58" s="17"/>
      <c r="D58" s="11"/>
      <c r="E58" s="11"/>
      <c r="F58" s="11"/>
      <c r="G58" s="11"/>
      <c r="H58" s="11"/>
      <c r="I58" s="11"/>
      <c r="J58" s="11"/>
      <c r="K58" s="11"/>
      <c r="L58" s="11"/>
      <c r="M58" s="11"/>
      <c r="N58" s="14"/>
      <c r="O58" s="14"/>
      <c r="P58" s="14"/>
      <c r="Q58" s="14"/>
      <c r="R58" s="14"/>
      <c r="S58" s="14"/>
      <c r="T58" s="14"/>
      <c r="U58" s="14"/>
    </row>
    <row r="59" spans="1:21" x14ac:dyDescent="0.25">
      <c r="A59" s="11"/>
      <c r="B59" s="11"/>
      <c r="C59" s="17"/>
      <c r="D59" s="11"/>
      <c r="E59" s="11"/>
      <c r="F59" s="11"/>
      <c r="G59" s="11"/>
      <c r="H59" s="11"/>
      <c r="I59" s="11"/>
      <c r="J59" s="11"/>
      <c r="K59" s="11"/>
      <c r="L59" s="11"/>
      <c r="M59" s="11"/>
      <c r="N59" s="14"/>
      <c r="O59" s="14"/>
      <c r="P59" s="14"/>
      <c r="Q59" s="14"/>
      <c r="R59" s="14"/>
      <c r="S59" s="14"/>
      <c r="T59" s="14"/>
      <c r="U59" s="14"/>
    </row>
    <row r="60" spans="1:21" x14ac:dyDescent="0.25">
      <c r="A60" s="11"/>
      <c r="B60" s="11"/>
      <c r="C60" s="17"/>
      <c r="D60" s="11"/>
      <c r="E60" s="11"/>
      <c r="F60" s="11"/>
      <c r="G60" s="11"/>
      <c r="H60" s="11"/>
      <c r="I60" s="11"/>
      <c r="J60" s="11"/>
      <c r="K60" s="11"/>
      <c r="L60" s="11"/>
      <c r="M60" s="11"/>
      <c r="N60" s="14"/>
      <c r="O60" s="14"/>
      <c r="P60" s="14"/>
      <c r="Q60" s="14"/>
      <c r="R60" s="14"/>
      <c r="S60" s="14"/>
      <c r="T60" s="14"/>
      <c r="U60" s="14"/>
    </row>
    <row r="61" spans="1:21" x14ac:dyDescent="0.25">
      <c r="A61" s="11"/>
      <c r="B61" s="11"/>
      <c r="C61" s="17"/>
      <c r="D61" s="11"/>
      <c r="E61" s="11"/>
      <c r="F61" s="11"/>
      <c r="G61" s="11"/>
      <c r="H61" s="11"/>
      <c r="I61" s="11"/>
      <c r="J61" s="11"/>
      <c r="K61" s="11"/>
      <c r="L61" s="11"/>
      <c r="M61" s="11"/>
      <c r="N61" s="14"/>
      <c r="O61" s="14"/>
      <c r="P61" s="14"/>
      <c r="Q61" s="14"/>
      <c r="R61" s="14"/>
      <c r="S61" s="14"/>
      <c r="T61" s="14"/>
      <c r="U61" s="14"/>
    </row>
    <row r="62" spans="1:21" x14ac:dyDescent="0.25">
      <c r="A62" s="11"/>
      <c r="B62" s="11"/>
      <c r="C62" s="17"/>
      <c r="D62" s="11"/>
      <c r="E62" s="11"/>
      <c r="F62" s="11"/>
      <c r="G62" s="11"/>
      <c r="H62" s="11"/>
      <c r="I62" s="11"/>
      <c r="J62" s="11"/>
      <c r="K62" s="11"/>
      <c r="L62" s="11"/>
      <c r="M62" s="11"/>
      <c r="N62" s="14"/>
      <c r="O62" s="14"/>
      <c r="P62" s="14"/>
      <c r="Q62" s="14"/>
      <c r="R62" s="14"/>
      <c r="S62" s="14"/>
      <c r="T62" s="14"/>
      <c r="U62" s="14"/>
    </row>
    <row r="63" spans="1:21" x14ac:dyDescent="0.25">
      <c r="A63" s="11"/>
      <c r="B63" s="11"/>
      <c r="C63" s="17"/>
      <c r="D63" s="11"/>
      <c r="E63" s="11"/>
      <c r="F63" s="11"/>
      <c r="G63" s="11"/>
      <c r="H63" s="11"/>
      <c r="I63" s="11"/>
      <c r="J63" s="11"/>
      <c r="K63" s="11"/>
      <c r="L63" s="11"/>
      <c r="M63" s="11"/>
      <c r="N63" s="14"/>
      <c r="O63" s="14"/>
      <c r="P63" s="14"/>
      <c r="Q63" s="14"/>
      <c r="R63" s="14"/>
      <c r="S63" s="14"/>
      <c r="T63" s="14"/>
      <c r="U63" s="14"/>
    </row>
    <row r="64" spans="1:21" x14ac:dyDescent="0.25">
      <c r="A64" s="11"/>
      <c r="B64" s="11"/>
      <c r="C64" s="17"/>
      <c r="D64" s="11"/>
      <c r="E64" s="11"/>
      <c r="F64" s="11"/>
      <c r="G64" s="11"/>
      <c r="H64" s="11"/>
      <c r="I64" s="11"/>
      <c r="J64" s="11"/>
      <c r="K64" s="11"/>
      <c r="L64" s="11"/>
      <c r="M64" s="11"/>
      <c r="N64" s="14"/>
      <c r="O64" s="14"/>
      <c r="P64" s="14"/>
      <c r="Q64" s="14"/>
      <c r="R64" s="14"/>
      <c r="S64" s="14"/>
      <c r="T64" s="14"/>
      <c r="U64" s="14"/>
    </row>
    <row r="65" spans="1:21" x14ac:dyDescent="0.25">
      <c r="A65" s="11"/>
      <c r="B65" s="11"/>
      <c r="C65" s="17"/>
      <c r="D65" s="11"/>
      <c r="E65" s="11"/>
      <c r="F65" s="11"/>
      <c r="G65" s="11"/>
      <c r="H65" s="11"/>
      <c r="I65" s="11"/>
      <c r="J65" s="11"/>
      <c r="K65" s="11"/>
      <c r="L65" s="11"/>
      <c r="M65" s="11"/>
      <c r="N65" s="14"/>
      <c r="O65" s="14"/>
      <c r="P65" s="14"/>
      <c r="Q65" s="14"/>
      <c r="R65" s="14"/>
      <c r="S65" s="14"/>
      <c r="T65" s="14"/>
      <c r="U65" s="14"/>
    </row>
    <row r="66" spans="1:21" x14ac:dyDescent="0.25">
      <c r="A66" s="11"/>
      <c r="B66" s="11"/>
      <c r="C66" s="17"/>
      <c r="D66" s="11"/>
      <c r="E66" s="11"/>
      <c r="F66" s="11"/>
      <c r="G66" s="11"/>
      <c r="H66" s="11"/>
      <c r="I66" s="11"/>
      <c r="J66" s="11"/>
      <c r="K66" s="11"/>
      <c r="L66" s="11"/>
      <c r="M66" s="11"/>
      <c r="N66" s="14"/>
      <c r="O66" s="14"/>
      <c r="P66" s="14"/>
      <c r="Q66" s="14"/>
      <c r="R66" s="14"/>
      <c r="S66" s="14"/>
      <c r="T66" s="14"/>
      <c r="U66" s="14"/>
    </row>
    <row r="67" spans="1:21" x14ac:dyDescent="0.25">
      <c r="A67" s="11"/>
      <c r="B67" s="11"/>
      <c r="C67" s="17"/>
      <c r="D67" s="11"/>
      <c r="E67" s="11"/>
      <c r="F67" s="11"/>
      <c r="G67" s="11"/>
      <c r="H67" s="11"/>
      <c r="I67" s="11"/>
      <c r="J67" s="11"/>
      <c r="K67" s="11"/>
      <c r="L67" s="11"/>
      <c r="M67" s="11"/>
      <c r="N67" s="14"/>
      <c r="O67" s="14"/>
      <c r="P67" s="14"/>
      <c r="Q67" s="14"/>
      <c r="R67" s="14"/>
      <c r="S67" s="14"/>
      <c r="T67" s="14"/>
      <c r="U67" s="14"/>
    </row>
    <row r="68" spans="1:21" x14ac:dyDescent="0.25">
      <c r="A68" s="11"/>
      <c r="B68" s="11"/>
      <c r="C68" s="17"/>
      <c r="D68" s="11"/>
      <c r="E68" s="11"/>
      <c r="F68" s="11"/>
      <c r="G68" s="11"/>
      <c r="H68" s="11"/>
      <c r="I68" s="11"/>
      <c r="J68" s="11"/>
      <c r="K68" s="11"/>
      <c r="L68" s="11"/>
      <c r="M68" s="11"/>
      <c r="N68" s="14"/>
      <c r="O68" s="14"/>
      <c r="P68" s="14"/>
      <c r="Q68" s="14"/>
      <c r="R68" s="14"/>
      <c r="S68" s="14"/>
      <c r="T68" s="14"/>
      <c r="U68" s="14"/>
    </row>
    <row r="69" spans="1:21" x14ac:dyDescent="0.25">
      <c r="A69" s="11"/>
      <c r="B69" s="11"/>
      <c r="C69" s="17"/>
      <c r="D69" s="11"/>
      <c r="E69" s="11"/>
      <c r="F69" s="11"/>
      <c r="G69" s="11"/>
      <c r="H69" s="11"/>
      <c r="I69" s="11"/>
      <c r="J69" s="11"/>
      <c r="K69" s="11"/>
      <c r="L69" s="11"/>
      <c r="M69" s="11"/>
      <c r="N69" s="14"/>
      <c r="O69" s="14"/>
      <c r="P69" s="14"/>
      <c r="Q69" s="14"/>
      <c r="R69" s="14"/>
      <c r="S69" s="14"/>
      <c r="T69" s="14"/>
      <c r="U69" s="14"/>
    </row>
    <row r="70" spans="1:21" x14ac:dyDescent="0.25">
      <c r="A70" s="11"/>
      <c r="B70" s="11"/>
      <c r="C70" s="17"/>
      <c r="D70" s="11"/>
      <c r="E70" s="11"/>
      <c r="F70" s="11"/>
      <c r="G70" s="11"/>
      <c r="H70" s="11"/>
      <c r="I70" s="11"/>
      <c r="J70" s="11"/>
      <c r="K70" s="11"/>
      <c r="L70" s="11"/>
      <c r="M70" s="11"/>
      <c r="N70" s="14"/>
      <c r="O70" s="14"/>
      <c r="P70" s="14"/>
      <c r="Q70" s="14"/>
      <c r="R70" s="14"/>
      <c r="S70" s="14"/>
      <c r="T70" s="14"/>
      <c r="U70" s="14"/>
    </row>
    <row r="71" spans="1:21" x14ac:dyDescent="0.25">
      <c r="A71" s="11"/>
      <c r="B71" s="11"/>
      <c r="C71" s="17"/>
      <c r="D71" s="11"/>
      <c r="E71" s="11"/>
      <c r="F71" s="11"/>
      <c r="G71" s="11"/>
      <c r="H71" s="11"/>
      <c r="I71" s="11"/>
      <c r="J71" s="11"/>
      <c r="K71" s="11"/>
      <c r="L71" s="11"/>
      <c r="M71" s="11"/>
      <c r="N71" s="14"/>
      <c r="O71" s="14"/>
      <c r="P71" s="14"/>
      <c r="Q71" s="14"/>
      <c r="R71" s="14"/>
      <c r="S71" s="14"/>
      <c r="T71" s="14"/>
      <c r="U71" s="14"/>
    </row>
    <row r="72" spans="1:21" x14ac:dyDescent="0.25">
      <c r="A72" s="11"/>
      <c r="B72" s="11"/>
      <c r="C72" s="17"/>
      <c r="D72" s="11"/>
      <c r="E72" s="11"/>
      <c r="F72" s="11"/>
      <c r="G72" s="11"/>
      <c r="H72" s="11"/>
      <c r="I72" s="11"/>
      <c r="J72" s="11"/>
      <c r="K72" s="11"/>
      <c r="L72" s="11"/>
      <c r="M72" s="11"/>
      <c r="N72" s="14"/>
      <c r="O72" s="14"/>
      <c r="P72" s="14"/>
      <c r="Q72" s="14"/>
      <c r="R72" s="14"/>
      <c r="S72" s="14"/>
      <c r="T72" s="14"/>
      <c r="U72" s="14"/>
    </row>
    <row r="73" spans="1:21" x14ac:dyDescent="0.25">
      <c r="A73" s="11"/>
      <c r="B73" s="11"/>
      <c r="C73" s="17"/>
      <c r="D73" s="11"/>
      <c r="E73" s="11"/>
      <c r="F73" s="11"/>
      <c r="G73" s="11"/>
      <c r="H73" s="11"/>
      <c r="I73" s="11"/>
      <c r="J73" s="11"/>
      <c r="K73" s="11"/>
      <c r="L73" s="11"/>
      <c r="M73" s="11"/>
      <c r="N73" s="14"/>
      <c r="O73" s="14"/>
      <c r="P73" s="14"/>
      <c r="Q73" s="14"/>
      <c r="R73" s="14"/>
      <c r="S73" s="14"/>
      <c r="T73" s="14"/>
      <c r="U73" s="14"/>
    </row>
    <row r="74" spans="1:21" x14ac:dyDescent="0.25">
      <c r="A74" s="11"/>
      <c r="B74" s="11"/>
      <c r="C74" s="17"/>
      <c r="D74" s="11"/>
      <c r="E74" s="11"/>
      <c r="F74" s="11"/>
      <c r="G74" s="11"/>
      <c r="H74" s="11"/>
      <c r="I74" s="11"/>
      <c r="J74" s="11"/>
      <c r="K74" s="11"/>
      <c r="L74" s="11"/>
      <c r="M74" s="11"/>
      <c r="N74" s="14"/>
      <c r="O74" s="14"/>
      <c r="P74" s="14"/>
      <c r="Q74" s="14"/>
      <c r="R74" s="14"/>
      <c r="S74" s="14"/>
      <c r="T74" s="14"/>
      <c r="U74" s="14"/>
    </row>
    <row r="75" spans="1:21" x14ac:dyDescent="0.25">
      <c r="A75" s="11"/>
      <c r="B75" s="11"/>
      <c r="C75" s="17"/>
      <c r="D75" s="11"/>
      <c r="E75" s="11"/>
      <c r="F75" s="11"/>
      <c r="G75" s="11"/>
      <c r="H75" s="11"/>
      <c r="I75" s="11"/>
      <c r="J75" s="11"/>
      <c r="K75" s="11"/>
      <c r="L75" s="11"/>
      <c r="M75" s="11"/>
      <c r="N75" s="14"/>
      <c r="O75" s="14"/>
      <c r="P75" s="14"/>
      <c r="Q75" s="14"/>
      <c r="R75" s="14"/>
      <c r="S75" s="14"/>
      <c r="T75" s="14"/>
      <c r="U75" s="14"/>
    </row>
    <row r="76" spans="1:21" x14ac:dyDescent="0.25">
      <c r="A76" s="11"/>
      <c r="B76" s="11"/>
      <c r="C76" s="17"/>
      <c r="D76" s="11"/>
      <c r="E76" s="11"/>
      <c r="F76" s="11"/>
      <c r="G76" s="11"/>
      <c r="H76" s="11"/>
      <c r="I76" s="11"/>
      <c r="J76" s="11"/>
      <c r="K76" s="11"/>
      <c r="L76" s="11"/>
      <c r="M76" s="11"/>
      <c r="N76" s="14"/>
      <c r="O76" s="14"/>
      <c r="P76" s="14"/>
      <c r="Q76" s="14"/>
      <c r="R76" s="14"/>
      <c r="S76" s="14"/>
      <c r="T76" s="14"/>
      <c r="U76" s="14"/>
    </row>
    <row r="77" spans="1:21" x14ac:dyDescent="0.25">
      <c r="A77" s="11"/>
      <c r="B77" s="11"/>
      <c r="C77" s="17"/>
      <c r="D77" s="11"/>
      <c r="E77" s="11"/>
      <c r="F77" s="11"/>
      <c r="G77" s="11"/>
      <c r="H77" s="11"/>
      <c r="I77" s="11"/>
      <c r="J77" s="11"/>
      <c r="K77" s="11"/>
      <c r="L77" s="11"/>
      <c r="M77" s="11"/>
      <c r="N77" s="14"/>
      <c r="O77" s="14"/>
      <c r="P77" s="14"/>
      <c r="Q77" s="14"/>
      <c r="R77" s="14"/>
      <c r="S77" s="14"/>
      <c r="T77" s="14"/>
      <c r="U77" s="14"/>
    </row>
    <row r="78" spans="1:21" x14ac:dyDescent="0.25">
      <c r="A78" s="11"/>
      <c r="B78" s="11"/>
      <c r="C78" s="17"/>
      <c r="D78" s="11"/>
      <c r="E78" s="11"/>
      <c r="F78" s="11"/>
      <c r="G78" s="11"/>
      <c r="H78" s="11"/>
      <c r="I78" s="11"/>
      <c r="J78" s="11"/>
      <c r="K78" s="11"/>
      <c r="L78" s="11"/>
      <c r="M78" s="11"/>
      <c r="N78" s="14"/>
      <c r="O78" s="14"/>
      <c r="P78" s="14"/>
      <c r="Q78" s="14"/>
      <c r="R78" s="14"/>
      <c r="S78" s="14"/>
      <c r="T78" s="14"/>
      <c r="U78" s="14"/>
    </row>
    <row r="79" spans="1:21" x14ac:dyDescent="0.25">
      <c r="A79" s="11"/>
      <c r="B79" s="11"/>
      <c r="C79" s="17"/>
      <c r="D79" s="11"/>
      <c r="E79" s="11"/>
      <c r="F79" s="11"/>
      <c r="G79" s="11"/>
      <c r="H79" s="11"/>
      <c r="I79" s="11"/>
      <c r="J79" s="11"/>
      <c r="K79" s="11"/>
      <c r="L79" s="11"/>
      <c r="M79" s="11"/>
      <c r="N79" s="14"/>
      <c r="O79" s="14"/>
      <c r="P79" s="14"/>
      <c r="Q79" s="14"/>
      <c r="R79" s="14"/>
      <c r="S79" s="14"/>
      <c r="T79" s="14"/>
      <c r="U79" s="14"/>
    </row>
    <row r="80" spans="1:21" x14ac:dyDescent="0.25">
      <c r="A80" s="11"/>
      <c r="B80" s="11"/>
      <c r="C80" s="17"/>
      <c r="D80" s="11"/>
      <c r="E80" s="11"/>
      <c r="F80" s="11"/>
      <c r="G80" s="11"/>
      <c r="H80" s="11"/>
      <c r="I80" s="11"/>
      <c r="J80" s="11"/>
      <c r="K80" s="11"/>
      <c r="L80" s="11"/>
      <c r="M80" s="11"/>
      <c r="N80" s="14"/>
      <c r="O80" s="14"/>
      <c r="P80" s="14"/>
      <c r="Q80" s="14"/>
      <c r="R80" s="14"/>
      <c r="S80" s="14"/>
      <c r="T80" s="14"/>
      <c r="U80" s="14"/>
    </row>
    <row r="81" spans="1:21" x14ac:dyDescent="0.25">
      <c r="A81" s="11"/>
      <c r="B81" s="11"/>
      <c r="C81" s="17"/>
      <c r="D81" s="11"/>
      <c r="E81" s="11"/>
      <c r="F81" s="11"/>
      <c r="G81" s="11"/>
      <c r="H81" s="11"/>
      <c r="I81" s="11"/>
      <c r="J81" s="11"/>
      <c r="K81" s="11"/>
      <c r="L81" s="11"/>
      <c r="M81" s="11"/>
      <c r="N81" s="14"/>
      <c r="O81" s="14"/>
      <c r="P81" s="14"/>
      <c r="Q81" s="14"/>
      <c r="R81" s="14"/>
      <c r="S81" s="14"/>
      <c r="T81" s="14"/>
      <c r="U81" s="14"/>
    </row>
    <row r="82" spans="1:21" x14ac:dyDescent="0.25">
      <c r="A82" s="11"/>
      <c r="B82" s="11"/>
      <c r="C82" s="17"/>
      <c r="D82" s="11"/>
      <c r="E82" s="11"/>
      <c r="F82" s="11"/>
      <c r="G82" s="11"/>
      <c r="H82" s="11"/>
      <c r="I82" s="11"/>
      <c r="J82" s="11"/>
      <c r="K82" s="11"/>
      <c r="L82" s="11"/>
      <c r="M82" s="11"/>
      <c r="N82" s="14"/>
      <c r="O82" s="14"/>
      <c r="P82" s="14"/>
      <c r="Q82" s="14"/>
      <c r="R82" s="14"/>
      <c r="S82" s="14"/>
      <c r="T82" s="14"/>
      <c r="U82" s="14"/>
    </row>
    <row r="83" spans="1:21" x14ac:dyDescent="0.25">
      <c r="A83" s="11"/>
      <c r="B83" s="11"/>
      <c r="C83" s="17"/>
      <c r="D83" s="11"/>
      <c r="E83" s="11"/>
      <c r="F83" s="11"/>
      <c r="G83" s="11"/>
      <c r="H83" s="11"/>
      <c r="I83" s="11"/>
      <c r="J83" s="11"/>
      <c r="K83" s="11"/>
      <c r="L83" s="11"/>
      <c r="M83" s="11"/>
      <c r="N83" s="14"/>
      <c r="O83" s="14"/>
      <c r="P83" s="14"/>
      <c r="Q83" s="14"/>
      <c r="R83" s="14"/>
      <c r="S83" s="14"/>
      <c r="T83" s="14"/>
      <c r="U83" s="14"/>
    </row>
    <row r="84" spans="1:21" x14ac:dyDescent="0.25">
      <c r="A84" s="11"/>
      <c r="B84" s="11"/>
      <c r="C84" s="17"/>
      <c r="D84" s="11"/>
      <c r="E84" s="11"/>
      <c r="F84" s="11"/>
      <c r="G84" s="11"/>
      <c r="H84" s="11"/>
      <c r="I84" s="11"/>
      <c r="J84" s="11"/>
      <c r="K84" s="11"/>
      <c r="L84" s="11"/>
      <c r="M84" s="11"/>
      <c r="N84" s="14"/>
      <c r="O84" s="14"/>
      <c r="P84" s="14"/>
      <c r="Q84" s="14"/>
      <c r="R84" s="14"/>
      <c r="S84" s="14"/>
      <c r="T84" s="14"/>
      <c r="U84" s="14"/>
    </row>
    <row r="85" spans="1:21" x14ac:dyDescent="0.25">
      <c r="A85" s="11"/>
      <c r="B85" s="11"/>
      <c r="C85" s="17"/>
      <c r="D85" s="11"/>
      <c r="E85" s="11"/>
      <c r="F85" s="11"/>
      <c r="G85" s="11"/>
      <c r="H85" s="11"/>
      <c r="I85" s="11"/>
      <c r="J85" s="11"/>
      <c r="K85" s="11"/>
      <c r="L85" s="11"/>
      <c r="M85" s="11"/>
      <c r="N85" s="14"/>
      <c r="O85" s="14"/>
      <c r="P85" s="14"/>
      <c r="Q85" s="14"/>
      <c r="R85" s="14"/>
      <c r="S85" s="14"/>
      <c r="T85" s="14"/>
      <c r="U85" s="14"/>
    </row>
    <row r="86" spans="1:21" x14ac:dyDescent="0.25">
      <c r="A86" s="11"/>
      <c r="B86" s="11"/>
      <c r="C86" s="17"/>
      <c r="D86" s="11"/>
      <c r="E86" s="11"/>
      <c r="F86" s="11"/>
      <c r="G86" s="11"/>
      <c r="H86" s="11"/>
      <c r="I86" s="11"/>
      <c r="J86" s="11"/>
      <c r="K86" s="11"/>
      <c r="L86" s="11"/>
      <c r="M86" s="11"/>
      <c r="N86" s="14"/>
      <c r="O86" s="14"/>
      <c r="P86" s="14"/>
      <c r="Q86" s="14"/>
      <c r="R86" s="14"/>
      <c r="S86" s="14"/>
      <c r="T86" s="14"/>
      <c r="U86" s="14"/>
    </row>
    <row r="87" spans="1:21" x14ac:dyDescent="0.25">
      <c r="A87" s="11"/>
      <c r="B87" s="11"/>
      <c r="C87" s="17"/>
      <c r="D87" s="11"/>
      <c r="E87" s="11"/>
      <c r="F87" s="11"/>
      <c r="G87" s="11"/>
      <c r="H87" s="11"/>
      <c r="I87" s="11"/>
      <c r="J87" s="11"/>
      <c r="K87" s="11"/>
      <c r="L87" s="11"/>
      <c r="M87" s="11"/>
      <c r="N87" s="14"/>
      <c r="O87" s="14"/>
      <c r="P87" s="14"/>
      <c r="Q87" s="14"/>
      <c r="R87" s="14"/>
      <c r="S87" s="14"/>
      <c r="T87" s="14"/>
      <c r="U87" s="14"/>
    </row>
    <row r="88" spans="1:21" x14ac:dyDescent="0.25">
      <c r="A88" s="11"/>
      <c r="B88" s="11"/>
      <c r="C88" s="17"/>
      <c r="D88" s="11"/>
      <c r="E88" s="11"/>
      <c r="F88" s="11"/>
      <c r="G88" s="11"/>
      <c r="H88" s="11"/>
      <c r="I88" s="11"/>
      <c r="J88" s="11"/>
      <c r="K88" s="11"/>
      <c r="L88" s="11"/>
      <c r="M88" s="11"/>
      <c r="N88" s="14"/>
      <c r="O88" s="14"/>
      <c r="P88" s="14"/>
      <c r="Q88" s="14"/>
      <c r="R88" s="14"/>
      <c r="S88" s="14"/>
      <c r="T88" s="14"/>
      <c r="U88" s="14"/>
    </row>
    <row r="89" spans="1:21" x14ac:dyDescent="0.25">
      <c r="A89" s="11"/>
      <c r="B89" s="11"/>
      <c r="C89" s="17"/>
      <c r="D89" s="11"/>
      <c r="E89" s="11"/>
      <c r="F89" s="11"/>
      <c r="G89" s="11"/>
      <c r="H89" s="11"/>
      <c r="I89" s="11"/>
      <c r="J89" s="11"/>
      <c r="K89" s="11"/>
      <c r="L89" s="11"/>
      <c r="M89" s="11"/>
      <c r="N89" s="14"/>
      <c r="O89" s="14"/>
      <c r="P89" s="14"/>
      <c r="Q89" s="14"/>
      <c r="R89" s="14"/>
      <c r="S89" s="14"/>
      <c r="T89" s="14"/>
      <c r="U89" s="14"/>
    </row>
    <row r="90" spans="1:21" x14ac:dyDescent="0.25">
      <c r="A90" s="11"/>
      <c r="B90" s="11"/>
      <c r="C90" s="17"/>
      <c r="D90" s="11"/>
      <c r="E90" s="11"/>
      <c r="F90" s="11"/>
      <c r="G90" s="11"/>
      <c r="H90" s="11"/>
      <c r="I90" s="11"/>
      <c r="J90" s="11"/>
      <c r="K90" s="11"/>
      <c r="L90" s="11"/>
      <c r="M90" s="11"/>
      <c r="N90" s="14"/>
      <c r="O90" s="14"/>
      <c r="P90" s="14"/>
      <c r="Q90" s="14"/>
      <c r="R90" s="14"/>
      <c r="S90" s="14"/>
      <c r="T90" s="14"/>
      <c r="U90" s="14"/>
    </row>
    <row r="91" spans="1:21" x14ac:dyDescent="0.25">
      <c r="C91" s="17"/>
      <c r="D91" s="11"/>
      <c r="E91" s="11"/>
      <c r="F91" s="11"/>
      <c r="G91" s="11"/>
      <c r="H91" s="11"/>
      <c r="I91" s="11"/>
      <c r="J91" s="11"/>
      <c r="K91" s="11"/>
      <c r="L91" s="11"/>
      <c r="M91" s="11"/>
      <c r="N91" s="14"/>
    </row>
    <row r="92" spans="1:21" x14ac:dyDescent="0.25">
      <c r="C92" s="17"/>
      <c r="D92" s="11"/>
      <c r="E92" s="11"/>
      <c r="F92" s="11"/>
      <c r="G92" s="11"/>
      <c r="H92" s="11"/>
      <c r="I92" s="11"/>
      <c r="J92" s="11"/>
      <c r="K92" s="11"/>
      <c r="L92" s="11"/>
      <c r="M92" s="11"/>
      <c r="N92" s="14"/>
    </row>
    <row r="93" spans="1:21" x14ac:dyDescent="0.25">
      <c r="C93" s="17"/>
      <c r="D93" s="11"/>
      <c r="E93" s="11"/>
      <c r="F93" s="11"/>
      <c r="G93" s="11"/>
      <c r="H93" s="11"/>
      <c r="I93" s="11"/>
      <c r="J93" s="11"/>
      <c r="K93" s="11"/>
      <c r="L93" s="11"/>
      <c r="M93" s="11"/>
      <c r="N93" s="14"/>
    </row>
    <row r="94" spans="1:21" x14ac:dyDescent="0.25">
      <c r="C94" s="17"/>
      <c r="D94" s="11"/>
      <c r="E94" s="11"/>
      <c r="F94" s="11"/>
      <c r="G94" s="11"/>
      <c r="H94" s="11"/>
      <c r="I94" s="11"/>
      <c r="J94" s="11"/>
      <c r="K94" s="11"/>
      <c r="L94" s="11"/>
      <c r="M94" s="11"/>
      <c r="N94" s="14"/>
    </row>
  </sheetData>
  <mergeCells count="66">
    <mergeCell ref="T14:T23"/>
    <mergeCell ref="D20:D21"/>
    <mergeCell ref="E20:E21"/>
    <mergeCell ref="D16:D17"/>
    <mergeCell ref="I27:O27"/>
    <mergeCell ref="E14:E15"/>
    <mergeCell ref="E16:E17"/>
    <mergeCell ref="I28:O28"/>
    <mergeCell ref="A24:S24"/>
    <mergeCell ref="B28:H28"/>
    <mergeCell ref="B27:H27"/>
    <mergeCell ref="C22:C23"/>
    <mergeCell ref="D22:D23"/>
    <mergeCell ref="E22:E23"/>
    <mergeCell ref="B14:B23"/>
    <mergeCell ref="A14:A23"/>
    <mergeCell ref="D18:D19"/>
    <mergeCell ref="C14:C15"/>
    <mergeCell ref="C16:C17"/>
    <mergeCell ref="E18:E19"/>
    <mergeCell ref="C18:C19"/>
    <mergeCell ref="C20:C21"/>
    <mergeCell ref="D14:D15"/>
    <mergeCell ref="U18:U19"/>
    <mergeCell ref="V18:V19"/>
    <mergeCell ref="U20:U21"/>
    <mergeCell ref="V20:V21"/>
    <mergeCell ref="V22:V23"/>
    <mergeCell ref="U22:U23"/>
    <mergeCell ref="U14:U15"/>
    <mergeCell ref="V14:V15"/>
    <mergeCell ref="U16:U17"/>
    <mergeCell ref="V16:V17"/>
    <mergeCell ref="A1:C3"/>
    <mergeCell ref="D1:V1"/>
    <mergeCell ref="D2:V2"/>
    <mergeCell ref="C6:C7"/>
    <mergeCell ref="D6:E6"/>
    <mergeCell ref="F6:S6"/>
    <mergeCell ref="A5:C5"/>
    <mergeCell ref="D4:V4"/>
    <mergeCell ref="D5:V5"/>
    <mergeCell ref="A4:C4"/>
    <mergeCell ref="A6:A7"/>
    <mergeCell ref="B6:B7"/>
    <mergeCell ref="D3:U3"/>
    <mergeCell ref="V6:V7"/>
    <mergeCell ref="V8:V9"/>
    <mergeCell ref="T8:T13"/>
    <mergeCell ref="E10:E11"/>
    <mergeCell ref="D12:D13"/>
    <mergeCell ref="E12:E13"/>
    <mergeCell ref="V10:V11"/>
    <mergeCell ref="V12:V13"/>
    <mergeCell ref="U10:U11"/>
    <mergeCell ref="U12:U13"/>
    <mergeCell ref="D8:D9"/>
    <mergeCell ref="E8:E9"/>
    <mergeCell ref="T6:U6"/>
    <mergeCell ref="U8:U9"/>
    <mergeCell ref="C12:C13"/>
    <mergeCell ref="C10:C11"/>
    <mergeCell ref="D10:D11"/>
    <mergeCell ref="A8:A13"/>
    <mergeCell ref="B8:B13"/>
    <mergeCell ref="C8:C9"/>
  </mergeCells>
  <printOptions horizontalCentered="1" verticalCentered="1"/>
  <pageMargins left="0" right="0" top="0" bottom="0" header="0.31496062992125984" footer="0"/>
  <pageSetup scale="4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D09BA-1415-43AF-92C1-1CC6512F89DC}">
  <dimension ref="A1:IQ230"/>
  <sheetViews>
    <sheetView topLeftCell="A13" workbookViewId="0">
      <selection activeCell="C6" sqref="C6:C7"/>
    </sheetView>
  </sheetViews>
  <sheetFormatPr baseColWidth="10" defaultRowHeight="15" x14ac:dyDescent="0.25"/>
  <cols>
    <col min="5" max="5" width="20.5703125" customWidth="1"/>
    <col min="6" max="6" width="22.140625" customWidth="1"/>
    <col min="7" max="7" width="18.7109375" customWidth="1"/>
    <col min="8" max="8" width="0" hidden="1" customWidth="1"/>
    <col min="9" max="9" width="16.7109375" customWidth="1"/>
    <col min="10" max="10" width="18" customWidth="1"/>
  </cols>
  <sheetData>
    <row r="1" spans="1:34" ht="18" x14ac:dyDescent="0.25">
      <c r="A1" s="625"/>
      <c r="B1" s="625"/>
      <c r="C1" s="625"/>
      <c r="D1" s="625"/>
      <c r="E1" s="626" t="s">
        <v>96</v>
      </c>
      <c r="F1" s="626"/>
      <c r="G1" s="626"/>
      <c r="H1" s="626"/>
      <c r="I1" s="626"/>
      <c r="J1" s="626"/>
      <c r="K1" s="626"/>
      <c r="L1" s="626"/>
      <c r="M1" s="626"/>
      <c r="N1" s="626"/>
      <c r="O1" s="626"/>
      <c r="P1" s="626"/>
      <c r="Q1" s="626"/>
      <c r="R1" s="626"/>
      <c r="S1" s="626"/>
      <c r="T1" s="626"/>
      <c r="U1" s="626"/>
      <c r="V1" s="626"/>
    </row>
    <row r="2" spans="1:34" ht="18" x14ac:dyDescent="0.25">
      <c r="A2" s="625"/>
      <c r="B2" s="625"/>
      <c r="C2" s="625"/>
      <c r="D2" s="625"/>
      <c r="E2" s="627" t="s">
        <v>135</v>
      </c>
      <c r="F2" s="627"/>
      <c r="G2" s="627"/>
      <c r="H2" s="627"/>
      <c r="I2" s="627"/>
      <c r="J2" s="627"/>
      <c r="K2" s="627"/>
      <c r="L2" s="627"/>
      <c r="M2" s="627"/>
      <c r="N2" s="627"/>
      <c r="O2" s="627"/>
      <c r="P2" s="627"/>
      <c r="Q2" s="627"/>
      <c r="R2" s="627"/>
      <c r="S2" s="627"/>
      <c r="T2" s="627"/>
      <c r="U2" s="627"/>
      <c r="V2" s="627"/>
    </row>
    <row r="3" spans="1:34" ht="18" x14ac:dyDescent="0.25">
      <c r="A3" s="625"/>
      <c r="B3" s="625"/>
      <c r="C3" s="625"/>
      <c r="D3" s="625"/>
      <c r="E3" s="628" t="s">
        <v>85</v>
      </c>
      <c r="F3" s="628"/>
      <c r="G3" s="628"/>
      <c r="H3" s="628"/>
      <c r="I3" s="628"/>
      <c r="J3" s="628"/>
      <c r="K3" s="628"/>
      <c r="L3" s="628"/>
      <c r="M3" s="628"/>
      <c r="N3" s="628"/>
      <c r="O3" s="628"/>
      <c r="P3" s="627" t="s">
        <v>86</v>
      </c>
      <c r="Q3" s="627"/>
      <c r="R3" s="627"/>
      <c r="S3" s="627"/>
      <c r="T3" s="627"/>
      <c r="U3" s="627"/>
      <c r="V3" s="627"/>
    </row>
    <row r="4" spans="1:34" ht="18" x14ac:dyDescent="0.25">
      <c r="A4" s="623" t="s">
        <v>136</v>
      </c>
      <c r="B4" s="623"/>
      <c r="C4" s="623"/>
      <c r="D4" s="623"/>
      <c r="E4" s="624" t="s">
        <v>100</v>
      </c>
      <c r="F4" s="624"/>
      <c r="G4" s="624"/>
      <c r="H4" s="624"/>
      <c r="I4" s="624"/>
      <c r="J4" s="624"/>
      <c r="K4" s="624"/>
      <c r="L4" s="624"/>
      <c r="M4" s="624"/>
      <c r="N4" s="624"/>
      <c r="O4" s="624"/>
      <c r="P4" s="624"/>
      <c r="Q4" s="624"/>
      <c r="R4" s="624"/>
      <c r="S4" s="624"/>
      <c r="T4" s="624"/>
      <c r="U4" s="624"/>
      <c r="V4" s="624"/>
    </row>
    <row r="5" spans="1:34" ht="18" x14ac:dyDescent="0.25">
      <c r="A5" s="623" t="s">
        <v>137</v>
      </c>
      <c r="B5" s="623"/>
      <c r="C5" s="623"/>
      <c r="D5" s="623"/>
      <c r="E5" s="624" t="s">
        <v>215</v>
      </c>
      <c r="F5" s="624"/>
      <c r="G5" s="624"/>
      <c r="H5" s="624"/>
      <c r="I5" s="624"/>
      <c r="J5" s="624"/>
      <c r="K5" s="624"/>
      <c r="L5" s="624"/>
      <c r="M5" s="624"/>
      <c r="N5" s="624"/>
      <c r="O5" s="624"/>
      <c r="P5" s="624"/>
      <c r="Q5" s="624"/>
      <c r="R5" s="624"/>
      <c r="S5" s="624"/>
      <c r="T5" s="624"/>
      <c r="U5" s="624"/>
      <c r="V5" s="624"/>
    </row>
    <row r="6" spans="1:34" x14ac:dyDescent="0.25">
      <c r="A6" s="619" t="s">
        <v>138</v>
      </c>
      <c r="B6" s="619" t="s">
        <v>139</v>
      </c>
      <c r="C6" s="619" t="s">
        <v>140</v>
      </c>
      <c r="D6" s="619" t="s">
        <v>141</v>
      </c>
      <c r="E6" s="619" t="s">
        <v>142</v>
      </c>
      <c r="F6" s="619" t="s">
        <v>143</v>
      </c>
      <c r="G6" s="619"/>
      <c r="H6" s="619" t="s">
        <v>144</v>
      </c>
      <c r="I6" s="619"/>
      <c r="J6" s="619"/>
      <c r="K6" s="619" t="s">
        <v>145</v>
      </c>
      <c r="L6" s="619"/>
      <c r="M6" s="619"/>
      <c r="N6" s="619"/>
      <c r="O6" s="619"/>
      <c r="P6" s="619" t="s">
        <v>146</v>
      </c>
      <c r="Q6" s="619"/>
      <c r="R6" s="619"/>
      <c r="S6" s="619"/>
      <c r="T6" s="619"/>
      <c r="U6" s="619"/>
      <c r="V6" s="619"/>
    </row>
    <row r="7" spans="1:34" ht="45" x14ac:dyDescent="0.25">
      <c r="A7" s="619"/>
      <c r="B7" s="619"/>
      <c r="C7" s="619"/>
      <c r="D7" s="619"/>
      <c r="E7" s="619"/>
      <c r="F7" s="222" t="s">
        <v>220</v>
      </c>
      <c r="G7" s="222" t="s">
        <v>226</v>
      </c>
      <c r="H7" s="222" t="s">
        <v>216</v>
      </c>
      <c r="I7" s="222" t="s">
        <v>220</v>
      </c>
      <c r="J7" s="222" t="s">
        <v>226</v>
      </c>
      <c r="K7" s="222" t="s">
        <v>147</v>
      </c>
      <c r="L7" s="222" t="s">
        <v>148</v>
      </c>
      <c r="M7" s="222" t="s">
        <v>149</v>
      </c>
      <c r="N7" s="222" t="s">
        <v>150</v>
      </c>
      <c r="O7" s="222" t="s">
        <v>151</v>
      </c>
      <c r="P7" s="222" t="s">
        <v>152</v>
      </c>
      <c r="Q7" s="222" t="s">
        <v>153</v>
      </c>
      <c r="R7" s="222" t="s">
        <v>154</v>
      </c>
      <c r="S7" s="222" t="s">
        <v>155</v>
      </c>
      <c r="T7" s="222" t="s">
        <v>156</v>
      </c>
      <c r="U7" s="224" t="s">
        <v>157</v>
      </c>
      <c r="V7" s="222" t="s">
        <v>158</v>
      </c>
    </row>
    <row r="8" spans="1:34" x14ac:dyDescent="0.25">
      <c r="A8" s="620">
        <v>1</v>
      </c>
      <c r="B8" s="620" t="s">
        <v>159</v>
      </c>
      <c r="C8" s="621" t="s">
        <v>160</v>
      </c>
      <c r="D8" s="225" t="s">
        <v>161</v>
      </c>
      <c r="E8" s="226">
        <v>9.9499999999999993</v>
      </c>
      <c r="F8" s="226">
        <v>9.9499999999999993</v>
      </c>
      <c r="G8" s="226">
        <v>9.9499999999999993</v>
      </c>
      <c r="H8" s="226">
        <v>8.9499999999999993</v>
      </c>
      <c r="I8" s="226">
        <v>8.9499999999999993</v>
      </c>
      <c r="J8" s="226">
        <v>8.9499999999999993</v>
      </c>
      <c r="K8" s="613" t="s">
        <v>162</v>
      </c>
      <c r="L8" s="606" t="s">
        <v>163</v>
      </c>
      <c r="M8" s="606" t="s">
        <v>105</v>
      </c>
      <c r="N8" s="609" t="s">
        <v>164</v>
      </c>
      <c r="O8" s="606" t="s">
        <v>165</v>
      </c>
      <c r="P8" s="559">
        <v>3994</v>
      </c>
      <c r="Q8" s="559">
        <v>3844</v>
      </c>
      <c r="R8" s="570" t="s">
        <v>166</v>
      </c>
      <c r="S8" s="570" t="s">
        <v>166</v>
      </c>
      <c r="T8" s="570" t="s">
        <v>166</v>
      </c>
      <c r="U8" s="570" t="s">
        <v>166</v>
      </c>
      <c r="V8" s="548">
        <v>7838</v>
      </c>
    </row>
    <row r="9" spans="1:34" x14ac:dyDescent="0.25">
      <c r="A9" s="512"/>
      <c r="B9" s="512"/>
      <c r="C9" s="519"/>
      <c r="D9" s="227" t="s">
        <v>167</v>
      </c>
      <c r="E9" s="209">
        <v>136007600</v>
      </c>
      <c r="F9" s="209">
        <v>136007600</v>
      </c>
      <c r="G9" s="209">
        <v>136007600</v>
      </c>
      <c r="H9" s="228">
        <v>6533000</v>
      </c>
      <c r="I9" s="209">
        <v>11810000</v>
      </c>
      <c r="J9" s="209">
        <v>17046600</v>
      </c>
      <c r="K9" s="613"/>
      <c r="L9" s="606"/>
      <c r="M9" s="606"/>
      <c r="N9" s="609"/>
      <c r="O9" s="606"/>
      <c r="P9" s="559"/>
      <c r="Q9" s="559"/>
      <c r="R9" s="570"/>
      <c r="S9" s="570"/>
      <c r="T9" s="570"/>
      <c r="U9" s="570"/>
      <c r="V9" s="548"/>
    </row>
    <row r="10" spans="1:34" x14ac:dyDescent="0.25">
      <c r="A10" s="512"/>
      <c r="B10" s="512"/>
      <c r="C10" s="519"/>
      <c r="D10" s="227" t="s">
        <v>168</v>
      </c>
      <c r="E10" s="229"/>
      <c r="F10" s="229"/>
      <c r="G10" s="229"/>
      <c r="H10" s="230">
        <v>0</v>
      </c>
      <c r="I10" s="230">
        <v>0</v>
      </c>
      <c r="J10" s="230">
        <v>0</v>
      </c>
      <c r="K10" s="613"/>
      <c r="L10" s="606"/>
      <c r="M10" s="606"/>
      <c r="N10" s="609"/>
      <c r="O10" s="606"/>
      <c r="P10" s="559"/>
      <c r="Q10" s="559"/>
      <c r="R10" s="570"/>
      <c r="S10" s="570"/>
      <c r="T10" s="570"/>
      <c r="U10" s="570"/>
      <c r="V10" s="548"/>
      <c r="W10" s="152"/>
    </row>
    <row r="11" spans="1:34" x14ac:dyDescent="0.25">
      <c r="A11" s="512"/>
      <c r="B11" s="512"/>
      <c r="C11" s="519"/>
      <c r="D11" s="227" t="s">
        <v>169</v>
      </c>
      <c r="E11" s="209">
        <v>103744213</v>
      </c>
      <c r="F11" s="209">
        <v>103744213</v>
      </c>
      <c r="G11" s="209">
        <v>103744213</v>
      </c>
      <c r="H11" s="209">
        <v>28967414</v>
      </c>
      <c r="I11" s="209">
        <v>30789180</v>
      </c>
      <c r="J11" s="209">
        <v>31744214</v>
      </c>
      <c r="K11" s="614"/>
      <c r="L11" s="607"/>
      <c r="M11" s="607"/>
      <c r="N11" s="622"/>
      <c r="O11" s="606"/>
      <c r="P11" s="581"/>
      <c r="Q11" s="581"/>
      <c r="R11" s="570"/>
      <c r="S11" s="570"/>
      <c r="T11" s="570"/>
      <c r="U11" s="615"/>
      <c r="V11" s="548"/>
    </row>
    <row r="12" spans="1:34" x14ac:dyDescent="0.25">
      <c r="A12" s="512"/>
      <c r="B12" s="512"/>
      <c r="C12" s="519" t="s">
        <v>170</v>
      </c>
      <c r="D12" s="227" t="s">
        <v>161</v>
      </c>
      <c r="E12" s="231">
        <v>60.621000000000002</v>
      </c>
      <c r="F12" s="231">
        <v>60.621000000000002</v>
      </c>
      <c r="G12" s="231">
        <v>30.31</v>
      </c>
      <c r="H12" s="231">
        <v>59.621000000000002</v>
      </c>
      <c r="I12" s="231">
        <v>59.621000000000002</v>
      </c>
      <c r="J12" s="231">
        <v>59.621000000000002</v>
      </c>
      <c r="K12" s="612" t="s">
        <v>171</v>
      </c>
      <c r="L12" s="605" t="s">
        <v>172</v>
      </c>
      <c r="M12" s="605" t="s">
        <v>105</v>
      </c>
      <c r="N12" s="609" t="s">
        <v>164</v>
      </c>
      <c r="O12" s="605" t="s">
        <v>173</v>
      </c>
      <c r="P12" s="559">
        <v>181364</v>
      </c>
      <c r="Q12" s="559">
        <v>191238</v>
      </c>
      <c r="R12" s="570" t="s">
        <v>166</v>
      </c>
      <c r="S12" s="569" t="s">
        <v>166</v>
      </c>
      <c r="T12" s="569" t="s">
        <v>166</v>
      </c>
      <c r="U12" s="570" t="s">
        <v>166</v>
      </c>
      <c r="V12" s="572">
        <v>372602</v>
      </c>
    </row>
    <row r="13" spans="1:34" x14ac:dyDescent="0.25">
      <c r="A13" s="512"/>
      <c r="B13" s="512"/>
      <c r="C13" s="519"/>
      <c r="D13" s="227" t="s">
        <v>167</v>
      </c>
      <c r="E13" s="209">
        <v>136007600</v>
      </c>
      <c r="F13" s="209">
        <v>136007600</v>
      </c>
      <c r="G13" s="209">
        <v>68003800</v>
      </c>
      <c r="H13" s="228">
        <v>6533000</v>
      </c>
      <c r="I13" s="209">
        <v>11810000</v>
      </c>
      <c r="J13" s="209">
        <v>17046600</v>
      </c>
      <c r="K13" s="613"/>
      <c r="L13" s="606"/>
      <c r="M13" s="606"/>
      <c r="N13" s="609"/>
      <c r="O13" s="606"/>
      <c r="P13" s="559"/>
      <c r="Q13" s="559"/>
      <c r="R13" s="570"/>
      <c r="S13" s="570"/>
      <c r="T13" s="570"/>
      <c r="U13" s="570"/>
      <c r="V13" s="548"/>
    </row>
    <row r="14" spans="1:34" x14ac:dyDescent="0.25">
      <c r="A14" s="512"/>
      <c r="B14" s="512"/>
      <c r="C14" s="519"/>
      <c r="D14" s="227" t="s">
        <v>168</v>
      </c>
      <c r="E14" s="209"/>
      <c r="F14" s="209"/>
      <c r="G14" s="209"/>
      <c r="H14" s="230">
        <v>0</v>
      </c>
      <c r="I14" s="230">
        <v>0</v>
      </c>
      <c r="J14" s="230">
        <v>0</v>
      </c>
      <c r="K14" s="613"/>
      <c r="L14" s="606"/>
      <c r="M14" s="606"/>
      <c r="N14" s="609"/>
      <c r="O14" s="606"/>
      <c r="P14" s="559"/>
      <c r="Q14" s="559"/>
      <c r="R14" s="570"/>
      <c r="S14" s="570"/>
      <c r="T14" s="570"/>
      <c r="U14" s="570"/>
      <c r="V14" s="548"/>
      <c r="AH14" s="155"/>
    </row>
    <row r="15" spans="1:34" x14ac:dyDescent="0.25">
      <c r="A15" s="512"/>
      <c r="B15" s="512"/>
      <c r="C15" s="519"/>
      <c r="D15" s="227" t="s">
        <v>169</v>
      </c>
      <c r="E15" s="209">
        <v>103744213</v>
      </c>
      <c r="F15" s="209">
        <v>103744213</v>
      </c>
      <c r="G15" s="209">
        <v>51872106</v>
      </c>
      <c r="H15" s="209">
        <v>28967414</v>
      </c>
      <c r="I15" s="209">
        <v>30789180</v>
      </c>
      <c r="J15" s="209">
        <v>31744214</v>
      </c>
      <c r="K15" s="614"/>
      <c r="L15" s="607"/>
      <c r="M15" s="607"/>
      <c r="N15" s="610"/>
      <c r="O15" s="607"/>
      <c r="P15" s="581"/>
      <c r="Q15" s="581"/>
      <c r="R15" s="611"/>
      <c r="S15" s="611"/>
      <c r="T15" s="611"/>
      <c r="U15" s="611"/>
      <c r="V15" s="588"/>
    </row>
    <row r="16" spans="1:34" x14ac:dyDescent="0.25">
      <c r="A16" s="512"/>
      <c r="B16" s="512"/>
      <c r="C16" s="519" t="s">
        <v>242</v>
      </c>
      <c r="D16" s="227" t="s">
        <v>161</v>
      </c>
      <c r="E16" s="231">
        <v>60.621000000000002</v>
      </c>
      <c r="F16" s="231">
        <v>60.621000000000002</v>
      </c>
      <c r="G16" s="231">
        <v>30.31</v>
      </c>
      <c r="H16" s="231">
        <v>59.621000000000002</v>
      </c>
      <c r="I16" s="231">
        <v>59.621000000000002</v>
      </c>
      <c r="J16" s="231">
        <v>0</v>
      </c>
      <c r="K16" s="612" t="s">
        <v>171</v>
      </c>
      <c r="L16" s="605" t="s">
        <v>172</v>
      </c>
      <c r="M16" s="605" t="s">
        <v>105</v>
      </c>
      <c r="N16" s="609" t="s">
        <v>164</v>
      </c>
      <c r="O16" s="605" t="s">
        <v>173</v>
      </c>
      <c r="P16" s="559">
        <v>181364</v>
      </c>
      <c r="Q16" s="559">
        <v>191238</v>
      </c>
      <c r="R16" s="570" t="s">
        <v>166</v>
      </c>
      <c r="S16" s="569" t="s">
        <v>166</v>
      </c>
      <c r="T16" s="569" t="s">
        <v>166</v>
      </c>
      <c r="U16" s="570" t="s">
        <v>166</v>
      </c>
      <c r="V16" s="572">
        <v>372602</v>
      </c>
    </row>
    <row r="17" spans="1:251" x14ac:dyDescent="0.25">
      <c r="A17" s="512"/>
      <c r="B17" s="512"/>
      <c r="C17" s="519"/>
      <c r="D17" s="227" t="s">
        <v>167</v>
      </c>
      <c r="E17" s="209">
        <v>136007600</v>
      </c>
      <c r="F17" s="209">
        <v>136007600</v>
      </c>
      <c r="G17" s="209">
        <v>68003800</v>
      </c>
      <c r="H17" s="228">
        <v>6533000</v>
      </c>
      <c r="I17" s="209">
        <v>11810000</v>
      </c>
      <c r="J17" s="209">
        <v>0</v>
      </c>
      <c r="K17" s="613"/>
      <c r="L17" s="606"/>
      <c r="M17" s="606"/>
      <c r="N17" s="609"/>
      <c r="O17" s="606"/>
      <c r="P17" s="559"/>
      <c r="Q17" s="559"/>
      <c r="R17" s="570"/>
      <c r="S17" s="570"/>
      <c r="T17" s="570"/>
      <c r="U17" s="570"/>
      <c r="V17" s="548"/>
    </row>
    <row r="18" spans="1:251" x14ac:dyDescent="0.25">
      <c r="A18" s="512"/>
      <c r="B18" s="512"/>
      <c r="C18" s="519"/>
      <c r="D18" s="227" t="s">
        <v>168</v>
      </c>
      <c r="E18" s="209"/>
      <c r="F18" s="209"/>
      <c r="G18" s="209"/>
      <c r="H18" s="230">
        <v>0</v>
      </c>
      <c r="I18" s="230">
        <v>0</v>
      </c>
      <c r="J18" s="230">
        <v>0</v>
      </c>
      <c r="K18" s="613"/>
      <c r="L18" s="606"/>
      <c r="M18" s="606"/>
      <c r="N18" s="609"/>
      <c r="O18" s="606"/>
      <c r="P18" s="559"/>
      <c r="Q18" s="559"/>
      <c r="R18" s="570"/>
      <c r="S18" s="570"/>
      <c r="T18" s="570"/>
      <c r="U18" s="570"/>
      <c r="V18" s="548"/>
      <c r="AH18" s="155"/>
    </row>
    <row r="19" spans="1:251" x14ac:dyDescent="0.25">
      <c r="A19" s="512"/>
      <c r="B19" s="512"/>
      <c r="C19" s="519"/>
      <c r="D19" s="227" t="s">
        <v>169</v>
      </c>
      <c r="E19" s="209">
        <v>103744213</v>
      </c>
      <c r="F19" s="209">
        <v>103744213</v>
      </c>
      <c r="G19" s="209">
        <v>51872107</v>
      </c>
      <c r="H19" s="209">
        <v>28967414</v>
      </c>
      <c r="I19" s="209">
        <v>30789180</v>
      </c>
      <c r="J19" s="209">
        <v>31744214</v>
      </c>
      <c r="K19" s="614"/>
      <c r="L19" s="607"/>
      <c r="M19" s="607"/>
      <c r="N19" s="610"/>
      <c r="O19" s="607"/>
      <c r="P19" s="581"/>
      <c r="Q19" s="581"/>
      <c r="R19" s="611"/>
      <c r="S19" s="611"/>
      <c r="T19" s="611"/>
      <c r="U19" s="611"/>
      <c r="V19" s="588"/>
    </row>
    <row r="20" spans="1:251" x14ac:dyDescent="0.25">
      <c r="A20" s="512"/>
      <c r="B20" s="512"/>
      <c r="C20" s="519" t="s">
        <v>174</v>
      </c>
      <c r="D20" s="227" t="s">
        <v>161</v>
      </c>
      <c r="E20" s="231">
        <v>92.79</v>
      </c>
      <c r="F20" s="231">
        <v>92.79</v>
      </c>
      <c r="G20" s="231">
        <v>92.79</v>
      </c>
      <c r="H20" s="231">
        <v>91.79</v>
      </c>
      <c r="I20" s="231">
        <v>91.79</v>
      </c>
      <c r="J20" s="231">
        <v>91.79</v>
      </c>
      <c r="K20" s="612" t="s">
        <v>175</v>
      </c>
      <c r="L20" s="605" t="s">
        <v>172</v>
      </c>
      <c r="M20" s="605" t="s">
        <v>105</v>
      </c>
      <c r="N20" s="608" t="s">
        <v>164</v>
      </c>
      <c r="O20" s="605" t="s">
        <v>176</v>
      </c>
      <c r="P20" s="571">
        <v>303282</v>
      </c>
      <c r="Q20" s="571">
        <v>318086</v>
      </c>
      <c r="R20" s="569" t="s">
        <v>166</v>
      </c>
      <c r="S20" s="569" t="s">
        <v>166</v>
      </c>
      <c r="T20" s="569" t="s">
        <v>166</v>
      </c>
      <c r="U20" s="569" t="s">
        <v>166</v>
      </c>
      <c r="V20" s="572">
        <v>621368</v>
      </c>
      <c r="AH20" s="155"/>
    </row>
    <row r="21" spans="1:251" x14ac:dyDescent="0.25">
      <c r="A21" s="512"/>
      <c r="B21" s="512"/>
      <c r="C21" s="519"/>
      <c r="D21" s="227" t="s">
        <v>167</v>
      </c>
      <c r="E21" s="209">
        <v>136007600</v>
      </c>
      <c r="F21" s="209">
        <v>136007600</v>
      </c>
      <c r="G21" s="209">
        <v>136007600</v>
      </c>
      <c r="H21" s="228">
        <v>6533000</v>
      </c>
      <c r="I21" s="209">
        <v>11810000</v>
      </c>
      <c r="J21" s="209">
        <v>17046600</v>
      </c>
      <c r="K21" s="613"/>
      <c r="L21" s="606"/>
      <c r="M21" s="606"/>
      <c r="N21" s="609"/>
      <c r="O21" s="606"/>
      <c r="P21" s="559"/>
      <c r="Q21" s="559"/>
      <c r="R21" s="570"/>
      <c r="S21" s="570"/>
      <c r="T21" s="570"/>
      <c r="U21" s="570"/>
      <c r="V21" s="548"/>
      <c r="W21" s="122"/>
      <c r="X21" s="122"/>
      <c r="Y21" s="122"/>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2"/>
      <c r="BA21" s="122"/>
      <c r="BB21" s="122"/>
      <c r="BC21" s="122"/>
      <c r="BD21" s="122"/>
      <c r="BE21" s="122"/>
      <c r="BF21" s="122"/>
      <c r="BG21" s="122"/>
      <c r="BH21" s="122"/>
      <c r="BI21" s="122"/>
      <c r="BJ21" s="122"/>
      <c r="BK21" s="122"/>
      <c r="BL21" s="122"/>
      <c r="BM21" s="122"/>
      <c r="BN21" s="122"/>
      <c r="BO21" s="122"/>
      <c r="BP21" s="122"/>
      <c r="BQ21" s="122"/>
      <c r="BR21" s="122"/>
      <c r="BS21" s="122"/>
      <c r="BT21" s="122"/>
      <c r="BU21" s="122"/>
      <c r="BV21" s="122"/>
      <c r="BW21" s="122"/>
      <c r="BX21" s="122"/>
      <c r="BY21" s="122"/>
      <c r="BZ21" s="122"/>
      <c r="CA21" s="122"/>
      <c r="CB21" s="122"/>
      <c r="CC21" s="122"/>
      <c r="CD21" s="122"/>
      <c r="CE21" s="122"/>
      <c r="CF21" s="122"/>
      <c r="CG21" s="122"/>
      <c r="CH21" s="122"/>
      <c r="CI21" s="122"/>
      <c r="CJ21" s="122"/>
      <c r="CK21" s="122"/>
      <c r="CL21" s="122"/>
      <c r="CM21" s="122"/>
      <c r="CN21" s="122"/>
      <c r="CO21" s="122"/>
      <c r="CP21" s="122"/>
      <c r="CQ21" s="122"/>
      <c r="CR21" s="122"/>
      <c r="CS21" s="122"/>
      <c r="CT21" s="122"/>
      <c r="CU21" s="122"/>
      <c r="CV21" s="122"/>
      <c r="CW21" s="122"/>
      <c r="CX21" s="122"/>
      <c r="CY21" s="122"/>
      <c r="CZ21" s="122"/>
      <c r="DA21" s="122"/>
      <c r="DB21" s="122"/>
      <c r="DC21" s="122"/>
      <c r="DD21" s="122"/>
      <c r="DE21" s="122"/>
      <c r="DF21" s="122"/>
      <c r="DG21" s="122"/>
      <c r="DH21" s="122"/>
      <c r="DI21" s="122"/>
      <c r="DJ21" s="122"/>
      <c r="DK21" s="122"/>
      <c r="DL21" s="122"/>
      <c r="DM21" s="122"/>
      <c r="DN21" s="122"/>
      <c r="DO21" s="122"/>
      <c r="DP21" s="122"/>
      <c r="DQ21" s="122"/>
      <c r="DR21" s="122"/>
      <c r="DS21" s="122"/>
      <c r="DT21" s="122"/>
      <c r="DU21" s="122"/>
      <c r="DV21" s="122"/>
      <c r="DW21" s="122"/>
      <c r="DX21" s="122"/>
      <c r="DY21" s="122"/>
      <c r="DZ21" s="122"/>
      <c r="EA21" s="122"/>
      <c r="EB21" s="122"/>
      <c r="EC21" s="122"/>
      <c r="ED21" s="122"/>
      <c r="EE21" s="122"/>
      <c r="EF21" s="122"/>
      <c r="EG21" s="122"/>
      <c r="EH21" s="122"/>
      <c r="EI21" s="122"/>
      <c r="EJ21" s="122"/>
      <c r="EK21" s="122"/>
      <c r="EL21" s="122"/>
      <c r="EM21" s="122"/>
      <c r="EN21" s="122"/>
      <c r="EO21" s="122"/>
      <c r="EP21" s="122"/>
      <c r="EQ21" s="122"/>
      <c r="ER21" s="122"/>
      <c r="ES21" s="122"/>
      <c r="ET21" s="122"/>
      <c r="EU21" s="122"/>
      <c r="EV21" s="122"/>
      <c r="EW21" s="122"/>
      <c r="EX21" s="122"/>
      <c r="EY21" s="122"/>
      <c r="EZ21" s="122"/>
      <c r="FA21" s="122"/>
      <c r="FB21" s="122"/>
      <c r="FC21" s="122"/>
      <c r="FD21" s="122"/>
      <c r="FE21" s="122"/>
      <c r="FF21" s="122"/>
      <c r="FG21" s="122"/>
      <c r="FH21" s="122"/>
      <c r="FI21" s="122"/>
      <c r="FJ21" s="122"/>
      <c r="FK21" s="122"/>
      <c r="FL21" s="122"/>
      <c r="FM21" s="122"/>
      <c r="FN21" s="122"/>
      <c r="FO21" s="122"/>
      <c r="FP21" s="122"/>
      <c r="FQ21" s="122"/>
      <c r="FR21" s="122"/>
      <c r="FS21" s="122"/>
      <c r="FT21" s="122"/>
      <c r="FU21" s="122"/>
      <c r="FV21" s="122"/>
      <c r="FW21" s="122"/>
      <c r="FX21" s="122"/>
      <c r="FY21" s="122"/>
      <c r="FZ21" s="122"/>
      <c r="GA21" s="122"/>
      <c r="GB21" s="122"/>
      <c r="GC21" s="122"/>
      <c r="GD21" s="122"/>
      <c r="GE21" s="122"/>
      <c r="GF21" s="122"/>
      <c r="GG21" s="122"/>
      <c r="GH21" s="122"/>
      <c r="GI21" s="122"/>
      <c r="GJ21" s="122"/>
      <c r="GK21" s="122"/>
      <c r="GL21" s="122"/>
      <c r="GM21" s="122"/>
      <c r="GN21" s="122"/>
      <c r="GO21" s="122"/>
      <c r="GP21" s="122"/>
      <c r="GQ21" s="122"/>
      <c r="GR21" s="122"/>
      <c r="GS21" s="122"/>
      <c r="GT21" s="122"/>
      <c r="GU21" s="122"/>
      <c r="GV21" s="122"/>
      <c r="GW21" s="122"/>
      <c r="GX21" s="122"/>
      <c r="GY21" s="122"/>
      <c r="GZ21" s="122"/>
      <c r="HA21" s="122"/>
      <c r="HB21" s="122"/>
      <c r="HC21" s="122"/>
      <c r="HD21" s="122"/>
      <c r="HE21" s="122"/>
      <c r="HF21" s="122"/>
      <c r="HG21" s="122"/>
      <c r="HH21" s="122"/>
      <c r="HI21" s="122"/>
      <c r="HJ21" s="122"/>
      <c r="HK21" s="122"/>
      <c r="HL21" s="122"/>
      <c r="HM21" s="122"/>
      <c r="HN21" s="122"/>
      <c r="HO21" s="122"/>
      <c r="HP21" s="122"/>
      <c r="HQ21" s="122"/>
      <c r="HR21" s="122"/>
      <c r="HS21" s="122"/>
      <c r="HT21" s="122"/>
      <c r="HU21" s="122"/>
      <c r="HV21" s="122"/>
      <c r="HW21" s="122"/>
      <c r="HX21" s="122"/>
      <c r="HY21" s="122"/>
      <c r="HZ21" s="122"/>
      <c r="IA21" s="122"/>
      <c r="IB21" s="122"/>
      <c r="IC21" s="122"/>
      <c r="ID21" s="122"/>
      <c r="IE21" s="122"/>
      <c r="IF21" s="122"/>
      <c r="IG21" s="122"/>
      <c r="IH21" s="122"/>
      <c r="II21" s="122"/>
      <c r="IJ21" s="122"/>
      <c r="IK21" s="122"/>
      <c r="IL21" s="122"/>
      <c r="IM21" s="122"/>
      <c r="IN21" s="122"/>
    </row>
    <row r="22" spans="1:251" x14ac:dyDescent="0.25">
      <c r="A22" s="512"/>
      <c r="B22" s="512"/>
      <c r="C22" s="519"/>
      <c r="D22" s="227" t="s">
        <v>168</v>
      </c>
      <c r="E22" s="209"/>
      <c r="F22" s="209"/>
      <c r="G22" s="209"/>
      <c r="H22" s="209">
        <v>0</v>
      </c>
      <c r="I22" s="209">
        <v>0</v>
      </c>
      <c r="J22" s="209">
        <v>0</v>
      </c>
      <c r="K22" s="613"/>
      <c r="L22" s="606"/>
      <c r="M22" s="606"/>
      <c r="N22" s="609"/>
      <c r="O22" s="606"/>
      <c r="P22" s="559"/>
      <c r="Q22" s="559"/>
      <c r="R22" s="570"/>
      <c r="S22" s="570"/>
      <c r="T22" s="570"/>
      <c r="U22" s="570"/>
      <c r="V22" s="548"/>
      <c r="W22" s="122"/>
      <c r="X22" s="122"/>
      <c r="Y22" s="122"/>
      <c r="Z22" s="122"/>
      <c r="AA22" s="122"/>
      <c r="AB22" s="122"/>
      <c r="AC22" s="122"/>
      <c r="AD22" s="122"/>
      <c r="AE22" s="122"/>
      <c r="AF22" s="122"/>
      <c r="AG22" s="122"/>
      <c r="AH22" s="122"/>
      <c r="AI22" s="122"/>
      <c r="AJ22" s="122"/>
      <c r="AK22" s="122"/>
      <c r="AL22" s="122"/>
      <c r="AM22" s="122"/>
      <c r="AN22" s="122"/>
      <c r="AO22" s="122"/>
      <c r="AP22" s="122"/>
      <c r="AQ22" s="122"/>
      <c r="AR22" s="122"/>
      <c r="AS22" s="122"/>
      <c r="AT22" s="122"/>
      <c r="AU22" s="122"/>
      <c r="AV22" s="122"/>
      <c r="AW22" s="122"/>
      <c r="AX22" s="122"/>
      <c r="AY22" s="122"/>
      <c r="AZ22" s="122"/>
      <c r="BA22" s="122"/>
      <c r="BB22" s="122"/>
      <c r="BC22" s="122"/>
      <c r="BD22" s="122"/>
      <c r="BE22" s="122"/>
      <c r="BF22" s="122"/>
      <c r="BG22" s="122"/>
      <c r="BH22" s="122"/>
      <c r="BI22" s="122"/>
      <c r="BJ22" s="122"/>
      <c r="BK22" s="122"/>
      <c r="BL22" s="122"/>
      <c r="BM22" s="122"/>
      <c r="BN22" s="122"/>
      <c r="BO22" s="122"/>
      <c r="BP22" s="122"/>
      <c r="BQ22" s="122"/>
      <c r="BR22" s="122"/>
      <c r="BS22" s="122"/>
      <c r="BT22" s="122"/>
      <c r="BU22" s="122"/>
      <c r="BV22" s="122"/>
      <c r="BW22" s="122"/>
      <c r="BX22" s="122"/>
      <c r="BY22" s="122"/>
      <c r="BZ22" s="122"/>
      <c r="CA22" s="122"/>
      <c r="CB22" s="122"/>
      <c r="CC22" s="122"/>
      <c r="CD22" s="122"/>
      <c r="CE22" s="122"/>
      <c r="CF22" s="122"/>
      <c r="CG22" s="122"/>
      <c r="CH22" s="122"/>
      <c r="CI22" s="122"/>
      <c r="CJ22" s="122"/>
      <c r="CK22" s="122"/>
      <c r="CL22" s="122"/>
      <c r="CM22" s="122"/>
      <c r="CN22" s="122"/>
      <c r="CO22" s="122"/>
      <c r="CP22" s="122"/>
      <c r="CQ22" s="122"/>
      <c r="CR22" s="122"/>
      <c r="CS22" s="122"/>
      <c r="CT22" s="122"/>
      <c r="CU22" s="122"/>
      <c r="CV22" s="122"/>
      <c r="CW22" s="122"/>
      <c r="CX22" s="122"/>
      <c r="CY22" s="122"/>
      <c r="CZ22" s="122"/>
      <c r="DA22" s="122"/>
      <c r="DB22" s="122"/>
      <c r="DC22" s="122"/>
      <c r="DD22" s="122"/>
      <c r="DE22" s="122"/>
      <c r="DF22" s="122"/>
      <c r="DG22" s="122"/>
      <c r="DH22" s="122"/>
      <c r="DI22" s="122"/>
      <c r="DJ22" s="122"/>
      <c r="DK22" s="122"/>
      <c r="DL22" s="122"/>
      <c r="DM22" s="122"/>
      <c r="DN22" s="122"/>
      <c r="DO22" s="122"/>
      <c r="DP22" s="122"/>
      <c r="DQ22" s="122"/>
      <c r="DR22" s="122"/>
      <c r="DS22" s="122"/>
      <c r="DT22" s="122"/>
      <c r="DU22" s="122"/>
      <c r="DV22" s="122"/>
      <c r="DW22" s="122"/>
      <c r="DX22" s="122"/>
      <c r="DY22" s="122"/>
      <c r="DZ22" s="122"/>
      <c r="EA22" s="122"/>
      <c r="EB22" s="122"/>
      <c r="EC22" s="122"/>
      <c r="ED22" s="122"/>
      <c r="EE22" s="122"/>
      <c r="EF22" s="122"/>
      <c r="EG22" s="122"/>
      <c r="EH22" s="122"/>
      <c r="EI22" s="122"/>
      <c r="EJ22" s="122"/>
      <c r="EK22" s="122"/>
      <c r="EL22" s="122"/>
      <c r="EM22" s="122"/>
      <c r="EN22" s="122"/>
      <c r="EO22" s="122"/>
      <c r="EP22" s="122"/>
      <c r="EQ22" s="122"/>
      <c r="ER22" s="122"/>
      <c r="ES22" s="122"/>
      <c r="ET22" s="122"/>
      <c r="EU22" s="122"/>
      <c r="EV22" s="122"/>
      <c r="EW22" s="122"/>
      <c r="EX22" s="122"/>
      <c r="EY22" s="122"/>
      <c r="EZ22" s="122"/>
      <c r="FA22" s="122"/>
      <c r="FB22" s="122"/>
      <c r="FC22" s="122"/>
      <c r="FD22" s="122"/>
      <c r="FE22" s="122"/>
      <c r="FF22" s="122"/>
      <c r="FG22" s="122"/>
      <c r="FH22" s="122"/>
      <c r="FI22" s="122"/>
      <c r="FJ22" s="122"/>
      <c r="FK22" s="122"/>
      <c r="FL22" s="122"/>
      <c r="FM22" s="122"/>
      <c r="FN22" s="122"/>
      <c r="FO22" s="122"/>
      <c r="FP22" s="122"/>
      <c r="FQ22" s="122"/>
      <c r="FR22" s="122"/>
      <c r="FS22" s="122"/>
      <c r="FT22" s="122"/>
      <c r="FU22" s="122"/>
      <c r="FV22" s="122"/>
      <c r="FW22" s="122"/>
      <c r="FX22" s="122"/>
      <c r="FY22" s="122"/>
      <c r="FZ22" s="122"/>
      <c r="GA22" s="122"/>
      <c r="GB22" s="122"/>
      <c r="GC22" s="122"/>
      <c r="GD22" s="122"/>
      <c r="GE22" s="122"/>
      <c r="GF22" s="122"/>
      <c r="GG22" s="122"/>
      <c r="GH22" s="122"/>
      <c r="GI22" s="122"/>
      <c r="GJ22" s="122"/>
      <c r="GK22" s="122"/>
      <c r="GL22" s="122"/>
      <c r="GM22" s="122"/>
      <c r="GN22" s="122"/>
      <c r="GO22" s="122"/>
      <c r="GP22" s="122"/>
      <c r="GQ22" s="122"/>
      <c r="GR22" s="122"/>
      <c r="GS22" s="122"/>
      <c r="GT22" s="122"/>
      <c r="GU22" s="122"/>
      <c r="GV22" s="122"/>
      <c r="GW22" s="122"/>
      <c r="GX22" s="122"/>
      <c r="GY22" s="122"/>
      <c r="GZ22" s="122"/>
      <c r="HA22" s="122"/>
      <c r="HB22" s="122"/>
      <c r="HC22" s="122"/>
      <c r="HD22" s="122"/>
      <c r="HE22" s="122"/>
      <c r="HF22" s="122"/>
      <c r="HG22" s="122"/>
      <c r="HH22" s="122"/>
      <c r="HI22" s="122"/>
      <c r="HJ22" s="122"/>
      <c r="HK22" s="122"/>
      <c r="HL22" s="122"/>
      <c r="HM22" s="122"/>
      <c r="HN22" s="122"/>
      <c r="HO22" s="122"/>
      <c r="HP22" s="122"/>
      <c r="HQ22" s="122"/>
      <c r="HR22" s="122"/>
      <c r="HS22" s="122"/>
      <c r="HT22" s="122"/>
      <c r="HU22" s="122"/>
      <c r="HV22" s="122"/>
      <c r="HW22" s="122"/>
      <c r="HX22" s="122"/>
      <c r="HY22" s="122"/>
      <c r="HZ22" s="122"/>
      <c r="IA22" s="122"/>
      <c r="IB22" s="122"/>
      <c r="IC22" s="122"/>
      <c r="ID22" s="122"/>
      <c r="IE22" s="122"/>
      <c r="IF22" s="122"/>
      <c r="IG22" s="122"/>
      <c r="IH22" s="122"/>
      <c r="II22" s="122"/>
      <c r="IJ22" s="122"/>
      <c r="IK22" s="122"/>
      <c r="IL22" s="122"/>
      <c r="IM22" s="122"/>
      <c r="IN22" s="122"/>
    </row>
    <row r="23" spans="1:251" x14ac:dyDescent="0.25">
      <c r="A23" s="512"/>
      <c r="B23" s="512"/>
      <c r="C23" s="519"/>
      <c r="D23" s="227" t="s">
        <v>169</v>
      </c>
      <c r="E23" s="209">
        <v>103744213</v>
      </c>
      <c r="F23" s="209">
        <v>103744213</v>
      </c>
      <c r="G23" s="209">
        <v>103744213</v>
      </c>
      <c r="H23" s="209">
        <v>28967413</v>
      </c>
      <c r="I23" s="209">
        <v>30789180</v>
      </c>
      <c r="J23" s="209">
        <v>31744213</v>
      </c>
      <c r="K23" s="614"/>
      <c r="L23" s="607"/>
      <c r="M23" s="607"/>
      <c r="N23" s="610"/>
      <c r="O23" s="607"/>
      <c r="P23" s="581"/>
      <c r="Q23" s="581"/>
      <c r="R23" s="611"/>
      <c r="S23" s="611"/>
      <c r="T23" s="611"/>
      <c r="U23" s="611"/>
      <c r="V23" s="588"/>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c r="AU23" s="122"/>
      <c r="AV23" s="122"/>
      <c r="AW23" s="122"/>
      <c r="AX23" s="122"/>
      <c r="AY23" s="122"/>
      <c r="AZ23" s="122"/>
      <c r="BA23" s="122"/>
      <c r="BB23" s="122"/>
      <c r="BC23" s="122"/>
      <c r="BD23" s="122"/>
      <c r="BE23" s="122"/>
      <c r="BF23" s="122"/>
      <c r="BG23" s="122"/>
      <c r="BH23" s="122"/>
      <c r="BI23" s="122"/>
      <c r="BJ23" s="122"/>
      <c r="BK23" s="122"/>
      <c r="BL23" s="122"/>
      <c r="BM23" s="122"/>
      <c r="BN23" s="122"/>
      <c r="BO23" s="122"/>
      <c r="BP23" s="122"/>
      <c r="BQ23" s="122"/>
      <c r="BR23" s="122"/>
      <c r="BS23" s="122"/>
      <c r="BT23" s="122"/>
      <c r="BU23" s="122"/>
      <c r="BV23" s="122"/>
      <c r="BW23" s="122"/>
      <c r="BX23" s="122"/>
      <c r="BY23" s="122"/>
      <c r="BZ23" s="122"/>
      <c r="CA23" s="122"/>
      <c r="CB23" s="122"/>
      <c r="CC23" s="122"/>
      <c r="CD23" s="122"/>
      <c r="CE23" s="122"/>
      <c r="CF23" s="122"/>
      <c r="CG23" s="122"/>
      <c r="CH23" s="122"/>
      <c r="CI23" s="122"/>
      <c r="CJ23" s="122"/>
      <c r="CK23" s="122"/>
      <c r="CL23" s="122"/>
      <c r="CM23" s="122"/>
      <c r="CN23" s="122"/>
      <c r="CO23" s="122"/>
      <c r="CP23" s="122"/>
      <c r="CQ23" s="122"/>
      <c r="CR23" s="122"/>
      <c r="CS23" s="122"/>
      <c r="CT23" s="122"/>
      <c r="CU23" s="122"/>
      <c r="CV23" s="122"/>
      <c r="CW23" s="122"/>
      <c r="CX23" s="122"/>
      <c r="CY23" s="122"/>
      <c r="CZ23" s="122"/>
      <c r="DA23" s="122"/>
      <c r="DB23" s="122"/>
      <c r="DC23" s="122"/>
      <c r="DD23" s="122"/>
      <c r="DE23" s="122"/>
      <c r="DF23" s="122"/>
      <c r="DG23" s="122"/>
      <c r="DH23" s="122"/>
      <c r="DI23" s="122"/>
      <c r="DJ23" s="122"/>
      <c r="DK23" s="122"/>
      <c r="DL23" s="122"/>
      <c r="DM23" s="122"/>
      <c r="DN23" s="122"/>
      <c r="DO23" s="122"/>
      <c r="DP23" s="122"/>
      <c r="DQ23" s="122"/>
      <c r="DR23" s="122"/>
      <c r="DS23" s="122"/>
      <c r="DT23" s="122"/>
      <c r="DU23" s="122"/>
      <c r="DV23" s="122"/>
      <c r="DW23" s="122"/>
      <c r="DX23" s="122"/>
      <c r="DY23" s="122"/>
      <c r="DZ23" s="122"/>
      <c r="EA23" s="122"/>
      <c r="EB23" s="122"/>
      <c r="EC23" s="122"/>
      <c r="ED23" s="122"/>
      <c r="EE23" s="122"/>
      <c r="EF23" s="122"/>
      <c r="EG23" s="122"/>
      <c r="EH23" s="122"/>
      <c r="EI23" s="122"/>
      <c r="EJ23" s="122"/>
      <c r="EK23" s="122"/>
      <c r="EL23" s="122"/>
      <c r="EM23" s="122"/>
      <c r="EN23" s="122"/>
      <c r="EO23" s="122"/>
      <c r="EP23" s="122"/>
      <c r="EQ23" s="122"/>
      <c r="ER23" s="122"/>
      <c r="ES23" s="122"/>
      <c r="ET23" s="122"/>
      <c r="EU23" s="122"/>
      <c r="EV23" s="122"/>
      <c r="EW23" s="122"/>
      <c r="EX23" s="122"/>
      <c r="EY23" s="122"/>
      <c r="EZ23" s="122"/>
      <c r="FA23" s="122"/>
      <c r="FB23" s="122"/>
      <c r="FC23" s="122"/>
      <c r="FD23" s="122"/>
      <c r="FE23" s="122"/>
      <c r="FF23" s="122"/>
      <c r="FG23" s="122"/>
      <c r="FH23" s="122"/>
      <c r="FI23" s="122"/>
      <c r="FJ23" s="122"/>
      <c r="FK23" s="122"/>
      <c r="FL23" s="122"/>
      <c r="FM23" s="122"/>
      <c r="FN23" s="122"/>
      <c r="FO23" s="122"/>
      <c r="FP23" s="122"/>
      <c r="FQ23" s="122"/>
      <c r="FR23" s="122"/>
      <c r="FS23" s="122"/>
      <c r="FT23" s="122"/>
      <c r="FU23" s="122"/>
      <c r="FV23" s="122"/>
      <c r="FW23" s="122"/>
      <c r="FX23" s="122"/>
      <c r="FY23" s="122"/>
      <c r="FZ23" s="122"/>
      <c r="GA23" s="122"/>
      <c r="GB23" s="122"/>
      <c r="GC23" s="122"/>
      <c r="GD23" s="122"/>
      <c r="GE23" s="122"/>
      <c r="GF23" s="122"/>
      <c r="GG23" s="122"/>
      <c r="GH23" s="122"/>
      <c r="GI23" s="122"/>
      <c r="GJ23" s="122"/>
      <c r="GK23" s="122"/>
      <c r="GL23" s="122"/>
      <c r="GM23" s="122"/>
      <c r="GN23" s="122"/>
      <c r="GO23" s="122"/>
      <c r="GP23" s="122"/>
      <c r="GQ23" s="122"/>
      <c r="GR23" s="122"/>
      <c r="GS23" s="122"/>
      <c r="GT23" s="122"/>
      <c r="GU23" s="122"/>
      <c r="GV23" s="122"/>
      <c r="GW23" s="122"/>
      <c r="GX23" s="122"/>
      <c r="GY23" s="122"/>
      <c r="GZ23" s="122"/>
      <c r="HA23" s="122"/>
      <c r="HB23" s="122"/>
      <c r="HC23" s="122"/>
      <c r="HD23" s="122"/>
      <c r="HE23" s="122"/>
      <c r="HF23" s="122"/>
      <c r="HG23" s="122"/>
      <c r="HH23" s="122"/>
      <c r="HI23" s="122"/>
      <c r="HJ23" s="122"/>
      <c r="HK23" s="122"/>
      <c r="HL23" s="122"/>
      <c r="HM23" s="122"/>
      <c r="HN23" s="122"/>
      <c r="HO23" s="122"/>
      <c r="HP23" s="122"/>
      <c r="HQ23" s="122"/>
      <c r="HR23" s="122"/>
      <c r="HS23" s="122"/>
      <c r="HT23" s="122"/>
      <c r="HU23" s="122"/>
      <c r="HV23" s="122"/>
      <c r="HW23" s="122"/>
      <c r="HX23" s="122"/>
      <c r="HY23" s="122"/>
      <c r="HZ23" s="122"/>
      <c r="IA23" s="122"/>
      <c r="IB23" s="122"/>
      <c r="IC23" s="122"/>
      <c r="ID23" s="122"/>
      <c r="IE23" s="122"/>
      <c r="IF23" s="122"/>
      <c r="IG23" s="122"/>
      <c r="IH23" s="122"/>
      <c r="II23" s="122"/>
      <c r="IJ23" s="122"/>
      <c r="IK23" s="122"/>
      <c r="IL23" s="122"/>
      <c r="IM23" s="122"/>
      <c r="IN23" s="122"/>
    </row>
    <row r="24" spans="1:251" x14ac:dyDescent="0.25">
      <c r="A24" s="512"/>
      <c r="B24" s="512"/>
      <c r="C24" s="519" t="s">
        <v>177</v>
      </c>
      <c r="D24" s="227" t="s">
        <v>161</v>
      </c>
      <c r="E24" s="231">
        <v>35.64</v>
      </c>
      <c r="F24" s="231">
        <v>35.64</v>
      </c>
      <c r="G24" s="231">
        <v>35.64</v>
      </c>
      <c r="H24" s="231">
        <v>34.64</v>
      </c>
      <c r="I24" s="231">
        <v>34.64</v>
      </c>
      <c r="J24" s="231">
        <v>34.64</v>
      </c>
      <c r="K24" s="612" t="s">
        <v>178</v>
      </c>
      <c r="L24" s="605" t="s">
        <v>179</v>
      </c>
      <c r="M24" s="605" t="s">
        <v>105</v>
      </c>
      <c r="N24" s="608" t="s">
        <v>164</v>
      </c>
      <c r="O24" s="605" t="s">
        <v>180</v>
      </c>
      <c r="P24" s="571">
        <v>53076</v>
      </c>
      <c r="Q24" s="571">
        <v>53484</v>
      </c>
      <c r="R24" s="569" t="s">
        <v>166</v>
      </c>
      <c r="S24" s="569" t="s">
        <v>166</v>
      </c>
      <c r="T24" s="569" t="s">
        <v>166</v>
      </c>
      <c r="U24" s="569" t="s">
        <v>166</v>
      </c>
      <c r="V24" s="572">
        <v>106560</v>
      </c>
      <c r="W24" s="122"/>
      <c r="X24" s="122"/>
      <c r="Y24" s="122"/>
      <c r="Z24" s="122"/>
      <c r="AA24" s="122"/>
      <c r="AB24" s="122"/>
      <c r="AC24" s="122"/>
      <c r="AD24" s="122"/>
      <c r="AE24" s="122"/>
      <c r="AF24" s="122"/>
      <c r="AG24" s="122"/>
      <c r="AH24" s="122"/>
      <c r="AI24" s="122"/>
      <c r="AJ24" s="122"/>
      <c r="AK24" s="122"/>
      <c r="AL24" s="122"/>
      <c r="AM24" s="122"/>
      <c r="AN24" s="122"/>
      <c r="AO24" s="122"/>
      <c r="AP24" s="122"/>
      <c r="AQ24" s="122"/>
      <c r="AR24" s="122"/>
      <c r="AS24" s="122"/>
      <c r="AT24" s="122"/>
      <c r="AU24" s="122"/>
      <c r="AV24" s="122"/>
      <c r="AW24" s="122"/>
      <c r="AX24" s="122"/>
      <c r="AY24" s="122"/>
      <c r="AZ24" s="122"/>
      <c r="BA24" s="122"/>
      <c r="BB24" s="122"/>
      <c r="BC24" s="122"/>
      <c r="BD24" s="122"/>
      <c r="BE24" s="122"/>
      <c r="BF24" s="122"/>
      <c r="BG24" s="122"/>
      <c r="BH24" s="122"/>
      <c r="BI24" s="122"/>
      <c r="BJ24" s="122"/>
      <c r="BK24" s="122"/>
      <c r="BL24" s="122"/>
      <c r="BM24" s="122"/>
      <c r="BN24" s="122"/>
      <c r="BO24" s="122"/>
      <c r="BP24" s="122"/>
      <c r="BQ24" s="122"/>
      <c r="BR24" s="122"/>
      <c r="BS24" s="122"/>
      <c r="BT24" s="122"/>
      <c r="BU24" s="122"/>
      <c r="BV24" s="122"/>
      <c r="BW24" s="122"/>
      <c r="BX24" s="122"/>
      <c r="BY24" s="122"/>
      <c r="BZ24" s="122"/>
      <c r="CA24" s="122"/>
      <c r="CB24" s="122"/>
      <c r="CC24" s="122"/>
      <c r="CD24" s="122"/>
      <c r="CE24" s="122"/>
      <c r="CF24" s="122"/>
      <c r="CG24" s="122"/>
      <c r="CH24" s="122"/>
      <c r="CI24" s="122"/>
      <c r="CJ24" s="122"/>
      <c r="CK24" s="122"/>
      <c r="CL24" s="122"/>
      <c r="CM24" s="122"/>
      <c r="CN24" s="122"/>
      <c r="CO24" s="122"/>
      <c r="CP24" s="122"/>
      <c r="CQ24" s="122"/>
      <c r="CR24" s="122"/>
      <c r="CS24" s="122"/>
      <c r="CT24" s="122"/>
      <c r="CU24" s="122"/>
      <c r="CV24" s="122"/>
      <c r="CW24" s="122"/>
      <c r="CX24" s="122"/>
      <c r="CY24" s="122"/>
      <c r="CZ24" s="122"/>
      <c r="DA24" s="122"/>
      <c r="DB24" s="122"/>
      <c r="DC24" s="122"/>
      <c r="DD24" s="122"/>
      <c r="DE24" s="122"/>
      <c r="DF24" s="122"/>
      <c r="DG24" s="122"/>
      <c r="DH24" s="122"/>
      <c r="DI24" s="122"/>
      <c r="DJ24" s="122"/>
      <c r="DK24" s="122"/>
      <c r="DL24" s="122"/>
      <c r="DM24" s="122"/>
      <c r="DN24" s="122"/>
      <c r="DO24" s="122"/>
      <c r="DP24" s="122"/>
      <c r="DQ24" s="122"/>
      <c r="DR24" s="122"/>
      <c r="DS24" s="122"/>
      <c r="DT24" s="122"/>
      <c r="DU24" s="122"/>
      <c r="DV24" s="122"/>
      <c r="DW24" s="122"/>
      <c r="DX24" s="122"/>
      <c r="DY24" s="122"/>
      <c r="DZ24" s="122"/>
      <c r="EA24" s="122"/>
      <c r="EB24" s="122"/>
      <c r="EC24" s="122"/>
      <c r="ED24" s="122"/>
      <c r="EE24" s="122"/>
      <c r="EF24" s="122"/>
      <c r="EG24" s="122"/>
      <c r="EH24" s="122"/>
      <c r="EI24" s="122"/>
      <c r="EJ24" s="122"/>
      <c r="EK24" s="122"/>
      <c r="EL24" s="122"/>
      <c r="EM24" s="122"/>
      <c r="EN24" s="122"/>
      <c r="EO24" s="122"/>
      <c r="EP24" s="122"/>
      <c r="EQ24" s="122"/>
      <c r="ER24" s="122"/>
      <c r="ES24" s="122"/>
      <c r="ET24" s="122"/>
      <c r="EU24" s="122"/>
      <c r="EV24" s="122"/>
      <c r="EW24" s="122"/>
      <c r="EX24" s="122"/>
      <c r="EY24" s="122"/>
      <c r="EZ24" s="122"/>
      <c r="FA24" s="122"/>
      <c r="FB24" s="122"/>
      <c r="FC24" s="122"/>
      <c r="FD24" s="122"/>
      <c r="FE24" s="122"/>
      <c r="FF24" s="122"/>
      <c r="FG24" s="122"/>
      <c r="FH24" s="122"/>
      <c r="FI24" s="122"/>
      <c r="FJ24" s="122"/>
      <c r="FK24" s="122"/>
      <c r="FL24" s="122"/>
      <c r="FM24" s="122"/>
      <c r="FN24" s="122"/>
      <c r="FO24" s="122"/>
      <c r="FP24" s="122"/>
      <c r="FQ24" s="122"/>
      <c r="FR24" s="122"/>
      <c r="FS24" s="122"/>
      <c r="FT24" s="122"/>
      <c r="FU24" s="122"/>
      <c r="FV24" s="122"/>
      <c r="FW24" s="122"/>
      <c r="FX24" s="122"/>
      <c r="FY24" s="122"/>
      <c r="FZ24" s="122"/>
      <c r="GA24" s="122"/>
      <c r="GB24" s="122"/>
      <c r="GC24" s="122"/>
      <c r="GD24" s="122"/>
      <c r="GE24" s="122"/>
      <c r="GF24" s="122"/>
      <c r="GG24" s="122"/>
      <c r="GH24" s="122"/>
      <c r="GI24" s="122"/>
      <c r="GJ24" s="122"/>
      <c r="GK24" s="122"/>
      <c r="GL24" s="122"/>
      <c r="GM24" s="122"/>
      <c r="GN24" s="122"/>
      <c r="GO24" s="122"/>
      <c r="GP24" s="122"/>
      <c r="GQ24" s="122"/>
      <c r="GR24" s="122"/>
      <c r="GS24" s="122"/>
      <c r="GT24" s="122"/>
      <c r="GU24" s="122"/>
      <c r="GV24" s="122"/>
      <c r="GW24" s="122"/>
      <c r="GX24" s="122"/>
      <c r="GY24" s="122"/>
      <c r="GZ24" s="122"/>
      <c r="HA24" s="122"/>
      <c r="HB24" s="122"/>
      <c r="HC24" s="122"/>
      <c r="HD24" s="122"/>
      <c r="HE24" s="122"/>
      <c r="HF24" s="122"/>
      <c r="HG24" s="122"/>
      <c r="HH24" s="122"/>
      <c r="HI24" s="122"/>
      <c r="HJ24" s="122"/>
      <c r="HK24" s="122"/>
      <c r="HL24" s="122"/>
      <c r="HM24" s="122"/>
      <c r="HN24" s="122"/>
      <c r="HO24" s="122"/>
      <c r="HP24" s="122"/>
      <c r="HQ24" s="122"/>
      <c r="HR24" s="122"/>
      <c r="HS24" s="122"/>
      <c r="HT24" s="122"/>
      <c r="HU24" s="122"/>
      <c r="HV24" s="122"/>
      <c r="HW24" s="122"/>
      <c r="HX24" s="122"/>
      <c r="HY24" s="122"/>
      <c r="HZ24" s="122"/>
      <c r="IA24" s="122"/>
      <c r="IB24" s="122"/>
      <c r="IC24" s="122"/>
      <c r="ID24" s="122"/>
      <c r="IE24" s="122"/>
      <c r="IF24" s="122"/>
      <c r="IG24" s="122"/>
      <c r="IH24" s="122"/>
      <c r="II24" s="122"/>
      <c r="IJ24" s="122"/>
      <c r="IK24" s="122"/>
      <c r="IL24" s="122"/>
      <c r="IM24" s="122"/>
      <c r="IN24" s="122"/>
      <c r="IO24" s="122"/>
      <c r="IP24" s="122"/>
      <c r="IQ24" s="122"/>
    </row>
    <row r="25" spans="1:251" x14ac:dyDescent="0.25">
      <c r="A25" s="512"/>
      <c r="B25" s="512"/>
      <c r="C25" s="519"/>
      <c r="D25" s="227" t="s">
        <v>167</v>
      </c>
      <c r="E25" s="209">
        <v>136007600</v>
      </c>
      <c r="F25" s="209">
        <v>136007600</v>
      </c>
      <c r="G25" s="209">
        <v>136007600</v>
      </c>
      <c r="H25" s="228">
        <v>6533000</v>
      </c>
      <c r="I25" s="209">
        <v>11810000</v>
      </c>
      <c r="J25" s="209">
        <v>17046600</v>
      </c>
      <c r="K25" s="613"/>
      <c r="L25" s="606"/>
      <c r="M25" s="606"/>
      <c r="N25" s="609"/>
      <c r="O25" s="606"/>
      <c r="P25" s="559"/>
      <c r="Q25" s="559"/>
      <c r="R25" s="570"/>
      <c r="S25" s="570"/>
      <c r="T25" s="570"/>
      <c r="U25" s="570"/>
      <c r="V25" s="548"/>
      <c r="W25" s="122"/>
      <c r="X25" s="122"/>
      <c r="Y25" s="122"/>
      <c r="Z25" s="122"/>
      <c r="AA25" s="122"/>
      <c r="AB25" s="122"/>
      <c r="AC25" s="122"/>
      <c r="AD25" s="122"/>
      <c r="AE25" s="122"/>
      <c r="AF25" s="122"/>
      <c r="AG25" s="122"/>
      <c r="AH25" s="122"/>
      <c r="AI25" s="122"/>
      <c r="AJ25" s="122"/>
      <c r="AK25" s="122"/>
      <c r="AL25" s="122"/>
      <c r="AM25" s="122"/>
      <c r="AN25" s="122"/>
      <c r="AO25" s="122"/>
      <c r="AP25" s="122"/>
      <c r="AQ25" s="122"/>
      <c r="AR25" s="122"/>
      <c r="AS25" s="122"/>
      <c r="AT25" s="122"/>
      <c r="AU25" s="122"/>
      <c r="AV25" s="122"/>
      <c r="AW25" s="122"/>
      <c r="AX25" s="122"/>
      <c r="AY25" s="122"/>
      <c r="AZ25" s="122"/>
      <c r="BA25" s="122"/>
      <c r="BB25" s="122"/>
      <c r="BC25" s="122"/>
      <c r="BD25" s="122"/>
      <c r="BE25" s="122"/>
      <c r="BF25" s="122"/>
      <c r="BG25" s="122"/>
      <c r="BH25" s="122"/>
      <c r="BI25" s="122"/>
      <c r="BJ25" s="122"/>
      <c r="BK25" s="122"/>
      <c r="BL25" s="122"/>
      <c r="BM25" s="122"/>
      <c r="BN25" s="122"/>
      <c r="BO25" s="122"/>
      <c r="BP25" s="122"/>
      <c r="BQ25" s="122"/>
      <c r="BR25" s="122"/>
      <c r="BS25" s="122"/>
      <c r="BT25" s="122"/>
      <c r="BU25" s="122"/>
      <c r="BV25" s="122"/>
      <c r="BW25" s="122"/>
      <c r="BX25" s="122"/>
      <c r="BY25" s="122"/>
      <c r="BZ25" s="122"/>
      <c r="CA25" s="122"/>
      <c r="CB25" s="122"/>
      <c r="CC25" s="122"/>
      <c r="CD25" s="122"/>
      <c r="CE25" s="122"/>
      <c r="CF25" s="122"/>
      <c r="CG25" s="122"/>
      <c r="CH25" s="122"/>
      <c r="CI25" s="122"/>
      <c r="CJ25" s="122"/>
      <c r="CK25" s="122"/>
      <c r="CL25" s="122"/>
      <c r="CM25" s="122"/>
      <c r="CN25" s="122"/>
      <c r="CO25" s="122"/>
      <c r="CP25" s="122"/>
      <c r="CQ25" s="122"/>
      <c r="CR25" s="122"/>
      <c r="CS25" s="122"/>
      <c r="CT25" s="122"/>
      <c r="CU25" s="122"/>
      <c r="CV25" s="122"/>
      <c r="CW25" s="122"/>
      <c r="CX25" s="122"/>
      <c r="CY25" s="122"/>
      <c r="CZ25" s="122"/>
      <c r="DA25" s="122"/>
      <c r="DB25" s="122"/>
      <c r="DC25" s="122"/>
      <c r="DD25" s="122"/>
      <c r="DE25" s="122"/>
      <c r="DF25" s="122"/>
      <c r="DG25" s="122"/>
      <c r="DH25" s="122"/>
      <c r="DI25" s="122"/>
      <c r="DJ25" s="122"/>
      <c r="DK25" s="122"/>
      <c r="DL25" s="122"/>
      <c r="DM25" s="122"/>
      <c r="DN25" s="122"/>
      <c r="DO25" s="122"/>
      <c r="DP25" s="122"/>
      <c r="DQ25" s="122"/>
      <c r="DR25" s="122"/>
      <c r="DS25" s="122"/>
      <c r="DT25" s="122"/>
      <c r="DU25" s="122"/>
      <c r="DV25" s="122"/>
      <c r="DW25" s="122"/>
      <c r="DX25" s="122"/>
      <c r="DY25" s="122"/>
      <c r="DZ25" s="122"/>
      <c r="EA25" s="122"/>
      <c r="EB25" s="122"/>
      <c r="EC25" s="122"/>
      <c r="ED25" s="122"/>
      <c r="EE25" s="122"/>
      <c r="EF25" s="122"/>
      <c r="EG25" s="122"/>
      <c r="EH25" s="122"/>
      <c r="EI25" s="122"/>
      <c r="EJ25" s="122"/>
      <c r="EK25" s="122"/>
      <c r="EL25" s="122"/>
      <c r="EM25" s="122"/>
      <c r="EN25" s="122"/>
      <c r="EO25" s="122"/>
      <c r="EP25" s="122"/>
      <c r="EQ25" s="122"/>
      <c r="ER25" s="122"/>
      <c r="ES25" s="122"/>
      <c r="ET25" s="122"/>
      <c r="EU25" s="122"/>
      <c r="EV25" s="122"/>
      <c r="EW25" s="122"/>
      <c r="EX25" s="122"/>
      <c r="EY25" s="122"/>
      <c r="EZ25" s="122"/>
      <c r="FA25" s="122"/>
      <c r="FB25" s="122"/>
      <c r="FC25" s="122"/>
      <c r="FD25" s="122"/>
      <c r="FE25" s="122"/>
      <c r="FF25" s="122"/>
      <c r="FG25" s="122"/>
      <c r="FH25" s="122"/>
      <c r="FI25" s="122"/>
      <c r="FJ25" s="122"/>
      <c r="FK25" s="122"/>
      <c r="FL25" s="122"/>
      <c r="FM25" s="122"/>
      <c r="FN25" s="122"/>
      <c r="FO25" s="122"/>
      <c r="FP25" s="122"/>
      <c r="FQ25" s="122"/>
      <c r="FR25" s="122"/>
      <c r="FS25" s="122"/>
      <c r="FT25" s="122"/>
      <c r="FU25" s="122"/>
      <c r="FV25" s="122"/>
      <c r="FW25" s="122"/>
      <c r="FX25" s="122"/>
      <c r="FY25" s="122"/>
      <c r="FZ25" s="122"/>
      <c r="GA25" s="122"/>
      <c r="GB25" s="122"/>
      <c r="GC25" s="122"/>
      <c r="GD25" s="122"/>
      <c r="GE25" s="122"/>
      <c r="GF25" s="122"/>
      <c r="GG25" s="122"/>
      <c r="GH25" s="122"/>
      <c r="GI25" s="122"/>
      <c r="GJ25" s="122"/>
      <c r="GK25" s="122"/>
      <c r="GL25" s="122"/>
      <c r="GM25" s="122"/>
      <c r="GN25" s="122"/>
      <c r="GO25" s="122"/>
      <c r="GP25" s="122"/>
      <c r="GQ25" s="122"/>
      <c r="GR25" s="122"/>
      <c r="GS25" s="122"/>
      <c r="GT25" s="122"/>
      <c r="GU25" s="122"/>
      <c r="GV25" s="122"/>
      <c r="GW25" s="122"/>
      <c r="GX25" s="122"/>
      <c r="GY25" s="122"/>
      <c r="GZ25" s="122"/>
      <c r="HA25" s="122"/>
      <c r="HB25" s="122"/>
      <c r="HC25" s="122"/>
      <c r="HD25" s="122"/>
      <c r="HE25" s="122"/>
      <c r="HF25" s="122"/>
      <c r="HG25" s="122"/>
      <c r="HH25" s="122"/>
      <c r="HI25" s="122"/>
      <c r="HJ25" s="122"/>
      <c r="HK25" s="122"/>
      <c r="HL25" s="122"/>
      <c r="HM25" s="122"/>
      <c r="HN25" s="122"/>
      <c r="HO25" s="122"/>
      <c r="HP25" s="122"/>
      <c r="HQ25" s="122"/>
      <c r="HR25" s="122"/>
      <c r="HS25" s="122"/>
      <c r="HT25" s="122"/>
      <c r="HU25" s="122"/>
      <c r="HV25" s="122"/>
      <c r="HW25" s="122"/>
      <c r="HX25" s="122"/>
      <c r="HY25" s="122"/>
      <c r="HZ25" s="122"/>
      <c r="IA25" s="122"/>
      <c r="IB25" s="122"/>
      <c r="IC25" s="122"/>
      <c r="ID25" s="122"/>
      <c r="IE25" s="122"/>
      <c r="IF25" s="122"/>
      <c r="IG25" s="122"/>
      <c r="IH25" s="122"/>
      <c r="II25" s="122"/>
      <c r="IJ25" s="122"/>
      <c r="IK25" s="122"/>
      <c r="IL25" s="122"/>
      <c r="IM25" s="122"/>
      <c r="IN25" s="122"/>
      <c r="IO25" s="122"/>
      <c r="IP25" s="122"/>
      <c r="IQ25" s="122"/>
    </row>
    <row r="26" spans="1:251" x14ac:dyDescent="0.25">
      <c r="A26" s="512"/>
      <c r="B26" s="512"/>
      <c r="C26" s="519"/>
      <c r="D26" s="227" t="s">
        <v>168</v>
      </c>
      <c r="E26" s="209"/>
      <c r="F26" s="209"/>
      <c r="G26" s="209"/>
      <c r="H26" s="209">
        <v>0</v>
      </c>
      <c r="I26" s="209">
        <v>0</v>
      </c>
      <c r="J26" s="209">
        <v>0</v>
      </c>
      <c r="K26" s="613"/>
      <c r="L26" s="606"/>
      <c r="M26" s="606"/>
      <c r="N26" s="609"/>
      <c r="O26" s="606"/>
      <c r="P26" s="559"/>
      <c r="Q26" s="559"/>
      <c r="R26" s="570"/>
      <c r="S26" s="570"/>
      <c r="T26" s="570"/>
      <c r="U26" s="570"/>
      <c r="V26" s="548"/>
      <c r="W26" s="122"/>
      <c r="X26" s="122"/>
      <c r="Y26" s="122"/>
      <c r="Z26" s="122"/>
      <c r="AA26" s="122"/>
      <c r="AB26" s="122"/>
      <c r="AC26" s="122"/>
      <c r="AD26" s="122"/>
      <c r="AE26" s="122"/>
      <c r="AF26" s="122"/>
      <c r="AG26" s="122"/>
      <c r="AH26" s="122"/>
      <c r="AI26" s="122"/>
      <c r="AJ26" s="122"/>
      <c r="AK26" s="122"/>
      <c r="AL26" s="122"/>
      <c r="AM26" s="122"/>
      <c r="AN26" s="122"/>
      <c r="AO26" s="122"/>
      <c r="AP26" s="122"/>
      <c r="AQ26" s="122"/>
      <c r="AR26" s="122"/>
      <c r="AS26" s="122"/>
      <c r="AT26" s="122"/>
      <c r="AU26" s="122"/>
      <c r="AV26" s="122"/>
      <c r="AW26" s="122"/>
      <c r="AX26" s="122"/>
      <c r="AY26" s="122"/>
      <c r="AZ26" s="122"/>
      <c r="BA26" s="122"/>
      <c r="BB26" s="122"/>
      <c r="BC26" s="122"/>
      <c r="BD26" s="122"/>
      <c r="BE26" s="122"/>
      <c r="BF26" s="122"/>
      <c r="BG26" s="122"/>
      <c r="BH26" s="122"/>
      <c r="BI26" s="122"/>
      <c r="BJ26" s="122"/>
      <c r="BK26" s="122"/>
      <c r="BL26" s="122"/>
      <c r="BM26" s="122"/>
      <c r="BN26" s="122"/>
      <c r="BO26" s="122"/>
      <c r="BP26" s="122"/>
      <c r="BQ26" s="122"/>
      <c r="BR26" s="122"/>
      <c r="BS26" s="122"/>
      <c r="BT26" s="122"/>
      <c r="BU26" s="122"/>
      <c r="BV26" s="122"/>
      <c r="BW26" s="122"/>
      <c r="BX26" s="122"/>
      <c r="BY26" s="122"/>
      <c r="BZ26" s="122"/>
      <c r="CA26" s="122"/>
      <c r="CB26" s="122"/>
      <c r="CC26" s="122"/>
      <c r="CD26" s="122"/>
      <c r="CE26" s="122"/>
      <c r="CF26" s="122"/>
      <c r="CG26" s="122"/>
      <c r="CH26" s="122"/>
      <c r="CI26" s="122"/>
      <c r="CJ26" s="122"/>
      <c r="CK26" s="122"/>
      <c r="CL26" s="122"/>
      <c r="CM26" s="122"/>
      <c r="CN26" s="122"/>
      <c r="CO26" s="122"/>
      <c r="CP26" s="122"/>
      <c r="CQ26" s="122"/>
      <c r="CR26" s="122"/>
      <c r="CS26" s="122"/>
      <c r="CT26" s="122"/>
      <c r="CU26" s="122"/>
      <c r="CV26" s="122"/>
      <c r="CW26" s="122"/>
      <c r="CX26" s="122"/>
      <c r="CY26" s="122"/>
      <c r="CZ26" s="122"/>
      <c r="DA26" s="122"/>
      <c r="DB26" s="122"/>
      <c r="DC26" s="122"/>
      <c r="DD26" s="122"/>
      <c r="DE26" s="122"/>
      <c r="DF26" s="122"/>
      <c r="DG26" s="122"/>
      <c r="DH26" s="122"/>
      <c r="DI26" s="122"/>
      <c r="DJ26" s="122"/>
      <c r="DK26" s="122"/>
      <c r="DL26" s="122"/>
      <c r="DM26" s="122"/>
      <c r="DN26" s="122"/>
      <c r="DO26" s="122"/>
      <c r="DP26" s="122"/>
      <c r="DQ26" s="122"/>
      <c r="DR26" s="122"/>
      <c r="DS26" s="122"/>
      <c r="DT26" s="122"/>
      <c r="DU26" s="122"/>
      <c r="DV26" s="122"/>
      <c r="DW26" s="122"/>
      <c r="DX26" s="122"/>
      <c r="DY26" s="122"/>
      <c r="DZ26" s="122"/>
      <c r="EA26" s="122"/>
      <c r="EB26" s="122"/>
      <c r="EC26" s="122"/>
      <c r="ED26" s="122"/>
      <c r="EE26" s="122"/>
      <c r="EF26" s="122"/>
      <c r="EG26" s="122"/>
      <c r="EH26" s="122"/>
      <c r="EI26" s="122"/>
      <c r="EJ26" s="122"/>
      <c r="EK26" s="122"/>
      <c r="EL26" s="122"/>
      <c r="EM26" s="122"/>
      <c r="EN26" s="122"/>
      <c r="EO26" s="122"/>
      <c r="EP26" s="122"/>
      <c r="EQ26" s="122"/>
      <c r="ER26" s="122"/>
      <c r="ES26" s="122"/>
      <c r="ET26" s="122"/>
      <c r="EU26" s="122"/>
      <c r="EV26" s="122"/>
      <c r="EW26" s="122"/>
      <c r="EX26" s="122"/>
      <c r="EY26" s="122"/>
      <c r="EZ26" s="122"/>
      <c r="FA26" s="122"/>
      <c r="FB26" s="122"/>
      <c r="FC26" s="122"/>
      <c r="FD26" s="122"/>
      <c r="FE26" s="122"/>
      <c r="FF26" s="122"/>
      <c r="FG26" s="122"/>
      <c r="FH26" s="122"/>
      <c r="FI26" s="122"/>
      <c r="FJ26" s="122"/>
      <c r="FK26" s="122"/>
      <c r="FL26" s="122"/>
      <c r="FM26" s="122"/>
      <c r="FN26" s="122"/>
      <c r="FO26" s="122"/>
      <c r="FP26" s="122"/>
      <c r="FQ26" s="122"/>
      <c r="FR26" s="122"/>
      <c r="FS26" s="122"/>
      <c r="FT26" s="122"/>
      <c r="FU26" s="122"/>
      <c r="FV26" s="122"/>
      <c r="FW26" s="122"/>
      <c r="FX26" s="122"/>
      <c r="FY26" s="122"/>
      <c r="FZ26" s="122"/>
      <c r="GA26" s="122"/>
      <c r="GB26" s="122"/>
      <c r="GC26" s="122"/>
      <c r="GD26" s="122"/>
      <c r="GE26" s="122"/>
      <c r="GF26" s="122"/>
      <c r="GG26" s="122"/>
      <c r="GH26" s="122"/>
      <c r="GI26" s="122"/>
      <c r="GJ26" s="122"/>
      <c r="GK26" s="122"/>
      <c r="GL26" s="122"/>
      <c r="GM26" s="122"/>
      <c r="GN26" s="122"/>
      <c r="GO26" s="122"/>
      <c r="GP26" s="122"/>
      <c r="GQ26" s="122"/>
      <c r="GR26" s="122"/>
      <c r="GS26" s="122"/>
      <c r="GT26" s="122"/>
      <c r="GU26" s="122"/>
      <c r="GV26" s="122"/>
      <c r="GW26" s="122"/>
      <c r="GX26" s="122"/>
      <c r="GY26" s="122"/>
      <c r="GZ26" s="122"/>
      <c r="HA26" s="122"/>
      <c r="HB26" s="122"/>
      <c r="HC26" s="122"/>
      <c r="HD26" s="122"/>
      <c r="HE26" s="122"/>
      <c r="HF26" s="122"/>
      <c r="HG26" s="122"/>
      <c r="HH26" s="122"/>
      <c r="HI26" s="122"/>
      <c r="HJ26" s="122"/>
      <c r="HK26" s="122"/>
      <c r="HL26" s="122"/>
      <c r="HM26" s="122"/>
      <c r="HN26" s="122"/>
      <c r="HO26" s="122"/>
      <c r="HP26" s="122"/>
      <c r="HQ26" s="122"/>
      <c r="HR26" s="122"/>
      <c r="HS26" s="122"/>
      <c r="HT26" s="122"/>
      <c r="HU26" s="122"/>
      <c r="HV26" s="122"/>
      <c r="HW26" s="122"/>
      <c r="HX26" s="122"/>
      <c r="HY26" s="122"/>
      <c r="HZ26" s="122"/>
      <c r="IA26" s="122"/>
      <c r="IB26" s="122"/>
      <c r="IC26" s="122"/>
      <c r="ID26" s="122"/>
      <c r="IE26" s="122"/>
      <c r="IF26" s="122"/>
      <c r="IG26" s="122"/>
      <c r="IH26" s="122"/>
      <c r="II26" s="122"/>
      <c r="IJ26" s="122"/>
      <c r="IK26" s="122"/>
      <c r="IL26" s="122"/>
      <c r="IM26" s="122"/>
      <c r="IN26" s="122"/>
      <c r="IO26" s="122"/>
      <c r="IP26" s="122"/>
      <c r="IQ26" s="122"/>
    </row>
    <row r="27" spans="1:251" x14ac:dyDescent="0.25">
      <c r="A27" s="512"/>
      <c r="B27" s="512"/>
      <c r="C27" s="519"/>
      <c r="D27" s="227" t="s">
        <v>169</v>
      </c>
      <c r="E27" s="209">
        <v>103744213</v>
      </c>
      <c r="F27" s="209">
        <v>103744213</v>
      </c>
      <c r="G27" s="209">
        <v>103744213</v>
      </c>
      <c r="H27" s="209">
        <v>28967413</v>
      </c>
      <c r="I27" s="209">
        <v>30789180</v>
      </c>
      <c r="J27" s="209">
        <v>31744213</v>
      </c>
      <c r="K27" s="614"/>
      <c r="L27" s="607"/>
      <c r="M27" s="607"/>
      <c r="N27" s="610"/>
      <c r="O27" s="607"/>
      <c r="P27" s="559"/>
      <c r="Q27" s="559"/>
      <c r="R27" s="570"/>
      <c r="S27" s="570"/>
      <c r="T27" s="570"/>
      <c r="U27" s="570"/>
      <c r="V27" s="548"/>
      <c r="W27" s="122"/>
      <c r="X27" s="122"/>
      <c r="Y27" s="122"/>
      <c r="Z27" s="122"/>
      <c r="AA27" s="122"/>
      <c r="AB27" s="122"/>
      <c r="AC27" s="122"/>
      <c r="AD27" s="122"/>
      <c r="AE27" s="122"/>
      <c r="AF27" s="122"/>
      <c r="AG27" s="122"/>
      <c r="AH27" s="122"/>
      <c r="AI27" s="122"/>
      <c r="AJ27" s="122"/>
      <c r="AK27" s="122"/>
      <c r="AL27" s="122"/>
      <c r="AM27" s="122"/>
      <c r="AN27" s="122"/>
      <c r="AO27" s="122"/>
      <c r="AP27" s="122"/>
      <c r="AQ27" s="122"/>
      <c r="AR27" s="122"/>
      <c r="AS27" s="122"/>
      <c r="AT27" s="122"/>
      <c r="AU27" s="122"/>
      <c r="AV27" s="122"/>
      <c r="AW27" s="122"/>
      <c r="AX27" s="122"/>
      <c r="AY27" s="122"/>
      <c r="AZ27" s="122"/>
      <c r="BA27" s="122"/>
      <c r="BB27" s="122"/>
      <c r="BC27" s="122"/>
      <c r="BD27" s="122"/>
      <c r="BE27" s="122"/>
      <c r="BF27" s="122"/>
      <c r="BG27" s="122"/>
      <c r="BH27" s="122"/>
      <c r="BI27" s="122"/>
      <c r="BJ27" s="122"/>
      <c r="BK27" s="122"/>
      <c r="BL27" s="122"/>
      <c r="BM27" s="122"/>
      <c r="BN27" s="122"/>
      <c r="BO27" s="122"/>
      <c r="BP27" s="122"/>
      <c r="BQ27" s="122"/>
      <c r="BR27" s="122"/>
      <c r="BS27" s="122"/>
      <c r="BT27" s="122"/>
      <c r="BU27" s="122"/>
      <c r="BV27" s="122"/>
      <c r="BW27" s="122"/>
      <c r="BX27" s="122"/>
      <c r="BY27" s="122"/>
      <c r="BZ27" s="122"/>
      <c r="CA27" s="122"/>
      <c r="CB27" s="122"/>
      <c r="CC27" s="122"/>
      <c r="CD27" s="122"/>
      <c r="CE27" s="122"/>
      <c r="CF27" s="122"/>
      <c r="CG27" s="122"/>
      <c r="CH27" s="122"/>
      <c r="CI27" s="122"/>
      <c r="CJ27" s="122"/>
      <c r="CK27" s="122"/>
      <c r="CL27" s="122"/>
      <c r="CM27" s="122"/>
      <c r="CN27" s="122"/>
      <c r="CO27" s="122"/>
      <c r="CP27" s="122"/>
      <c r="CQ27" s="122"/>
      <c r="CR27" s="122"/>
      <c r="CS27" s="122"/>
      <c r="CT27" s="122"/>
      <c r="CU27" s="122"/>
      <c r="CV27" s="122"/>
      <c r="CW27" s="122"/>
      <c r="CX27" s="122"/>
      <c r="CY27" s="122"/>
      <c r="CZ27" s="122"/>
      <c r="DA27" s="122"/>
      <c r="DB27" s="122"/>
      <c r="DC27" s="122"/>
      <c r="DD27" s="122"/>
      <c r="DE27" s="122"/>
      <c r="DF27" s="122"/>
      <c r="DG27" s="122"/>
      <c r="DH27" s="122"/>
      <c r="DI27" s="122"/>
      <c r="DJ27" s="122"/>
      <c r="DK27" s="122"/>
      <c r="DL27" s="122"/>
      <c r="DM27" s="122"/>
      <c r="DN27" s="122"/>
      <c r="DO27" s="122"/>
      <c r="DP27" s="122"/>
      <c r="DQ27" s="122"/>
      <c r="DR27" s="122"/>
      <c r="DS27" s="122"/>
      <c r="DT27" s="122"/>
      <c r="DU27" s="122"/>
      <c r="DV27" s="122"/>
      <c r="DW27" s="122"/>
      <c r="DX27" s="122"/>
      <c r="DY27" s="122"/>
      <c r="DZ27" s="122"/>
      <c r="EA27" s="122"/>
      <c r="EB27" s="122"/>
      <c r="EC27" s="122"/>
      <c r="ED27" s="122"/>
      <c r="EE27" s="122"/>
      <c r="EF27" s="122"/>
      <c r="EG27" s="122"/>
      <c r="EH27" s="122"/>
      <c r="EI27" s="122"/>
      <c r="EJ27" s="122"/>
      <c r="EK27" s="122"/>
      <c r="EL27" s="122"/>
      <c r="EM27" s="122"/>
      <c r="EN27" s="122"/>
      <c r="EO27" s="122"/>
      <c r="EP27" s="122"/>
      <c r="EQ27" s="122"/>
      <c r="ER27" s="122"/>
      <c r="ES27" s="122"/>
      <c r="ET27" s="122"/>
      <c r="EU27" s="122"/>
      <c r="EV27" s="122"/>
      <c r="EW27" s="122"/>
      <c r="EX27" s="122"/>
      <c r="EY27" s="122"/>
      <c r="EZ27" s="122"/>
      <c r="FA27" s="122"/>
      <c r="FB27" s="122"/>
      <c r="FC27" s="122"/>
      <c r="FD27" s="122"/>
      <c r="FE27" s="122"/>
      <c r="FF27" s="122"/>
      <c r="FG27" s="122"/>
      <c r="FH27" s="122"/>
      <c r="FI27" s="122"/>
      <c r="FJ27" s="122"/>
      <c r="FK27" s="122"/>
      <c r="FL27" s="122"/>
      <c r="FM27" s="122"/>
      <c r="FN27" s="122"/>
      <c r="FO27" s="122"/>
      <c r="FP27" s="122"/>
      <c r="FQ27" s="122"/>
      <c r="FR27" s="122"/>
      <c r="FS27" s="122"/>
      <c r="FT27" s="122"/>
      <c r="FU27" s="122"/>
      <c r="FV27" s="122"/>
      <c r="FW27" s="122"/>
      <c r="FX27" s="122"/>
      <c r="FY27" s="122"/>
      <c r="FZ27" s="122"/>
      <c r="GA27" s="122"/>
      <c r="GB27" s="122"/>
      <c r="GC27" s="122"/>
      <c r="GD27" s="122"/>
      <c r="GE27" s="122"/>
      <c r="GF27" s="122"/>
      <c r="GG27" s="122"/>
      <c r="GH27" s="122"/>
      <c r="GI27" s="122"/>
      <c r="GJ27" s="122"/>
      <c r="GK27" s="122"/>
      <c r="GL27" s="122"/>
      <c r="GM27" s="122"/>
      <c r="GN27" s="122"/>
      <c r="GO27" s="122"/>
      <c r="GP27" s="122"/>
      <c r="GQ27" s="122"/>
      <c r="GR27" s="122"/>
      <c r="GS27" s="122"/>
      <c r="GT27" s="122"/>
      <c r="GU27" s="122"/>
      <c r="GV27" s="122"/>
      <c r="GW27" s="122"/>
      <c r="GX27" s="122"/>
      <c r="GY27" s="122"/>
      <c r="GZ27" s="122"/>
      <c r="HA27" s="122"/>
      <c r="HB27" s="122"/>
      <c r="HC27" s="122"/>
      <c r="HD27" s="122"/>
      <c r="HE27" s="122"/>
      <c r="HF27" s="122"/>
      <c r="HG27" s="122"/>
      <c r="HH27" s="122"/>
      <c r="HI27" s="122"/>
      <c r="HJ27" s="122"/>
      <c r="HK27" s="122"/>
      <c r="HL27" s="122"/>
      <c r="HM27" s="122"/>
      <c r="HN27" s="122"/>
      <c r="HO27" s="122"/>
      <c r="HP27" s="122"/>
      <c r="HQ27" s="122"/>
      <c r="HR27" s="122"/>
      <c r="HS27" s="122"/>
      <c r="HT27" s="122"/>
      <c r="HU27" s="122"/>
      <c r="HV27" s="122"/>
      <c r="HW27" s="122"/>
      <c r="HX27" s="122"/>
      <c r="HY27" s="122"/>
      <c r="HZ27" s="122"/>
      <c r="IA27" s="122"/>
      <c r="IB27" s="122"/>
      <c r="IC27" s="122"/>
      <c r="ID27" s="122"/>
      <c r="IE27" s="122"/>
      <c r="IF27" s="122"/>
      <c r="IG27" s="122"/>
      <c r="IH27" s="122"/>
      <c r="II27" s="122"/>
      <c r="IJ27" s="122"/>
      <c r="IK27" s="122"/>
      <c r="IL27" s="122"/>
      <c r="IM27" s="122"/>
      <c r="IN27" s="122"/>
      <c r="IO27" s="122"/>
      <c r="IP27" s="122"/>
      <c r="IQ27" s="122"/>
    </row>
    <row r="28" spans="1:251" x14ac:dyDescent="0.25">
      <c r="A28" s="512"/>
      <c r="B28" s="512"/>
      <c r="C28" s="519" t="s">
        <v>181</v>
      </c>
      <c r="D28" s="227" t="s">
        <v>161</v>
      </c>
      <c r="E28" s="231">
        <v>1</v>
      </c>
      <c r="F28" s="231">
        <v>1</v>
      </c>
      <c r="G28" s="231">
        <v>1</v>
      </c>
      <c r="H28" s="231">
        <v>0</v>
      </c>
      <c r="I28" s="231">
        <v>0</v>
      </c>
      <c r="J28" s="231">
        <v>0</v>
      </c>
      <c r="K28" s="616" t="s">
        <v>182</v>
      </c>
      <c r="L28" s="605" t="s">
        <v>179</v>
      </c>
      <c r="M28" s="605" t="s">
        <v>105</v>
      </c>
      <c r="N28" s="608" t="s">
        <v>164</v>
      </c>
      <c r="O28" s="605" t="s">
        <v>180</v>
      </c>
      <c r="P28" s="571">
        <v>76617</v>
      </c>
      <c r="Q28" s="571">
        <v>84755</v>
      </c>
      <c r="R28" s="569" t="s">
        <v>166</v>
      </c>
      <c r="S28" s="569" t="s">
        <v>166</v>
      </c>
      <c r="T28" s="569" t="s">
        <v>166</v>
      </c>
      <c r="U28" s="569" t="s">
        <v>166</v>
      </c>
      <c r="V28" s="572">
        <v>161372</v>
      </c>
      <c r="W28" s="122"/>
      <c r="X28" s="122"/>
      <c r="Y28" s="122"/>
      <c r="Z28" s="122"/>
      <c r="AA28" s="122"/>
      <c r="AB28" s="122"/>
      <c r="AC28" s="122"/>
      <c r="AD28" s="122"/>
      <c r="AE28" s="122"/>
      <c r="AF28" s="122"/>
      <c r="AG28" s="122"/>
      <c r="AH28" s="122"/>
      <c r="AI28" s="122"/>
      <c r="AJ28" s="122"/>
      <c r="AK28" s="122"/>
      <c r="AL28" s="122"/>
      <c r="AM28" s="122"/>
      <c r="AN28" s="122"/>
      <c r="AO28" s="122"/>
      <c r="AP28" s="122"/>
      <c r="AQ28" s="122"/>
      <c r="AR28" s="122"/>
      <c r="AS28" s="122"/>
      <c r="AT28" s="122"/>
      <c r="AU28" s="122"/>
      <c r="AV28" s="122"/>
      <c r="AW28" s="122"/>
      <c r="AX28" s="122"/>
      <c r="AY28" s="122"/>
      <c r="AZ28" s="122"/>
      <c r="BA28" s="122"/>
      <c r="BB28" s="122"/>
      <c r="BC28" s="122"/>
      <c r="BD28" s="122"/>
      <c r="BE28" s="122"/>
      <c r="BF28" s="122"/>
      <c r="BG28" s="122"/>
      <c r="BH28" s="122"/>
      <c r="BI28" s="122"/>
      <c r="BJ28" s="122"/>
      <c r="BK28" s="122"/>
      <c r="BL28" s="122"/>
      <c r="BM28" s="122"/>
      <c r="BN28" s="122"/>
      <c r="BO28" s="122"/>
      <c r="BP28" s="122"/>
      <c r="BQ28" s="122"/>
      <c r="BR28" s="122"/>
      <c r="BS28" s="122"/>
      <c r="BT28" s="122"/>
      <c r="BU28" s="122"/>
      <c r="BV28" s="122"/>
      <c r="BW28" s="122"/>
      <c r="BX28" s="122"/>
      <c r="BY28" s="122"/>
      <c r="BZ28" s="122"/>
      <c r="CA28" s="122"/>
      <c r="CB28" s="122"/>
      <c r="CC28" s="122"/>
      <c r="CD28" s="122"/>
      <c r="CE28" s="122"/>
      <c r="CF28" s="122"/>
      <c r="CG28" s="122"/>
      <c r="CH28" s="122"/>
      <c r="CI28" s="122"/>
      <c r="CJ28" s="122"/>
      <c r="CK28" s="122"/>
      <c r="CL28" s="122"/>
      <c r="CM28" s="122"/>
      <c r="CN28" s="122"/>
      <c r="CO28" s="122"/>
      <c r="CP28" s="122"/>
      <c r="CQ28" s="122"/>
      <c r="CR28" s="122"/>
      <c r="CS28" s="122"/>
      <c r="CT28" s="122"/>
      <c r="CU28" s="122"/>
      <c r="CV28" s="122"/>
      <c r="CW28" s="122"/>
      <c r="CX28" s="122"/>
      <c r="CY28" s="122"/>
      <c r="CZ28" s="122"/>
      <c r="DA28" s="122"/>
      <c r="DB28" s="122"/>
      <c r="DC28" s="122"/>
      <c r="DD28" s="122"/>
      <c r="DE28" s="122"/>
      <c r="DF28" s="122"/>
      <c r="DG28" s="122"/>
      <c r="DH28" s="122"/>
      <c r="DI28" s="122"/>
      <c r="DJ28" s="122"/>
      <c r="DK28" s="122"/>
      <c r="DL28" s="122"/>
      <c r="DM28" s="122"/>
      <c r="DN28" s="122"/>
      <c r="DO28" s="122"/>
      <c r="DP28" s="122"/>
      <c r="DQ28" s="122"/>
      <c r="DR28" s="122"/>
      <c r="DS28" s="122"/>
      <c r="DT28" s="122"/>
      <c r="DU28" s="122"/>
      <c r="DV28" s="122"/>
      <c r="DW28" s="122"/>
      <c r="DX28" s="122"/>
      <c r="DY28" s="122"/>
      <c r="DZ28" s="122"/>
      <c r="EA28" s="122"/>
      <c r="EB28" s="122"/>
      <c r="EC28" s="122"/>
      <c r="ED28" s="122"/>
      <c r="EE28" s="122"/>
      <c r="EF28" s="122"/>
      <c r="EG28" s="122"/>
      <c r="EH28" s="122"/>
      <c r="EI28" s="122"/>
      <c r="EJ28" s="122"/>
      <c r="EK28" s="122"/>
      <c r="EL28" s="122"/>
      <c r="EM28" s="122"/>
      <c r="EN28" s="122"/>
      <c r="EO28" s="122"/>
      <c r="EP28" s="122"/>
      <c r="EQ28" s="122"/>
      <c r="ER28" s="122"/>
      <c r="ES28" s="122"/>
      <c r="ET28" s="122"/>
      <c r="EU28" s="122"/>
      <c r="EV28" s="122"/>
      <c r="EW28" s="122"/>
      <c r="EX28" s="122"/>
      <c r="EY28" s="122"/>
      <c r="EZ28" s="122"/>
      <c r="FA28" s="122"/>
      <c r="FB28" s="122"/>
      <c r="FC28" s="122"/>
      <c r="FD28" s="122"/>
      <c r="FE28" s="122"/>
      <c r="FF28" s="122"/>
      <c r="FG28" s="122"/>
      <c r="FH28" s="122"/>
      <c r="FI28" s="122"/>
      <c r="FJ28" s="122"/>
      <c r="FK28" s="122"/>
      <c r="FL28" s="122"/>
      <c r="FM28" s="122"/>
      <c r="FN28" s="122"/>
      <c r="FO28" s="122"/>
      <c r="FP28" s="122"/>
      <c r="FQ28" s="122"/>
      <c r="FR28" s="122"/>
      <c r="FS28" s="122"/>
      <c r="FT28" s="122"/>
      <c r="FU28" s="122"/>
      <c r="FV28" s="122"/>
      <c r="FW28" s="122"/>
      <c r="FX28" s="122"/>
      <c r="FY28" s="122"/>
      <c r="FZ28" s="122"/>
      <c r="GA28" s="122"/>
      <c r="GB28" s="122"/>
      <c r="GC28" s="122"/>
      <c r="GD28" s="122"/>
      <c r="GE28" s="122"/>
      <c r="GF28" s="122"/>
      <c r="GG28" s="122"/>
      <c r="GH28" s="122"/>
      <c r="GI28" s="122"/>
      <c r="GJ28" s="122"/>
      <c r="GK28" s="122"/>
      <c r="GL28" s="122"/>
      <c r="GM28" s="122"/>
      <c r="GN28" s="122"/>
      <c r="GO28" s="122"/>
      <c r="GP28" s="122"/>
      <c r="GQ28" s="122"/>
      <c r="GR28" s="122"/>
      <c r="GS28" s="122"/>
      <c r="GT28" s="122"/>
      <c r="GU28" s="122"/>
      <c r="GV28" s="122"/>
      <c r="GW28" s="122"/>
      <c r="GX28" s="122"/>
      <c r="GY28" s="122"/>
      <c r="GZ28" s="122"/>
      <c r="HA28" s="122"/>
      <c r="HB28" s="122"/>
      <c r="HC28" s="122"/>
      <c r="HD28" s="122"/>
      <c r="HE28" s="122"/>
      <c r="HF28" s="122"/>
      <c r="HG28" s="122"/>
      <c r="HH28" s="122"/>
      <c r="HI28" s="122"/>
      <c r="HJ28" s="122"/>
      <c r="HK28" s="122"/>
      <c r="HL28" s="122"/>
      <c r="HM28" s="122"/>
      <c r="HN28" s="122"/>
      <c r="HO28" s="122"/>
      <c r="HP28" s="122"/>
      <c r="HQ28" s="122"/>
      <c r="HR28" s="122"/>
      <c r="HS28" s="122"/>
      <c r="HT28" s="122"/>
      <c r="HU28" s="122"/>
      <c r="HV28" s="122"/>
      <c r="HW28" s="122"/>
      <c r="HX28" s="122"/>
      <c r="HY28" s="122"/>
      <c r="HZ28" s="122"/>
      <c r="IA28" s="122"/>
      <c r="IB28" s="122"/>
      <c r="IC28" s="122"/>
      <c r="ID28" s="122"/>
      <c r="IE28" s="122"/>
      <c r="IF28" s="122"/>
      <c r="IG28" s="122"/>
      <c r="IH28" s="122"/>
      <c r="II28" s="122"/>
      <c r="IJ28" s="122"/>
      <c r="IK28" s="122"/>
      <c r="IL28" s="122"/>
      <c r="IM28" s="122"/>
      <c r="IN28" s="122"/>
      <c r="IO28" s="122"/>
      <c r="IP28" s="122"/>
      <c r="IQ28" s="122"/>
    </row>
    <row r="29" spans="1:251" x14ac:dyDescent="0.25">
      <c r="A29" s="512"/>
      <c r="B29" s="512"/>
      <c r="C29" s="519"/>
      <c r="D29" s="227" t="s">
        <v>167</v>
      </c>
      <c r="E29" s="209">
        <v>136007600</v>
      </c>
      <c r="F29" s="209">
        <v>136007600</v>
      </c>
      <c r="G29" s="209">
        <v>136007600</v>
      </c>
      <c r="H29" s="228">
        <v>6533000</v>
      </c>
      <c r="I29" s="209">
        <v>11810000</v>
      </c>
      <c r="J29" s="209">
        <v>17046600</v>
      </c>
      <c r="K29" s="617"/>
      <c r="L29" s="606"/>
      <c r="M29" s="606"/>
      <c r="N29" s="609"/>
      <c r="O29" s="606"/>
      <c r="P29" s="559"/>
      <c r="Q29" s="559"/>
      <c r="R29" s="570"/>
      <c r="S29" s="570"/>
      <c r="T29" s="570"/>
      <c r="U29" s="570"/>
      <c r="V29" s="548"/>
      <c r="W29" s="122"/>
      <c r="X29" s="122"/>
      <c r="Y29" s="122"/>
      <c r="Z29" s="122"/>
      <c r="AA29" s="122"/>
      <c r="AB29" s="122"/>
      <c r="AC29" s="122"/>
      <c r="AD29" s="122"/>
      <c r="AE29" s="122"/>
      <c r="AF29" s="122"/>
      <c r="AG29" s="122"/>
      <c r="AH29" s="122"/>
      <c r="AI29" s="122"/>
      <c r="AJ29" s="122"/>
      <c r="AK29" s="122"/>
      <c r="AL29" s="122"/>
      <c r="AM29" s="122"/>
      <c r="AN29" s="122"/>
      <c r="AO29" s="122"/>
      <c r="AP29" s="122"/>
      <c r="AQ29" s="122"/>
      <c r="AR29" s="122"/>
      <c r="AS29" s="122"/>
      <c r="AT29" s="122"/>
      <c r="AU29" s="122"/>
      <c r="AV29" s="122"/>
      <c r="AW29" s="122"/>
      <c r="AX29" s="122"/>
      <c r="AY29" s="122"/>
      <c r="AZ29" s="122"/>
      <c r="BA29" s="122"/>
      <c r="BB29" s="122"/>
      <c r="BC29" s="122"/>
      <c r="BD29" s="122"/>
      <c r="BE29" s="122"/>
      <c r="BF29" s="122"/>
      <c r="BG29" s="122"/>
      <c r="BH29" s="122"/>
      <c r="BI29" s="122"/>
      <c r="BJ29" s="122"/>
      <c r="BK29" s="122"/>
      <c r="BL29" s="122"/>
      <c r="BM29" s="122"/>
      <c r="BN29" s="122"/>
      <c r="BO29" s="122"/>
      <c r="BP29" s="122"/>
      <c r="BQ29" s="122"/>
      <c r="BR29" s="122"/>
      <c r="BS29" s="122"/>
      <c r="BT29" s="122"/>
      <c r="BU29" s="122"/>
      <c r="BV29" s="122"/>
      <c r="BW29" s="122"/>
      <c r="BX29" s="122"/>
      <c r="BY29" s="122"/>
      <c r="BZ29" s="122"/>
      <c r="CA29" s="122"/>
      <c r="CB29" s="122"/>
      <c r="CC29" s="122"/>
      <c r="CD29" s="122"/>
      <c r="CE29" s="122"/>
      <c r="CF29" s="122"/>
      <c r="CG29" s="122"/>
      <c r="CH29" s="122"/>
      <c r="CI29" s="122"/>
      <c r="CJ29" s="122"/>
      <c r="CK29" s="122"/>
      <c r="CL29" s="122"/>
      <c r="CM29" s="122"/>
      <c r="CN29" s="122"/>
      <c r="CO29" s="122"/>
      <c r="CP29" s="122"/>
      <c r="CQ29" s="122"/>
      <c r="CR29" s="122"/>
      <c r="CS29" s="122"/>
      <c r="CT29" s="122"/>
      <c r="CU29" s="122"/>
      <c r="CV29" s="122"/>
      <c r="CW29" s="122"/>
      <c r="CX29" s="122"/>
      <c r="CY29" s="122"/>
      <c r="CZ29" s="122"/>
      <c r="DA29" s="122"/>
      <c r="DB29" s="122"/>
      <c r="DC29" s="122"/>
      <c r="DD29" s="122"/>
      <c r="DE29" s="122"/>
      <c r="DF29" s="122"/>
      <c r="DG29" s="122"/>
      <c r="DH29" s="122"/>
      <c r="DI29" s="122"/>
      <c r="DJ29" s="122"/>
      <c r="DK29" s="122"/>
      <c r="DL29" s="122"/>
      <c r="DM29" s="122"/>
      <c r="DN29" s="122"/>
      <c r="DO29" s="122"/>
      <c r="DP29" s="122"/>
      <c r="DQ29" s="122"/>
      <c r="DR29" s="122"/>
      <c r="DS29" s="122"/>
      <c r="DT29" s="122"/>
      <c r="DU29" s="122"/>
      <c r="DV29" s="122"/>
      <c r="DW29" s="122"/>
      <c r="DX29" s="122"/>
      <c r="DY29" s="122"/>
      <c r="DZ29" s="122"/>
      <c r="EA29" s="122"/>
      <c r="EB29" s="122"/>
      <c r="EC29" s="122"/>
      <c r="ED29" s="122"/>
      <c r="EE29" s="122"/>
      <c r="EF29" s="122"/>
      <c r="EG29" s="122"/>
      <c r="EH29" s="122"/>
      <c r="EI29" s="122"/>
      <c r="EJ29" s="122"/>
      <c r="EK29" s="122"/>
      <c r="EL29" s="122"/>
      <c r="EM29" s="122"/>
      <c r="EN29" s="122"/>
      <c r="EO29" s="122"/>
      <c r="EP29" s="122"/>
      <c r="EQ29" s="122"/>
      <c r="ER29" s="122"/>
      <c r="ES29" s="122"/>
      <c r="ET29" s="122"/>
      <c r="EU29" s="122"/>
      <c r="EV29" s="122"/>
      <c r="EW29" s="122"/>
      <c r="EX29" s="122"/>
      <c r="EY29" s="122"/>
      <c r="EZ29" s="122"/>
      <c r="FA29" s="122"/>
      <c r="FB29" s="122"/>
      <c r="FC29" s="122"/>
      <c r="FD29" s="122"/>
      <c r="FE29" s="122"/>
      <c r="FF29" s="122"/>
      <c r="FG29" s="122"/>
      <c r="FH29" s="122"/>
      <c r="FI29" s="122"/>
      <c r="FJ29" s="122"/>
      <c r="FK29" s="122"/>
      <c r="FL29" s="122"/>
      <c r="FM29" s="122"/>
      <c r="FN29" s="122"/>
      <c r="FO29" s="122"/>
      <c r="FP29" s="122"/>
      <c r="FQ29" s="122"/>
      <c r="FR29" s="122"/>
      <c r="FS29" s="122"/>
      <c r="FT29" s="122"/>
      <c r="FU29" s="122"/>
      <c r="FV29" s="122"/>
      <c r="FW29" s="122"/>
      <c r="FX29" s="122"/>
      <c r="FY29" s="122"/>
      <c r="FZ29" s="122"/>
      <c r="GA29" s="122"/>
      <c r="GB29" s="122"/>
      <c r="GC29" s="122"/>
      <c r="GD29" s="122"/>
      <c r="GE29" s="122"/>
      <c r="GF29" s="122"/>
      <c r="GG29" s="122"/>
      <c r="GH29" s="122"/>
      <c r="GI29" s="122"/>
      <c r="GJ29" s="122"/>
      <c r="GK29" s="122"/>
      <c r="GL29" s="122"/>
      <c r="GM29" s="122"/>
      <c r="GN29" s="122"/>
      <c r="GO29" s="122"/>
      <c r="GP29" s="122"/>
      <c r="GQ29" s="122"/>
      <c r="GR29" s="122"/>
      <c r="GS29" s="122"/>
      <c r="GT29" s="122"/>
      <c r="GU29" s="122"/>
      <c r="GV29" s="122"/>
      <c r="GW29" s="122"/>
      <c r="GX29" s="122"/>
      <c r="GY29" s="122"/>
      <c r="GZ29" s="122"/>
      <c r="HA29" s="122"/>
      <c r="HB29" s="122"/>
      <c r="HC29" s="122"/>
      <c r="HD29" s="122"/>
      <c r="HE29" s="122"/>
      <c r="HF29" s="122"/>
      <c r="HG29" s="122"/>
      <c r="HH29" s="122"/>
      <c r="HI29" s="122"/>
      <c r="HJ29" s="122"/>
      <c r="HK29" s="122"/>
      <c r="HL29" s="122"/>
      <c r="HM29" s="122"/>
      <c r="HN29" s="122"/>
      <c r="HO29" s="122"/>
      <c r="HP29" s="122"/>
      <c r="HQ29" s="122"/>
      <c r="HR29" s="122"/>
      <c r="HS29" s="122"/>
      <c r="HT29" s="122"/>
      <c r="HU29" s="122"/>
      <c r="HV29" s="122"/>
      <c r="HW29" s="122"/>
      <c r="HX29" s="122"/>
      <c r="HY29" s="122"/>
      <c r="HZ29" s="122"/>
      <c r="IA29" s="122"/>
      <c r="IB29" s="122"/>
      <c r="IC29" s="122"/>
      <c r="ID29" s="122"/>
      <c r="IE29" s="122"/>
      <c r="IF29" s="122"/>
      <c r="IG29" s="122"/>
      <c r="IH29" s="122"/>
      <c r="II29" s="122"/>
      <c r="IJ29" s="122"/>
      <c r="IK29" s="122"/>
      <c r="IL29" s="122"/>
      <c r="IM29" s="122"/>
      <c r="IN29" s="122"/>
      <c r="IO29" s="122"/>
      <c r="IP29" s="122"/>
      <c r="IQ29" s="122"/>
    </row>
    <row r="30" spans="1:251" x14ac:dyDescent="0.25">
      <c r="A30" s="512"/>
      <c r="B30" s="512"/>
      <c r="C30" s="519"/>
      <c r="D30" s="227" t="s">
        <v>168</v>
      </c>
      <c r="E30" s="209"/>
      <c r="F30" s="209"/>
      <c r="G30" s="209"/>
      <c r="H30" s="209">
        <v>0</v>
      </c>
      <c r="I30" s="209">
        <v>0</v>
      </c>
      <c r="J30" s="209">
        <v>0</v>
      </c>
      <c r="K30" s="617"/>
      <c r="L30" s="606"/>
      <c r="M30" s="606"/>
      <c r="N30" s="609"/>
      <c r="O30" s="606"/>
      <c r="P30" s="559"/>
      <c r="Q30" s="559"/>
      <c r="R30" s="570"/>
      <c r="S30" s="570"/>
      <c r="T30" s="570"/>
      <c r="U30" s="570"/>
      <c r="V30" s="548"/>
      <c r="W30" s="122"/>
      <c r="X30" s="122"/>
      <c r="Y30" s="122"/>
      <c r="Z30" s="122"/>
      <c r="AA30" s="122"/>
      <c r="AB30" s="122"/>
      <c r="AC30" s="122"/>
      <c r="AD30" s="122"/>
      <c r="AE30" s="122"/>
      <c r="AF30" s="122"/>
      <c r="AG30" s="122"/>
      <c r="AH30" s="122"/>
      <c r="AI30" s="122"/>
      <c r="AJ30" s="122"/>
      <c r="AK30" s="122"/>
      <c r="AL30" s="122"/>
      <c r="AM30" s="122"/>
      <c r="AN30" s="122"/>
      <c r="AO30" s="122"/>
      <c r="AP30" s="122"/>
      <c r="AQ30" s="122"/>
      <c r="AR30" s="122"/>
      <c r="AS30" s="122"/>
      <c r="AT30" s="122"/>
      <c r="AU30" s="122"/>
      <c r="AV30" s="122"/>
      <c r="AW30" s="122"/>
      <c r="AX30" s="122"/>
      <c r="AY30" s="122"/>
      <c r="AZ30" s="122"/>
      <c r="BA30" s="122"/>
      <c r="BB30" s="122"/>
      <c r="BC30" s="122"/>
      <c r="BD30" s="122"/>
      <c r="BE30" s="122"/>
      <c r="BF30" s="122"/>
      <c r="BG30" s="122"/>
      <c r="BH30" s="122"/>
      <c r="BI30" s="122"/>
      <c r="BJ30" s="122"/>
      <c r="BK30" s="122"/>
      <c r="BL30" s="122"/>
      <c r="BM30" s="122"/>
      <c r="BN30" s="122"/>
      <c r="BO30" s="122"/>
      <c r="BP30" s="122"/>
      <c r="BQ30" s="122"/>
      <c r="BR30" s="122"/>
      <c r="BS30" s="122"/>
      <c r="BT30" s="122"/>
      <c r="BU30" s="122"/>
      <c r="BV30" s="122"/>
      <c r="BW30" s="122"/>
      <c r="BX30" s="122"/>
      <c r="BY30" s="122"/>
      <c r="BZ30" s="122"/>
      <c r="CA30" s="122"/>
      <c r="CB30" s="122"/>
      <c r="CC30" s="122"/>
      <c r="CD30" s="122"/>
      <c r="CE30" s="122"/>
      <c r="CF30" s="122"/>
      <c r="CG30" s="122"/>
      <c r="CH30" s="122"/>
      <c r="CI30" s="122"/>
      <c r="CJ30" s="122"/>
      <c r="CK30" s="122"/>
      <c r="CL30" s="122"/>
      <c r="CM30" s="122"/>
      <c r="CN30" s="122"/>
      <c r="CO30" s="122"/>
      <c r="CP30" s="122"/>
      <c r="CQ30" s="122"/>
      <c r="CR30" s="122"/>
      <c r="CS30" s="122"/>
      <c r="CT30" s="122"/>
      <c r="CU30" s="122"/>
      <c r="CV30" s="122"/>
      <c r="CW30" s="122"/>
      <c r="CX30" s="122"/>
      <c r="CY30" s="122"/>
      <c r="CZ30" s="122"/>
      <c r="DA30" s="122"/>
      <c r="DB30" s="122"/>
      <c r="DC30" s="122"/>
      <c r="DD30" s="122"/>
      <c r="DE30" s="122"/>
      <c r="DF30" s="122"/>
      <c r="DG30" s="122"/>
      <c r="DH30" s="122"/>
      <c r="DI30" s="122"/>
      <c r="DJ30" s="122"/>
      <c r="DK30" s="122"/>
      <c r="DL30" s="122"/>
      <c r="DM30" s="122"/>
      <c r="DN30" s="122"/>
      <c r="DO30" s="122"/>
      <c r="DP30" s="122"/>
      <c r="DQ30" s="122"/>
      <c r="DR30" s="122"/>
      <c r="DS30" s="122"/>
      <c r="DT30" s="122"/>
      <c r="DU30" s="122"/>
      <c r="DV30" s="122"/>
      <c r="DW30" s="122"/>
      <c r="DX30" s="122"/>
      <c r="DY30" s="122"/>
      <c r="DZ30" s="122"/>
      <c r="EA30" s="122"/>
      <c r="EB30" s="122"/>
      <c r="EC30" s="122"/>
      <c r="ED30" s="122"/>
      <c r="EE30" s="122"/>
      <c r="EF30" s="122"/>
      <c r="EG30" s="122"/>
      <c r="EH30" s="122"/>
      <c r="EI30" s="122"/>
      <c r="EJ30" s="122"/>
      <c r="EK30" s="122"/>
      <c r="EL30" s="122"/>
      <c r="EM30" s="122"/>
      <c r="EN30" s="122"/>
      <c r="EO30" s="122"/>
      <c r="EP30" s="122"/>
      <c r="EQ30" s="122"/>
      <c r="ER30" s="122"/>
      <c r="ES30" s="122"/>
      <c r="ET30" s="122"/>
      <c r="EU30" s="122"/>
      <c r="EV30" s="122"/>
      <c r="EW30" s="122"/>
      <c r="EX30" s="122"/>
      <c r="EY30" s="122"/>
      <c r="EZ30" s="122"/>
      <c r="FA30" s="122"/>
      <c r="FB30" s="122"/>
      <c r="FC30" s="122"/>
      <c r="FD30" s="122"/>
      <c r="FE30" s="122"/>
      <c r="FF30" s="122"/>
      <c r="FG30" s="122"/>
      <c r="FH30" s="122"/>
      <c r="FI30" s="122"/>
      <c r="FJ30" s="122"/>
      <c r="FK30" s="122"/>
      <c r="FL30" s="122"/>
      <c r="FM30" s="122"/>
      <c r="FN30" s="122"/>
      <c r="FO30" s="122"/>
      <c r="FP30" s="122"/>
      <c r="FQ30" s="122"/>
      <c r="FR30" s="122"/>
      <c r="FS30" s="122"/>
      <c r="FT30" s="122"/>
      <c r="FU30" s="122"/>
      <c r="FV30" s="122"/>
      <c r="FW30" s="122"/>
      <c r="FX30" s="122"/>
      <c r="FY30" s="122"/>
      <c r="FZ30" s="122"/>
      <c r="GA30" s="122"/>
      <c r="GB30" s="122"/>
      <c r="GC30" s="122"/>
      <c r="GD30" s="122"/>
      <c r="GE30" s="122"/>
      <c r="GF30" s="122"/>
      <c r="GG30" s="122"/>
      <c r="GH30" s="122"/>
      <c r="GI30" s="122"/>
      <c r="GJ30" s="122"/>
      <c r="GK30" s="122"/>
      <c r="GL30" s="122"/>
      <c r="GM30" s="122"/>
      <c r="GN30" s="122"/>
      <c r="GO30" s="122"/>
      <c r="GP30" s="122"/>
      <c r="GQ30" s="122"/>
      <c r="GR30" s="122"/>
      <c r="GS30" s="122"/>
      <c r="GT30" s="122"/>
      <c r="GU30" s="122"/>
      <c r="GV30" s="122"/>
      <c r="GW30" s="122"/>
      <c r="GX30" s="122"/>
      <c r="GY30" s="122"/>
      <c r="GZ30" s="122"/>
      <c r="HA30" s="122"/>
      <c r="HB30" s="122"/>
      <c r="HC30" s="122"/>
      <c r="HD30" s="122"/>
      <c r="HE30" s="122"/>
      <c r="HF30" s="122"/>
      <c r="HG30" s="122"/>
      <c r="HH30" s="122"/>
      <c r="HI30" s="122"/>
      <c r="HJ30" s="122"/>
      <c r="HK30" s="122"/>
      <c r="HL30" s="122"/>
      <c r="HM30" s="122"/>
      <c r="HN30" s="122"/>
      <c r="HO30" s="122"/>
      <c r="HP30" s="122"/>
      <c r="HQ30" s="122"/>
      <c r="HR30" s="122"/>
      <c r="HS30" s="122"/>
      <c r="HT30" s="122"/>
      <c r="HU30" s="122"/>
      <c r="HV30" s="122"/>
      <c r="HW30" s="122"/>
      <c r="HX30" s="122"/>
      <c r="HY30" s="122"/>
      <c r="HZ30" s="122"/>
      <c r="IA30" s="122"/>
      <c r="IB30" s="122"/>
      <c r="IC30" s="122"/>
      <c r="ID30" s="122"/>
      <c r="IE30" s="122"/>
      <c r="IF30" s="122"/>
      <c r="IG30" s="122"/>
      <c r="IH30" s="122"/>
      <c r="II30" s="122"/>
      <c r="IJ30" s="122"/>
      <c r="IK30" s="122"/>
      <c r="IL30" s="122"/>
      <c r="IM30" s="122"/>
      <c r="IN30" s="122"/>
      <c r="IO30" s="122"/>
      <c r="IP30" s="122"/>
      <c r="IQ30" s="122"/>
    </row>
    <row r="31" spans="1:251" x14ac:dyDescent="0.25">
      <c r="A31" s="512"/>
      <c r="B31" s="512"/>
      <c r="C31" s="519"/>
      <c r="D31" s="227" t="s">
        <v>169</v>
      </c>
      <c r="E31" s="209">
        <v>103744215</v>
      </c>
      <c r="F31" s="209">
        <v>103744215</v>
      </c>
      <c r="G31" s="209">
        <v>103744215</v>
      </c>
      <c r="H31" s="232">
        <v>28967413</v>
      </c>
      <c r="I31" s="209">
        <v>30789180</v>
      </c>
      <c r="J31" s="209">
        <v>31744213</v>
      </c>
      <c r="K31" s="618"/>
      <c r="L31" s="607"/>
      <c r="M31" s="607"/>
      <c r="N31" s="610"/>
      <c r="O31" s="607"/>
      <c r="P31" s="559"/>
      <c r="Q31" s="559"/>
      <c r="R31" s="570"/>
      <c r="S31" s="570"/>
      <c r="T31" s="570"/>
      <c r="U31" s="570"/>
      <c r="V31" s="548"/>
      <c r="W31" s="122"/>
      <c r="X31" s="122"/>
      <c r="Y31" s="122"/>
      <c r="Z31" s="122"/>
      <c r="AA31" s="122"/>
      <c r="AB31" s="122"/>
      <c r="AC31" s="122"/>
      <c r="AD31" s="122"/>
      <c r="AE31" s="122"/>
      <c r="AF31" s="122"/>
      <c r="AG31" s="122"/>
      <c r="AH31" s="122"/>
      <c r="AI31" s="122"/>
      <c r="AJ31" s="122"/>
      <c r="AK31" s="122"/>
      <c r="AL31" s="122"/>
      <c r="AM31" s="122"/>
      <c r="AN31" s="122"/>
      <c r="AO31" s="122"/>
      <c r="AP31" s="122"/>
      <c r="AQ31" s="122"/>
      <c r="AR31" s="122"/>
      <c r="AS31" s="122"/>
      <c r="AT31" s="122"/>
      <c r="AU31" s="122"/>
      <c r="AV31" s="122"/>
      <c r="AW31" s="122"/>
      <c r="AX31" s="122"/>
      <c r="AY31" s="122"/>
      <c r="AZ31" s="122"/>
      <c r="BA31" s="122"/>
      <c r="BB31" s="122"/>
      <c r="BC31" s="122"/>
      <c r="BD31" s="122"/>
      <c r="BE31" s="122"/>
      <c r="BF31" s="122"/>
      <c r="BG31" s="122"/>
      <c r="BH31" s="122"/>
      <c r="BI31" s="122"/>
      <c r="BJ31" s="122"/>
      <c r="BK31" s="122"/>
      <c r="BL31" s="122"/>
      <c r="BM31" s="122"/>
      <c r="BN31" s="122"/>
      <c r="BO31" s="122"/>
      <c r="BP31" s="122"/>
      <c r="BQ31" s="122"/>
      <c r="BR31" s="122"/>
      <c r="BS31" s="122"/>
      <c r="BT31" s="122"/>
      <c r="BU31" s="122"/>
      <c r="BV31" s="122"/>
      <c r="BW31" s="122"/>
      <c r="BX31" s="122"/>
      <c r="BY31" s="122"/>
      <c r="BZ31" s="122"/>
      <c r="CA31" s="122"/>
      <c r="CB31" s="122"/>
      <c r="CC31" s="122"/>
      <c r="CD31" s="122"/>
      <c r="CE31" s="122"/>
      <c r="CF31" s="122"/>
      <c r="CG31" s="122"/>
      <c r="CH31" s="122"/>
      <c r="CI31" s="122"/>
      <c r="CJ31" s="122"/>
      <c r="CK31" s="122"/>
      <c r="CL31" s="122"/>
      <c r="CM31" s="122"/>
      <c r="CN31" s="122"/>
      <c r="CO31" s="122"/>
      <c r="CP31" s="122"/>
      <c r="CQ31" s="122"/>
      <c r="CR31" s="122"/>
      <c r="CS31" s="122"/>
      <c r="CT31" s="122"/>
      <c r="CU31" s="122"/>
      <c r="CV31" s="122"/>
      <c r="CW31" s="122"/>
      <c r="CX31" s="122"/>
      <c r="CY31" s="122"/>
      <c r="CZ31" s="122"/>
      <c r="DA31" s="122"/>
      <c r="DB31" s="122"/>
      <c r="DC31" s="122"/>
      <c r="DD31" s="122"/>
      <c r="DE31" s="122"/>
      <c r="DF31" s="122"/>
      <c r="DG31" s="122"/>
      <c r="DH31" s="122"/>
      <c r="DI31" s="122"/>
      <c r="DJ31" s="122"/>
      <c r="DK31" s="122"/>
      <c r="DL31" s="122"/>
      <c r="DM31" s="122"/>
      <c r="DN31" s="122"/>
      <c r="DO31" s="122"/>
      <c r="DP31" s="122"/>
      <c r="DQ31" s="122"/>
      <c r="DR31" s="122"/>
      <c r="DS31" s="122"/>
      <c r="DT31" s="122"/>
      <c r="DU31" s="122"/>
      <c r="DV31" s="122"/>
      <c r="DW31" s="122"/>
      <c r="DX31" s="122"/>
      <c r="DY31" s="122"/>
      <c r="DZ31" s="122"/>
      <c r="EA31" s="122"/>
      <c r="EB31" s="122"/>
      <c r="EC31" s="122"/>
      <c r="ED31" s="122"/>
      <c r="EE31" s="122"/>
      <c r="EF31" s="122"/>
      <c r="EG31" s="122"/>
      <c r="EH31" s="122"/>
      <c r="EI31" s="122"/>
      <c r="EJ31" s="122"/>
      <c r="EK31" s="122"/>
      <c r="EL31" s="122"/>
      <c r="EM31" s="122"/>
      <c r="EN31" s="122"/>
      <c r="EO31" s="122"/>
      <c r="EP31" s="122"/>
      <c r="EQ31" s="122"/>
      <c r="ER31" s="122"/>
      <c r="ES31" s="122"/>
      <c r="ET31" s="122"/>
      <c r="EU31" s="122"/>
      <c r="EV31" s="122"/>
      <c r="EW31" s="122"/>
      <c r="EX31" s="122"/>
      <c r="EY31" s="122"/>
      <c r="EZ31" s="122"/>
      <c r="FA31" s="122"/>
      <c r="FB31" s="122"/>
      <c r="FC31" s="122"/>
      <c r="FD31" s="122"/>
      <c r="FE31" s="122"/>
      <c r="FF31" s="122"/>
      <c r="FG31" s="122"/>
      <c r="FH31" s="122"/>
      <c r="FI31" s="122"/>
      <c r="FJ31" s="122"/>
      <c r="FK31" s="122"/>
      <c r="FL31" s="122"/>
      <c r="FM31" s="122"/>
      <c r="FN31" s="122"/>
      <c r="FO31" s="122"/>
      <c r="FP31" s="122"/>
      <c r="FQ31" s="122"/>
      <c r="FR31" s="122"/>
      <c r="FS31" s="122"/>
      <c r="FT31" s="122"/>
      <c r="FU31" s="122"/>
      <c r="FV31" s="122"/>
      <c r="FW31" s="122"/>
      <c r="FX31" s="122"/>
      <c r="FY31" s="122"/>
      <c r="FZ31" s="122"/>
      <c r="GA31" s="122"/>
      <c r="GB31" s="122"/>
      <c r="GC31" s="122"/>
      <c r="GD31" s="122"/>
      <c r="GE31" s="122"/>
      <c r="GF31" s="122"/>
      <c r="GG31" s="122"/>
      <c r="GH31" s="122"/>
      <c r="GI31" s="122"/>
      <c r="GJ31" s="122"/>
      <c r="GK31" s="122"/>
      <c r="GL31" s="122"/>
      <c r="GM31" s="122"/>
      <c r="GN31" s="122"/>
      <c r="GO31" s="122"/>
      <c r="GP31" s="122"/>
      <c r="GQ31" s="122"/>
      <c r="GR31" s="122"/>
      <c r="GS31" s="122"/>
      <c r="GT31" s="122"/>
      <c r="GU31" s="122"/>
      <c r="GV31" s="122"/>
      <c r="GW31" s="122"/>
      <c r="GX31" s="122"/>
      <c r="GY31" s="122"/>
      <c r="GZ31" s="122"/>
      <c r="HA31" s="122"/>
      <c r="HB31" s="122"/>
      <c r="HC31" s="122"/>
      <c r="HD31" s="122"/>
      <c r="HE31" s="122"/>
      <c r="HF31" s="122"/>
      <c r="HG31" s="122"/>
      <c r="HH31" s="122"/>
      <c r="HI31" s="122"/>
      <c r="HJ31" s="122"/>
      <c r="HK31" s="122"/>
      <c r="HL31" s="122"/>
      <c r="HM31" s="122"/>
      <c r="HN31" s="122"/>
      <c r="HO31" s="122"/>
      <c r="HP31" s="122"/>
      <c r="HQ31" s="122"/>
      <c r="HR31" s="122"/>
      <c r="HS31" s="122"/>
      <c r="HT31" s="122"/>
      <c r="HU31" s="122"/>
      <c r="HV31" s="122"/>
      <c r="HW31" s="122"/>
      <c r="HX31" s="122"/>
      <c r="HY31" s="122"/>
      <c r="HZ31" s="122"/>
      <c r="IA31" s="122"/>
      <c r="IB31" s="122"/>
      <c r="IC31" s="122"/>
      <c r="ID31" s="122"/>
      <c r="IE31" s="122"/>
      <c r="IF31" s="122"/>
      <c r="IG31" s="122"/>
      <c r="IH31" s="122"/>
      <c r="II31" s="122"/>
      <c r="IJ31" s="122"/>
      <c r="IK31" s="122"/>
      <c r="IL31" s="122"/>
      <c r="IM31" s="122"/>
      <c r="IN31" s="122"/>
      <c r="IO31" s="122"/>
      <c r="IP31" s="122"/>
      <c r="IQ31" s="122"/>
    </row>
    <row r="32" spans="1:251" x14ac:dyDescent="0.25">
      <c r="A32" s="512"/>
      <c r="B32" s="512"/>
      <c r="C32" s="512" t="s">
        <v>183</v>
      </c>
      <c r="D32" s="227" t="s">
        <v>161</v>
      </c>
      <c r="E32" s="233">
        <v>200.00099999999998</v>
      </c>
      <c r="F32" s="233">
        <v>200.00099999999998</v>
      </c>
      <c r="G32" s="233">
        <v>169.69</v>
      </c>
      <c r="H32" s="233">
        <v>195.00099999999998</v>
      </c>
      <c r="I32" s="233">
        <v>195.00099999999998</v>
      </c>
      <c r="J32" s="233">
        <v>195.00099999999998</v>
      </c>
      <c r="K32" s="595"/>
      <c r="L32" s="598"/>
      <c r="M32" s="601"/>
      <c r="N32" s="601"/>
      <c r="O32" s="602"/>
      <c r="P32" s="589"/>
      <c r="Q32" s="589"/>
      <c r="R32" s="589"/>
      <c r="S32" s="589"/>
      <c r="T32" s="589"/>
      <c r="U32" s="589"/>
      <c r="V32" s="592"/>
    </row>
    <row r="33" spans="1:32" x14ac:dyDescent="0.25">
      <c r="A33" s="512"/>
      <c r="B33" s="512"/>
      <c r="C33" s="512"/>
      <c r="D33" s="227" t="s">
        <v>167</v>
      </c>
      <c r="E33" s="234">
        <v>680038000</v>
      </c>
      <c r="F33" s="234">
        <v>680038000</v>
      </c>
      <c r="G33" s="234">
        <v>680038000</v>
      </c>
      <c r="H33" s="234">
        <v>32665000</v>
      </c>
      <c r="I33" s="234">
        <v>59050000</v>
      </c>
      <c r="J33" s="234">
        <v>85233000</v>
      </c>
      <c r="K33" s="596"/>
      <c r="L33" s="599"/>
      <c r="M33" s="599"/>
      <c r="N33" s="599"/>
      <c r="O33" s="603"/>
      <c r="P33" s="590"/>
      <c r="Q33" s="590"/>
      <c r="R33" s="590"/>
      <c r="S33" s="590"/>
      <c r="T33" s="590"/>
      <c r="U33" s="590"/>
      <c r="V33" s="593"/>
    </row>
    <row r="34" spans="1:32" x14ac:dyDescent="0.25">
      <c r="A34" s="512"/>
      <c r="B34" s="512"/>
      <c r="C34" s="512"/>
      <c r="D34" s="227" t="s">
        <v>168</v>
      </c>
      <c r="E34" s="233">
        <v>0</v>
      </c>
      <c r="F34" s="233">
        <v>0</v>
      </c>
      <c r="G34" s="233">
        <v>0</v>
      </c>
      <c r="H34" s="233">
        <v>0</v>
      </c>
      <c r="I34" s="233">
        <v>0</v>
      </c>
      <c r="J34" s="233">
        <v>0</v>
      </c>
      <c r="K34" s="596"/>
      <c r="L34" s="599"/>
      <c r="M34" s="599"/>
      <c r="N34" s="599"/>
      <c r="O34" s="603"/>
      <c r="P34" s="590"/>
      <c r="Q34" s="590"/>
      <c r="R34" s="590"/>
      <c r="S34" s="590"/>
      <c r="T34" s="590"/>
      <c r="U34" s="590"/>
      <c r="V34" s="593"/>
    </row>
    <row r="35" spans="1:32" ht="15.75" thickBot="1" x14ac:dyDescent="0.3">
      <c r="A35" s="512"/>
      <c r="B35" s="512"/>
      <c r="C35" s="512"/>
      <c r="D35" s="227" t="s">
        <v>169</v>
      </c>
      <c r="E35" s="234">
        <v>518721067</v>
      </c>
      <c r="F35" s="234">
        <v>518721067</v>
      </c>
      <c r="G35" s="234">
        <v>518721067</v>
      </c>
      <c r="H35" s="234">
        <v>144837067</v>
      </c>
      <c r="I35" s="234">
        <v>153945900</v>
      </c>
      <c r="J35" s="234">
        <v>158721067</v>
      </c>
      <c r="K35" s="597"/>
      <c r="L35" s="600"/>
      <c r="M35" s="600"/>
      <c r="N35" s="600"/>
      <c r="O35" s="604"/>
      <c r="P35" s="591"/>
      <c r="Q35" s="591"/>
      <c r="R35" s="591"/>
      <c r="S35" s="591"/>
      <c r="T35" s="591"/>
      <c r="U35" s="591"/>
      <c r="V35" s="594"/>
    </row>
    <row r="36" spans="1:32" x14ac:dyDescent="0.25">
      <c r="A36" s="512">
        <v>3</v>
      </c>
      <c r="B36" s="512" t="s">
        <v>126</v>
      </c>
      <c r="C36" s="519" t="s">
        <v>212</v>
      </c>
      <c r="D36" s="227" t="s">
        <v>161</v>
      </c>
      <c r="E36" s="208">
        <v>5</v>
      </c>
      <c r="F36" s="208">
        <v>5</v>
      </c>
      <c r="G36" s="208">
        <v>3</v>
      </c>
      <c r="H36" s="231">
        <v>1</v>
      </c>
      <c r="I36" s="235">
        <v>1</v>
      </c>
      <c r="J36" s="235">
        <v>1</v>
      </c>
      <c r="K36" s="564" t="s">
        <v>171</v>
      </c>
      <c r="L36" s="565" t="s">
        <v>172</v>
      </c>
      <c r="M36" s="565" t="s">
        <v>105</v>
      </c>
      <c r="N36" s="566" t="s">
        <v>164</v>
      </c>
      <c r="O36" s="513" t="s">
        <v>187</v>
      </c>
      <c r="P36" s="515">
        <v>181364</v>
      </c>
      <c r="Q36" s="559">
        <v>191238</v>
      </c>
      <c r="R36" s="561" t="s">
        <v>166</v>
      </c>
      <c r="S36" s="561" t="s">
        <v>166</v>
      </c>
      <c r="T36" s="561" t="s">
        <v>166</v>
      </c>
      <c r="U36" s="561" t="s">
        <v>166</v>
      </c>
      <c r="V36" s="572">
        <v>372602</v>
      </c>
    </row>
    <row r="37" spans="1:32" x14ac:dyDescent="0.25">
      <c r="A37" s="512"/>
      <c r="B37" s="512"/>
      <c r="C37" s="519"/>
      <c r="D37" s="227" t="s">
        <v>167</v>
      </c>
      <c r="E37" s="207">
        <v>82068072</v>
      </c>
      <c r="F37" s="207">
        <v>82068072</v>
      </c>
      <c r="G37" s="207">
        <v>82068072</v>
      </c>
      <c r="H37" s="228">
        <v>3465142</v>
      </c>
      <c r="I37" s="228">
        <v>8256893</v>
      </c>
      <c r="J37" s="228">
        <v>13343643</v>
      </c>
      <c r="K37" s="550"/>
      <c r="L37" s="552"/>
      <c r="M37" s="552"/>
      <c r="N37" s="512"/>
      <c r="O37" s="514"/>
      <c r="P37" s="515"/>
      <c r="Q37" s="559"/>
      <c r="R37" s="562"/>
      <c r="S37" s="562"/>
      <c r="T37" s="562"/>
      <c r="U37" s="562"/>
      <c r="V37" s="548"/>
      <c r="W37" s="154"/>
    </row>
    <row r="38" spans="1:32" x14ac:dyDescent="0.25">
      <c r="A38" s="512"/>
      <c r="B38" s="512"/>
      <c r="C38" s="519"/>
      <c r="D38" s="227" t="s">
        <v>168</v>
      </c>
      <c r="E38" s="236"/>
      <c r="F38" s="236"/>
      <c r="G38" s="236"/>
      <c r="H38" s="230"/>
      <c r="I38" s="237"/>
      <c r="J38" s="237"/>
      <c r="K38" s="550"/>
      <c r="L38" s="552"/>
      <c r="M38" s="552"/>
      <c r="N38" s="512"/>
      <c r="O38" s="514"/>
      <c r="P38" s="515"/>
      <c r="Q38" s="559"/>
      <c r="R38" s="562"/>
      <c r="S38" s="562"/>
      <c r="T38" s="562"/>
      <c r="U38" s="562"/>
      <c r="V38" s="548"/>
    </row>
    <row r="39" spans="1:32" x14ac:dyDescent="0.25">
      <c r="A39" s="512"/>
      <c r="B39" s="512"/>
      <c r="C39" s="519"/>
      <c r="D39" s="227" t="s">
        <v>169</v>
      </c>
      <c r="E39" s="207">
        <v>43628145.285714284</v>
      </c>
      <c r="F39" s="207">
        <v>43628145.285714284</v>
      </c>
      <c r="G39" s="207">
        <v>43628145.285714284</v>
      </c>
      <c r="H39" s="209">
        <v>12694089</v>
      </c>
      <c r="I39" s="209">
        <v>13653140</v>
      </c>
      <c r="J39" s="209">
        <v>14012080</v>
      </c>
      <c r="K39" s="550"/>
      <c r="L39" s="552"/>
      <c r="M39" s="552"/>
      <c r="N39" s="512"/>
      <c r="O39" s="514"/>
      <c r="P39" s="516"/>
      <c r="Q39" s="581"/>
      <c r="R39" s="562"/>
      <c r="S39" s="562"/>
      <c r="T39" s="562"/>
      <c r="U39" s="562"/>
      <c r="V39" s="588"/>
      <c r="W39" s="154"/>
      <c r="AD39" s="238">
        <v>177717249</v>
      </c>
      <c r="AE39" s="238">
        <v>25388178.428571429</v>
      </c>
      <c r="AF39" s="238">
        <v>12694089.214285715</v>
      </c>
    </row>
    <row r="40" spans="1:32" x14ac:dyDescent="0.25">
      <c r="A40" s="512"/>
      <c r="B40" s="512"/>
      <c r="C40" s="519" t="s">
        <v>188</v>
      </c>
      <c r="D40" s="227" t="s">
        <v>161</v>
      </c>
      <c r="E40" s="208">
        <v>5</v>
      </c>
      <c r="F40" s="208">
        <v>5</v>
      </c>
      <c r="G40" s="208">
        <v>5</v>
      </c>
      <c r="H40" s="231"/>
      <c r="I40" s="239">
        <v>0</v>
      </c>
      <c r="J40" s="239"/>
      <c r="K40" s="550" t="s">
        <v>171</v>
      </c>
      <c r="L40" s="552" t="s">
        <v>172</v>
      </c>
      <c r="M40" s="552" t="s">
        <v>105</v>
      </c>
      <c r="N40" s="512" t="s">
        <v>164</v>
      </c>
      <c r="O40" s="514" t="s">
        <v>187</v>
      </c>
      <c r="P40" s="515">
        <v>181364</v>
      </c>
      <c r="Q40" s="559">
        <v>191238</v>
      </c>
      <c r="R40" s="562" t="s">
        <v>166</v>
      </c>
      <c r="S40" s="562" t="s">
        <v>166</v>
      </c>
      <c r="T40" s="562" t="s">
        <v>166</v>
      </c>
      <c r="U40" s="562" t="s">
        <v>166</v>
      </c>
      <c r="V40" s="572">
        <v>372602</v>
      </c>
      <c r="X40" s="240">
        <v>48512000</v>
      </c>
      <c r="Y40">
        <v>2</v>
      </c>
      <c r="Z40">
        <v>0.22222222222222221</v>
      </c>
      <c r="AA40" s="155">
        <v>6930285.7142857146</v>
      </c>
      <c r="AB40" s="156">
        <v>3465142.8571428573</v>
      </c>
    </row>
    <row r="41" spans="1:32" x14ac:dyDescent="0.25">
      <c r="A41" s="512"/>
      <c r="B41" s="512"/>
      <c r="C41" s="519"/>
      <c r="D41" s="227" t="s">
        <v>167</v>
      </c>
      <c r="E41" s="207">
        <v>82068071</v>
      </c>
      <c r="F41" s="207">
        <v>82068071</v>
      </c>
      <c r="G41" s="207">
        <v>82068071</v>
      </c>
      <c r="H41" s="228">
        <v>3465143</v>
      </c>
      <c r="I41" s="228">
        <v>8256893</v>
      </c>
      <c r="J41" s="228">
        <v>13343643</v>
      </c>
      <c r="K41" s="550"/>
      <c r="L41" s="552"/>
      <c r="M41" s="552"/>
      <c r="N41" s="512"/>
      <c r="O41" s="514"/>
      <c r="P41" s="515"/>
      <c r="Q41" s="559"/>
      <c r="R41" s="562"/>
      <c r="S41" s="562"/>
      <c r="T41" s="562"/>
      <c r="U41" s="562"/>
      <c r="V41" s="548"/>
    </row>
    <row r="42" spans="1:32" x14ac:dyDescent="0.25">
      <c r="A42" s="512"/>
      <c r="B42" s="512"/>
      <c r="C42" s="519"/>
      <c r="D42" s="227" t="s">
        <v>168</v>
      </c>
      <c r="E42" s="236"/>
      <c r="F42" s="236"/>
      <c r="G42" s="236"/>
      <c r="H42" s="230"/>
      <c r="I42" s="237"/>
      <c r="J42" s="237"/>
      <c r="K42" s="550"/>
      <c r="L42" s="552"/>
      <c r="M42" s="552"/>
      <c r="N42" s="512"/>
      <c r="O42" s="514"/>
      <c r="P42" s="515"/>
      <c r="Q42" s="559"/>
      <c r="R42" s="562"/>
      <c r="S42" s="562"/>
      <c r="T42" s="562"/>
      <c r="U42" s="562"/>
      <c r="V42" s="548"/>
      <c r="X42" s="155">
        <v>6930285.7142857146</v>
      </c>
      <c r="AF42" s="155">
        <v>6347044.6071428573</v>
      </c>
    </row>
    <row r="43" spans="1:32" ht="15.75" thickBot="1" x14ac:dyDescent="0.3">
      <c r="A43" s="512"/>
      <c r="B43" s="512"/>
      <c r="C43" s="519"/>
      <c r="D43" s="227" t="s">
        <v>169</v>
      </c>
      <c r="E43" s="207">
        <v>43628145.285714284</v>
      </c>
      <c r="F43" s="207">
        <v>43628145.285714284</v>
      </c>
      <c r="G43" s="207">
        <v>43628145.285714284</v>
      </c>
      <c r="H43" s="209">
        <v>12694089</v>
      </c>
      <c r="I43" s="209">
        <v>13653139</v>
      </c>
      <c r="J43" s="209">
        <v>14012080</v>
      </c>
      <c r="K43" s="551"/>
      <c r="L43" s="553"/>
      <c r="M43" s="553"/>
      <c r="N43" s="567"/>
      <c r="O43" s="568"/>
      <c r="P43" s="516"/>
      <c r="Q43" s="581"/>
      <c r="R43" s="563"/>
      <c r="S43" s="563"/>
      <c r="T43" s="563"/>
      <c r="U43" s="563"/>
      <c r="V43" s="588"/>
      <c r="W43" s="154"/>
      <c r="AF43" s="155">
        <v>8462726.1428571437</v>
      </c>
    </row>
    <row r="44" spans="1:32" x14ac:dyDescent="0.25">
      <c r="A44" s="512"/>
      <c r="B44" s="512"/>
      <c r="C44" s="519" t="s">
        <v>189</v>
      </c>
      <c r="D44" s="227" t="s">
        <v>161</v>
      </c>
      <c r="E44" s="208">
        <v>5</v>
      </c>
      <c r="F44" s="208">
        <v>5</v>
      </c>
      <c r="G44" s="208">
        <v>2</v>
      </c>
      <c r="H44" s="231">
        <v>1</v>
      </c>
      <c r="I44" s="241">
        <v>1</v>
      </c>
      <c r="J44" s="241">
        <v>1</v>
      </c>
      <c r="K44" s="564" t="s">
        <v>175</v>
      </c>
      <c r="L44" s="565" t="s">
        <v>172</v>
      </c>
      <c r="M44" s="565" t="s">
        <v>105</v>
      </c>
      <c r="N44" s="565" t="s">
        <v>164</v>
      </c>
      <c r="O44" s="513" t="s">
        <v>187</v>
      </c>
      <c r="P44" s="518">
        <v>303282</v>
      </c>
      <c r="Q44" s="571">
        <v>318086</v>
      </c>
      <c r="R44" s="569" t="s">
        <v>166</v>
      </c>
      <c r="S44" s="569" t="s">
        <v>166</v>
      </c>
      <c r="T44" s="569" t="s">
        <v>166</v>
      </c>
      <c r="U44" s="569" t="s">
        <v>166</v>
      </c>
      <c r="V44" s="572">
        <v>621368</v>
      </c>
      <c r="Y44">
        <v>1</v>
      </c>
      <c r="Z44">
        <v>0.1111111111111111</v>
      </c>
      <c r="AA44" s="155">
        <v>6930285.7142857146</v>
      </c>
      <c r="AB44" s="155">
        <v>6930285.7142857146</v>
      </c>
    </row>
    <row r="45" spans="1:32" x14ac:dyDescent="0.25">
      <c r="A45" s="512"/>
      <c r="B45" s="512"/>
      <c r="C45" s="519"/>
      <c r="D45" s="227" t="s">
        <v>167</v>
      </c>
      <c r="E45" s="207">
        <v>164136143</v>
      </c>
      <c r="F45" s="207">
        <v>164136143</v>
      </c>
      <c r="G45" s="207">
        <v>164136143</v>
      </c>
      <c r="H45" s="228">
        <v>6930286</v>
      </c>
      <c r="I45" s="228">
        <v>16513786</v>
      </c>
      <c r="J45" s="228">
        <v>26687286</v>
      </c>
      <c r="K45" s="550"/>
      <c r="L45" s="552"/>
      <c r="M45" s="552"/>
      <c r="N45" s="552"/>
      <c r="O45" s="514"/>
      <c r="P45" s="515"/>
      <c r="Q45" s="559"/>
      <c r="R45" s="570"/>
      <c r="S45" s="570"/>
      <c r="T45" s="570"/>
      <c r="U45" s="570"/>
      <c r="V45" s="548"/>
    </row>
    <row r="46" spans="1:32" x14ac:dyDescent="0.25">
      <c r="A46" s="512"/>
      <c r="B46" s="512"/>
      <c r="C46" s="519"/>
      <c r="D46" s="227" t="s">
        <v>168</v>
      </c>
      <c r="E46" s="208"/>
      <c r="F46" s="208"/>
      <c r="G46" s="208"/>
      <c r="H46" s="230"/>
      <c r="I46" s="237"/>
      <c r="J46" s="237"/>
      <c r="K46" s="550"/>
      <c r="L46" s="552"/>
      <c r="M46" s="552"/>
      <c r="N46" s="552"/>
      <c r="O46" s="514"/>
      <c r="P46" s="515"/>
      <c r="Q46" s="559"/>
      <c r="R46" s="570"/>
      <c r="S46" s="570"/>
      <c r="T46" s="570"/>
      <c r="U46" s="570"/>
      <c r="V46" s="548"/>
    </row>
    <row r="47" spans="1:32" ht="15.75" thickBot="1" x14ac:dyDescent="0.3">
      <c r="A47" s="512"/>
      <c r="B47" s="512"/>
      <c r="C47" s="519"/>
      <c r="D47" s="227" t="s">
        <v>169</v>
      </c>
      <c r="E47" s="207">
        <v>87256290.571428567</v>
      </c>
      <c r="F47" s="207">
        <v>87256290.571428567</v>
      </c>
      <c r="G47" s="207">
        <v>87256290.571428567</v>
      </c>
      <c r="H47" s="209">
        <v>25388178</v>
      </c>
      <c r="I47" s="228">
        <v>27306279</v>
      </c>
      <c r="J47" s="228">
        <v>28024160</v>
      </c>
      <c r="K47" s="586"/>
      <c r="L47" s="587"/>
      <c r="M47" s="587"/>
      <c r="N47" s="587"/>
      <c r="O47" s="517"/>
      <c r="P47" s="515"/>
      <c r="Q47" s="559"/>
      <c r="R47" s="570"/>
      <c r="S47" s="570"/>
      <c r="T47" s="570"/>
      <c r="U47" s="570"/>
      <c r="V47" s="548"/>
      <c r="W47" s="154"/>
      <c r="AE47" s="242"/>
    </row>
    <row r="48" spans="1:32" x14ac:dyDescent="0.25">
      <c r="A48" s="512"/>
      <c r="B48" s="512"/>
      <c r="C48" s="519" t="s">
        <v>193</v>
      </c>
      <c r="D48" s="227" t="s">
        <v>161</v>
      </c>
      <c r="E48" s="220">
        <v>4</v>
      </c>
      <c r="F48" s="220">
        <v>4</v>
      </c>
      <c r="G48" s="220">
        <v>4</v>
      </c>
      <c r="H48" s="231"/>
      <c r="I48" s="241">
        <v>0</v>
      </c>
      <c r="J48" s="241"/>
      <c r="K48" s="564" t="s">
        <v>190</v>
      </c>
      <c r="L48" s="565" t="s">
        <v>191</v>
      </c>
      <c r="M48" s="565" t="s">
        <v>105</v>
      </c>
      <c r="N48" s="565" t="s">
        <v>164</v>
      </c>
      <c r="O48" s="513" t="s">
        <v>192</v>
      </c>
      <c r="P48" s="515">
        <v>572451</v>
      </c>
      <c r="Q48" s="559">
        <v>643445</v>
      </c>
      <c r="R48" s="576" t="s">
        <v>166</v>
      </c>
      <c r="S48" s="576" t="s">
        <v>166</v>
      </c>
      <c r="T48" s="576" t="s">
        <v>166</v>
      </c>
      <c r="U48" s="576" t="s">
        <v>166</v>
      </c>
      <c r="V48" s="579">
        <v>1215896</v>
      </c>
    </row>
    <row r="49" spans="1:28" x14ac:dyDescent="0.25">
      <c r="A49" s="512"/>
      <c r="B49" s="512"/>
      <c r="C49" s="519"/>
      <c r="D49" s="227" t="s">
        <v>167</v>
      </c>
      <c r="E49" s="207">
        <v>31845286</v>
      </c>
      <c r="F49" s="207">
        <v>42460381</v>
      </c>
      <c r="G49" s="207">
        <v>42460381</v>
      </c>
      <c r="H49" s="228">
        <v>2310095</v>
      </c>
      <c r="I49" s="228">
        <v>2692096</v>
      </c>
      <c r="J49" s="228">
        <v>3040429</v>
      </c>
      <c r="K49" s="550"/>
      <c r="L49" s="552"/>
      <c r="M49" s="552"/>
      <c r="N49" s="552"/>
      <c r="O49" s="514"/>
      <c r="P49" s="515"/>
      <c r="Q49" s="559"/>
      <c r="R49" s="576"/>
      <c r="S49" s="576"/>
      <c r="T49" s="576"/>
      <c r="U49" s="576"/>
      <c r="V49" s="579"/>
    </row>
    <row r="50" spans="1:28" x14ac:dyDescent="0.25">
      <c r="A50" s="512"/>
      <c r="B50" s="512"/>
      <c r="C50" s="519"/>
      <c r="D50" s="227" t="s">
        <v>168</v>
      </c>
      <c r="E50" s="207"/>
      <c r="F50" s="207"/>
      <c r="G50" s="207"/>
      <c r="H50" s="230"/>
      <c r="I50" s="237"/>
      <c r="J50" s="237"/>
      <c r="K50" s="550"/>
      <c r="L50" s="552"/>
      <c r="M50" s="552"/>
      <c r="N50" s="552"/>
      <c r="O50" s="514"/>
      <c r="P50" s="515"/>
      <c r="Q50" s="559"/>
      <c r="R50" s="576"/>
      <c r="S50" s="576"/>
      <c r="T50" s="576"/>
      <c r="U50" s="576"/>
      <c r="V50" s="579"/>
    </row>
    <row r="51" spans="1:28" x14ac:dyDescent="0.25">
      <c r="A51" s="512"/>
      <c r="B51" s="512"/>
      <c r="C51" s="519"/>
      <c r="D51" s="227" t="s">
        <v>169</v>
      </c>
      <c r="E51" s="207">
        <v>21814072.642857142</v>
      </c>
      <c r="F51" s="207">
        <v>29085430</v>
      </c>
      <c r="G51" s="207">
        <v>29085430</v>
      </c>
      <c r="H51" s="209">
        <v>8462726</v>
      </c>
      <c r="I51" s="228">
        <v>9102093</v>
      </c>
      <c r="J51" s="228">
        <v>9341387</v>
      </c>
      <c r="K51" s="550"/>
      <c r="L51" s="552"/>
      <c r="M51" s="552"/>
      <c r="N51" s="552"/>
      <c r="O51" s="514"/>
      <c r="P51" s="516"/>
      <c r="Q51" s="581"/>
      <c r="R51" s="576"/>
      <c r="S51" s="576"/>
      <c r="T51" s="576"/>
      <c r="U51" s="576"/>
      <c r="V51" s="579"/>
      <c r="W51" s="154"/>
    </row>
    <row r="52" spans="1:28" x14ac:dyDescent="0.25">
      <c r="A52" s="512"/>
      <c r="B52" s="512"/>
      <c r="C52" s="519" t="s">
        <v>194</v>
      </c>
      <c r="D52" s="227" t="s">
        <v>161</v>
      </c>
      <c r="E52" s="220">
        <v>4</v>
      </c>
      <c r="F52" s="220">
        <v>4</v>
      </c>
      <c r="G52" s="220">
        <v>4</v>
      </c>
      <c r="H52" s="231"/>
      <c r="I52" s="241">
        <v>0</v>
      </c>
      <c r="J52" s="241"/>
      <c r="K52" s="550" t="s">
        <v>190</v>
      </c>
      <c r="L52" s="552" t="s">
        <v>191</v>
      </c>
      <c r="M52" s="552" t="s">
        <v>105</v>
      </c>
      <c r="N52" s="552" t="s">
        <v>164</v>
      </c>
      <c r="O52" s="514" t="s">
        <v>192</v>
      </c>
      <c r="P52" s="515">
        <v>572451</v>
      </c>
      <c r="Q52" s="559">
        <v>643445</v>
      </c>
      <c r="R52" s="576" t="s">
        <v>166</v>
      </c>
      <c r="S52" s="576" t="s">
        <v>166</v>
      </c>
      <c r="T52" s="576" t="s">
        <v>166</v>
      </c>
      <c r="U52" s="576" t="s">
        <v>166</v>
      </c>
      <c r="V52" s="579">
        <v>1215896</v>
      </c>
    </row>
    <row r="53" spans="1:28" x14ac:dyDescent="0.25">
      <c r="A53" s="512"/>
      <c r="B53" s="512"/>
      <c r="C53" s="519"/>
      <c r="D53" s="227" t="s">
        <v>167</v>
      </c>
      <c r="E53" s="207">
        <v>31845286</v>
      </c>
      <c r="F53" s="207">
        <v>42460381</v>
      </c>
      <c r="G53" s="207">
        <v>42460381</v>
      </c>
      <c r="H53" s="228">
        <v>2310095</v>
      </c>
      <c r="I53" s="228">
        <v>2692095</v>
      </c>
      <c r="J53" s="228">
        <v>3040429</v>
      </c>
      <c r="K53" s="550"/>
      <c r="L53" s="552"/>
      <c r="M53" s="552"/>
      <c r="N53" s="552"/>
      <c r="O53" s="514"/>
      <c r="P53" s="515"/>
      <c r="Q53" s="559"/>
      <c r="R53" s="576"/>
      <c r="S53" s="576"/>
      <c r="T53" s="576"/>
      <c r="U53" s="576"/>
      <c r="V53" s="579"/>
    </row>
    <row r="54" spans="1:28" x14ac:dyDescent="0.25">
      <c r="A54" s="512"/>
      <c r="B54" s="512"/>
      <c r="C54" s="519"/>
      <c r="D54" s="227" t="s">
        <v>168</v>
      </c>
      <c r="E54" s="207"/>
      <c r="F54" s="207"/>
      <c r="G54" s="207"/>
      <c r="H54" s="230"/>
      <c r="I54" s="237"/>
      <c r="J54" s="237"/>
      <c r="K54" s="550"/>
      <c r="L54" s="552"/>
      <c r="M54" s="552"/>
      <c r="N54" s="552"/>
      <c r="O54" s="514"/>
      <c r="P54" s="515"/>
      <c r="Q54" s="559"/>
      <c r="R54" s="576"/>
      <c r="S54" s="576"/>
      <c r="T54" s="576"/>
      <c r="U54" s="576"/>
      <c r="V54" s="579"/>
    </row>
    <row r="55" spans="1:28" x14ac:dyDescent="0.25">
      <c r="A55" s="512"/>
      <c r="B55" s="512"/>
      <c r="C55" s="519"/>
      <c r="D55" s="227" t="s">
        <v>169</v>
      </c>
      <c r="E55" s="207">
        <v>21814072.642857142</v>
      </c>
      <c r="F55" s="207">
        <v>29085430</v>
      </c>
      <c r="G55" s="207">
        <v>29085430</v>
      </c>
      <c r="H55" s="232">
        <v>8462726</v>
      </c>
      <c r="I55" s="228">
        <v>9102093</v>
      </c>
      <c r="J55" s="228">
        <v>9341387</v>
      </c>
      <c r="K55" s="550"/>
      <c r="L55" s="552"/>
      <c r="M55" s="552"/>
      <c r="N55" s="552"/>
      <c r="O55" s="514"/>
      <c r="P55" s="516"/>
      <c r="Q55" s="581"/>
      <c r="R55" s="576"/>
      <c r="S55" s="576"/>
      <c r="T55" s="576"/>
      <c r="U55" s="576"/>
      <c r="V55" s="579"/>
      <c r="W55" s="154"/>
    </row>
    <row r="56" spans="1:28" x14ac:dyDescent="0.25">
      <c r="A56" s="512"/>
      <c r="B56" s="512"/>
      <c r="C56" s="519" t="s">
        <v>195</v>
      </c>
      <c r="D56" s="227" t="s">
        <v>161</v>
      </c>
      <c r="E56" s="220">
        <v>5</v>
      </c>
      <c r="F56" s="220">
        <v>2</v>
      </c>
      <c r="G56" s="220">
        <v>2</v>
      </c>
      <c r="H56" s="231"/>
      <c r="I56" s="241">
        <v>0</v>
      </c>
      <c r="J56" s="241"/>
      <c r="K56" s="550" t="s">
        <v>190</v>
      </c>
      <c r="L56" s="552" t="s">
        <v>191</v>
      </c>
      <c r="M56" s="552" t="s">
        <v>105</v>
      </c>
      <c r="N56" s="552" t="s">
        <v>164</v>
      </c>
      <c r="O56" s="514" t="s">
        <v>192</v>
      </c>
      <c r="P56" s="515">
        <v>572451</v>
      </c>
      <c r="Q56" s="559">
        <v>643445</v>
      </c>
      <c r="R56" s="576" t="s">
        <v>166</v>
      </c>
      <c r="S56" s="576" t="s">
        <v>166</v>
      </c>
      <c r="T56" s="576" t="s">
        <v>166</v>
      </c>
      <c r="U56" s="576" t="s">
        <v>166</v>
      </c>
      <c r="V56" s="579">
        <v>1215896</v>
      </c>
    </row>
    <row r="57" spans="1:28" x14ac:dyDescent="0.25">
      <c r="A57" s="512"/>
      <c r="B57" s="512"/>
      <c r="C57" s="519"/>
      <c r="D57" s="227" t="s">
        <v>167</v>
      </c>
      <c r="E57" s="207">
        <v>31845285</v>
      </c>
      <c r="F57" s="207">
        <v>42460381</v>
      </c>
      <c r="G57" s="207">
        <v>42460381</v>
      </c>
      <c r="H57" s="228">
        <v>2310095</v>
      </c>
      <c r="I57" s="228">
        <v>2692095</v>
      </c>
      <c r="J57" s="228">
        <v>3040428</v>
      </c>
      <c r="K57" s="550"/>
      <c r="L57" s="552"/>
      <c r="M57" s="552"/>
      <c r="N57" s="552"/>
      <c r="O57" s="514"/>
      <c r="P57" s="515"/>
      <c r="Q57" s="559"/>
      <c r="R57" s="576"/>
      <c r="S57" s="576"/>
      <c r="T57" s="576"/>
      <c r="U57" s="576"/>
      <c r="V57" s="579"/>
    </row>
    <row r="58" spans="1:28" x14ac:dyDescent="0.25">
      <c r="A58" s="512"/>
      <c r="B58" s="512"/>
      <c r="C58" s="519"/>
      <c r="D58" s="227" t="s">
        <v>168</v>
      </c>
      <c r="E58" s="207"/>
      <c r="F58" s="207"/>
      <c r="G58" s="207"/>
      <c r="H58" s="230"/>
      <c r="I58" s="237"/>
      <c r="J58" s="237"/>
      <c r="K58" s="550"/>
      <c r="L58" s="552"/>
      <c r="M58" s="552"/>
      <c r="N58" s="552"/>
      <c r="O58" s="514"/>
      <c r="P58" s="515"/>
      <c r="Q58" s="559"/>
      <c r="R58" s="576"/>
      <c r="S58" s="576"/>
      <c r="T58" s="576"/>
      <c r="U58" s="576"/>
      <c r="V58" s="579"/>
    </row>
    <row r="59" spans="1:28" ht="15.75" thickBot="1" x14ac:dyDescent="0.3">
      <c r="A59" s="512"/>
      <c r="B59" s="512"/>
      <c r="C59" s="519"/>
      <c r="D59" s="227" t="s">
        <v>169</v>
      </c>
      <c r="E59" s="207">
        <v>21814072.642857142</v>
      </c>
      <c r="F59" s="207">
        <v>29085430.57</v>
      </c>
      <c r="G59" s="207">
        <v>29085430.57</v>
      </c>
      <c r="H59" s="209">
        <v>8462726</v>
      </c>
      <c r="I59" s="228">
        <v>9102093</v>
      </c>
      <c r="J59" s="228">
        <v>9341386</v>
      </c>
      <c r="K59" s="551"/>
      <c r="L59" s="553"/>
      <c r="M59" s="553"/>
      <c r="N59" s="553"/>
      <c r="O59" s="568"/>
      <c r="P59" s="557"/>
      <c r="Q59" s="560"/>
      <c r="R59" s="577"/>
      <c r="S59" s="577"/>
      <c r="T59" s="577"/>
      <c r="U59" s="577"/>
      <c r="V59" s="580"/>
      <c r="W59" s="154"/>
    </row>
    <row r="60" spans="1:28" x14ac:dyDescent="0.25">
      <c r="A60" s="512"/>
      <c r="B60" s="512"/>
      <c r="C60" s="519" t="s">
        <v>196</v>
      </c>
      <c r="D60" s="227" t="s">
        <v>161</v>
      </c>
      <c r="E60" s="220">
        <v>4</v>
      </c>
      <c r="F60" s="220">
        <v>4</v>
      </c>
      <c r="G60" s="220">
        <v>4</v>
      </c>
      <c r="H60" s="231"/>
      <c r="I60" s="243">
        <v>0</v>
      </c>
      <c r="J60" s="243"/>
      <c r="K60" s="573" t="s">
        <v>197</v>
      </c>
      <c r="L60" s="574" t="s">
        <v>191</v>
      </c>
      <c r="M60" s="574" t="s">
        <v>105</v>
      </c>
      <c r="N60" s="574" t="s">
        <v>164</v>
      </c>
      <c r="O60" s="582" t="s">
        <v>192</v>
      </c>
      <c r="P60" s="583">
        <v>255912</v>
      </c>
      <c r="Q60" s="575">
        <v>300847</v>
      </c>
      <c r="R60" s="575" t="s">
        <v>166</v>
      </c>
      <c r="S60" s="575" t="s">
        <v>166</v>
      </c>
      <c r="T60" s="575" t="s">
        <v>166</v>
      </c>
      <c r="U60" s="575" t="s">
        <v>166</v>
      </c>
      <c r="V60" s="578">
        <v>556759</v>
      </c>
      <c r="Y60">
        <v>1</v>
      </c>
      <c r="Z60">
        <v>0.1111111111111111</v>
      </c>
      <c r="AA60" s="155">
        <v>6930285.7142857146</v>
      </c>
      <c r="AB60" s="155">
        <v>6930285.7142857146</v>
      </c>
    </row>
    <row r="61" spans="1:28" x14ac:dyDescent="0.25">
      <c r="A61" s="512"/>
      <c r="B61" s="512"/>
      <c r="C61" s="519"/>
      <c r="D61" s="227" t="s">
        <v>167</v>
      </c>
      <c r="E61" s="207">
        <v>127381143</v>
      </c>
      <c r="F61" s="207">
        <v>127381143</v>
      </c>
      <c r="G61" s="207">
        <v>127381143</v>
      </c>
      <c r="H61" s="228">
        <v>6930286</v>
      </c>
      <c r="I61" s="228">
        <v>8076286</v>
      </c>
      <c r="J61" s="228">
        <v>9121286</v>
      </c>
      <c r="K61" s="550"/>
      <c r="L61" s="552"/>
      <c r="M61" s="552"/>
      <c r="N61" s="552"/>
      <c r="O61" s="514"/>
      <c r="P61" s="584"/>
      <c r="Q61" s="576"/>
      <c r="R61" s="576"/>
      <c r="S61" s="576"/>
      <c r="T61" s="576"/>
      <c r="U61" s="576"/>
      <c r="V61" s="579"/>
    </row>
    <row r="62" spans="1:28" x14ac:dyDescent="0.25">
      <c r="A62" s="512"/>
      <c r="B62" s="512"/>
      <c r="C62" s="519"/>
      <c r="D62" s="227" t="s">
        <v>168</v>
      </c>
      <c r="E62" s="209"/>
      <c r="F62" s="209"/>
      <c r="G62" s="209"/>
      <c r="H62" s="230"/>
      <c r="I62" s="237"/>
      <c r="J62" s="237"/>
      <c r="K62" s="550"/>
      <c r="L62" s="552"/>
      <c r="M62" s="552"/>
      <c r="N62" s="552"/>
      <c r="O62" s="514"/>
      <c r="P62" s="584"/>
      <c r="Q62" s="576"/>
      <c r="R62" s="576"/>
      <c r="S62" s="576"/>
      <c r="T62" s="576"/>
      <c r="U62" s="576"/>
      <c r="V62" s="579"/>
    </row>
    <row r="63" spans="1:28" ht="15.75" thickBot="1" x14ac:dyDescent="0.3">
      <c r="A63" s="512"/>
      <c r="B63" s="512"/>
      <c r="C63" s="519"/>
      <c r="D63" s="227" t="s">
        <v>169</v>
      </c>
      <c r="E63" s="209">
        <v>87256290.571428567</v>
      </c>
      <c r="F63" s="209">
        <v>87256290.571428567</v>
      </c>
      <c r="G63" s="209">
        <v>87256290.571428567</v>
      </c>
      <c r="H63" s="209">
        <v>25388178</v>
      </c>
      <c r="I63" s="228">
        <v>27306279</v>
      </c>
      <c r="J63" s="228">
        <v>28024160</v>
      </c>
      <c r="K63" s="551"/>
      <c r="L63" s="553"/>
      <c r="M63" s="553"/>
      <c r="N63" s="553"/>
      <c r="O63" s="568"/>
      <c r="P63" s="585"/>
      <c r="Q63" s="577"/>
      <c r="R63" s="577"/>
      <c r="S63" s="577"/>
      <c r="T63" s="577"/>
      <c r="U63" s="577"/>
      <c r="V63" s="580"/>
      <c r="W63" s="154"/>
    </row>
    <row r="64" spans="1:28" x14ac:dyDescent="0.25">
      <c r="A64" s="512"/>
      <c r="B64" s="512"/>
      <c r="C64" s="519" t="s">
        <v>198</v>
      </c>
      <c r="D64" s="227" t="s">
        <v>161</v>
      </c>
      <c r="E64" s="220">
        <v>5</v>
      </c>
      <c r="F64" s="220">
        <v>5</v>
      </c>
      <c r="G64" s="220">
        <v>2</v>
      </c>
      <c r="H64" s="231">
        <v>2</v>
      </c>
      <c r="I64" s="243">
        <v>2</v>
      </c>
      <c r="J64" s="243">
        <v>2</v>
      </c>
      <c r="K64" s="564" t="s">
        <v>182</v>
      </c>
      <c r="L64" s="565" t="s">
        <v>191</v>
      </c>
      <c r="M64" s="565" t="s">
        <v>105</v>
      </c>
      <c r="N64" s="565" t="s">
        <v>164</v>
      </c>
      <c r="O64" s="513" t="s">
        <v>199</v>
      </c>
      <c r="P64" s="518">
        <v>76617</v>
      </c>
      <c r="Q64" s="571">
        <v>84755</v>
      </c>
      <c r="R64" s="569" t="s">
        <v>166</v>
      </c>
      <c r="S64" s="569" t="s">
        <v>166</v>
      </c>
      <c r="T64" s="569" t="s">
        <v>166</v>
      </c>
      <c r="U64" s="569" t="s">
        <v>166</v>
      </c>
      <c r="V64" s="572">
        <v>161372</v>
      </c>
      <c r="Y64">
        <v>1</v>
      </c>
      <c r="Z64">
        <v>0.1111111111111111</v>
      </c>
      <c r="AA64" s="155">
        <v>6930285.7142857146</v>
      </c>
      <c r="AB64" s="155">
        <v>6930285.7142857146</v>
      </c>
    </row>
    <row r="65" spans="1:28" x14ac:dyDescent="0.25">
      <c r="A65" s="512"/>
      <c r="B65" s="512"/>
      <c r="C65" s="519"/>
      <c r="D65" s="227" t="s">
        <v>167</v>
      </c>
      <c r="E65" s="207">
        <v>127381143</v>
      </c>
      <c r="F65" s="207">
        <v>127381143</v>
      </c>
      <c r="G65" s="207">
        <v>127381143</v>
      </c>
      <c r="H65" s="228">
        <v>6930286</v>
      </c>
      <c r="I65" s="228">
        <v>8076286</v>
      </c>
      <c r="J65" s="228">
        <v>9121286</v>
      </c>
      <c r="K65" s="550"/>
      <c r="L65" s="552"/>
      <c r="M65" s="552"/>
      <c r="N65" s="552"/>
      <c r="O65" s="514"/>
      <c r="P65" s="515"/>
      <c r="Q65" s="559"/>
      <c r="R65" s="570"/>
      <c r="S65" s="570"/>
      <c r="T65" s="570"/>
      <c r="U65" s="570"/>
      <c r="V65" s="548"/>
    </row>
    <row r="66" spans="1:28" x14ac:dyDescent="0.25">
      <c r="A66" s="512"/>
      <c r="B66" s="512"/>
      <c r="C66" s="519"/>
      <c r="D66" s="227" t="s">
        <v>168</v>
      </c>
      <c r="E66" s="244"/>
      <c r="F66" s="244"/>
      <c r="G66" s="244"/>
      <c r="H66" s="230"/>
      <c r="I66" s="237"/>
      <c r="J66" s="237"/>
      <c r="K66" s="550"/>
      <c r="L66" s="552"/>
      <c r="M66" s="552"/>
      <c r="N66" s="552"/>
      <c r="O66" s="514"/>
      <c r="P66" s="515"/>
      <c r="Q66" s="559"/>
      <c r="R66" s="570"/>
      <c r="S66" s="570"/>
      <c r="T66" s="570"/>
      <c r="U66" s="570"/>
      <c r="V66" s="548"/>
    </row>
    <row r="67" spans="1:28" ht="15.75" thickBot="1" x14ac:dyDescent="0.3">
      <c r="A67" s="512"/>
      <c r="B67" s="512"/>
      <c r="C67" s="519"/>
      <c r="D67" s="227" t="s">
        <v>169</v>
      </c>
      <c r="E67" s="209">
        <v>87256290.571428567</v>
      </c>
      <c r="F67" s="209">
        <v>87256290.571428567</v>
      </c>
      <c r="G67" s="209">
        <v>87256290.571428567</v>
      </c>
      <c r="H67" s="209">
        <v>25388178</v>
      </c>
      <c r="I67" s="228">
        <v>27306278</v>
      </c>
      <c r="J67" s="228">
        <v>28024160</v>
      </c>
      <c r="K67" s="551"/>
      <c r="L67" s="553"/>
      <c r="M67" s="553"/>
      <c r="N67" s="553"/>
      <c r="O67" s="568"/>
      <c r="P67" s="515"/>
      <c r="Q67" s="559"/>
      <c r="R67" s="570"/>
      <c r="S67" s="570"/>
      <c r="T67" s="570"/>
      <c r="U67" s="570"/>
      <c r="V67" s="548"/>
      <c r="W67" s="154"/>
    </row>
    <row r="68" spans="1:28" x14ac:dyDescent="0.25">
      <c r="A68" s="512"/>
      <c r="B68" s="512"/>
      <c r="C68" s="519" t="s">
        <v>200</v>
      </c>
      <c r="D68" s="227" t="s">
        <v>161</v>
      </c>
      <c r="E68" s="220">
        <v>5</v>
      </c>
      <c r="F68" s="220">
        <v>5</v>
      </c>
      <c r="G68" s="220">
        <v>6</v>
      </c>
      <c r="H68" s="231">
        <v>3</v>
      </c>
      <c r="I68" s="245">
        <v>3</v>
      </c>
      <c r="J68" s="245">
        <v>6</v>
      </c>
      <c r="K68" s="564" t="s">
        <v>178</v>
      </c>
      <c r="L68" s="565" t="s">
        <v>191</v>
      </c>
      <c r="M68" s="565" t="s">
        <v>105</v>
      </c>
      <c r="N68" s="565" t="s">
        <v>164</v>
      </c>
      <c r="O68" s="513" t="s">
        <v>199</v>
      </c>
      <c r="P68" s="518">
        <v>53076</v>
      </c>
      <c r="Q68" s="571">
        <v>53484</v>
      </c>
      <c r="R68" s="569" t="s">
        <v>166</v>
      </c>
      <c r="S68" s="569" t="s">
        <v>166</v>
      </c>
      <c r="T68" s="569" t="s">
        <v>166</v>
      </c>
      <c r="U68" s="569" t="s">
        <v>166</v>
      </c>
      <c r="V68" s="572">
        <v>106560</v>
      </c>
    </row>
    <row r="69" spans="1:28" x14ac:dyDescent="0.25">
      <c r="A69" s="512"/>
      <c r="B69" s="512"/>
      <c r="C69" s="519"/>
      <c r="D69" s="227" t="s">
        <v>167</v>
      </c>
      <c r="E69" s="209">
        <v>42460381</v>
      </c>
      <c r="F69" s="209">
        <v>42460381</v>
      </c>
      <c r="G69" s="209">
        <v>42460381</v>
      </c>
      <c r="H69" s="228">
        <v>2310095</v>
      </c>
      <c r="I69" s="228">
        <v>2692095</v>
      </c>
      <c r="J69" s="228">
        <v>3040429</v>
      </c>
      <c r="K69" s="550"/>
      <c r="L69" s="552"/>
      <c r="M69" s="552"/>
      <c r="N69" s="552"/>
      <c r="O69" s="514"/>
      <c r="P69" s="515"/>
      <c r="Q69" s="559"/>
      <c r="R69" s="570"/>
      <c r="S69" s="570"/>
      <c r="T69" s="570"/>
      <c r="U69" s="570"/>
      <c r="V69" s="548"/>
      <c r="Y69">
        <v>3</v>
      </c>
      <c r="Z69">
        <v>0.33333333333333331</v>
      </c>
      <c r="AA69" s="155">
        <v>6930285.7142857146</v>
      </c>
      <c r="AB69" s="155">
        <v>2310095.2380952383</v>
      </c>
    </row>
    <row r="70" spans="1:28" x14ac:dyDescent="0.25">
      <c r="A70" s="512"/>
      <c r="B70" s="512"/>
      <c r="C70" s="519"/>
      <c r="D70" s="227" t="s">
        <v>168</v>
      </c>
      <c r="E70" s="230"/>
      <c r="F70" s="230"/>
      <c r="G70" s="230"/>
      <c r="H70" s="230"/>
      <c r="I70" s="237"/>
      <c r="J70" s="237"/>
      <c r="K70" s="550"/>
      <c r="L70" s="552"/>
      <c r="M70" s="552"/>
      <c r="N70" s="552"/>
      <c r="O70" s="514"/>
      <c r="P70" s="515"/>
      <c r="Q70" s="559"/>
      <c r="R70" s="570"/>
      <c r="S70" s="570"/>
      <c r="T70" s="570"/>
      <c r="U70" s="570"/>
      <c r="V70" s="548"/>
    </row>
    <row r="71" spans="1:28" x14ac:dyDescent="0.25">
      <c r="A71" s="512"/>
      <c r="B71" s="512"/>
      <c r="C71" s="519"/>
      <c r="D71" s="227" t="s">
        <v>169</v>
      </c>
      <c r="E71" s="209">
        <v>29085430.19047619</v>
      </c>
      <c r="F71" s="209">
        <v>29085430.19047619</v>
      </c>
      <c r="G71" s="209">
        <v>29085430.19047619</v>
      </c>
      <c r="H71" s="209">
        <v>8462726</v>
      </c>
      <c r="I71" s="228">
        <v>9102093</v>
      </c>
      <c r="J71" s="228">
        <v>9341387</v>
      </c>
      <c r="K71" s="550"/>
      <c r="L71" s="552"/>
      <c r="M71" s="552"/>
      <c r="N71" s="552"/>
      <c r="O71" s="514"/>
      <c r="P71" s="515"/>
      <c r="Q71" s="559"/>
      <c r="R71" s="570"/>
      <c r="S71" s="570"/>
      <c r="T71" s="570"/>
      <c r="U71" s="570"/>
      <c r="V71" s="548"/>
      <c r="W71" s="154"/>
    </row>
    <row r="72" spans="1:28" x14ac:dyDescent="0.25">
      <c r="A72" s="512"/>
      <c r="B72" s="512"/>
      <c r="C72" s="519" t="s">
        <v>201</v>
      </c>
      <c r="D72" s="227" t="s">
        <v>161</v>
      </c>
      <c r="E72" s="220">
        <v>5</v>
      </c>
      <c r="F72" s="220">
        <v>4</v>
      </c>
      <c r="G72" s="220">
        <v>4</v>
      </c>
      <c r="H72" s="231"/>
      <c r="I72" s="243">
        <v>0</v>
      </c>
      <c r="J72" s="243"/>
      <c r="K72" s="550" t="s">
        <v>178</v>
      </c>
      <c r="L72" s="552" t="s">
        <v>191</v>
      </c>
      <c r="M72" s="552" t="s">
        <v>105</v>
      </c>
      <c r="N72" s="552" t="s">
        <v>164</v>
      </c>
      <c r="O72" s="554" t="s">
        <v>180</v>
      </c>
      <c r="P72" s="518">
        <v>53076</v>
      </c>
      <c r="Q72" s="571">
        <v>53484</v>
      </c>
      <c r="R72" s="569" t="s">
        <v>166</v>
      </c>
      <c r="S72" s="569" t="s">
        <v>166</v>
      </c>
      <c r="T72" s="569" t="s">
        <v>166</v>
      </c>
      <c r="U72" s="569" t="s">
        <v>166</v>
      </c>
      <c r="V72" s="572">
        <v>106560</v>
      </c>
    </row>
    <row r="73" spans="1:28" x14ac:dyDescent="0.25">
      <c r="A73" s="512"/>
      <c r="B73" s="512"/>
      <c r="C73" s="519"/>
      <c r="D73" s="227" t="s">
        <v>167</v>
      </c>
      <c r="E73" s="209">
        <v>42460381</v>
      </c>
      <c r="F73" s="209">
        <v>42460381</v>
      </c>
      <c r="G73" s="209">
        <v>42460381</v>
      </c>
      <c r="H73" s="228">
        <v>2310095</v>
      </c>
      <c r="I73" s="228">
        <v>2692095</v>
      </c>
      <c r="J73" s="228">
        <v>3040428</v>
      </c>
      <c r="K73" s="550"/>
      <c r="L73" s="552"/>
      <c r="M73" s="552"/>
      <c r="N73" s="552"/>
      <c r="O73" s="554"/>
      <c r="P73" s="515"/>
      <c r="Q73" s="559"/>
      <c r="R73" s="570"/>
      <c r="S73" s="570"/>
      <c r="T73" s="570"/>
      <c r="U73" s="570"/>
      <c r="V73" s="548"/>
    </row>
    <row r="74" spans="1:28" x14ac:dyDescent="0.25">
      <c r="A74" s="512"/>
      <c r="B74" s="512"/>
      <c r="C74" s="519"/>
      <c r="D74" s="227" t="s">
        <v>168</v>
      </c>
      <c r="E74" s="209"/>
      <c r="F74" s="209"/>
      <c r="G74" s="209"/>
      <c r="H74" s="230"/>
      <c r="I74" s="237"/>
      <c r="J74" s="237"/>
      <c r="K74" s="550"/>
      <c r="L74" s="552"/>
      <c r="M74" s="552"/>
      <c r="N74" s="552"/>
      <c r="O74" s="554"/>
      <c r="P74" s="515"/>
      <c r="Q74" s="559"/>
      <c r="R74" s="570"/>
      <c r="S74" s="570"/>
      <c r="T74" s="570"/>
      <c r="U74" s="570"/>
      <c r="V74" s="548"/>
    </row>
    <row r="75" spans="1:28" x14ac:dyDescent="0.25">
      <c r="A75" s="512"/>
      <c r="B75" s="512"/>
      <c r="C75" s="519"/>
      <c r="D75" s="227" t="s">
        <v>169</v>
      </c>
      <c r="E75" s="209">
        <v>29085430.19047619</v>
      </c>
      <c r="F75" s="209">
        <v>29085430.19047619</v>
      </c>
      <c r="G75" s="209">
        <v>29085430.19047619</v>
      </c>
      <c r="H75" s="232">
        <v>8462726</v>
      </c>
      <c r="I75" s="228">
        <v>9102093</v>
      </c>
      <c r="J75" s="228">
        <v>9341386</v>
      </c>
      <c r="K75" s="550"/>
      <c r="L75" s="552"/>
      <c r="M75" s="552"/>
      <c r="N75" s="552"/>
      <c r="O75" s="554"/>
      <c r="P75" s="515"/>
      <c r="Q75" s="559"/>
      <c r="R75" s="570"/>
      <c r="S75" s="570"/>
      <c r="T75" s="570"/>
      <c r="U75" s="570"/>
      <c r="V75" s="548"/>
      <c r="W75" s="154"/>
    </row>
    <row r="76" spans="1:28" x14ac:dyDescent="0.25">
      <c r="A76" s="512"/>
      <c r="B76" s="512"/>
      <c r="C76" s="519" t="s">
        <v>202</v>
      </c>
      <c r="D76" s="227" t="s">
        <v>161</v>
      </c>
      <c r="E76" s="220">
        <v>5</v>
      </c>
      <c r="F76" s="220">
        <v>4</v>
      </c>
      <c r="G76" s="220">
        <v>4</v>
      </c>
      <c r="H76" s="231"/>
      <c r="I76" s="243">
        <v>0</v>
      </c>
      <c r="J76" s="243"/>
      <c r="K76" s="550" t="s">
        <v>178</v>
      </c>
      <c r="L76" s="552" t="s">
        <v>191</v>
      </c>
      <c r="M76" s="552" t="s">
        <v>105</v>
      </c>
      <c r="N76" s="552" t="s">
        <v>164</v>
      </c>
      <c r="O76" s="554" t="s">
        <v>180</v>
      </c>
      <c r="P76" s="518">
        <v>53076</v>
      </c>
      <c r="Q76" s="571">
        <v>53484</v>
      </c>
      <c r="R76" s="569" t="s">
        <v>166</v>
      </c>
      <c r="S76" s="569" t="s">
        <v>166</v>
      </c>
      <c r="T76" s="569" t="s">
        <v>166</v>
      </c>
      <c r="U76" s="569" t="s">
        <v>166</v>
      </c>
      <c r="V76" s="572">
        <v>106560</v>
      </c>
    </row>
    <row r="77" spans="1:28" x14ac:dyDescent="0.25">
      <c r="A77" s="512"/>
      <c r="B77" s="512"/>
      <c r="C77" s="519"/>
      <c r="D77" s="227" t="s">
        <v>167</v>
      </c>
      <c r="E77" s="209">
        <v>42460381</v>
      </c>
      <c r="F77" s="209">
        <v>42460381</v>
      </c>
      <c r="G77" s="209">
        <v>42460381</v>
      </c>
      <c r="H77" s="228">
        <v>2310095</v>
      </c>
      <c r="I77" s="228">
        <v>2692095</v>
      </c>
      <c r="J77" s="228">
        <v>3040428</v>
      </c>
      <c r="K77" s="550"/>
      <c r="L77" s="552"/>
      <c r="M77" s="552"/>
      <c r="N77" s="552"/>
      <c r="O77" s="554"/>
      <c r="P77" s="515"/>
      <c r="Q77" s="559"/>
      <c r="R77" s="570"/>
      <c r="S77" s="570"/>
      <c r="T77" s="570"/>
      <c r="U77" s="570"/>
      <c r="V77" s="548"/>
    </row>
    <row r="78" spans="1:28" x14ac:dyDescent="0.25">
      <c r="A78" s="512"/>
      <c r="B78" s="512"/>
      <c r="C78" s="519"/>
      <c r="D78" s="227" t="s">
        <v>168</v>
      </c>
      <c r="E78" s="209"/>
      <c r="F78" s="209"/>
      <c r="G78" s="209"/>
      <c r="H78" s="230"/>
      <c r="I78" s="237"/>
      <c r="J78" s="237"/>
      <c r="K78" s="550"/>
      <c r="L78" s="552"/>
      <c r="M78" s="552"/>
      <c r="N78" s="552"/>
      <c r="O78" s="554"/>
      <c r="P78" s="515"/>
      <c r="Q78" s="559"/>
      <c r="R78" s="570"/>
      <c r="S78" s="570"/>
      <c r="T78" s="570"/>
      <c r="U78" s="570"/>
      <c r="V78" s="548"/>
    </row>
    <row r="79" spans="1:28" ht="15.75" thickBot="1" x14ac:dyDescent="0.3">
      <c r="A79" s="512"/>
      <c r="B79" s="512"/>
      <c r="C79" s="519"/>
      <c r="D79" s="227" t="s">
        <v>169</v>
      </c>
      <c r="E79" s="209">
        <v>29085430.19047619</v>
      </c>
      <c r="F79" s="209">
        <v>29085430.19047619</v>
      </c>
      <c r="G79" s="209">
        <v>29085430.19047619</v>
      </c>
      <c r="H79" s="209">
        <v>8462727</v>
      </c>
      <c r="I79" s="228">
        <v>9102092</v>
      </c>
      <c r="J79" s="228">
        <v>9341386</v>
      </c>
      <c r="K79" s="551"/>
      <c r="L79" s="553"/>
      <c r="M79" s="553"/>
      <c r="N79" s="553"/>
      <c r="O79" s="555"/>
      <c r="P79" s="515"/>
      <c r="Q79" s="559"/>
      <c r="R79" s="570"/>
      <c r="S79" s="570"/>
      <c r="T79" s="570"/>
      <c r="U79" s="570"/>
      <c r="V79" s="548"/>
      <c r="W79" s="154"/>
    </row>
    <row r="80" spans="1:28" x14ac:dyDescent="0.25">
      <c r="A80" s="512"/>
      <c r="B80" s="512"/>
      <c r="C80" s="519" t="s">
        <v>213</v>
      </c>
      <c r="D80" s="227" t="s">
        <v>161</v>
      </c>
      <c r="E80" s="220">
        <v>6</v>
      </c>
      <c r="F80" s="220">
        <v>15</v>
      </c>
      <c r="G80" s="220">
        <v>22</v>
      </c>
      <c r="H80" s="231">
        <v>13</v>
      </c>
      <c r="I80" s="246">
        <v>15</v>
      </c>
      <c r="J80" s="246">
        <v>22</v>
      </c>
      <c r="K80" s="564" t="s">
        <v>162</v>
      </c>
      <c r="L80" s="565" t="s">
        <v>203</v>
      </c>
      <c r="M80" s="565" t="s">
        <v>105</v>
      </c>
      <c r="N80" s="566" t="s">
        <v>164</v>
      </c>
      <c r="O80" s="513" t="s">
        <v>204</v>
      </c>
      <c r="P80" s="556">
        <v>3994</v>
      </c>
      <c r="Q80" s="558">
        <v>3844</v>
      </c>
      <c r="R80" s="561" t="s">
        <v>166</v>
      </c>
      <c r="S80" s="561" t="s">
        <v>166</v>
      </c>
      <c r="T80" s="561" t="s">
        <v>166</v>
      </c>
      <c r="U80" s="561" t="s">
        <v>166</v>
      </c>
      <c r="V80" s="547">
        <v>7838</v>
      </c>
    </row>
    <row r="81" spans="1:45" x14ac:dyDescent="0.25">
      <c r="A81" s="512"/>
      <c r="B81" s="512"/>
      <c r="C81" s="519"/>
      <c r="D81" s="227" t="s">
        <v>167</v>
      </c>
      <c r="E81" s="207">
        <v>339341142</v>
      </c>
      <c r="F81" s="207">
        <v>339341142</v>
      </c>
      <c r="G81" s="207">
        <v>339341142</v>
      </c>
      <c r="H81" s="228">
        <v>6930287</v>
      </c>
      <c r="I81" s="228">
        <v>40752285</v>
      </c>
      <c r="J81" s="228">
        <v>61712285</v>
      </c>
      <c r="K81" s="550"/>
      <c r="L81" s="552"/>
      <c r="M81" s="552"/>
      <c r="N81" s="512"/>
      <c r="O81" s="514"/>
      <c r="P81" s="515"/>
      <c r="Q81" s="559"/>
      <c r="R81" s="562"/>
      <c r="S81" s="562"/>
      <c r="T81" s="562"/>
      <c r="U81" s="562"/>
      <c r="V81" s="548"/>
      <c r="Y81">
        <v>1</v>
      </c>
      <c r="Z81">
        <v>0.1111111111111111</v>
      </c>
      <c r="AA81" s="155">
        <v>6930285.7142857146</v>
      </c>
      <c r="AB81" s="155">
        <v>6930285.7142857146</v>
      </c>
    </row>
    <row r="82" spans="1:45" x14ac:dyDescent="0.25">
      <c r="A82" s="512"/>
      <c r="B82" s="512"/>
      <c r="C82" s="519"/>
      <c r="D82" s="227" t="s">
        <v>168</v>
      </c>
      <c r="E82" s="247"/>
      <c r="F82" s="247"/>
      <c r="G82" s="247"/>
      <c r="H82" s="230"/>
      <c r="I82" s="243"/>
      <c r="J82" s="243"/>
      <c r="K82" s="550"/>
      <c r="L82" s="552"/>
      <c r="M82" s="552"/>
      <c r="N82" s="512"/>
      <c r="O82" s="514"/>
      <c r="P82" s="515"/>
      <c r="Q82" s="559"/>
      <c r="R82" s="562"/>
      <c r="S82" s="562"/>
      <c r="T82" s="562"/>
      <c r="U82" s="562"/>
      <c r="V82" s="548"/>
    </row>
    <row r="83" spans="1:45" ht="15.75" thickBot="1" x14ac:dyDescent="0.3">
      <c r="A83" s="512"/>
      <c r="B83" s="512"/>
      <c r="C83" s="519"/>
      <c r="D83" s="227" t="s">
        <v>169</v>
      </c>
      <c r="E83" s="209">
        <v>87256290.571428567</v>
      </c>
      <c r="F83" s="209">
        <v>87256290.571428567</v>
      </c>
      <c r="G83" s="209">
        <v>87256290.571428567</v>
      </c>
      <c r="H83" s="209">
        <v>25388180</v>
      </c>
      <c r="I83" s="228">
        <v>27306278</v>
      </c>
      <c r="J83" s="228">
        <v>28024158</v>
      </c>
      <c r="K83" s="551"/>
      <c r="L83" s="553"/>
      <c r="M83" s="553"/>
      <c r="N83" s="567"/>
      <c r="O83" s="568"/>
      <c r="P83" s="557"/>
      <c r="Q83" s="560"/>
      <c r="R83" s="563"/>
      <c r="S83" s="563"/>
      <c r="T83" s="563"/>
      <c r="U83" s="563"/>
      <c r="V83" s="549"/>
      <c r="W83" s="154"/>
      <c r="Y83">
        <v>9</v>
      </c>
      <c r="AA83">
        <v>41581714.285714291</v>
      </c>
    </row>
    <row r="84" spans="1:45" x14ac:dyDescent="0.25">
      <c r="A84" s="512"/>
      <c r="B84" s="512"/>
      <c r="C84" s="512" t="s">
        <v>205</v>
      </c>
      <c r="D84" s="244" t="s">
        <v>184</v>
      </c>
      <c r="E84" s="233">
        <v>58</v>
      </c>
      <c r="F84" s="233">
        <v>62</v>
      </c>
      <c r="G84" s="233">
        <v>62</v>
      </c>
      <c r="H84" s="233">
        <v>20</v>
      </c>
      <c r="I84" s="248">
        <v>22</v>
      </c>
      <c r="J84" s="248">
        <v>32</v>
      </c>
      <c r="K84" s="544"/>
      <c r="L84" s="520"/>
      <c r="M84" s="520"/>
      <c r="N84" s="520"/>
      <c r="O84" s="520"/>
      <c r="P84" s="509"/>
      <c r="Q84" s="509"/>
      <c r="R84" s="509"/>
      <c r="S84" s="509"/>
      <c r="T84" s="509"/>
      <c r="U84" s="509"/>
      <c r="V84" s="529"/>
    </row>
    <row r="85" spans="1:45" ht="27" x14ac:dyDescent="0.25">
      <c r="A85" s="512"/>
      <c r="B85" s="512"/>
      <c r="C85" s="512"/>
      <c r="D85" s="249" t="s">
        <v>185</v>
      </c>
      <c r="E85" s="250">
        <v>1145292714</v>
      </c>
      <c r="F85" s="250">
        <v>1177138000</v>
      </c>
      <c r="G85" s="250">
        <v>1177138000</v>
      </c>
      <c r="H85" s="250">
        <v>48512000</v>
      </c>
      <c r="I85" s="250">
        <v>106085000</v>
      </c>
      <c r="J85" s="250">
        <v>151572000</v>
      </c>
      <c r="K85" s="545"/>
      <c r="L85" s="521"/>
      <c r="M85" s="521"/>
      <c r="N85" s="521"/>
      <c r="O85" s="521"/>
      <c r="P85" s="510"/>
      <c r="Q85" s="510"/>
      <c r="R85" s="510"/>
      <c r="S85" s="510"/>
      <c r="T85" s="510"/>
      <c r="U85" s="510"/>
      <c r="V85" s="530"/>
    </row>
    <row r="86" spans="1:45" ht="18" x14ac:dyDescent="0.25">
      <c r="A86" s="512"/>
      <c r="B86" s="512"/>
      <c r="C86" s="512"/>
      <c r="D86" s="249" t="s">
        <v>186</v>
      </c>
      <c r="E86" s="233">
        <v>0</v>
      </c>
      <c r="F86" s="233">
        <v>0</v>
      </c>
      <c r="G86" s="233">
        <v>0</v>
      </c>
      <c r="H86" s="233">
        <v>0</v>
      </c>
      <c r="I86" s="233">
        <v>0</v>
      </c>
      <c r="J86" s="233">
        <v>0</v>
      </c>
      <c r="K86" s="546"/>
      <c r="L86" s="522"/>
      <c r="M86" s="522"/>
      <c r="N86" s="522"/>
      <c r="O86" s="522"/>
      <c r="P86" s="511"/>
      <c r="Q86" s="511"/>
      <c r="R86" s="511"/>
      <c r="S86" s="511"/>
      <c r="T86" s="511"/>
      <c r="U86" s="511"/>
      <c r="V86" s="531"/>
    </row>
    <row r="87" spans="1:45" ht="15.75" thickBot="1" x14ac:dyDescent="0.3">
      <c r="A87" s="512"/>
      <c r="B87" s="512"/>
      <c r="C87" s="512"/>
      <c r="D87" s="244" t="s">
        <v>206</v>
      </c>
      <c r="E87" s="250">
        <v>588979961.35714269</v>
      </c>
      <c r="F87" s="250">
        <v>610794033.99857128</v>
      </c>
      <c r="G87" s="250">
        <v>610794033.99857128</v>
      </c>
      <c r="H87" s="250">
        <v>177717249</v>
      </c>
      <c r="I87" s="250">
        <v>191143950</v>
      </c>
      <c r="J87" s="250">
        <v>196169117</v>
      </c>
      <c r="K87" s="546"/>
      <c r="L87" s="522"/>
      <c r="M87" s="522"/>
      <c r="N87" s="522"/>
      <c r="O87" s="522"/>
      <c r="P87" s="511"/>
      <c r="Q87" s="511"/>
      <c r="R87" s="511"/>
      <c r="S87" s="511"/>
      <c r="T87" s="511"/>
      <c r="U87" s="511"/>
      <c r="V87" s="531"/>
    </row>
    <row r="88" spans="1:45" ht="36" x14ac:dyDescent="0.25">
      <c r="A88" s="532" t="s">
        <v>207</v>
      </c>
      <c r="B88" s="533"/>
      <c r="C88" s="534"/>
      <c r="D88" s="151" t="s">
        <v>208</v>
      </c>
      <c r="E88" s="210">
        <v>1825330714</v>
      </c>
      <c r="F88" s="210">
        <v>1857176000</v>
      </c>
      <c r="G88" s="210">
        <v>1857176000</v>
      </c>
      <c r="H88" s="210">
        <v>81177000</v>
      </c>
      <c r="I88" s="210">
        <v>165135000</v>
      </c>
      <c r="J88" s="210">
        <v>236805000</v>
      </c>
      <c r="K88" s="538"/>
      <c r="L88" s="538"/>
      <c r="M88" s="538"/>
      <c r="N88" s="538"/>
      <c r="O88" s="538"/>
      <c r="P88" s="538"/>
      <c r="Q88" s="538"/>
      <c r="R88" s="538"/>
      <c r="S88" s="538"/>
      <c r="T88" s="538"/>
      <c r="U88" s="538"/>
      <c r="V88" s="539"/>
    </row>
    <row r="89" spans="1:45" ht="36" x14ac:dyDescent="0.25">
      <c r="A89" s="532"/>
      <c r="B89" s="533"/>
      <c r="C89" s="534"/>
      <c r="D89" s="123" t="s">
        <v>209</v>
      </c>
      <c r="E89" s="211">
        <v>1107701028.3571427</v>
      </c>
      <c r="F89" s="211">
        <v>1129515100.9985714</v>
      </c>
      <c r="G89" s="211">
        <v>1129515100.9985714</v>
      </c>
      <c r="H89" s="211">
        <v>322554316</v>
      </c>
      <c r="I89" s="211">
        <v>345089850</v>
      </c>
      <c r="J89" s="211">
        <v>354890184</v>
      </c>
      <c r="K89" s="540"/>
      <c r="L89" s="540"/>
      <c r="M89" s="540"/>
      <c r="N89" s="540"/>
      <c r="O89" s="540"/>
      <c r="P89" s="540"/>
      <c r="Q89" s="540"/>
      <c r="R89" s="540"/>
      <c r="S89" s="540"/>
      <c r="T89" s="540"/>
      <c r="U89" s="540"/>
      <c r="V89" s="541"/>
    </row>
    <row r="90" spans="1:45" ht="36.75" thickBot="1" x14ac:dyDescent="0.3">
      <c r="A90" s="535"/>
      <c r="B90" s="536"/>
      <c r="C90" s="537"/>
      <c r="D90" s="124" t="s">
        <v>210</v>
      </c>
      <c r="E90" s="212">
        <v>2933031742.3571424</v>
      </c>
      <c r="F90" s="212">
        <v>2986691100.9985714</v>
      </c>
      <c r="G90" s="212">
        <v>2986691100.9985714</v>
      </c>
      <c r="H90" s="212">
        <v>403731316</v>
      </c>
      <c r="I90" s="212">
        <v>510224850</v>
      </c>
      <c r="J90" s="212">
        <v>591695184</v>
      </c>
      <c r="K90" s="542"/>
      <c r="L90" s="542"/>
      <c r="M90" s="542"/>
      <c r="N90" s="542"/>
      <c r="O90" s="542"/>
      <c r="P90" s="542"/>
      <c r="Q90" s="542"/>
      <c r="R90" s="542"/>
      <c r="S90" s="542"/>
      <c r="T90" s="542"/>
      <c r="U90" s="542"/>
      <c r="V90" s="543"/>
    </row>
    <row r="91" spans="1:45" x14ac:dyDescent="0.25">
      <c r="A91" s="125"/>
      <c r="B91" s="125"/>
      <c r="C91" s="125"/>
      <c r="D91" s="125"/>
      <c r="E91" s="125"/>
      <c r="F91" s="125"/>
      <c r="G91" s="125"/>
      <c r="H91" s="125"/>
      <c r="I91" s="170"/>
      <c r="J91" s="125"/>
      <c r="K91" s="125"/>
      <c r="L91" s="125"/>
      <c r="M91" s="125"/>
      <c r="N91" s="125"/>
      <c r="O91" s="125"/>
      <c r="P91" s="125"/>
      <c r="Q91" s="125"/>
      <c r="R91" s="125"/>
      <c r="S91" s="125"/>
      <c r="T91" s="125"/>
      <c r="U91" s="125"/>
      <c r="V91" s="125"/>
    </row>
    <row r="92" spans="1:45" ht="18" x14ac:dyDescent="0.25">
      <c r="A92" s="125"/>
      <c r="B92" s="125"/>
      <c r="C92" s="125"/>
      <c r="D92" s="125"/>
      <c r="E92" s="125"/>
      <c r="F92" s="125"/>
      <c r="G92" s="125"/>
      <c r="H92" s="125"/>
      <c r="I92" s="125"/>
      <c r="J92" s="125"/>
      <c r="K92" s="125"/>
      <c r="L92" s="125"/>
      <c r="M92" s="125"/>
      <c r="N92" s="126"/>
      <c r="O92" s="126"/>
      <c r="P92" s="126"/>
      <c r="Q92" s="126"/>
      <c r="R92" s="126"/>
      <c r="S92" s="127"/>
      <c r="T92" s="127"/>
      <c r="U92" s="127"/>
      <c r="V92" s="127"/>
    </row>
    <row r="93" spans="1:45" ht="18" x14ac:dyDescent="0.25">
      <c r="A93" s="128" t="s">
        <v>87</v>
      </c>
      <c r="B93" s="125"/>
      <c r="C93" s="125"/>
      <c r="D93" s="125"/>
      <c r="E93" s="125"/>
      <c r="F93" s="125"/>
      <c r="G93" s="125"/>
      <c r="H93" s="125"/>
      <c r="I93" s="125"/>
      <c r="J93" s="125"/>
      <c r="K93" s="125"/>
      <c r="L93" s="125"/>
      <c r="M93" s="125"/>
      <c r="N93" s="126"/>
      <c r="O93" s="126"/>
      <c r="P93" s="126"/>
      <c r="Q93" s="126"/>
      <c r="R93" s="126"/>
      <c r="S93" s="129"/>
      <c r="T93" s="129"/>
      <c r="U93" s="129"/>
      <c r="V93" s="129"/>
    </row>
    <row r="94" spans="1:45" ht="30" x14ac:dyDescent="0.25">
      <c r="A94" s="130" t="s">
        <v>88</v>
      </c>
      <c r="B94" s="523" t="s">
        <v>89</v>
      </c>
      <c r="C94" s="524"/>
      <c r="D94" s="524"/>
      <c r="E94" s="525"/>
      <c r="F94" s="132" t="s">
        <v>90</v>
      </c>
      <c r="G94" s="251"/>
      <c r="H94" s="125"/>
      <c r="I94" s="125"/>
      <c r="J94" s="125"/>
      <c r="K94" s="125"/>
      <c r="L94" s="125"/>
      <c r="M94" s="125"/>
      <c r="N94" s="126"/>
      <c r="O94" s="126"/>
      <c r="P94" s="126"/>
      <c r="Q94" s="126"/>
      <c r="R94" s="126"/>
      <c r="S94" s="126"/>
      <c r="T94" s="126"/>
      <c r="U94" s="126"/>
      <c r="V94" s="126"/>
    </row>
    <row r="95" spans="1:45" x14ac:dyDescent="0.25">
      <c r="A95" s="131">
        <v>11</v>
      </c>
      <c r="B95" s="526" t="s">
        <v>211</v>
      </c>
      <c r="C95" s="527"/>
      <c r="D95" s="527"/>
      <c r="E95" s="528"/>
      <c r="F95" s="221" t="s">
        <v>93</v>
      </c>
      <c r="G95" s="252"/>
      <c r="H95" s="125"/>
      <c r="I95" s="125"/>
      <c r="J95" s="125"/>
      <c r="K95" s="125"/>
      <c r="L95" s="125"/>
      <c r="M95" s="125"/>
      <c r="N95" s="125"/>
      <c r="O95" s="125"/>
      <c r="P95" s="125"/>
      <c r="Q95" s="125"/>
      <c r="R95" s="125"/>
      <c r="S95" s="125"/>
      <c r="T95" s="125"/>
      <c r="U95" s="125"/>
      <c r="V95" s="125"/>
    </row>
    <row r="96" spans="1:45" x14ac:dyDescent="0.25">
      <c r="A96" s="253"/>
      <c r="B96" s="253"/>
      <c r="C96" s="253"/>
      <c r="D96" s="253"/>
      <c r="E96" s="253"/>
      <c r="F96" s="253"/>
      <c r="G96" s="253"/>
      <c r="H96" s="253"/>
      <c r="I96" s="253"/>
      <c r="J96" s="253"/>
      <c r="K96" s="253"/>
      <c r="L96" s="253"/>
      <c r="M96" s="253"/>
      <c r="N96" s="253"/>
      <c r="O96" s="253"/>
      <c r="P96" s="253"/>
      <c r="Q96" s="253"/>
      <c r="R96" s="253"/>
      <c r="S96" s="253"/>
      <c r="T96" s="253"/>
      <c r="U96" s="253"/>
      <c r="V96" s="253"/>
      <c r="W96" s="44"/>
      <c r="X96" s="44"/>
      <c r="Y96" s="44"/>
      <c r="Z96" s="44"/>
      <c r="AA96" s="44"/>
      <c r="AB96" s="44"/>
      <c r="AC96" s="44"/>
      <c r="AD96" s="44"/>
      <c r="AE96" s="44"/>
      <c r="AF96" s="44"/>
      <c r="AG96" s="44"/>
      <c r="AH96" s="44"/>
      <c r="AI96" s="44"/>
      <c r="AJ96" s="44"/>
      <c r="AK96" s="44"/>
      <c r="AL96" s="44"/>
      <c r="AM96" s="44"/>
      <c r="AN96" s="44"/>
      <c r="AO96" s="44"/>
      <c r="AP96" s="44"/>
      <c r="AQ96" s="44"/>
      <c r="AR96" s="44"/>
      <c r="AS96" s="44"/>
    </row>
    <row r="97" spans="1:45" x14ac:dyDescent="0.25">
      <c r="A97" s="253"/>
      <c r="B97" s="253"/>
      <c r="C97" s="253"/>
      <c r="D97" s="253"/>
      <c r="E97" s="253"/>
      <c r="F97" s="253"/>
      <c r="G97" s="253"/>
      <c r="H97" s="253"/>
      <c r="I97" s="253"/>
      <c r="J97" s="253"/>
      <c r="K97" s="253"/>
      <c r="L97" s="253"/>
      <c r="M97" s="253"/>
      <c r="N97" s="253"/>
      <c r="O97" s="253"/>
      <c r="P97" s="253"/>
      <c r="Q97" s="253"/>
      <c r="R97" s="253"/>
      <c r="S97" s="253"/>
      <c r="T97" s="253"/>
      <c r="U97" s="253"/>
      <c r="V97" s="253"/>
      <c r="W97" s="44"/>
      <c r="X97" s="44"/>
      <c r="Y97" s="44"/>
      <c r="Z97" s="44"/>
      <c r="AA97" s="44"/>
      <c r="AB97" s="44"/>
      <c r="AC97" s="44"/>
      <c r="AD97" s="44"/>
      <c r="AE97" s="44"/>
      <c r="AF97" s="44"/>
      <c r="AG97" s="44"/>
      <c r="AH97" s="44"/>
      <c r="AI97" s="44"/>
      <c r="AJ97" s="44"/>
      <c r="AK97" s="44"/>
      <c r="AL97" s="44"/>
      <c r="AM97" s="44"/>
      <c r="AN97" s="44"/>
      <c r="AO97" s="44"/>
      <c r="AP97" s="44"/>
      <c r="AQ97" s="44"/>
      <c r="AR97" s="44"/>
      <c r="AS97" s="44"/>
    </row>
    <row r="98" spans="1:45" x14ac:dyDescent="0.25">
      <c r="A98" s="253"/>
      <c r="B98" s="253"/>
      <c r="C98" s="253"/>
      <c r="D98" s="253"/>
      <c r="E98" s="253"/>
      <c r="F98" s="253"/>
      <c r="G98" s="253"/>
      <c r="H98" s="253"/>
      <c r="I98" s="253"/>
      <c r="J98" s="253"/>
      <c r="K98" s="253"/>
      <c r="L98" s="253"/>
      <c r="M98" s="253"/>
      <c r="N98" s="253"/>
      <c r="O98" s="253"/>
      <c r="P98" s="253"/>
      <c r="Q98" s="253"/>
      <c r="R98" s="253"/>
      <c r="S98" s="253"/>
      <c r="T98" s="253"/>
      <c r="U98" s="253"/>
      <c r="V98" s="253"/>
      <c r="W98" s="44"/>
      <c r="X98" s="44"/>
      <c r="Y98" s="44"/>
      <c r="Z98" s="44"/>
      <c r="AA98" s="44"/>
      <c r="AB98" s="44"/>
      <c r="AC98" s="44"/>
      <c r="AD98" s="44"/>
      <c r="AE98" s="44"/>
      <c r="AF98" s="44"/>
      <c r="AG98" s="44"/>
      <c r="AH98" s="44"/>
      <c r="AI98" s="44"/>
      <c r="AJ98" s="44"/>
      <c r="AK98" s="44"/>
      <c r="AL98" s="44"/>
      <c r="AM98" s="44"/>
      <c r="AN98" s="44"/>
      <c r="AO98" s="44"/>
      <c r="AP98" s="44"/>
      <c r="AQ98" s="44"/>
      <c r="AR98" s="44"/>
      <c r="AS98" s="44"/>
    </row>
    <row r="99" spans="1:45" x14ac:dyDescent="0.25">
      <c r="A99" s="253"/>
      <c r="B99" s="253"/>
      <c r="C99" s="253"/>
      <c r="D99" s="253"/>
      <c r="E99" s="253"/>
      <c r="F99" s="253"/>
      <c r="G99" s="253"/>
      <c r="H99" s="253"/>
      <c r="I99" s="253"/>
      <c r="J99" s="253"/>
      <c r="K99" s="253"/>
      <c r="L99" s="253"/>
      <c r="M99" s="253"/>
      <c r="N99" s="253"/>
      <c r="O99" s="253"/>
      <c r="P99" s="253"/>
      <c r="Q99" s="253"/>
      <c r="R99" s="253"/>
      <c r="S99" s="253"/>
      <c r="T99" s="253"/>
      <c r="U99" s="253"/>
      <c r="V99" s="253"/>
      <c r="W99" s="44"/>
      <c r="X99" s="44"/>
      <c r="Y99" s="44"/>
      <c r="Z99" s="44"/>
      <c r="AA99" s="44"/>
      <c r="AB99" s="44"/>
      <c r="AC99" s="44"/>
      <c r="AD99" s="44"/>
      <c r="AE99" s="44"/>
      <c r="AF99" s="44"/>
      <c r="AG99" s="44"/>
      <c r="AH99" s="44"/>
      <c r="AI99" s="44"/>
      <c r="AJ99" s="44"/>
      <c r="AK99" s="44"/>
      <c r="AL99" s="44"/>
      <c r="AM99" s="44"/>
      <c r="AN99" s="44"/>
      <c r="AO99" s="44"/>
      <c r="AP99" s="44"/>
      <c r="AQ99" s="44"/>
      <c r="AR99" s="44"/>
      <c r="AS99" s="44"/>
    </row>
    <row r="100" spans="1:45" x14ac:dyDescent="0.25">
      <c r="A100" s="253"/>
      <c r="B100" s="253"/>
      <c r="C100" s="253"/>
      <c r="D100" s="253"/>
      <c r="E100" s="253"/>
      <c r="F100" s="253"/>
      <c r="G100" s="253"/>
      <c r="H100" s="253"/>
      <c r="I100" s="253"/>
      <c r="J100" s="253"/>
      <c r="K100" s="253"/>
      <c r="L100" s="253"/>
      <c r="M100" s="253"/>
      <c r="N100" s="253"/>
      <c r="O100" s="253"/>
      <c r="P100" s="253"/>
      <c r="Q100" s="253"/>
      <c r="R100" s="253"/>
      <c r="S100" s="253"/>
      <c r="T100" s="253"/>
      <c r="U100" s="253"/>
      <c r="V100" s="253"/>
      <c r="W100" s="44"/>
      <c r="X100" s="44"/>
      <c r="Y100" s="44"/>
      <c r="Z100" s="44"/>
      <c r="AA100" s="44"/>
      <c r="AB100" s="44"/>
      <c r="AC100" s="44"/>
      <c r="AD100" s="44"/>
      <c r="AE100" s="44"/>
      <c r="AF100" s="44"/>
      <c r="AG100" s="44"/>
      <c r="AH100" s="44"/>
      <c r="AI100" s="44"/>
      <c r="AJ100" s="44"/>
      <c r="AK100" s="44"/>
      <c r="AL100" s="44"/>
      <c r="AM100" s="44"/>
      <c r="AN100" s="44"/>
      <c r="AO100" s="44"/>
      <c r="AP100" s="44"/>
      <c r="AQ100" s="44"/>
      <c r="AR100" s="44"/>
      <c r="AS100" s="44"/>
    </row>
    <row r="101" spans="1:45" x14ac:dyDescent="0.25">
      <c r="A101" s="253"/>
      <c r="B101" s="253"/>
      <c r="C101" s="253"/>
      <c r="D101" s="253"/>
      <c r="E101" s="253"/>
      <c r="F101" s="253"/>
      <c r="G101" s="253"/>
      <c r="H101" s="253"/>
      <c r="I101" s="253"/>
      <c r="J101" s="253"/>
      <c r="K101" s="253"/>
      <c r="L101" s="253"/>
      <c r="M101" s="253"/>
      <c r="N101" s="253"/>
      <c r="O101" s="253"/>
      <c r="P101" s="253"/>
      <c r="Q101" s="253"/>
      <c r="R101" s="253"/>
      <c r="S101" s="253"/>
      <c r="T101" s="253"/>
      <c r="U101" s="253"/>
      <c r="V101" s="253"/>
      <c r="W101" s="44"/>
      <c r="X101" s="44"/>
      <c r="Y101" s="44"/>
      <c r="Z101" s="44"/>
      <c r="AA101" s="44"/>
      <c r="AB101" s="44"/>
      <c r="AC101" s="44"/>
      <c r="AD101" s="44"/>
      <c r="AE101" s="44"/>
      <c r="AF101" s="44"/>
      <c r="AG101" s="44"/>
      <c r="AH101" s="44"/>
      <c r="AI101" s="44"/>
      <c r="AJ101" s="44"/>
      <c r="AK101" s="44"/>
      <c r="AL101" s="44"/>
      <c r="AM101" s="44"/>
      <c r="AN101" s="44"/>
      <c r="AO101" s="44"/>
      <c r="AP101" s="44"/>
      <c r="AQ101" s="44"/>
      <c r="AR101" s="44"/>
      <c r="AS101" s="44"/>
    </row>
    <row r="102" spans="1:45" x14ac:dyDescent="0.25">
      <c r="A102" s="253"/>
      <c r="B102" s="253"/>
      <c r="C102" s="253"/>
      <c r="D102" s="253"/>
      <c r="E102" s="253"/>
      <c r="F102" s="253"/>
      <c r="G102" s="253"/>
      <c r="H102" s="253"/>
      <c r="I102" s="253"/>
      <c r="J102" s="253"/>
      <c r="K102" s="253"/>
      <c r="L102" s="253"/>
      <c r="M102" s="253"/>
      <c r="N102" s="253"/>
      <c r="O102" s="253"/>
      <c r="P102" s="253"/>
      <c r="Q102" s="253"/>
      <c r="R102" s="253"/>
      <c r="S102" s="253"/>
      <c r="T102" s="253"/>
      <c r="U102" s="253"/>
      <c r="V102" s="253"/>
      <c r="W102" s="44"/>
      <c r="X102" s="44"/>
      <c r="Y102" s="44"/>
      <c r="Z102" s="44"/>
      <c r="AA102" s="44"/>
      <c r="AB102" s="44"/>
      <c r="AC102" s="44"/>
      <c r="AD102" s="44"/>
      <c r="AE102" s="44"/>
      <c r="AF102" s="44"/>
      <c r="AG102" s="44"/>
      <c r="AH102" s="44"/>
      <c r="AI102" s="44"/>
      <c r="AJ102" s="44"/>
      <c r="AK102" s="44"/>
      <c r="AL102" s="44"/>
      <c r="AM102" s="44"/>
      <c r="AN102" s="44"/>
      <c r="AO102" s="44"/>
      <c r="AP102" s="44"/>
      <c r="AQ102" s="44"/>
      <c r="AR102" s="44"/>
      <c r="AS102" s="44"/>
    </row>
    <row r="103" spans="1:45" x14ac:dyDescent="0.25">
      <c r="A103" s="253"/>
      <c r="B103" s="253"/>
      <c r="C103" s="253"/>
      <c r="D103" s="253"/>
      <c r="E103" s="253"/>
      <c r="F103" s="253"/>
      <c r="G103" s="253"/>
      <c r="H103" s="253"/>
      <c r="I103" s="253"/>
      <c r="J103" s="253"/>
      <c r="K103" s="253"/>
      <c r="L103" s="253"/>
      <c r="M103" s="253"/>
      <c r="N103" s="253"/>
      <c r="O103" s="253"/>
      <c r="P103" s="253"/>
      <c r="Q103" s="253"/>
      <c r="R103" s="253"/>
      <c r="S103" s="253"/>
      <c r="T103" s="253"/>
      <c r="U103" s="253"/>
      <c r="V103" s="253"/>
      <c r="W103" s="44"/>
      <c r="X103" s="44"/>
      <c r="Y103" s="44"/>
      <c r="Z103" s="44"/>
      <c r="AA103" s="44"/>
      <c r="AB103" s="44"/>
      <c r="AC103" s="44"/>
      <c r="AD103" s="44"/>
      <c r="AE103" s="44"/>
      <c r="AF103" s="44"/>
      <c r="AG103" s="44"/>
      <c r="AH103" s="44"/>
      <c r="AI103" s="44"/>
      <c r="AJ103" s="44"/>
      <c r="AK103" s="44"/>
      <c r="AL103" s="44"/>
      <c r="AM103" s="44"/>
      <c r="AN103" s="44"/>
      <c r="AO103" s="44"/>
      <c r="AP103" s="44"/>
      <c r="AQ103" s="44"/>
      <c r="AR103" s="44"/>
      <c r="AS103" s="44"/>
    </row>
    <row r="104" spans="1:45" x14ac:dyDescent="0.25">
      <c r="A104" s="253"/>
      <c r="B104" s="253"/>
      <c r="C104" s="253"/>
      <c r="D104" s="253"/>
      <c r="E104" s="253"/>
      <c r="F104" s="253"/>
      <c r="G104" s="253"/>
      <c r="H104" s="253"/>
      <c r="I104" s="253"/>
      <c r="J104" s="253"/>
      <c r="K104" s="253"/>
      <c r="L104" s="253"/>
      <c r="M104" s="253"/>
      <c r="N104" s="253"/>
      <c r="O104" s="253"/>
      <c r="P104" s="253"/>
      <c r="Q104" s="253"/>
      <c r="R104" s="253"/>
      <c r="S104" s="253"/>
      <c r="T104" s="253"/>
      <c r="U104" s="253"/>
      <c r="V104" s="253"/>
      <c r="W104" s="44"/>
      <c r="X104" s="44"/>
      <c r="Y104" s="44"/>
      <c r="Z104" s="44"/>
      <c r="AA104" s="44"/>
      <c r="AB104" s="44"/>
      <c r="AC104" s="44"/>
      <c r="AD104" s="44"/>
      <c r="AE104" s="44"/>
      <c r="AF104" s="44"/>
      <c r="AG104" s="44"/>
      <c r="AH104" s="44"/>
      <c r="AI104" s="44"/>
      <c r="AJ104" s="44"/>
      <c r="AK104" s="44"/>
      <c r="AL104" s="44"/>
      <c r="AM104" s="44"/>
      <c r="AN104" s="44"/>
      <c r="AO104" s="44"/>
      <c r="AP104" s="44"/>
      <c r="AQ104" s="44"/>
      <c r="AR104" s="44"/>
      <c r="AS104" s="44"/>
    </row>
    <row r="105" spans="1:45" x14ac:dyDescent="0.25">
      <c r="A105" s="253"/>
      <c r="B105" s="253"/>
      <c r="C105" s="253"/>
      <c r="D105" s="253"/>
      <c r="E105" s="253"/>
      <c r="F105" s="253"/>
      <c r="G105" s="253"/>
      <c r="H105" s="253"/>
      <c r="I105" s="253"/>
      <c r="J105" s="253"/>
      <c r="K105" s="253"/>
      <c r="L105" s="253"/>
      <c r="M105" s="253"/>
      <c r="N105" s="253"/>
      <c r="O105" s="253"/>
      <c r="P105" s="253"/>
      <c r="Q105" s="253"/>
      <c r="R105" s="253"/>
      <c r="S105" s="253"/>
      <c r="T105" s="253"/>
      <c r="U105" s="253"/>
      <c r="V105" s="253"/>
      <c r="W105" s="44"/>
      <c r="X105" s="44"/>
      <c r="Y105" s="44"/>
      <c r="Z105" s="44"/>
      <c r="AA105" s="44"/>
      <c r="AB105" s="44"/>
      <c r="AC105" s="44"/>
      <c r="AD105" s="44"/>
      <c r="AE105" s="44"/>
      <c r="AF105" s="44"/>
      <c r="AG105" s="44"/>
      <c r="AH105" s="44"/>
      <c r="AI105" s="44"/>
      <c r="AJ105" s="44"/>
      <c r="AK105" s="44"/>
      <c r="AL105" s="44"/>
      <c r="AM105" s="44"/>
      <c r="AN105" s="44"/>
      <c r="AO105" s="44"/>
      <c r="AP105" s="44"/>
      <c r="AQ105" s="44"/>
      <c r="AR105" s="44"/>
      <c r="AS105" s="44"/>
    </row>
    <row r="106" spans="1:45" x14ac:dyDescent="0.25">
      <c r="A106" s="253"/>
      <c r="B106" s="253"/>
      <c r="C106" s="253"/>
      <c r="D106" s="253"/>
      <c r="E106" s="253"/>
      <c r="F106" s="253"/>
      <c r="G106" s="253"/>
      <c r="H106" s="253"/>
      <c r="I106" s="253"/>
      <c r="J106" s="253"/>
      <c r="K106" s="253"/>
      <c r="L106" s="253"/>
      <c r="M106" s="253"/>
      <c r="N106" s="253"/>
      <c r="O106" s="253"/>
      <c r="P106" s="253"/>
      <c r="Q106" s="253"/>
      <c r="R106" s="253"/>
      <c r="S106" s="253"/>
      <c r="T106" s="253"/>
      <c r="U106" s="253"/>
      <c r="V106" s="253"/>
      <c r="W106" s="44"/>
      <c r="X106" s="44"/>
      <c r="Y106" s="44"/>
      <c r="Z106" s="44"/>
      <c r="AA106" s="44"/>
      <c r="AB106" s="44"/>
      <c r="AC106" s="44"/>
      <c r="AD106" s="44"/>
      <c r="AE106" s="44"/>
      <c r="AF106" s="44"/>
      <c r="AG106" s="44"/>
      <c r="AH106" s="44"/>
      <c r="AI106" s="44"/>
      <c r="AJ106" s="44"/>
      <c r="AK106" s="44"/>
      <c r="AL106" s="44"/>
      <c r="AM106" s="44"/>
      <c r="AN106" s="44"/>
      <c r="AO106" s="44"/>
      <c r="AP106" s="44"/>
      <c r="AQ106" s="44"/>
      <c r="AR106" s="44"/>
      <c r="AS106" s="44"/>
    </row>
    <row r="107" spans="1:45" x14ac:dyDescent="0.25">
      <c r="A107" s="253"/>
      <c r="B107" s="253"/>
      <c r="C107" s="253"/>
      <c r="D107" s="253"/>
      <c r="E107" s="253"/>
      <c r="F107" s="253"/>
      <c r="G107" s="253"/>
      <c r="H107" s="253"/>
      <c r="I107" s="253"/>
      <c r="J107" s="253"/>
      <c r="K107" s="253"/>
      <c r="L107" s="253"/>
      <c r="M107" s="253"/>
      <c r="N107" s="253"/>
      <c r="O107" s="253"/>
      <c r="P107" s="253"/>
      <c r="Q107" s="253"/>
      <c r="R107" s="253"/>
      <c r="S107" s="253"/>
      <c r="T107" s="253"/>
      <c r="U107" s="253"/>
      <c r="V107" s="253"/>
      <c r="W107" s="44"/>
      <c r="X107" s="44"/>
      <c r="Y107" s="44"/>
      <c r="Z107" s="44"/>
      <c r="AA107" s="44"/>
      <c r="AB107" s="44"/>
      <c r="AC107" s="44"/>
      <c r="AD107" s="44"/>
      <c r="AE107" s="44"/>
      <c r="AF107" s="44"/>
      <c r="AG107" s="44"/>
      <c r="AH107" s="44"/>
      <c r="AI107" s="44"/>
      <c r="AJ107" s="44"/>
      <c r="AK107" s="44"/>
      <c r="AL107" s="44"/>
      <c r="AM107" s="44"/>
      <c r="AN107" s="44"/>
      <c r="AO107" s="44"/>
      <c r="AP107" s="44"/>
      <c r="AQ107" s="44"/>
      <c r="AR107" s="44"/>
      <c r="AS107" s="44"/>
    </row>
    <row r="108" spans="1:45" x14ac:dyDescent="0.25">
      <c r="A108" s="253"/>
      <c r="B108" s="253"/>
      <c r="C108" s="253"/>
      <c r="D108" s="253"/>
      <c r="E108" s="253"/>
      <c r="F108" s="253"/>
      <c r="G108" s="253"/>
      <c r="H108" s="253"/>
      <c r="I108" s="253"/>
      <c r="J108" s="253"/>
      <c r="K108" s="253"/>
      <c r="L108" s="253"/>
      <c r="M108" s="253"/>
      <c r="N108" s="253"/>
      <c r="O108" s="253"/>
      <c r="P108" s="253"/>
      <c r="Q108" s="253"/>
      <c r="R108" s="253"/>
      <c r="S108" s="253"/>
      <c r="T108" s="253"/>
      <c r="U108" s="253"/>
      <c r="V108" s="253"/>
      <c r="W108" s="44"/>
      <c r="X108" s="44"/>
      <c r="Y108" s="44"/>
      <c r="Z108" s="44"/>
      <c r="AA108" s="44"/>
      <c r="AB108" s="44"/>
      <c r="AC108" s="44"/>
      <c r="AD108" s="44"/>
      <c r="AE108" s="44"/>
      <c r="AF108" s="44"/>
      <c r="AG108" s="44"/>
      <c r="AH108" s="44"/>
      <c r="AI108" s="44"/>
      <c r="AJ108" s="44"/>
      <c r="AK108" s="44"/>
      <c r="AL108" s="44"/>
      <c r="AM108" s="44"/>
      <c r="AN108" s="44"/>
      <c r="AO108" s="44"/>
      <c r="AP108" s="44"/>
      <c r="AQ108" s="44"/>
      <c r="AR108" s="44"/>
      <c r="AS108" s="44"/>
    </row>
    <row r="109" spans="1:45" x14ac:dyDescent="0.25">
      <c r="A109" s="253"/>
      <c r="B109" s="253"/>
      <c r="C109" s="253"/>
      <c r="D109" s="253"/>
      <c r="E109" s="253"/>
      <c r="F109" s="253"/>
      <c r="G109" s="253"/>
      <c r="H109" s="253"/>
      <c r="I109" s="253"/>
      <c r="J109" s="253"/>
      <c r="K109" s="253"/>
      <c r="L109" s="253"/>
      <c r="M109" s="253"/>
      <c r="N109" s="253"/>
      <c r="O109" s="253"/>
      <c r="P109" s="253"/>
      <c r="Q109" s="253"/>
      <c r="R109" s="253"/>
      <c r="S109" s="253"/>
      <c r="T109" s="253"/>
      <c r="U109" s="253"/>
      <c r="V109" s="253"/>
      <c r="W109" s="44"/>
      <c r="X109" s="44"/>
      <c r="Y109" s="44"/>
      <c r="Z109" s="44"/>
      <c r="AA109" s="44"/>
      <c r="AB109" s="44"/>
      <c r="AC109" s="44"/>
      <c r="AD109" s="44"/>
      <c r="AE109" s="44"/>
      <c r="AF109" s="44"/>
      <c r="AG109" s="44"/>
      <c r="AH109" s="44"/>
      <c r="AI109" s="44"/>
      <c r="AJ109" s="44"/>
      <c r="AK109" s="44"/>
      <c r="AL109" s="44"/>
      <c r="AM109" s="44"/>
      <c r="AN109" s="44"/>
      <c r="AO109" s="44"/>
      <c r="AP109" s="44"/>
      <c r="AQ109" s="44"/>
      <c r="AR109" s="44"/>
      <c r="AS109" s="44"/>
    </row>
    <row r="110" spans="1:45" x14ac:dyDescent="0.25">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44"/>
      <c r="AS110" s="44"/>
    </row>
    <row r="111" spans="1:45" x14ac:dyDescent="0.25">
      <c r="A111" s="44"/>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4"/>
      <c r="AQ111" s="44"/>
      <c r="AR111" s="44"/>
      <c r="AS111" s="44"/>
    </row>
    <row r="112" spans="1:45" x14ac:dyDescent="0.25">
      <c r="A112" s="44"/>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c r="AP112" s="44"/>
      <c r="AQ112" s="44"/>
      <c r="AR112" s="44"/>
      <c r="AS112" s="44"/>
    </row>
    <row r="113" spans="1:45" x14ac:dyDescent="0.25">
      <c r="A113" s="44"/>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44"/>
      <c r="AN113" s="44"/>
      <c r="AO113" s="44"/>
      <c r="AP113" s="44"/>
      <c r="AQ113" s="44"/>
      <c r="AR113" s="44"/>
      <c r="AS113" s="44"/>
    </row>
    <row r="114" spans="1:45" x14ac:dyDescent="0.25">
      <c r="A114" s="44"/>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4"/>
      <c r="AQ114" s="44"/>
      <c r="AR114" s="44"/>
      <c r="AS114" s="44"/>
    </row>
    <row r="115" spans="1:45" x14ac:dyDescent="0.25">
      <c r="A115" s="44"/>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44"/>
      <c r="AI115" s="44"/>
      <c r="AJ115" s="44"/>
      <c r="AK115" s="44"/>
      <c r="AL115" s="44"/>
      <c r="AM115" s="44"/>
      <c r="AN115" s="44"/>
      <c r="AO115" s="44"/>
      <c r="AP115" s="44"/>
      <c r="AQ115" s="44"/>
      <c r="AR115" s="44"/>
      <c r="AS115" s="44"/>
    </row>
    <row r="116" spans="1:45" x14ac:dyDescent="0.25">
      <c r="A116" s="44"/>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44"/>
      <c r="AI116" s="44"/>
      <c r="AJ116" s="44"/>
      <c r="AK116" s="44"/>
      <c r="AL116" s="44"/>
      <c r="AM116" s="44"/>
      <c r="AN116" s="44"/>
      <c r="AO116" s="44"/>
      <c r="AP116" s="44"/>
      <c r="AQ116" s="44"/>
      <c r="AR116" s="44"/>
      <c r="AS116" s="44"/>
    </row>
    <row r="117" spans="1:45" x14ac:dyDescent="0.25">
      <c r="A117" s="44"/>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44"/>
      <c r="AI117" s="44"/>
      <c r="AJ117" s="44"/>
      <c r="AK117" s="44"/>
      <c r="AL117" s="44"/>
      <c r="AM117" s="44"/>
      <c r="AN117" s="44"/>
      <c r="AO117" s="44"/>
      <c r="AP117" s="44"/>
      <c r="AQ117" s="44"/>
      <c r="AR117" s="44"/>
      <c r="AS117" s="44"/>
    </row>
    <row r="118" spans="1:45" x14ac:dyDescent="0.25">
      <c r="A118" s="44"/>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44"/>
      <c r="AI118" s="44"/>
      <c r="AJ118" s="44"/>
      <c r="AK118" s="44"/>
      <c r="AL118" s="44"/>
      <c r="AM118" s="44"/>
      <c r="AN118" s="44"/>
      <c r="AO118" s="44"/>
      <c r="AP118" s="44"/>
      <c r="AQ118" s="44"/>
      <c r="AR118" s="44"/>
      <c r="AS118" s="44"/>
    </row>
    <row r="119" spans="1:45" x14ac:dyDescent="0.25">
      <c r="A119" s="44"/>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44"/>
      <c r="AI119" s="44"/>
      <c r="AJ119" s="44"/>
      <c r="AK119" s="44"/>
      <c r="AL119" s="44"/>
      <c r="AM119" s="44"/>
      <c r="AN119" s="44"/>
      <c r="AO119" s="44"/>
      <c r="AP119" s="44"/>
      <c r="AQ119" s="44"/>
      <c r="AR119" s="44"/>
      <c r="AS119" s="44"/>
    </row>
    <row r="120" spans="1:45" x14ac:dyDescent="0.25">
      <c r="A120" s="44"/>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44"/>
      <c r="AI120" s="44"/>
      <c r="AJ120" s="44"/>
      <c r="AK120" s="44"/>
      <c r="AL120" s="44"/>
      <c r="AM120" s="44"/>
      <c r="AN120" s="44"/>
      <c r="AO120" s="44"/>
      <c r="AP120" s="44"/>
      <c r="AQ120" s="44"/>
      <c r="AR120" s="44"/>
      <c r="AS120" s="44"/>
    </row>
    <row r="121" spans="1:45" x14ac:dyDescent="0.25">
      <c r="A121" s="44"/>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44"/>
      <c r="AI121" s="44"/>
      <c r="AJ121" s="44"/>
      <c r="AK121" s="44"/>
      <c r="AL121" s="44"/>
      <c r="AM121" s="44"/>
      <c r="AN121" s="44"/>
      <c r="AO121" s="44"/>
      <c r="AP121" s="44"/>
      <c r="AQ121" s="44"/>
      <c r="AR121" s="44"/>
      <c r="AS121" s="44"/>
    </row>
    <row r="122" spans="1:45" x14ac:dyDescent="0.25">
      <c r="A122" s="44"/>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44"/>
      <c r="AI122" s="44"/>
      <c r="AJ122" s="44"/>
      <c r="AK122" s="44"/>
      <c r="AL122" s="44"/>
      <c r="AM122" s="44"/>
      <c r="AN122" s="44"/>
      <c r="AO122" s="44"/>
      <c r="AP122" s="44"/>
      <c r="AQ122" s="44"/>
      <c r="AR122" s="44"/>
      <c r="AS122" s="44"/>
    </row>
    <row r="123" spans="1:45" x14ac:dyDescent="0.25">
      <c r="A123" s="44"/>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44"/>
      <c r="AI123" s="44"/>
      <c r="AJ123" s="44"/>
      <c r="AK123" s="44"/>
      <c r="AL123" s="44"/>
      <c r="AM123" s="44"/>
      <c r="AN123" s="44"/>
      <c r="AO123" s="44"/>
      <c r="AP123" s="44"/>
      <c r="AQ123" s="44"/>
      <c r="AR123" s="44"/>
      <c r="AS123" s="44"/>
    </row>
    <row r="124" spans="1:45" x14ac:dyDescent="0.25">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44"/>
      <c r="AI124" s="44"/>
      <c r="AJ124" s="44"/>
      <c r="AK124" s="44"/>
      <c r="AL124" s="44"/>
      <c r="AM124" s="44"/>
      <c r="AN124" s="44"/>
      <c r="AO124" s="44"/>
      <c r="AP124" s="44"/>
      <c r="AQ124" s="44"/>
      <c r="AR124" s="44"/>
      <c r="AS124" s="44"/>
    </row>
    <row r="125" spans="1:45" x14ac:dyDescent="0.25">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4"/>
      <c r="AI125" s="44"/>
      <c r="AJ125" s="44"/>
      <c r="AK125" s="44"/>
      <c r="AL125" s="44"/>
      <c r="AM125" s="44"/>
      <c r="AN125" s="44"/>
      <c r="AO125" s="44"/>
      <c r="AP125" s="44"/>
      <c r="AQ125" s="44"/>
      <c r="AR125" s="44"/>
      <c r="AS125" s="44"/>
    </row>
    <row r="126" spans="1:45" x14ac:dyDescent="0.25">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44"/>
      <c r="AI126" s="44"/>
      <c r="AJ126" s="44"/>
      <c r="AK126" s="44"/>
      <c r="AL126" s="44"/>
      <c r="AM126" s="44"/>
      <c r="AN126" s="44"/>
      <c r="AO126" s="44"/>
      <c r="AP126" s="44"/>
      <c r="AQ126" s="44"/>
      <c r="AR126" s="44"/>
      <c r="AS126" s="44"/>
    </row>
    <row r="127" spans="1:45" x14ac:dyDescent="0.25">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44"/>
      <c r="AI127" s="44"/>
      <c r="AJ127" s="44"/>
      <c r="AK127" s="44"/>
      <c r="AL127" s="44"/>
      <c r="AM127" s="44"/>
      <c r="AN127" s="44"/>
      <c r="AO127" s="44"/>
      <c r="AP127" s="44"/>
      <c r="AQ127" s="44"/>
      <c r="AR127" s="44"/>
      <c r="AS127" s="44"/>
    </row>
    <row r="128" spans="1:45" x14ac:dyDescent="0.25">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H128" s="44"/>
      <c r="AI128" s="44"/>
      <c r="AJ128" s="44"/>
      <c r="AK128" s="44"/>
      <c r="AL128" s="44"/>
      <c r="AM128" s="44"/>
      <c r="AN128" s="44"/>
      <c r="AO128" s="44"/>
      <c r="AP128" s="44"/>
      <c r="AQ128" s="44"/>
      <c r="AR128" s="44"/>
      <c r="AS128" s="44"/>
    </row>
    <row r="129" spans="1:45" x14ac:dyDescent="0.25">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H129" s="44"/>
      <c r="AI129" s="44"/>
      <c r="AJ129" s="44"/>
      <c r="AK129" s="44"/>
      <c r="AL129" s="44"/>
      <c r="AM129" s="44"/>
      <c r="AN129" s="44"/>
      <c r="AO129" s="44"/>
      <c r="AP129" s="44"/>
      <c r="AQ129" s="44"/>
      <c r="AR129" s="44"/>
      <c r="AS129" s="44"/>
    </row>
    <row r="130" spans="1:45" x14ac:dyDescent="0.25">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H130" s="44"/>
      <c r="AI130" s="44"/>
      <c r="AJ130" s="44"/>
      <c r="AK130" s="44"/>
      <c r="AL130" s="44"/>
      <c r="AM130" s="44"/>
      <c r="AN130" s="44"/>
      <c r="AO130" s="44"/>
      <c r="AP130" s="44"/>
      <c r="AQ130" s="44"/>
      <c r="AR130" s="44"/>
      <c r="AS130" s="44"/>
    </row>
    <row r="131" spans="1:45" x14ac:dyDescent="0.25">
      <c r="A131" s="44"/>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44"/>
      <c r="AI131" s="44"/>
      <c r="AJ131" s="44"/>
      <c r="AK131" s="44"/>
      <c r="AL131" s="44"/>
      <c r="AM131" s="44"/>
      <c r="AN131" s="44"/>
      <c r="AO131" s="44"/>
      <c r="AP131" s="44"/>
      <c r="AQ131" s="44"/>
      <c r="AR131" s="44"/>
      <c r="AS131" s="44"/>
    </row>
    <row r="132" spans="1:45" x14ac:dyDescent="0.25">
      <c r="A132" s="44"/>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44"/>
      <c r="AI132" s="44"/>
      <c r="AJ132" s="44"/>
      <c r="AK132" s="44"/>
      <c r="AL132" s="44"/>
      <c r="AM132" s="44"/>
      <c r="AN132" s="44"/>
      <c r="AO132" s="44"/>
      <c r="AP132" s="44"/>
      <c r="AQ132" s="44"/>
      <c r="AR132" s="44"/>
      <c r="AS132" s="44"/>
    </row>
    <row r="133" spans="1:45" x14ac:dyDescent="0.25">
      <c r="A133" s="44"/>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44"/>
      <c r="AI133" s="44"/>
      <c r="AJ133" s="44"/>
      <c r="AK133" s="44"/>
      <c r="AL133" s="44"/>
      <c r="AM133" s="44"/>
      <c r="AN133" s="44"/>
      <c r="AO133" s="44"/>
      <c r="AP133" s="44"/>
      <c r="AQ133" s="44"/>
      <c r="AR133" s="44"/>
      <c r="AS133" s="44"/>
    </row>
    <row r="134" spans="1:45" x14ac:dyDescent="0.25">
      <c r="A134" s="44"/>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44"/>
      <c r="AI134" s="44"/>
      <c r="AJ134" s="44"/>
      <c r="AK134" s="44"/>
      <c r="AL134" s="44"/>
      <c r="AM134" s="44"/>
      <c r="AN134" s="44"/>
      <c r="AO134" s="44"/>
      <c r="AP134" s="44"/>
      <c r="AQ134" s="44"/>
      <c r="AR134" s="44"/>
      <c r="AS134" s="44"/>
    </row>
    <row r="135" spans="1:45" x14ac:dyDescent="0.25">
      <c r="A135" s="44"/>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44"/>
      <c r="AI135" s="44"/>
      <c r="AJ135" s="44"/>
      <c r="AK135" s="44"/>
      <c r="AL135" s="44"/>
      <c r="AM135" s="44"/>
      <c r="AN135" s="44"/>
      <c r="AO135" s="44"/>
      <c r="AP135" s="44"/>
      <c r="AQ135" s="44"/>
      <c r="AR135" s="44"/>
      <c r="AS135" s="44"/>
    </row>
    <row r="136" spans="1:45" x14ac:dyDescent="0.25">
      <c r="A136" s="44"/>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44"/>
      <c r="AI136" s="44"/>
      <c r="AJ136" s="44"/>
      <c r="AK136" s="44"/>
      <c r="AL136" s="44"/>
      <c r="AM136" s="44"/>
      <c r="AN136" s="44"/>
      <c r="AO136" s="44"/>
      <c r="AP136" s="44"/>
      <c r="AQ136" s="44"/>
      <c r="AR136" s="44"/>
      <c r="AS136" s="44"/>
    </row>
    <row r="137" spans="1:45" x14ac:dyDescent="0.25">
      <c r="A137" s="44"/>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44"/>
      <c r="AI137" s="44"/>
      <c r="AJ137" s="44"/>
      <c r="AK137" s="44"/>
      <c r="AL137" s="44"/>
      <c r="AM137" s="44"/>
      <c r="AN137" s="44"/>
      <c r="AO137" s="44"/>
      <c r="AP137" s="44"/>
      <c r="AQ137" s="44"/>
      <c r="AR137" s="44"/>
      <c r="AS137" s="44"/>
    </row>
    <row r="138" spans="1:45" x14ac:dyDescent="0.25">
      <c r="A138" s="44"/>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44"/>
      <c r="AI138" s="44"/>
      <c r="AJ138" s="44"/>
      <c r="AK138" s="44"/>
      <c r="AL138" s="44"/>
      <c r="AM138" s="44"/>
      <c r="AN138" s="44"/>
      <c r="AO138" s="44"/>
      <c r="AP138" s="44"/>
      <c r="AQ138" s="44"/>
      <c r="AR138" s="44"/>
      <c r="AS138" s="44"/>
    </row>
    <row r="139" spans="1:45" x14ac:dyDescent="0.25">
      <c r="A139" s="44"/>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44"/>
      <c r="AI139" s="44"/>
      <c r="AJ139" s="44"/>
      <c r="AK139" s="44"/>
      <c r="AL139" s="44"/>
      <c r="AM139" s="44"/>
      <c r="AN139" s="44"/>
      <c r="AO139" s="44"/>
      <c r="AP139" s="44"/>
      <c r="AQ139" s="44"/>
      <c r="AR139" s="44"/>
      <c r="AS139" s="44"/>
    </row>
    <row r="140" spans="1:45" x14ac:dyDescent="0.25">
      <c r="A140" s="44"/>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44"/>
      <c r="AI140" s="44"/>
      <c r="AJ140" s="44"/>
      <c r="AK140" s="44"/>
      <c r="AL140" s="44"/>
      <c r="AM140" s="44"/>
      <c r="AN140" s="44"/>
      <c r="AO140" s="44"/>
      <c r="AP140" s="44"/>
      <c r="AQ140" s="44"/>
      <c r="AR140" s="44"/>
      <c r="AS140" s="44"/>
    </row>
    <row r="141" spans="1:45" x14ac:dyDescent="0.25">
      <c r="A141" s="44"/>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44"/>
      <c r="AI141" s="44"/>
      <c r="AJ141" s="44"/>
      <c r="AK141" s="44"/>
      <c r="AL141" s="44"/>
      <c r="AM141" s="44"/>
      <c r="AN141" s="44"/>
      <c r="AO141" s="44"/>
      <c r="AP141" s="44"/>
      <c r="AQ141" s="44"/>
      <c r="AR141" s="44"/>
      <c r="AS141" s="44"/>
    </row>
    <row r="142" spans="1:45" x14ac:dyDescent="0.25">
      <c r="A142" s="44"/>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44"/>
      <c r="AI142" s="44"/>
      <c r="AJ142" s="44"/>
      <c r="AK142" s="44"/>
      <c r="AL142" s="44"/>
      <c r="AM142" s="44"/>
      <c r="AN142" s="44"/>
      <c r="AO142" s="44"/>
      <c r="AP142" s="44"/>
      <c r="AQ142" s="44"/>
      <c r="AR142" s="44"/>
      <c r="AS142" s="44"/>
    </row>
    <row r="143" spans="1:45" x14ac:dyDescent="0.25">
      <c r="A143" s="44"/>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44"/>
      <c r="AI143" s="44"/>
      <c r="AJ143" s="44"/>
      <c r="AK143" s="44"/>
      <c r="AL143" s="44"/>
      <c r="AM143" s="44"/>
      <c r="AN143" s="44"/>
      <c r="AO143" s="44"/>
      <c r="AP143" s="44"/>
      <c r="AQ143" s="44"/>
      <c r="AR143" s="44"/>
      <c r="AS143" s="44"/>
    </row>
    <row r="144" spans="1:45" x14ac:dyDescent="0.25">
      <c r="A144" s="44"/>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44"/>
      <c r="AI144" s="44"/>
      <c r="AJ144" s="44"/>
      <c r="AK144" s="44"/>
      <c r="AL144" s="44"/>
      <c r="AM144" s="44"/>
      <c r="AN144" s="44"/>
      <c r="AO144" s="44"/>
      <c r="AP144" s="44"/>
      <c r="AQ144" s="44"/>
      <c r="AR144" s="44"/>
      <c r="AS144" s="44"/>
    </row>
    <row r="145" spans="1:45" x14ac:dyDescent="0.25">
      <c r="A145" s="44"/>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44"/>
      <c r="AI145" s="44"/>
      <c r="AJ145" s="44"/>
      <c r="AK145" s="44"/>
      <c r="AL145" s="44"/>
      <c r="AM145" s="44"/>
      <c r="AN145" s="44"/>
      <c r="AO145" s="44"/>
      <c r="AP145" s="44"/>
      <c r="AQ145" s="44"/>
      <c r="AR145" s="44"/>
      <c r="AS145" s="44"/>
    </row>
    <row r="146" spans="1:45" x14ac:dyDescent="0.25">
      <c r="A146" s="44"/>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44"/>
      <c r="AI146" s="44"/>
      <c r="AJ146" s="44"/>
      <c r="AK146" s="44"/>
      <c r="AL146" s="44"/>
      <c r="AM146" s="44"/>
      <c r="AN146" s="44"/>
      <c r="AO146" s="44"/>
      <c r="AP146" s="44"/>
      <c r="AQ146" s="44"/>
      <c r="AR146" s="44"/>
      <c r="AS146" s="44"/>
    </row>
    <row r="147" spans="1:45" x14ac:dyDescent="0.25">
      <c r="A147" s="44"/>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44"/>
      <c r="AI147" s="44"/>
      <c r="AJ147" s="44"/>
      <c r="AK147" s="44"/>
      <c r="AL147" s="44"/>
      <c r="AM147" s="44"/>
      <c r="AN147" s="44"/>
      <c r="AO147" s="44"/>
      <c r="AP147" s="44"/>
      <c r="AQ147" s="44"/>
      <c r="AR147" s="44"/>
      <c r="AS147" s="44"/>
    </row>
    <row r="148" spans="1:45" x14ac:dyDescent="0.25">
      <c r="A148" s="44"/>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44"/>
      <c r="AI148" s="44"/>
      <c r="AJ148" s="44"/>
      <c r="AK148" s="44"/>
      <c r="AL148" s="44"/>
      <c r="AM148" s="44"/>
      <c r="AN148" s="44"/>
      <c r="AO148" s="44"/>
      <c r="AP148" s="44"/>
      <c r="AQ148" s="44"/>
      <c r="AR148" s="44"/>
      <c r="AS148" s="44"/>
    </row>
    <row r="149" spans="1:45" x14ac:dyDescent="0.25">
      <c r="A149" s="44"/>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44"/>
      <c r="AI149" s="44"/>
      <c r="AJ149" s="44"/>
      <c r="AK149" s="44"/>
      <c r="AL149" s="44"/>
      <c r="AM149" s="44"/>
      <c r="AN149" s="44"/>
      <c r="AO149" s="44"/>
      <c r="AP149" s="44"/>
      <c r="AQ149" s="44"/>
      <c r="AR149" s="44"/>
      <c r="AS149" s="44"/>
    </row>
    <row r="150" spans="1:45" x14ac:dyDescent="0.25">
      <c r="A150" s="44"/>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44"/>
      <c r="AI150" s="44"/>
      <c r="AJ150" s="44"/>
      <c r="AK150" s="44"/>
      <c r="AL150" s="44"/>
      <c r="AM150" s="44"/>
      <c r="AN150" s="44"/>
      <c r="AO150" s="44"/>
      <c r="AP150" s="44"/>
      <c r="AQ150" s="44"/>
      <c r="AR150" s="44"/>
      <c r="AS150" s="44"/>
    </row>
    <row r="151" spans="1:45" x14ac:dyDescent="0.25">
      <c r="A151" s="44"/>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44"/>
      <c r="AI151" s="44"/>
      <c r="AJ151" s="44"/>
      <c r="AK151" s="44"/>
      <c r="AL151" s="44"/>
      <c r="AM151" s="44"/>
      <c r="AN151" s="44"/>
      <c r="AO151" s="44"/>
      <c r="AP151" s="44"/>
      <c r="AQ151" s="44"/>
      <c r="AR151" s="44"/>
      <c r="AS151" s="44"/>
    </row>
    <row r="152" spans="1:45" x14ac:dyDescent="0.25">
      <c r="A152" s="44"/>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44"/>
      <c r="AI152" s="44"/>
      <c r="AJ152" s="44"/>
      <c r="AK152" s="44"/>
      <c r="AL152" s="44"/>
      <c r="AM152" s="44"/>
      <c r="AN152" s="44"/>
      <c r="AO152" s="44"/>
      <c r="AP152" s="44"/>
      <c r="AQ152" s="44"/>
      <c r="AR152" s="44"/>
      <c r="AS152" s="44"/>
    </row>
    <row r="153" spans="1:45" x14ac:dyDescent="0.25">
      <c r="A153" s="44"/>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44"/>
      <c r="AI153" s="44"/>
      <c r="AJ153" s="44"/>
      <c r="AK153" s="44"/>
      <c r="AL153" s="44"/>
      <c r="AM153" s="44"/>
      <c r="AN153" s="44"/>
      <c r="AO153" s="44"/>
      <c r="AP153" s="44"/>
      <c r="AQ153" s="44"/>
      <c r="AR153" s="44"/>
      <c r="AS153" s="44"/>
    </row>
    <row r="154" spans="1:45" x14ac:dyDescent="0.25">
      <c r="A154" s="44"/>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44"/>
      <c r="AI154" s="44"/>
      <c r="AJ154" s="44"/>
      <c r="AK154" s="44"/>
      <c r="AL154" s="44"/>
      <c r="AM154" s="44"/>
      <c r="AN154" s="44"/>
      <c r="AO154" s="44"/>
      <c r="AP154" s="44"/>
      <c r="AQ154" s="44"/>
      <c r="AR154" s="44"/>
      <c r="AS154" s="44"/>
    </row>
    <row r="155" spans="1:45" x14ac:dyDescent="0.25">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44"/>
      <c r="AI155" s="44"/>
      <c r="AJ155" s="44"/>
      <c r="AK155" s="44"/>
      <c r="AL155" s="44"/>
      <c r="AM155" s="44"/>
      <c r="AN155" s="44"/>
      <c r="AO155" s="44"/>
      <c r="AP155" s="44"/>
      <c r="AQ155" s="44"/>
      <c r="AR155" s="44"/>
      <c r="AS155" s="44"/>
    </row>
    <row r="156" spans="1:45" x14ac:dyDescent="0.25">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44"/>
      <c r="AI156" s="44"/>
      <c r="AJ156" s="44"/>
      <c r="AK156" s="44"/>
      <c r="AL156" s="44"/>
      <c r="AM156" s="44"/>
      <c r="AN156" s="44"/>
      <c r="AO156" s="44"/>
      <c r="AP156" s="44"/>
      <c r="AQ156" s="44"/>
      <c r="AR156" s="44"/>
      <c r="AS156" s="44"/>
    </row>
    <row r="157" spans="1:45" x14ac:dyDescent="0.25">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H157" s="44"/>
      <c r="AI157" s="44"/>
      <c r="AJ157" s="44"/>
      <c r="AK157" s="44"/>
      <c r="AL157" s="44"/>
      <c r="AM157" s="44"/>
      <c r="AN157" s="44"/>
      <c r="AO157" s="44"/>
      <c r="AP157" s="44"/>
      <c r="AQ157" s="44"/>
      <c r="AR157" s="44"/>
      <c r="AS157" s="44"/>
    </row>
    <row r="158" spans="1:45" x14ac:dyDescent="0.25">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H158" s="44"/>
      <c r="AI158" s="44"/>
      <c r="AJ158" s="44"/>
      <c r="AK158" s="44"/>
      <c r="AL158" s="44"/>
      <c r="AM158" s="44"/>
      <c r="AN158" s="44"/>
      <c r="AO158" s="44"/>
      <c r="AP158" s="44"/>
      <c r="AQ158" s="44"/>
      <c r="AR158" s="44"/>
      <c r="AS158" s="44"/>
    </row>
    <row r="159" spans="1:45" x14ac:dyDescent="0.25">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H159" s="44"/>
      <c r="AI159" s="44"/>
      <c r="AJ159" s="44"/>
      <c r="AK159" s="44"/>
      <c r="AL159" s="44"/>
      <c r="AM159" s="44"/>
      <c r="AN159" s="44"/>
      <c r="AO159" s="44"/>
      <c r="AP159" s="44"/>
      <c r="AQ159" s="44"/>
      <c r="AR159" s="44"/>
      <c r="AS159" s="44"/>
    </row>
    <row r="160" spans="1:45" x14ac:dyDescent="0.25">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H160" s="44"/>
      <c r="AI160" s="44"/>
      <c r="AJ160" s="44"/>
      <c r="AK160" s="44"/>
      <c r="AL160" s="44"/>
      <c r="AM160" s="44"/>
      <c r="AN160" s="44"/>
      <c r="AO160" s="44"/>
      <c r="AP160" s="44"/>
      <c r="AQ160" s="44"/>
      <c r="AR160" s="44"/>
      <c r="AS160" s="44"/>
    </row>
    <row r="161" spans="1:45" x14ac:dyDescent="0.25">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44"/>
      <c r="AH161" s="44"/>
      <c r="AI161" s="44"/>
      <c r="AJ161" s="44"/>
      <c r="AK161" s="44"/>
      <c r="AL161" s="44"/>
      <c r="AM161" s="44"/>
      <c r="AN161" s="44"/>
      <c r="AO161" s="44"/>
      <c r="AP161" s="44"/>
      <c r="AQ161" s="44"/>
      <c r="AR161" s="44"/>
      <c r="AS161" s="44"/>
    </row>
    <row r="162" spans="1:45" x14ac:dyDescent="0.25">
      <c r="A162" s="44"/>
      <c r="B162" s="44"/>
      <c r="C162" s="44"/>
      <c r="D162" s="44"/>
      <c r="E162" s="44"/>
      <c r="F162" s="44"/>
      <c r="G162" s="44"/>
      <c r="H162" s="44"/>
      <c r="I162" s="44"/>
      <c r="J162" s="44"/>
      <c r="K162" s="44"/>
      <c r="L162" s="44"/>
      <c r="M162" s="44"/>
      <c r="N162" s="44"/>
      <c r="O162" s="44"/>
      <c r="P162" s="44"/>
      <c r="Q162" s="44"/>
      <c r="R162" s="44"/>
      <c r="S162" s="44"/>
      <c r="T162" s="44"/>
      <c r="U162" s="44"/>
      <c r="V162" s="44"/>
      <c r="W162" s="44"/>
      <c r="X162" s="44"/>
      <c r="Y162" s="44"/>
      <c r="Z162" s="44"/>
      <c r="AA162" s="44"/>
      <c r="AB162" s="44"/>
      <c r="AC162" s="44"/>
      <c r="AD162" s="44"/>
      <c r="AE162" s="44"/>
      <c r="AF162" s="44"/>
      <c r="AG162" s="44"/>
      <c r="AH162" s="44"/>
      <c r="AI162" s="44"/>
      <c r="AJ162" s="44"/>
      <c r="AK162" s="44"/>
      <c r="AL162" s="44"/>
      <c r="AM162" s="44"/>
      <c r="AN162" s="44"/>
      <c r="AO162" s="44"/>
      <c r="AP162" s="44"/>
      <c r="AQ162" s="44"/>
      <c r="AR162" s="44"/>
      <c r="AS162" s="44"/>
    </row>
    <row r="163" spans="1:45" x14ac:dyDescent="0.25">
      <c r="A163" s="44"/>
      <c r="B163" s="44"/>
      <c r="C163" s="44"/>
      <c r="D163" s="44"/>
      <c r="E163" s="44"/>
      <c r="F163" s="44"/>
      <c r="G163" s="44"/>
      <c r="H163" s="44"/>
      <c r="I163" s="44"/>
      <c r="J163" s="44"/>
      <c r="K163" s="44"/>
      <c r="L163" s="44"/>
      <c r="M163" s="44"/>
      <c r="N163" s="44"/>
      <c r="O163" s="44"/>
      <c r="P163" s="44"/>
      <c r="Q163" s="44"/>
      <c r="R163" s="44"/>
      <c r="S163" s="44"/>
      <c r="T163" s="44"/>
      <c r="U163" s="44"/>
      <c r="V163" s="44"/>
      <c r="W163" s="44"/>
      <c r="X163" s="44"/>
      <c r="Y163" s="44"/>
      <c r="Z163" s="44"/>
      <c r="AA163" s="44"/>
      <c r="AB163" s="44"/>
      <c r="AC163" s="44"/>
      <c r="AD163" s="44"/>
      <c r="AE163" s="44"/>
      <c r="AF163" s="44"/>
      <c r="AG163" s="44"/>
      <c r="AH163" s="44"/>
      <c r="AI163" s="44"/>
      <c r="AJ163" s="44"/>
      <c r="AK163" s="44"/>
      <c r="AL163" s="44"/>
      <c r="AM163" s="44"/>
      <c r="AN163" s="44"/>
      <c r="AO163" s="44"/>
      <c r="AP163" s="44"/>
      <c r="AQ163" s="44"/>
      <c r="AR163" s="44"/>
      <c r="AS163" s="44"/>
    </row>
    <row r="164" spans="1:45" x14ac:dyDescent="0.25">
      <c r="A164" s="44"/>
      <c r="B164" s="44"/>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c r="AA164" s="44"/>
      <c r="AB164" s="44"/>
      <c r="AC164" s="44"/>
      <c r="AD164" s="44"/>
      <c r="AE164" s="44"/>
      <c r="AF164" s="44"/>
      <c r="AG164" s="44"/>
      <c r="AH164" s="44"/>
      <c r="AI164" s="44"/>
      <c r="AJ164" s="44"/>
      <c r="AK164" s="44"/>
      <c r="AL164" s="44"/>
      <c r="AM164" s="44"/>
      <c r="AN164" s="44"/>
      <c r="AO164" s="44"/>
      <c r="AP164" s="44"/>
      <c r="AQ164" s="44"/>
      <c r="AR164" s="44"/>
      <c r="AS164" s="44"/>
    </row>
    <row r="165" spans="1:45" x14ac:dyDescent="0.25">
      <c r="A165" s="44"/>
      <c r="B165" s="44"/>
      <c r="C165" s="44"/>
      <c r="D165" s="44"/>
      <c r="E165" s="44"/>
      <c r="F165" s="44"/>
      <c r="G165" s="44"/>
      <c r="H165" s="44"/>
      <c r="I165" s="44"/>
      <c r="J165" s="44"/>
      <c r="K165" s="44"/>
      <c r="L165" s="44"/>
      <c r="M165" s="44"/>
      <c r="N165" s="44"/>
      <c r="O165" s="44"/>
      <c r="P165" s="44"/>
      <c r="Q165" s="44"/>
      <c r="R165" s="44"/>
      <c r="S165" s="44"/>
      <c r="T165" s="44"/>
      <c r="U165" s="44"/>
      <c r="V165" s="44"/>
      <c r="W165" s="44"/>
      <c r="X165" s="44"/>
      <c r="Y165" s="44"/>
      <c r="Z165" s="44"/>
      <c r="AA165" s="44"/>
      <c r="AB165" s="44"/>
      <c r="AC165" s="44"/>
      <c r="AD165" s="44"/>
      <c r="AE165" s="44"/>
      <c r="AF165" s="44"/>
      <c r="AG165" s="44"/>
      <c r="AH165" s="44"/>
      <c r="AI165" s="44"/>
      <c r="AJ165" s="44"/>
      <c r="AK165" s="44"/>
      <c r="AL165" s="44"/>
      <c r="AM165" s="44"/>
      <c r="AN165" s="44"/>
      <c r="AO165" s="44"/>
      <c r="AP165" s="44"/>
      <c r="AQ165" s="44"/>
      <c r="AR165" s="44"/>
      <c r="AS165" s="44"/>
    </row>
    <row r="166" spans="1:45" x14ac:dyDescent="0.25">
      <c r="A166" s="44"/>
      <c r="B166" s="44"/>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c r="AA166" s="44"/>
      <c r="AB166" s="44"/>
      <c r="AC166" s="44"/>
      <c r="AD166" s="44"/>
      <c r="AE166" s="44"/>
      <c r="AF166" s="44"/>
      <c r="AG166" s="44"/>
      <c r="AH166" s="44"/>
      <c r="AI166" s="44"/>
      <c r="AJ166" s="44"/>
      <c r="AK166" s="44"/>
      <c r="AL166" s="44"/>
      <c r="AM166" s="44"/>
      <c r="AN166" s="44"/>
      <c r="AO166" s="44"/>
      <c r="AP166" s="44"/>
      <c r="AQ166" s="44"/>
      <c r="AR166" s="44"/>
      <c r="AS166" s="44"/>
    </row>
    <row r="167" spans="1:45" x14ac:dyDescent="0.25">
      <c r="A167" s="44"/>
      <c r="B167" s="44"/>
      <c r="C167" s="44"/>
      <c r="D167" s="44"/>
      <c r="E167" s="44"/>
      <c r="F167" s="44"/>
      <c r="G167" s="44"/>
      <c r="H167" s="44"/>
      <c r="I167" s="44"/>
      <c r="J167" s="44"/>
      <c r="K167" s="44"/>
      <c r="L167" s="44"/>
      <c r="M167" s="44"/>
      <c r="N167" s="44"/>
      <c r="O167" s="44"/>
      <c r="P167" s="44"/>
      <c r="Q167" s="44"/>
      <c r="R167" s="44"/>
      <c r="S167" s="44"/>
      <c r="T167" s="44"/>
      <c r="U167" s="44"/>
      <c r="V167" s="44"/>
      <c r="W167" s="44"/>
      <c r="X167" s="44"/>
      <c r="Y167" s="44"/>
      <c r="Z167" s="44"/>
      <c r="AA167" s="44"/>
      <c r="AB167" s="44"/>
      <c r="AC167" s="44"/>
      <c r="AD167" s="44"/>
      <c r="AE167" s="44"/>
      <c r="AF167" s="44"/>
      <c r="AG167" s="44"/>
      <c r="AH167" s="44"/>
      <c r="AI167" s="44"/>
      <c r="AJ167" s="44"/>
      <c r="AK167" s="44"/>
      <c r="AL167" s="44"/>
      <c r="AM167" s="44"/>
      <c r="AN167" s="44"/>
      <c r="AO167" s="44"/>
      <c r="AP167" s="44"/>
      <c r="AQ167" s="44"/>
      <c r="AR167" s="44"/>
      <c r="AS167" s="44"/>
    </row>
    <row r="168" spans="1:45" x14ac:dyDescent="0.25">
      <c r="A168" s="44"/>
      <c r="B168" s="44"/>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c r="AA168" s="44"/>
      <c r="AB168" s="44"/>
      <c r="AC168" s="44"/>
      <c r="AD168" s="44"/>
      <c r="AE168" s="44"/>
      <c r="AF168" s="44"/>
      <c r="AG168" s="44"/>
      <c r="AH168" s="44"/>
      <c r="AI168" s="44"/>
      <c r="AJ168" s="44"/>
      <c r="AK168" s="44"/>
      <c r="AL168" s="44"/>
      <c r="AM168" s="44"/>
      <c r="AN168" s="44"/>
      <c r="AO168" s="44"/>
      <c r="AP168" s="44"/>
      <c r="AQ168" s="44"/>
      <c r="AR168" s="44"/>
      <c r="AS168" s="44"/>
    </row>
    <row r="169" spans="1:45" x14ac:dyDescent="0.25">
      <c r="A169" s="44"/>
      <c r="B169" s="44"/>
      <c r="C169" s="44"/>
      <c r="D169" s="44"/>
      <c r="E169" s="44"/>
      <c r="F169" s="44"/>
      <c r="G169" s="44"/>
      <c r="H169" s="44"/>
      <c r="I169" s="44"/>
      <c r="J169" s="44"/>
      <c r="K169" s="44"/>
      <c r="L169" s="44"/>
      <c r="M169" s="44"/>
      <c r="N169" s="44"/>
      <c r="O169" s="44"/>
      <c r="P169" s="44"/>
      <c r="Q169" s="44"/>
      <c r="R169" s="44"/>
      <c r="S169" s="44"/>
      <c r="T169" s="44"/>
      <c r="U169" s="44"/>
      <c r="V169" s="44"/>
      <c r="W169" s="44"/>
      <c r="X169" s="44"/>
      <c r="Y169" s="44"/>
      <c r="Z169" s="44"/>
      <c r="AA169" s="44"/>
      <c r="AB169" s="44"/>
      <c r="AC169" s="44"/>
      <c r="AD169" s="44"/>
      <c r="AE169" s="44"/>
      <c r="AF169" s="44"/>
      <c r="AG169" s="44"/>
      <c r="AH169" s="44"/>
      <c r="AI169" s="44"/>
      <c r="AJ169" s="44"/>
      <c r="AK169" s="44"/>
      <c r="AL169" s="44"/>
      <c r="AM169" s="44"/>
      <c r="AN169" s="44"/>
      <c r="AO169" s="44"/>
      <c r="AP169" s="44"/>
      <c r="AQ169" s="44"/>
      <c r="AR169" s="44"/>
      <c r="AS169" s="44"/>
    </row>
    <row r="170" spans="1:45" x14ac:dyDescent="0.25">
      <c r="A170" s="44"/>
      <c r="B170" s="44"/>
      <c r="C170" s="44"/>
      <c r="D170" s="44"/>
      <c r="E170" s="44"/>
      <c r="F170" s="44"/>
      <c r="G170" s="44"/>
      <c r="H170" s="44"/>
      <c r="I170" s="44"/>
      <c r="J170" s="44"/>
      <c r="K170" s="44"/>
      <c r="L170" s="44"/>
      <c r="M170" s="44"/>
      <c r="N170" s="44"/>
      <c r="O170" s="44"/>
      <c r="P170" s="44"/>
      <c r="Q170" s="44"/>
      <c r="R170" s="44"/>
      <c r="S170" s="44"/>
      <c r="T170" s="44"/>
      <c r="U170" s="44"/>
      <c r="V170" s="44"/>
      <c r="W170" s="44"/>
      <c r="X170" s="44"/>
      <c r="Y170" s="44"/>
      <c r="Z170" s="44"/>
      <c r="AA170" s="44"/>
      <c r="AB170" s="44"/>
      <c r="AC170" s="44"/>
      <c r="AD170" s="44"/>
      <c r="AE170" s="44"/>
      <c r="AF170" s="44"/>
      <c r="AG170" s="44"/>
      <c r="AH170" s="44"/>
      <c r="AI170" s="44"/>
      <c r="AJ170" s="44"/>
      <c r="AK170" s="44"/>
      <c r="AL170" s="44"/>
      <c r="AM170" s="44"/>
      <c r="AN170" s="44"/>
      <c r="AO170" s="44"/>
      <c r="AP170" s="44"/>
      <c r="AQ170" s="44"/>
      <c r="AR170" s="44"/>
      <c r="AS170" s="44"/>
    </row>
    <row r="171" spans="1:45" x14ac:dyDescent="0.25">
      <c r="A171" s="44"/>
      <c r="B171" s="44"/>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c r="AA171" s="44"/>
      <c r="AB171" s="44"/>
      <c r="AC171" s="44"/>
      <c r="AD171" s="44"/>
      <c r="AE171" s="44"/>
      <c r="AF171" s="44"/>
      <c r="AG171" s="44"/>
      <c r="AH171" s="44"/>
      <c r="AI171" s="44"/>
      <c r="AJ171" s="44"/>
      <c r="AK171" s="44"/>
      <c r="AL171" s="44"/>
      <c r="AM171" s="44"/>
      <c r="AN171" s="44"/>
      <c r="AO171" s="44"/>
      <c r="AP171" s="44"/>
      <c r="AQ171" s="44"/>
      <c r="AR171" s="44"/>
      <c r="AS171" s="44"/>
    </row>
    <row r="172" spans="1:45" x14ac:dyDescent="0.25">
      <c r="A172" s="44"/>
      <c r="B172" s="44"/>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c r="AA172" s="44"/>
      <c r="AB172" s="44"/>
      <c r="AC172" s="44"/>
      <c r="AD172" s="44"/>
      <c r="AE172" s="44"/>
      <c r="AF172" s="44"/>
      <c r="AG172" s="44"/>
      <c r="AH172" s="44"/>
      <c r="AI172" s="44"/>
      <c r="AJ172" s="44"/>
      <c r="AK172" s="44"/>
      <c r="AL172" s="44"/>
      <c r="AM172" s="44"/>
      <c r="AN172" s="44"/>
      <c r="AO172" s="44"/>
      <c r="AP172" s="44"/>
      <c r="AQ172" s="44"/>
      <c r="AR172" s="44"/>
      <c r="AS172" s="44"/>
    </row>
    <row r="173" spans="1:45" x14ac:dyDescent="0.25">
      <c r="A173" s="44"/>
      <c r="B173" s="44"/>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44"/>
      <c r="AA173" s="44"/>
      <c r="AB173" s="44"/>
      <c r="AC173" s="44"/>
      <c r="AD173" s="44"/>
      <c r="AE173" s="44"/>
      <c r="AF173" s="44"/>
      <c r="AG173" s="44"/>
      <c r="AH173" s="44"/>
      <c r="AI173" s="44"/>
      <c r="AJ173" s="44"/>
      <c r="AK173" s="44"/>
      <c r="AL173" s="44"/>
      <c r="AM173" s="44"/>
      <c r="AN173" s="44"/>
      <c r="AO173" s="44"/>
      <c r="AP173" s="44"/>
      <c r="AQ173" s="44"/>
      <c r="AR173" s="44"/>
      <c r="AS173" s="44"/>
    </row>
    <row r="174" spans="1:45" x14ac:dyDescent="0.25">
      <c r="A174" s="44"/>
      <c r="B174" s="44"/>
      <c r="C174" s="44"/>
      <c r="D174" s="44"/>
      <c r="E174" s="44"/>
      <c r="F174" s="44"/>
      <c r="G174" s="44"/>
      <c r="H174" s="44"/>
      <c r="I174" s="44"/>
      <c r="J174" s="44"/>
      <c r="K174" s="44"/>
      <c r="L174" s="44"/>
      <c r="M174" s="44"/>
      <c r="N174" s="44"/>
      <c r="O174" s="44"/>
      <c r="P174" s="44"/>
      <c r="Q174" s="44"/>
      <c r="R174" s="44"/>
      <c r="S174" s="44"/>
      <c r="T174" s="44"/>
      <c r="U174" s="44"/>
      <c r="V174" s="44"/>
      <c r="W174" s="44"/>
      <c r="X174" s="44"/>
      <c r="Y174" s="44"/>
      <c r="Z174" s="44"/>
      <c r="AA174" s="44"/>
      <c r="AB174" s="44"/>
      <c r="AC174" s="44"/>
      <c r="AD174" s="44"/>
      <c r="AE174" s="44"/>
      <c r="AF174" s="44"/>
      <c r="AG174" s="44"/>
      <c r="AH174" s="44"/>
      <c r="AI174" s="44"/>
      <c r="AJ174" s="44"/>
      <c r="AK174" s="44"/>
      <c r="AL174" s="44"/>
      <c r="AM174" s="44"/>
      <c r="AN174" s="44"/>
      <c r="AO174" s="44"/>
      <c r="AP174" s="44"/>
      <c r="AQ174" s="44"/>
      <c r="AR174" s="44"/>
      <c r="AS174" s="44"/>
    </row>
    <row r="175" spans="1:45" x14ac:dyDescent="0.25">
      <c r="A175" s="44"/>
      <c r="B175" s="44"/>
      <c r="C175" s="44"/>
      <c r="D175" s="44"/>
      <c r="E175" s="44"/>
      <c r="F175" s="44"/>
      <c r="G175" s="44"/>
      <c r="H175" s="44"/>
      <c r="I175" s="44"/>
      <c r="J175" s="44"/>
      <c r="K175" s="44"/>
      <c r="L175" s="44"/>
      <c r="M175" s="44"/>
      <c r="N175" s="44"/>
      <c r="O175" s="44"/>
      <c r="P175" s="44"/>
      <c r="Q175" s="44"/>
      <c r="R175" s="44"/>
      <c r="S175" s="44"/>
      <c r="T175" s="44"/>
      <c r="U175" s="44"/>
      <c r="V175" s="44"/>
      <c r="W175" s="44"/>
      <c r="X175" s="44"/>
      <c r="Y175" s="44"/>
      <c r="Z175" s="44"/>
      <c r="AA175" s="44"/>
      <c r="AB175" s="44"/>
      <c r="AC175" s="44"/>
      <c r="AD175" s="44"/>
      <c r="AE175" s="44"/>
      <c r="AF175" s="44"/>
      <c r="AG175" s="44"/>
      <c r="AH175" s="44"/>
      <c r="AI175" s="44"/>
      <c r="AJ175" s="44"/>
      <c r="AK175" s="44"/>
      <c r="AL175" s="44"/>
      <c r="AM175" s="44"/>
      <c r="AN175" s="44"/>
      <c r="AO175" s="44"/>
      <c r="AP175" s="44"/>
      <c r="AQ175" s="44"/>
      <c r="AR175" s="44"/>
      <c r="AS175" s="44"/>
    </row>
    <row r="176" spans="1:45" x14ac:dyDescent="0.25">
      <c r="A176" s="44"/>
      <c r="B176" s="44"/>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c r="AA176" s="44"/>
      <c r="AB176" s="44"/>
      <c r="AC176" s="44"/>
      <c r="AD176" s="44"/>
      <c r="AE176" s="44"/>
      <c r="AF176" s="44"/>
      <c r="AG176" s="44"/>
      <c r="AH176" s="44"/>
      <c r="AI176" s="44"/>
      <c r="AJ176" s="44"/>
      <c r="AK176" s="44"/>
      <c r="AL176" s="44"/>
      <c r="AM176" s="44"/>
      <c r="AN176" s="44"/>
      <c r="AO176" s="44"/>
      <c r="AP176" s="44"/>
      <c r="AQ176" s="44"/>
      <c r="AR176" s="44"/>
      <c r="AS176" s="44"/>
    </row>
    <row r="177" spans="1:45" x14ac:dyDescent="0.25">
      <c r="A177" s="44"/>
      <c r="B177" s="44"/>
      <c r="C177" s="44"/>
      <c r="D177" s="44"/>
      <c r="E177" s="44"/>
      <c r="F177" s="44"/>
      <c r="G177" s="44"/>
      <c r="H177" s="44"/>
      <c r="I177" s="44"/>
      <c r="J177" s="44"/>
      <c r="K177" s="44"/>
      <c r="L177" s="44"/>
      <c r="M177" s="44"/>
      <c r="N177" s="44"/>
      <c r="O177" s="44"/>
      <c r="P177" s="44"/>
      <c r="Q177" s="44"/>
      <c r="R177" s="44"/>
      <c r="S177" s="44"/>
      <c r="T177" s="44"/>
      <c r="U177" s="44"/>
      <c r="V177" s="44"/>
      <c r="W177" s="44"/>
      <c r="X177" s="44"/>
      <c r="Y177" s="44"/>
      <c r="Z177" s="44"/>
      <c r="AA177" s="44"/>
      <c r="AB177" s="44"/>
      <c r="AC177" s="44"/>
      <c r="AD177" s="44"/>
      <c r="AE177" s="44"/>
      <c r="AF177" s="44"/>
      <c r="AG177" s="44"/>
      <c r="AH177" s="44"/>
      <c r="AI177" s="44"/>
      <c r="AJ177" s="44"/>
      <c r="AK177" s="44"/>
      <c r="AL177" s="44"/>
      <c r="AM177" s="44"/>
      <c r="AN177" s="44"/>
      <c r="AO177" s="44"/>
      <c r="AP177" s="44"/>
      <c r="AQ177" s="44"/>
      <c r="AR177" s="44"/>
      <c r="AS177" s="44"/>
    </row>
    <row r="178" spans="1:45" x14ac:dyDescent="0.25">
      <c r="A178" s="44"/>
      <c r="B178" s="44"/>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44"/>
      <c r="AA178" s="44"/>
      <c r="AB178" s="44"/>
      <c r="AC178" s="44"/>
      <c r="AD178" s="44"/>
      <c r="AE178" s="44"/>
      <c r="AF178" s="44"/>
      <c r="AG178" s="44"/>
      <c r="AH178" s="44"/>
      <c r="AI178" s="44"/>
      <c r="AJ178" s="44"/>
      <c r="AK178" s="44"/>
      <c r="AL178" s="44"/>
      <c r="AM178" s="44"/>
      <c r="AN178" s="44"/>
      <c r="AO178" s="44"/>
      <c r="AP178" s="44"/>
      <c r="AQ178" s="44"/>
      <c r="AR178" s="44"/>
      <c r="AS178" s="44"/>
    </row>
    <row r="179" spans="1:45" x14ac:dyDescent="0.25">
      <c r="A179" s="44"/>
      <c r="B179" s="44"/>
      <c r="C179" s="44"/>
      <c r="D179" s="44"/>
      <c r="E179" s="44"/>
      <c r="F179" s="44"/>
      <c r="G179" s="44"/>
      <c r="H179" s="44"/>
      <c r="I179" s="44"/>
      <c r="J179" s="44"/>
      <c r="K179" s="44"/>
      <c r="L179" s="44"/>
      <c r="M179" s="44"/>
      <c r="N179" s="44"/>
      <c r="O179" s="44"/>
      <c r="P179" s="44"/>
      <c r="Q179" s="44"/>
      <c r="R179" s="44"/>
      <c r="S179" s="44"/>
      <c r="T179" s="44"/>
      <c r="U179" s="44"/>
      <c r="V179" s="44"/>
      <c r="W179" s="44"/>
      <c r="X179" s="44"/>
      <c r="Y179" s="44"/>
      <c r="Z179" s="44"/>
      <c r="AA179" s="44"/>
      <c r="AB179" s="44"/>
      <c r="AC179" s="44"/>
      <c r="AD179" s="44"/>
      <c r="AE179" s="44"/>
      <c r="AF179" s="44"/>
      <c r="AG179" s="44"/>
      <c r="AH179" s="44"/>
      <c r="AI179" s="44"/>
      <c r="AJ179" s="44"/>
      <c r="AK179" s="44"/>
      <c r="AL179" s="44"/>
      <c r="AM179" s="44"/>
      <c r="AN179" s="44"/>
      <c r="AO179" s="44"/>
      <c r="AP179" s="44"/>
      <c r="AQ179" s="44"/>
      <c r="AR179" s="44"/>
      <c r="AS179" s="44"/>
    </row>
    <row r="180" spans="1:45" x14ac:dyDescent="0.25">
      <c r="A180" s="44"/>
      <c r="B180" s="44"/>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c r="AA180" s="44"/>
      <c r="AB180" s="44"/>
      <c r="AC180" s="44"/>
      <c r="AD180" s="44"/>
      <c r="AE180" s="44"/>
      <c r="AF180" s="44"/>
      <c r="AG180" s="44"/>
      <c r="AH180" s="44"/>
      <c r="AI180" s="44"/>
      <c r="AJ180" s="44"/>
      <c r="AK180" s="44"/>
      <c r="AL180" s="44"/>
      <c r="AM180" s="44"/>
      <c r="AN180" s="44"/>
      <c r="AO180" s="44"/>
      <c r="AP180" s="44"/>
      <c r="AQ180" s="44"/>
      <c r="AR180" s="44"/>
      <c r="AS180" s="44"/>
    </row>
    <row r="181" spans="1:45" x14ac:dyDescent="0.25">
      <c r="A181" s="44"/>
      <c r="B181" s="44"/>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c r="AA181" s="44"/>
      <c r="AB181" s="44"/>
      <c r="AC181" s="44"/>
      <c r="AD181" s="44"/>
      <c r="AE181" s="44"/>
      <c r="AF181" s="44"/>
      <c r="AG181" s="44"/>
      <c r="AH181" s="44"/>
      <c r="AI181" s="44"/>
      <c r="AJ181" s="44"/>
      <c r="AK181" s="44"/>
      <c r="AL181" s="44"/>
      <c r="AM181" s="44"/>
      <c r="AN181" s="44"/>
      <c r="AO181" s="44"/>
      <c r="AP181" s="44"/>
      <c r="AQ181" s="44"/>
      <c r="AR181" s="44"/>
      <c r="AS181" s="44"/>
    </row>
    <row r="182" spans="1:45" x14ac:dyDescent="0.25">
      <c r="A182" s="44"/>
      <c r="B182" s="44"/>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c r="AA182" s="44"/>
      <c r="AB182" s="44"/>
      <c r="AC182" s="44"/>
      <c r="AD182" s="44"/>
      <c r="AE182" s="44"/>
      <c r="AF182" s="44"/>
      <c r="AG182" s="44"/>
      <c r="AH182" s="44"/>
      <c r="AI182" s="44"/>
      <c r="AJ182" s="44"/>
      <c r="AK182" s="44"/>
      <c r="AL182" s="44"/>
      <c r="AM182" s="44"/>
      <c r="AN182" s="44"/>
      <c r="AO182" s="44"/>
      <c r="AP182" s="44"/>
      <c r="AQ182" s="44"/>
      <c r="AR182" s="44"/>
      <c r="AS182" s="44"/>
    </row>
    <row r="183" spans="1:45" x14ac:dyDescent="0.25">
      <c r="A183" s="44"/>
      <c r="B183" s="44"/>
      <c r="C183" s="44"/>
      <c r="D183" s="44"/>
      <c r="E183" s="44"/>
      <c r="F183" s="44"/>
      <c r="G183" s="44"/>
      <c r="H183" s="44"/>
      <c r="I183" s="44"/>
      <c r="J183" s="44"/>
      <c r="K183" s="44"/>
      <c r="L183" s="44"/>
      <c r="M183" s="44"/>
      <c r="N183" s="44"/>
      <c r="O183" s="44"/>
      <c r="P183" s="44"/>
      <c r="Q183" s="44"/>
      <c r="R183" s="44"/>
      <c r="S183" s="44"/>
      <c r="T183" s="44"/>
      <c r="U183" s="44"/>
      <c r="V183" s="44"/>
      <c r="W183" s="44"/>
      <c r="X183" s="44"/>
      <c r="Y183" s="44"/>
      <c r="Z183" s="44"/>
      <c r="AA183" s="44"/>
      <c r="AB183" s="44"/>
      <c r="AC183" s="44"/>
      <c r="AD183" s="44"/>
      <c r="AE183" s="44"/>
      <c r="AF183" s="44"/>
      <c r="AG183" s="44"/>
      <c r="AH183" s="44"/>
      <c r="AI183" s="44"/>
      <c r="AJ183" s="44"/>
      <c r="AK183" s="44"/>
      <c r="AL183" s="44"/>
      <c r="AM183" s="44"/>
      <c r="AN183" s="44"/>
      <c r="AO183" s="44"/>
      <c r="AP183" s="44"/>
      <c r="AQ183" s="44"/>
      <c r="AR183" s="44"/>
      <c r="AS183" s="44"/>
    </row>
    <row r="184" spans="1:45" x14ac:dyDescent="0.25">
      <c r="A184" s="44"/>
      <c r="B184" s="44"/>
      <c r="C184" s="44"/>
      <c r="D184" s="44"/>
      <c r="E184" s="44"/>
      <c r="F184" s="44"/>
      <c r="G184" s="44"/>
      <c r="H184" s="44"/>
      <c r="I184" s="44"/>
      <c r="J184" s="44"/>
      <c r="K184" s="44"/>
      <c r="L184" s="44"/>
      <c r="M184" s="44"/>
      <c r="N184" s="44"/>
      <c r="O184" s="44"/>
      <c r="P184" s="44"/>
      <c r="Q184" s="44"/>
      <c r="R184" s="44"/>
      <c r="S184" s="44"/>
      <c r="T184" s="44"/>
      <c r="U184" s="44"/>
      <c r="V184" s="44"/>
      <c r="W184" s="44"/>
      <c r="X184" s="44"/>
      <c r="Y184" s="44"/>
      <c r="Z184" s="44"/>
      <c r="AA184" s="44"/>
      <c r="AB184" s="44"/>
      <c r="AC184" s="44"/>
      <c r="AD184" s="44"/>
      <c r="AE184" s="44"/>
      <c r="AF184" s="44"/>
      <c r="AG184" s="44"/>
      <c r="AH184" s="44"/>
      <c r="AI184" s="44"/>
      <c r="AJ184" s="44"/>
      <c r="AK184" s="44"/>
      <c r="AL184" s="44"/>
      <c r="AM184" s="44"/>
      <c r="AN184" s="44"/>
      <c r="AO184" s="44"/>
      <c r="AP184" s="44"/>
      <c r="AQ184" s="44"/>
      <c r="AR184" s="44"/>
      <c r="AS184" s="44"/>
    </row>
    <row r="185" spans="1:45" x14ac:dyDescent="0.25">
      <c r="A185" s="44"/>
      <c r="B185" s="44"/>
      <c r="C185" s="44"/>
      <c r="D185" s="44"/>
      <c r="E185" s="44"/>
      <c r="F185" s="44"/>
      <c r="G185" s="44"/>
      <c r="H185" s="44"/>
      <c r="I185" s="44"/>
      <c r="J185" s="44"/>
      <c r="K185" s="44"/>
      <c r="L185" s="44"/>
      <c r="M185" s="44"/>
      <c r="N185" s="44"/>
      <c r="O185" s="44"/>
      <c r="P185" s="44"/>
      <c r="Q185" s="44"/>
      <c r="R185" s="44"/>
      <c r="S185" s="44"/>
      <c r="T185" s="44"/>
      <c r="U185" s="44"/>
      <c r="V185" s="44"/>
      <c r="W185" s="44"/>
      <c r="X185" s="44"/>
      <c r="Y185" s="44"/>
      <c r="Z185" s="44"/>
      <c r="AA185" s="44"/>
      <c r="AB185" s="44"/>
      <c r="AC185" s="44"/>
      <c r="AD185" s="44"/>
      <c r="AE185" s="44"/>
      <c r="AF185" s="44"/>
      <c r="AG185" s="44"/>
      <c r="AH185" s="44"/>
      <c r="AI185" s="44"/>
      <c r="AJ185" s="44"/>
      <c r="AK185" s="44"/>
      <c r="AL185" s="44"/>
      <c r="AM185" s="44"/>
      <c r="AN185" s="44"/>
      <c r="AO185" s="44"/>
      <c r="AP185" s="44"/>
      <c r="AQ185" s="44"/>
      <c r="AR185" s="44"/>
      <c r="AS185" s="44"/>
    </row>
    <row r="186" spans="1:45" x14ac:dyDescent="0.25">
      <c r="A186" s="44"/>
      <c r="B186" s="44"/>
      <c r="C186" s="44"/>
      <c r="D186" s="44"/>
      <c r="E186" s="44"/>
      <c r="F186" s="44"/>
      <c r="G186" s="44"/>
      <c r="H186" s="44"/>
      <c r="I186" s="44"/>
      <c r="J186" s="44"/>
      <c r="K186" s="44"/>
      <c r="L186" s="44"/>
      <c r="M186" s="44"/>
      <c r="N186" s="44"/>
      <c r="O186" s="44"/>
      <c r="P186" s="44"/>
      <c r="Q186" s="44"/>
      <c r="R186" s="44"/>
      <c r="S186" s="44"/>
      <c r="T186" s="44"/>
      <c r="U186" s="44"/>
      <c r="V186" s="44"/>
      <c r="W186" s="44"/>
      <c r="X186" s="44"/>
      <c r="Y186" s="44"/>
      <c r="Z186" s="44"/>
      <c r="AA186" s="44"/>
      <c r="AB186" s="44"/>
      <c r="AC186" s="44"/>
      <c r="AD186" s="44"/>
      <c r="AE186" s="44"/>
      <c r="AF186" s="44"/>
      <c r="AG186" s="44"/>
      <c r="AH186" s="44"/>
      <c r="AI186" s="44"/>
      <c r="AJ186" s="44"/>
      <c r="AK186" s="44"/>
      <c r="AL186" s="44"/>
      <c r="AM186" s="44"/>
      <c r="AN186" s="44"/>
      <c r="AO186" s="44"/>
      <c r="AP186" s="44"/>
      <c r="AQ186" s="44"/>
      <c r="AR186" s="44"/>
      <c r="AS186" s="44"/>
    </row>
    <row r="187" spans="1:45" x14ac:dyDescent="0.25">
      <c r="A187" s="44"/>
      <c r="B187" s="44"/>
      <c r="C187" s="44"/>
      <c r="D187" s="44"/>
      <c r="E187" s="44"/>
      <c r="F187" s="44"/>
      <c r="G187" s="44"/>
      <c r="H187" s="44"/>
      <c r="I187" s="44"/>
      <c r="J187" s="44"/>
      <c r="K187" s="44"/>
      <c r="L187" s="44"/>
      <c r="M187" s="44"/>
      <c r="N187" s="44"/>
      <c r="O187" s="44"/>
      <c r="P187" s="44"/>
      <c r="Q187" s="44"/>
      <c r="R187" s="44"/>
      <c r="S187" s="44"/>
      <c r="T187" s="44"/>
      <c r="U187" s="44"/>
      <c r="V187" s="44"/>
      <c r="W187" s="44"/>
      <c r="X187" s="44"/>
      <c r="Y187" s="44"/>
      <c r="Z187" s="44"/>
      <c r="AA187" s="44"/>
      <c r="AB187" s="44"/>
      <c r="AC187" s="44"/>
      <c r="AD187" s="44"/>
      <c r="AE187" s="44"/>
      <c r="AF187" s="44"/>
      <c r="AG187" s="44"/>
      <c r="AH187" s="44"/>
      <c r="AI187" s="44"/>
      <c r="AJ187" s="44"/>
      <c r="AK187" s="44"/>
      <c r="AL187" s="44"/>
      <c r="AM187" s="44"/>
      <c r="AN187" s="44"/>
      <c r="AO187" s="44"/>
      <c r="AP187" s="44"/>
      <c r="AQ187" s="44"/>
      <c r="AR187" s="44"/>
      <c r="AS187" s="44"/>
    </row>
    <row r="188" spans="1:45" x14ac:dyDescent="0.25">
      <c r="A188" s="44"/>
      <c r="B188" s="44"/>
      <c r="C188" s="44"/>
      <c r="D188" s="44"/>
      <c r="E188" s="44"/>
      <c r="F188" s="44"/>
      <c r="G188" s="44"/>
      <c r="H188" s="44"/>
      <c r="I188" s="44"/>
      <c r="J188" s="44"/>
      <c r="K188" s="44"/>
      <c r="L188" s="44"/>
      <c r="M188" s="44"/>
      <c r="N188" s="44"/>
      <c r="O188" s="44"/>
      <c r="P188" s="44"/>
      <c r="Q188" s="44"/>
      <c r="R188" s="44"/>
      <c r="S188" s="44"/>
      <c r="T188" s="44"/>
      <c r="U188" s="44"/>
      <c r="V188" s="44"/>
      <c r="W188" s="44"/>
      <c r="X188" s="44"/>
      <c r="Y188" s="44"/>
      <c r="Z188" s="44"/>
      <c r="AA188" s="44"/>
      <c r="AB188" s="44"/>
      <c r="AC188" s="44"/>
      <c r="AD188" s="44"/>
      <c r="AE188" s="44"/>
      <c r="AF188" s="44"/>
      <c r="AG188" s="44"/>
      <c r="AH188" s="44"/>
      <c r="AI188" s="44"/>
      <c r="AJ188" s="44"/>
      <c r="AK188" s="44"/>
      <c r="AL188" s="44"/>
      <c r="AM188" s="44"/>
      <c r="AN188" s="44"/>
      <c r="AO188" s="44"/>
      <c r="AP188" s="44"/>
      <c r="AQ188" s="44"/>
      <c r="AR188" s="44"/>
      <c r="AS188" s="44"/>
    </row>
    <row r="189" spans="1:45" x14ac:dyDescent="0.25">
      <c r="A189" s="44"/>
      <c r="B189" s="44"/>
      <c r="C189" s="44"/>
      <c r="D189" s="44"/>
      <c r="E189" s="44"/>
      <c r="F189" s="44"/>
      <c r="G189" s="44"/>
      <c r="H189" s="44"/>
      <c r="I189" s="44"/>
      <c r="J189" s="44"/>
      <c r="K189" s="44"/>
      <c r="L189" s="44"/>
      <c r="M189" s="44"/>
      <c r="N189" s="44"/>
      <c r="O189" s="44"/>
      <c r="P189" s="44"/>
      <c r="Q189" s="44"/>
      <c r="R189" s="44"/>
      <c r="S189" s="44"/>
      <c r="T189" s="44"/>
      <c r="U189" s="44"/>
      <c r="V189" s="44"/>
      <c r="W189" s="44"/>
      <c r="X189" s="44"/>
      <c r="Y189" s="44"/>
      <c r="Z189" s="44"/>
      <c r="AA189" s="44"/>
      <c r="AB189" s="44"/>
      <c r="AC189" s="44"/>
      <c r="AD189" s="44"/>
      <c r="AE189" s="44"/>
      <c r="AF189" s="44"/>
      <c r="AG189" s="44"/>
      <c r="AH189" s="44"/>
      <c r="AI189" s="44"/>
      <c r="AJ189" s="44"/>
      <c r="AK189" s="44"/>
      <c r="AL189" s="44"/>
      <c r="AM189" s="44"/>
      <c r="AN189" s="44"/>
      <c r="AO189" s="44"/>
      <c r="AP189" s="44"/>
      <c r="AQ189" s="44"/>
      <c r="AR189" s="44"/>
      <c r="AS189" s="44"/>
    </row>
    <row r="190" spans="1:45" x14ac:dyDescent="0.25">
      <c r="A190" s="44"/>
      <c r="B190" s="44"/>
      <c r="C190" s="44"/>
      <c r="D190" s="44"/>
      <c r="E190" s="44"/>
      <c r="F190" s="44"/>
      <c r="G190" s="44"/>
      <c r="H190" s="44"/>
      <c r="I190" s="44"/>
      <c r="J190" s="44"/>
      <c r="K190" s="44"/>
      <c r="L190" s="44"/>
      <c r="M190" s="44"/>
      <c r="N190" s="44"/>
      <c r="O190" s="44"/>
      <c r="P190" s="44"/>
      <c r="Q190" s="44"/>
      <c r="R190" s="44"/>
      <c r="S190" s="44"/>
      <c r="T190" s="44"/>
      <c r="U190" s="44"/>
      <c r="V190" s="44"/>
      <c r="W190" s="44"/>
      <c r="X190" s="44"/>
      <c r="Y190" s="44"/>
      <c r="Z190" s="44"/>
      <c r="AA190" s="44"/>
      <c r="AB190" s="44"/>
      <c r="AC190" s="44"/>
      <c r="AD190" s="44"/>
      <c r="AE190" s="44"/>
      <c r="AF190" s="44"/>
      <c r="AG190" s="44"/>
      <c r="AH190" s="44"/>
      <c r="AI190" s="44"/>
      <c r="AJ190" s="44"/>
      <c r="AK190" s="44"/>
      <c r="AL190" s="44"/>
      <c r="AM190" s="44"/>
      <c r="AN190" s="44"/>
      <c r="AO190" s="44"/>
      <c r="AP190" s="44"/>
      <c r="AQ190" s="44"/>
      <c r="AR190" s="44"/>
      <c r="AS190" s="44"/>
    </row>
    <row r="191" spans="1:45" x14ac:dyDescent="0.25">
      <c r="A191" s="44"/>
      <c r="B191" s="44"/>
      <c r="C191" s="44"/>
      <c r="D191" s="44"/>
      <c r="E191" s="44"/>
      <c r="F191" s="44"/>
      <c r="G191" s="44"/>
      <c r="H191" s="44"/>
      <c r="I191" s="44"/>
      <c r="J191" s="44"/>
      <c r="K191" s="44"/>
      <c r="L191" s="44"/>
      <c r="M191" s="44"/>
      <c r="N191" s="44"/>
      <c r="O191" s="44"/>
      <c r="P191" s="44"/>
      <c r="Q191" s="44"/>
      <c r="R191" s="44"/>
      <c r="S191" s="44"/>
      <c r="T191" s="44"/>
      <c r="U191" s="44"/>
      <c r="V191" s="44"/>
      <c r="W191" s="44"/>
      <c r="X191" s="44"/>
      <c r="Y191" s="44"/>
      <c r="Z191" s="44"/>
      <c r="AA191" s="44"/>
      <c r="AB191" s="44"/>
      <c r="AC191" s="44"/>
      <c r="AD191" s="44"/>
      <c r="AE191" s="44"/>
      <c r="AF191" s="44"/>
      <c r="AG191" s="44"/>
      <c r="AH191" s="44"/>
      <c r="AI191" s="44"/>
      <c r="AJ191" s="44"/>
      <c r="AK191" s="44"/>
      <c r="AL191" s="44"/>
      <c r="AM191" s="44"/>
      <c r="AN191" s="44"/>
      <c r="AO191" s="44"/>
      <c r="AP191" s="44"/>
      <c r="AQ191" s="44"/>
      <c r="AR191" s="44"/>
      <c r="AS191" s="44"/>
    </row>
    <row r="192" spans="1:45" x14ac:dyDescent="0.25">
      <c r="A192" s="44"/>
      <c r="B192" s="44"/>
      <c r="C192" s="44"/>
      <c r="D192" s="44"/>
      <c r="E192" s="44"/>
      <c r="F192" s="44"/>
      <c r="G192" s="44"/>
      <c r="H192" s="44"/>
      <c r="I192" s="44"/>
      <c r="J192" s="44"/>
      <c r="K192" s="44"/>
      <c r="L192" s="44"/>
      <c r="M192" s="44"/>
      <c r="N192" s="44"/>
      <c r="O192" s="44"/>
      <c r="P192" s="44"/>
      <c r="Q192" s="44"/>
      <c r="R192" s="44"/>
      <c r="S192" s="44"/>
      <c r="T192" s="44"/>
      <c r="U192" s="44"/>
      <c r="V192" s="44"/>
      <c r="W192" s="44"/>
      <c r="X192" s="44"/>
      <c r="Y192" s="44"/>
      <c r="Z192" s="44"/>
      <c r="AA192" s="44"/>
      <c r="AB192" s="44"/>
      <c r="AC192" s="44"/>
      <c r="AD192" s="44"/>
      <c r="AE192" s="44"/>
      <c r="AF192" s="44"/>
      <c r="AG192" s="44"/>
      <c r="AH192" s="44"/>
      <c r="AI192" s="44"/>
      <c r="AJ192" s="44"/>
      <c r="AK192" s="44"/>
      <c r="AL192" s="44"/>
      <c r="AM192" s="44"/>
      <c r="AN192" s="44"/>
      <c r="AO192" s="44"/>
      <c r="AP192" s="44"/>
      <c r="AQ192" s="44"/>
      <c r="AR192" s="44"/>
      <c r="AS192" s="44"/>
    </row>
    <row r="193" spans="1:45" x14ac:dyDescent="0.25">
      <c r="A193" s="44"/>
      <c r="B193" s="44"/>
      <c r="C193" s="44"/>
      <c r="D193" s="44"/>
      <c r="E193" s="44"/>
      <c r="F193" s="44"/>
      <c r="G193" s="44"/>
      <c r="H193" s="44"/>
      <c r="I193" s="44"/>
      <c r="J193" s="44"/>
      <c r="K193" s="44"/>
      <c r="L193" s="44"/>
      <c r="M193" s="44"/>
      <c r="N193" s="44"/>
      <c r="O193" s="44"/>
      <c r="P193" s="44"/>
      <c r="Q193" s="44"/>
      <c r="R193" s="44"/>
      <c r="S193" s="44"/>
      <c r="T193" s="44"/>
      <c r="U193" s="44"/>
      <c r="V193" s="44"/>
      <c r="W193" s="44"/>
      <c r="X193" s="44"/>
      <c r="Y193" s="44"/>
      <c r="Z193" s="44"/>
      <c r="AA193" s="44"/>
      <c r="AB193" s="44"/>
      <c r="AC193" s="44"/>
      <c r="AD193" s="44"/>
      <c r="AE193" s="44"/>
      <c r="AF193" s="44"/>
      <c r="AG193" s="44"/>
      <c r="AH193" s="44"/>
      <c r="AI193" s="44"/>
      <c r="AJ193" s="44"/>
      <c r="AK193" s="44"/>
      <c r="AL193" s="44"/>
      <c r="AM193" s="44"/>
      <c r="AN193" s="44"/>
      <c r="AO193" s="44"/>
      <c r="AP193" s="44"/>
      <c r="AQ193" s="44"/>
      <c r="AR193" s="44"/>
      <c r="AS193" s="44"/>
    </row>
    <row r="194" spans="1:45" x14ac:dyDescent="0.25">
      <c r="A194" s="44"/>
      <c r="B194" s="44"/>
      <c r="C194" s="44"/>
      <c r="D194" s="44"/>
      <c r="E194" s="44"/>
      <c r="F194" s="44"/>
      <c r="G194" s="44"/>
      <c r="H194" s="44"/>
      <c r="I194" s="44"/>
      <c r="J194" s="44"/>
      <c r="K194" s="44"/>
      <c r="L194" s="44"/>
      <c r="M194" s="44"/>
      <c r="N194" s="44"/>
      <c r="O194" s="44"/>
      <c r="P194" s="44"/>
      <c r="Q194" s="44"/>
      <c r="R194" s="44"/>
      <c r="S194" s="44"/>
      <c r="T194" s="44"/>
      <c r="U194" s="44"/>
      <c r="V194" s="44"/>
      <c r="W194" s="44"/>
      <c r="X194" s="44"/>
      <c r="Y194" s="44"/>
      <c r="Z194" s="44"/>
      <c r="AA194" s="44"/>
      <c r="AB194" s="44"/>
      <c r="AC194" s="44"/>
      <c r="AD194" s="44"/>
      <c r="AE194" s="44"/>
      <c r="AF194" s="44"/>
      <c r="AG194" s="44"/>
      <c r="AH194" s="44"/>
      <c r="AI194" s="44"/>
      <c r="AJ194" s="44"/>
      <c r="AK194" s="44"/>
      <c r="AL194" s="44"/>
      <c r="AM194" s="44"/>
      <c r="AN194" s="44"/>
      <c r="AO194" s="44"/>
      <c r="AP194" s="44"/>
      <c r="AQ194" s="44"/>
      <c r="AR194" s="44"/>
      <c r="AS194" s="44"/>
    </row>
    <row r="195" spans="1:45" x14ac:dyDescent="0.25">
      <c r="A195" s="44"/>
      <c r="B195" s="44"/>
      <c r="C195" s="44"/>
      <c r="D195" s="44"/>
      <c r="E195" s="44"/>
      <c r="F195" s="44"/>
      <c r="G195" s="44"/>
      <c r="H195" s="44"/>
      <c r="I195" s="44"/>
      <c r="J195" s="44"/>
      <c r="K195" s="44"/>
      <c r="L195" s="44"/>
      <c r="M195" s="44"/>
      <c r="N195" s="44"/>
      <c r="O195" s="44"/>
      <c r="P195" s="44"/>
      <c r="Q195" s="44"/>
      <c r="R195" s="44"/>
      <c r="S195" s="44"/>
      <c r="T195" s="44"/>
      <c r="U195" s="44"/>
      <c r="V195" s="44"/>
      <c r="W195" s="44"/>
      <c r="X195" s="44"/>
      <c r="Y195" s="44"/>
      <c r="Z195" s="44"/>
      <c r="AA195" s="44"/>
      <c r="AB195" s="44"/>
      <c r="AC195" s="44"/>
      <c r="AD195" s="44"/>
      <c r="AE195" s="44"/>
      <c r="AF195" s="44"/>
      <c r="AG195" s="44"/>
      <c r="AH195" s="44"/>
      <c r="AI195" s="44"/>
      <c r="AJ195" s="44"/>
      <c r="AK195" s="44"/>
      <c r="AL195" s="44"/>
      <c r="AM195" s="44"/>
      <c r="AN195" s="44"/>
      <c r="AO195" s="44"/>
      <c r="AP195" s="44"/>
      <c r="AQ195" s="44"/>
      <c r="AR195" s="44"/>
      <c r="AS195" s="44"/>
    </row>
    <row r="196" spans="1:45" x14ac:dyDescent="0.25">
      <c r="A196" s="44"/>
      <c r="B196" s="44"/>
      <c r="C196" s="44"/>
      <c r="D196" s="44"/>
      <c r="E196" s="44"/>
      <c r="F196" s="44"/>
      <c r="G196" s="44"/>
      <c r="H196" s="44"/>
      <c r="I196" s="44"/>
      <c r="J196" s="44"/>
      <c r="K196" s="44"/>
      <c r="L196" s="44"/>
      <c r="M196" s="44"/>
      <c r="N196" s="44"/>
      <c r="O196" s="44"/>
      <c r="P196" s="44"/>
      <c r="Q196" s="44"/>
      <c r="R196" s="44"/>
      <c r="S196" s="44"/>
      <c r="T196" s="44"/>
      <c r="U196" s="44"/>
      <c r="V196" s="44"/>
      <c r="W196" s="44"/>
      <c r="X196" s="44"/>
      <c r="Y196" s="44"/>
      <c r="Z196" s="44"/>
      <c r="AA196" s="44"/>
      <c r="AB196" s="44"/>
      <c r="AC196" s="44"/>
      <c r="AD196" s="44"/>
      <c r="AE196" s="44"/>
      <c r="AF196" s="44"/>
      <c r="AG196" s="44"/>
      <c r="AH196" s="44"/>
      <c r="AI196" s="44"/>
      <c r="AJ196" s="44"/>
      <c r="AK196" s="44"/>
      <c r="AL196" s="44"/>
      <c r="AM196" s="44"/>
      <c r="AN196" s="44"/>
      <c r="AO196" s="44"/>
      <c r="AP196" s="44"/>
      <c r="AQ196" s="44"/>
      <c r="AR196" s="44"/>
      <c r="AS196" s="44"/>
    </row>
    <row r="197" spans="1:45" x14ac:dyDescent="0.25">
      <c r="A197" s="44"/>
      <c r="B197" s="44"/>
      <c r="C197" s="44"/>
      <c r="D197" s="44"/>
      <c r="E197" s="44"/>
      <c r="F197" s="44"/>
      <c r="G197" s="44"/>
      <c r="H197" s="44"/>
      <c r="I197" s="44"/>
      <c r="J197" s="44"/>
      <c r="K197" s="44"/>
      <c r="L197" s="44"/>
      <c r="M197" s="44"/>
      <c r="N197" s="44"/>
      <c r="O197" s="44"/>
      <c r="P197" s="44"/>
      <c r="Q197" s="44"/>
      <c r="R197" s="44"/>
      <c r="S197" s="44"/>
      <c r="T197" s="44"/>
      <c r="U197" s="44"/>
      <c r="V197" s="44"/>
      <c r="W197" s="44"/>
      <c r="X197" s="44"/>
      <c r="Y197" s="44"/>
      <c r="Z197" s="44"/>
      <c r="AA197" s="44"/>
      <c r="AB197" s="44"/>
      <c r="AC197" s="44"/>
      <c r="AD197" s="44"/>
      <c r="AE197" s="44"/>
      <c r="AF197" s="44"/>
      <c r="AG197" s="44"/>
      <c r="AH197" s="44"/>
      <c r="AI197" s="44"/>
      <c r="AJ197" s="44"/>
      <c r="AK197" s="44"/>
      <c r="AL197" s="44"/>
      <c r="AM197" s="44"/>
      <c r="AN197" s="44"/>
      <c r="AO197" s="44"/>
      <c r="AP197" s="44"/>
      <c r="AQ197" s="44"/>
      <c r="AR197" s="44"/>
      <c r="AS197" s="44"/>
    </row>
    <row r="198" spans="1:45" x14ac:dyDescent="0.25">
      <c r="A198" s="44"/>
      <c r="B198" s="44"/>
      <c r="C198" s="44"/>
      <c r="D198" s="44"/>
      <c r="E198" s="44"/>
      <c r="F198" s="44"/>
      <c r="G198" s="44"/>
      <c r="H198" s="44"/>
      <c r="I198" s="44"/>
      <c r="J198" s="44"/>
      <c r="K198" s="44"/>
      <c r="L198" s="44"/>
      <c r="M198" s="44"/>
      <c r="N198" s="44"/>
      <c r="O198" s="44"/>
      <c r="P198" s="44"/>
      <c r="Q198" s="44"/>
      <c r="R198" s="44"/>
      <c r="S198" s="44"/>
      <c r="T198" s="44"/>
      <c r="U198" s="44"/>
      <c r="V198" s="44"/>
      <c r="W198" s="44"/>
      <c r="X198" s="44"/>
      <c r="Y198" s="44"/>
      <c r="Z198" s="44"/>
      <c r="AA198" s="44"/>
      <c r="AB198" s="44"/>
      <c r="AC198" s="44"/>
      <c r="AD198" s="44"/>
      <c r="AE198" s="44"/>
      <c r="AF198" s="44"/>
      <c r="AG198" s="44"/>
      <c r="AH198" s="44"/>
      <c r="AI198" s="44"/>
      <c r="AJ198" s="44"/>
      <c r="AK198" s="44"/>
      <c r="AL198" s="44"/>
      <c r="AM198" s="44"/>
      <c r="AN198" s="44"/>
      <c r="AO198" s="44"/>
      <c r="AP198" s="44"/>
      <c r="AQ198" s="44"/>
      <c r="AR198" s="44"/>
      <c r="AS198" s="44"/>
    </row>
    <row r="199" spans="1:45" x14ac:dyDescent="0.25">
      <c r="A199" s="44"/>
      <c r="B199" s="44"/>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c r="AA199" s="44"/>
      <c r="AB199" s="44"/>
      <c r="AC199" s="44"/>
      <c r="AD199" s="44"/>
      <c r="AE199" s="44"/>
      <c r="AF199" s="44"/>
      <c r="AG199" s="44"/>
      <c r="AH199" s="44"/>
      <c r="AI199" s="44"/>
      <c r="AJ199" s="44"/>
      <c r="AK199" s="44"/>
      <c r="AL199" s="44"/>
      <c r="AM199" s="44"/>
      <c r="AN199" s="44"/>
      <c r="AO199" s="44"/>
      <c r="AP199" s="44"/>
      <c r="AQ199" s="44"/>
      <c r="AR199" s="44"/>
      <c r="AS199" s="44"/>
    </row>
    <row r="200" spans="1:45" x14ac:dyDescent="0.25">
      <c r="A200" s="44"/>
      <c r="B200" s="44"/>
      <c r="C200" s="44"/>
      <c r="D200" s="44"/>
      <c r="E200" s="44"/>
      <c r="F200" s="44"/>
      <c r="G200" s="44"/>
      <c r="H200" s="44"/>
      <c r="I200" s="44"/>
      <c r="J200" s="44"/>
      <c r="K200" s="44"/>
      <c r="L200" s="44"/>
      <c r="M200" s="44"/>
      <c r="N200" s="44"/>
      <c r="O200" s="44"/>
      <c r="P200" s="44"/>
      <c r="Q200" s="44"/>
      <c r="R200" s="44"/>
      <c r="S200" s="44"/>
      <c r="T200" s="44"/>
      <c r="U200" s="44"/>
      <c r="V200" s="44"/>
      <c r="W200" s="44"/>
      <c r="X200" s="44"/>
      <c r="Y200" s="44"/>
      <c r="Z200" s="44"/>
      <c r="AA200" s="44"/>
      <c r="AB200" s="44"/>
      <c r="AC200" s="44"/>
      <c r="AD200" s="44"/>
      <c r="AE200" s="44"/>
      <c r="AF200" s="44"/>
      <c r="AG200" s="44"/>
      <c r="AH200" s="44"/>
      <c r="AI200" s="44"/>
      <c r="AJ200" s="44"/>
      <c r="AK200" s="44"/>
      <c r="AL200" s="44"/>
      <c r="AM200" s="44"/>
      <c r="AN200" s="44"/>
      <c r="AO200" s="44"/>
      <c r="AP200" s="44"/>
      <c r="AQ200" s="44"/>
      <c r="AR200" s="44"/>
      <c r="AS200" s="44"/>
    </row>
    <row r="201" spans="1:45" x14ac:dyDescent="0.25">
      <c r="A201" s="44"/>
      <c r="B201" s="44"/>
      <c r="C201" s="44"/>
      <c r="D201" s="44"/>
      <c r="E201" s="44"/>
      <c r="F201" s="44"/>
      <c r="G201" s="44"/>
      <c r="H201" s="44"/>
      <c r="I201" s="44"/>
      <c r="J201" s="44"/>
      <c r="K201" s="44"/>
      <c r="L201" s="44"/>
      <c r="M201" s="44"/>
      <c r="N201" s="44"/>
      <c r="O201" s="44"/>
      <c r="P201" s="44"/>
      <c r="Q201" s="44"/>
      <c r="R201" s="44"/>
      <c r="S201" s="44"/>
      <c r="T201" s="44"/>
      <c r="U201" s="44"/>
      <c r="V201" s="44"/>
      <c r="W201" s="44"/>
      <c r="X201" s="44"/>
      <c r="Y201" s="44"/>
      <c r="Z201" s="44"/>
      <c r="AA201" s="44"/>
      <c r="AB201" s="44"/>
      <c r="AC201" s="44"/>
      <c r="AD201" s="44"/>
      <c r="AE201" s="44"/>
      <c r="AF201" s="44"/>
      <c r="AG201" s="44"/>
      <c r="AH201" s="44"/>
      <c r="AI201" s="44"/>
      <c r="AJ201" s="44"/>
      <c r="AK201" s="44"/>
      <c r="AL201" s="44"/>
      <c r="AM201" s="44"/>
      <c r="AN201" s="44"/>
      <c r="AO201" s="44"/>
      <c r="AP201" s="44"/>
      <c r="AQ201" s="44"/>
      <c r="AR201" s="44"/>
      <c r="AS201" s="44"/>
    </row>
    <row r="202" spans="1:45" x14ac:dyDescent="0.25">
      <c r="A202" s="44"/>
      <c r="B202" s="44"/>
      <c r="C202" s="44"/>
      <c r="D202" s="44"/>
      <c r="E202" s="44"/>
      <c r="F202" s="44"/>
      <c r="G202" s="44"/>
      <c r="H202" s="44"/>
      <c r="I202" s="44"/>
      <c r="J202" s="44"/>
      <c r="K202" s="44"/>
      <c r="L202" s="44"/>
      <c r="M202" s="44"/>
      <c r="N202" s="44"/>
      <c r="O202" s="44"/>
      <c r="P202" s="44"/>
      <c r="Q202" s="44"/>
      <c r="R202" s="44"/>
      <c r="S202" s="44"/>
      <c r="T202" s="44"/>
      <c r="U202" s="44"/>
      <c r="V202" s="44"/>
      <c r="W202" s="44"/>
      <c r="X202" s="44"/>
      <c r="Y202" s="44"/>
      <c r="Z202" s="44"/>
      <c r="AA202" s="44"/>
      <c r="AB202" s="44"/>
      <c r="AC202" s="44"/>
      <c r="AD202" s="44"/>
      <c r="AE202" s="44"/>
      <c r="AF202" s="44"/>
      <c r="AG202" s="44"/>
      <c r="AH202" s="44"/>
      <c r="AI202" s="44"/>
      <c r="AJ202" s="44"/>
      <c r="AK202" s="44"/>
      <c r="AL202" s="44"/>
      <c r="AM202" s="44"/>
      <c r="AN202" s="44"/>
      <c r="AO202" s="44"/>
      <c r="AP202" s="44"/>
      <c r="AQ202" s="44"/>
      <c r="AR202" s="44"/>
      <c r="AS202" s="44"/>
    </row>
    <row r="203" spans="1:45" x14ac:dyDescent="0.25">
      <c r="A203" s="44"/>
      <c r="B203" s="44"/>
      <c r="C203" s="44"/>
      <c r="D203" s="44"/>
      <c r="E203" s="44"/>
      <c r="F203" s="44"/>
      <c r="G203" s="44"/>
      <c r="H203" s="44"/>
      <c r="I203" s="44"/>
      <c r="J203" s="44"/>
      <c r="K203" s="44"/>
      <c r="L203" s="44"/>
      <c r="M203" s="44"/>
      <c r="N203" s="44"/>
      <c r="O203" s="44"/>
      <c r="P203" s="44"/>
      <c r="Q203" s="44"/>
      <c r="R203" s="44"/>
      <c r="S203" s="44"/>
      <c r="T203" s="44"/>
      <c r="U203" s="44"/>
      <c r="V203" s="44"/>
      <c r="W203" s="44"/>
      <c r="X203" s="44"/>
      <c r="Y203" s="44"/>
      <c r="Z203" s="44"/>
      <c r="AA203" s="44"/>
      <c r="AB203" s="44"/>
      <c r="AC203" s="44"/>
      <c r="AD203" s="44"/>
      <c r="AE203" s="44"/>
      <c r="AF203" s="44"/>
      <c r="AG203" s="44"/>
      <c r="AH203" s="44"/>
      <c r="AI203" s="44"/>
      <c r="AJ203" s="44"/>
      <c r="AK203" s="44"/>
      <c r="AL203" s="44"/>
      <c r="AM203" s="44"/>
      <c r="AN203" s="44"/>
      <c r="AO203" s="44"/>
      <c r="AP203" s="44"/>
      <c r="AQ203" s="44"/>
      <c r="AR203" s="44"/>
      <c r="AS203" s="44"/>
    </row>
    <row r="204" spans="1:45" x14ac:dyDescent="0.25">
      <c r="A204" s="44"/>
      <c r="B204" s="44"/>
      <c r="C204" s="44"/>
      <c r="D204" s="44"/>
      <c r="E204" s="44"/>
      <c r="F204" s="44"/>
      <c r="G204" s="44"/>
      <c r="H204" s="44"/>
      <c r="I204" s="44"/>
      <c r="J204" s="44"/>
      <c r="K204" s="44"/>
      <c r="L204" s="44"/>
      <c r="M204" s="44"/>
      <c r="N204" s="44"/>
      <c r="O204" s="44"/>
      <c r="P204" s="44"/>
      <c r="Q204" s="44"/>
      <c r="R204" s="44"/>
      <c r="S204" s="44"/>
      <c r="T204" s="44"/>
      <c r="U204" s="44"/>
      <c r="V204" s="44"/>
      <c r="W204" s="44"/>
      <c r="X204" s="44"/>
      <c r="Y204" s="44"/>
      <c r="Z204" s="44"/>
      <c r="AA204" s="44"/>
      <c r="AB204" s="44"/>
      <c r="AC204" s="44"/>
      <c r="AD204" s="44"/>
      <c r="AE204" s="44"/>
      <c r="AF204" s="44"/>
      <c r="AG204" s="44"/>
      <c r="AH204" s="44"/>
      <c r="AI204" s="44"/>
      <c r="AJ204" s="44"/>
      <c r="AK204" s="44"/>
      <c r="AL204" s="44"/>
      <c r="AM204" s="44"/>
      <c r="AN204" s="44"/>
      <c r="AO204" s="44"/>
      <c r="AP204" s="44"/>
      <c r="AQ204" s="44"/>
      <c r="AR204" s="44"/>
      <c r="AS204" s="44"/>
    </row>
    <row r="205" spans="1:45" x14ac:dyDescent="0.25">
      <c r="A205" s="44"/>
      <c r="B205" s="44"/>
      <c r="C205" s="44"/>
      <c r="D205" s="44"/>
      <c r="E205" s="44"/>
      <c r="F205" s="44"/>
      <c r="G205" s="44"/>
      <c r="H205" s="44"/>
      <c r="I205" s="44"/>
      <c r="J205" s="44"/>
      <c r="K205" s="44"/>
      <c r="L205" s="44"/>
      <c r="M205" s="44"/>
      <c r="N205" s="44"/>
      <c r="O205" s="44"/>
      <c r="P205" s="44"/>
      <c r="Q205" s="44"/>
      <c r="R205" s="44"/>
      <c r="S205" s="44"/>
      <c r="T205" s="44"/>
      <c r="U205" s="44"/>
      <c r="V205" s="44"/>
      <c r="W205" s="44"/>
      <c r="X205" s="44"/>
      <c r="Y205" s="44"/>
      <c r="Z205" s="44"/>
      <c r="AA205" s="44"/>
      <c r="AB205" s="44"/>
      <c r="AC205" s="44"/>
      <c r="AD205" s="44"/>
      <c r="AE205" s="44"/>
      <c r="AF205" s="44"/>
      <c r="AG205" s="44"/>
      <c r="AH205" s="44"/>
      <c r="AI205" s="44"/>
      <c r="AJ205" s="44"/>
      <c r="AK205" s="44"/>
      <c r="AL205" s="44"/>
      <c r="AM205" s="44"/>
      <c r="AN205" s="44"/>
      <c r="AO205" s="44"/>
      <c r="AP205" s="44"/>
      <c r="AQ205" s="44"/>
      <c r="AR205" s="44"/>
      <c r="AS205" s="44"/>
    </row>
    <row r="206" spans="1:45" x14ac:dyDescent="0.25">
      <c r="A206" s="44"/>
      <c r="B206" s="44"/>
      <c r="C206" s="44"/>
      <c r="D206" s="44"/>
      <c r="E206" s="44"/>
      <c r="F206" s="44"/>
      <c r="G206" s="44"/>
      <c r="H206" s="44"/>
      <c r="I206" s="44"/>
      <c r="J206" s="44"/>
      <c r="K206" s="44"/>
      <c r="L206" s="44"/>
      <c r="M206" s="44"/>
      <c r="N206" s="44"/>
      <c r="O206" s="44"/>
      <c r="P206" s="44"/>
      <c r="Q206" s="44"/>
      <c r="R206" s="44"/>
      <c r="S206" s="44"/>
      <c r="T206" s="44"/>
      <c r="U206" s="44"/>
      <c r="V206" s="44"/>
      <c r="W206" s="44"/>
      <c r="X206" s="44"/>
      <c r="Y206" s="44"/>
      <c r="Z206" s="44"/>
      <c r="AA206" s="44"/>
      <c r="AB206" s="44"/>
      <c r="AC206" s="44"/>
      <c r="AD206" s="44"/>
      <c r="AE206" s="44"/>
      <c r="AF206" s="44"/>
      <c r="AG206" s="44"/>
      <c r="AH206" s="44"/>
      <c r="AI206" s="44"/>
      <c r="AJ206" s="44"/>
      <c r="AK206" s="44"/>
      <c r="AL206" s="44"/>
      <c r="AM206" s="44"/>
      <c r="AN206" s="44"/>
      <c r="AO206" s="44"/>
      <c r="AP206" s="44"/>
      <c r="AQ206" s="44"/>
      <c r="AR206" s="44"/>
      <c r="AS206" s="44"/>
    </row>
    <row r="207" spans="1:45" x14ac:dyDescent="0.25">
      <c r="A207" s="44"/>
      <c r="B207" s="44"/>
      <c r="C207" s="44"/>
      <c r="D207" s="44"/>
      <c r="E207" s="44"/>
      <c r="F207" s="44"/>
      <c r="G207" s="44"/>
      <c r="H207" s="44"/>
      <c r="I207" s="44"/>
      <c r="J207" s="44"/>
      <c r="K207" s="44"/>
      <c r="L207" s="44"/>
      <c r="M207" s="44"/>
      <c r="N207" s="44"/>
      <c r="O207" s="44"/>
      <c r="P207" s="44"/>
      <c r="Q207" s="44"/>
      <c r="R207" s="44"/>
      <c r="S207" s="44"/>
      <c r="T207" s="44"/>
      <c r="U207" s="44"/>
      <c r="V207" s="44"/>
      <c r="W207" s="44"/>
      <c r="X207" s="44"/>
      <c r="Y207" s="44"/>
      <c r="Z207" s="44"/>
      <c r="AA207" s="44"/>
      <c r="AB207" s="44"/>
      <c r="AC207" s="44"/>
      <c r="AD207" s="44"/>
      <c r="AE207" s="44"/>
      <c r="AF207" s="44"/>
      <c r="AG207" s="44"/>
      <c r="AH207" s="44"/>
      <c r="AI207" s="44"/>
      <c r="AJ207" s="44"/>
      <c r="AK207" s="44"/>
      <c r="AL207" s="44"/>
      <c r="AM207" s="44"/>
      <c r="AN207" s="44"/>
      <c r="AO207" s="44"/>
      <c r="AP207" s="44"/>
      <c r="AQ207" s="44"/>
      <c r="AR207" s="44"/>
      <c r="AS207" s="44"/>
    </row>
    <row r="208" spans="1:45" x14ac:dyDescent="0.25">
      <c r="A208" s="44"/>
      <c r="B208" s="44"/>
      <c r="C208" s="44"/>
      <c r="D208" s="44"/>
      <c r="E208" s="44"/>
      <c r="F208" s="44"/>
      <c r="G208" s="44"/>
      <c r="H208" s="44"/>
      <c r="I208" s="44"/>
      <c r="J208" s="44"/>
      <c r="K208" s="44"/>
      <c r="L208" s="44"/>
      <c r="M208" s="44"/>
      <c r="N208" s="44"/>
      <c r="O208" s="44"/>
      <c r="P208" s="44"/>
      <c r="Q208" s="44"/>
      <c r="R208" s="44"/>
      <c r="S208" s="44"/>
      <c r="T208" s="44"/>
      <c r="U208" s="44"/>
      <c r="V208" s="44"/>
      <c r="W208" s="44"/>
      <c r="X208" s="44"/>
      <c r="Y208" s="44"/>
      <c r="Z208" s="44"/>
      <c r="AA208" s="44"/>
      <c r="AB208" s="44"/>
      <c r="AC208" s="44"/>
      <c r="AD208" s="44"/>
      <c r="AE208" s="44"/>
      <c r="AF208" s="44"/>
      <c r="AG208" s="44"/>
      <c r="AH208" s="44"/>
      <c r="AI208" s="44"/>
      <c r="AJ208" s="44"/>
      <c r="AK208" s="44"/>
      <c r="AL208" s="44"/>
      <c r="AM208" s="44"/>
      <c r="AN208" s="44"/>
      <c r="AO208" s="44"/>
      <c r="AP208" s="44"/>
      <c r="AQ208" s="44"/>
      <c r="AR208" s="44"/>
      <c r="AS208" s="44"/>
    </row>
    <row r="209" spans="1:45" x14ac:dyDescent="0.25">
      <c r="A209" s="44"/>
      <c r="B209" s="44"/>
      <c r="C209" s="44"/>
      <c r="D209" s="44"/>
      <c r="E209" s="44"/>
      <c r="F209" s="44"/>
      <c r="G209" s="44"/>
      <c r="H209" s="44"/>
      <c r="I209" s="44"/>
      <c r="J209" s="44"/>
      <c r="K209" s="44"/>
      <c r="L209" s="44"/>
      <c r="M209" s="44"/>
      <c r="N209" s="44"/>
      <c r="O209" s="44"/>
      <c r="P209" s="44"/>
      <c r="Q209" s="44"/>
      <c r="R209" s="44"/>
      <c r="S209" s="44"/>
      <c r="T209" s="44"/>
      <c r="U209" s="44"/>
      <c r="V209" s="44"/>
      <c r="W209" s="44"/>
      <c r="X209" s="44"/>
      <c r="Y209" s="44"/>
      <c r="Z209" s="44"/>
      <c r="AA209" s="44"/>
      <c r="AB209" s="44"/>
      <c r="AC209" s="44"/>
      <c r="AD209" s="44"/>
      <c r="AE209" s="44"/>
      <c r="AF209" s="44"/>
      <c r="AG209" s="44"/>
      <c r="AH209" s="44"/>
      <c r="AI209" s="44"/>
      <c r="AJ209" s="44"/>
      <c r="AK209" s="44"/>
      <c r="AL209" s="44"/>
      <c r="AM209" s="44"/>
      <c r="AN209" s="44"/>
      <c r="AO209" s="44"/>
      <c r="AP209" s="44"/>
      <c r="AQ209" s="44"/>
      <c r="AR209" s="44"/>
      <c r="AS209" s="44"/>
    </row>
    <row r="210" spans="1:45" x14ac:dyDescent="0.25">
      <c r="A210" s="44"/>
      <c r="B210" s="44"/>
      <c r="C210" s="44"/>
      <c r="D210" s="44"/>
      <c r="E210" s="44"/>
      <c r="F210" s="44"/>
      <c r="G210" s="44"/>
      <c r="H210" s="44"/>
      <c r="I210" s="44"/>
      <c r="J210" s="44"/>
      <c r="K210" s="44"/>
      <c r="L210" s="44"/>
      <c r="M210" s="44"/>
      <c r="N210" s="44"/>
      <c r="O210" s="44"/>
      <c r="P210" s="44"/>
      <c r="Q210" s="44"/>
      <c r="R210" s="44"/>
      <c r="S210" s="44"/>
      <c r="T210" s="44"/>
      <c r="U210" s="44"/>
      <c r="V210" s="44"/>
      <c r="W210" s="44"/>
      <c r="X210" s="44"/>
      <c r="Y210" s="44"/>
      <c r="Z210" s="44"/>
      <c r="AA210" s="44"/>
      <c r="AB210" s="44"/>
      <c r="AC210" s="44"/>
      <c r="AD210" s="44"/>
      <c r="AE210" s="44"/>
      <c r="AF210" s="44"/>
      <c r="AG210" s="44"/>
      <c r="AH210" s="44"/>
      <c r="AI210" s="44"/>
      <c r="AJ210" s="44"/>
      <c r="AK210" s="44"/>
      <c r="AL210" s="44"/>
      <c r="AM210" s="44"/>
      <c r="AN210" s="44"/>
      <c r="AO210" s="44"/>
      <c r="AP210" s="44"/>
      <c r="AQ210" s="44"/>
      <c r="AR210" s="44"/>
      <c r="AS210" s="44"/>
    </row>
    <row r="211" spans="1:45" x14ac:dyDescent="0.25">
      <c r="A211" s="44"/>
      <c r="B211" s="44"/>
      <c r="C211" s="44"/>
      <c r="D211" s="44"/>
      <c r="E211" s="44"/>
      <c r="F211" s="44"/>
      <c r="G211" s="44"/>
      <c r="H211" s="44"/>
      <c r="I211" s="44"/>
      <c r="J211" s="44"/>
      <c r="K211" s="44"/>
      <c r="L211" s="44"/>
      <c r="M211" s="44"/>
      <c r="N211" s="44"/>
      <c r="O211" s="44"/>
      <c r="P211" s="44"/>
      <c r="Q211" s="44"/>
      <c r="R211" s="44"/>
      <c r="S211" s="44"/>
      <c r="T211" s="44"/>
      <c r="U211" s="44"/>
      <c r="V211" s="44"/>
      <c r="W211" s="44"/>
      <c r="X211" s="44"/>
      <c r="Y211" s="44"/>
      <c r="Z211" s="44"/>
      <c r="AA211" s="44"/>
      <c r="AB211" s="44"/>
      <c r="AC211" s="44"/>
      <c r="AD211" s="44"/>
      <c r="AE211" s="44"/>
      <c r="AF211" s="44"/>
      <c r="AG211" s="44"/>
      <c r="AH211" s="44"/>
      <c r="AI211" s="44"/>
      <c r="AJ211" s="44"/>
      <c r="AK211" s="44"/>
      <c r="AL211" s="44"/>
      <c r="AM211" s="44"/>
      <c r="AN211" s="44"/>
      <c r="AO211" s="44"/>
      <c r="AP211" s="44"/>
      <c r="AQ211" s="44"/>
      <c r="AR211" s="44"/>
      <c r="AS211" s="44"/>
    </row>
    <row r="212" spans="1:45" x14ac:dyDescent="0.25">
      <c r="A212" s="44"/>
      <c r="B212" s="44"/>
      <c r="C212" s="44"/>
      <c r="D212" s="44"/>
      <c r="E212" s="44"/>
      <c r="F212" s="44"/>
      <c r="G212" s="44"/>
      <c r="H212" s="44"/>
      <c r="I212" s="44"/>
      <c r="J212" s="44"/>
      <c r="K212" s="44"/>
      <c r="L212" s="44"/>
      <c r="M212" s="44"/>
      <c r="N212" s="44"/>
      <c r="O212" s="44"/>
      <c r="P212" s="44"/>
      <c r="Q212" s="44"/>
      <c r="R212" s="44"/>
      <c r="S212" s="44"/>
      <c r="T212" s="44"/>
      <c r="U212" s="44"/>
      <c r="V212" s="44"/>
      <c r="W212" s="44"/>
      <c r="X212" s="44"/>
      <c r="Y212" s="44"/>
      <c r="Z212" s="44"/>
      <c r="AA212" s="44"/>
      <c r="AB212" s="44"/>
      <c r="AC212" s="44"/>
      <c r="AD212" s="44"/>
      <c r="AE212" s="44"/>
      <c r="AF212" s="44"/>
      <c r="AG212" s="44"/>
      <c r="AH212" s="44"/>
      <c r="AI212" s="44"/>
      <c r="AJ212" s="44"/>
      <c r="AK212" s="44"/>
      <c r="AL212" s="44"/>
      <c r="AM212" s="44"/>
      <c r="AN212" s="44"/>
      <c r="AO212" s="44"/>
      <c r="AP212" s="44"/>
      <c r="AQ212" s="44"/>
      <c r="AR212" s="44"/>
      <c r="AS212" s="44"/>
    </row>
    <row r="213" spans="1:45" x14ac:dyDescent="0.25">
      <c r="A213" s="44"/>
      <c r="B213" s="44"/>
      <c r="C213" s="44"/>
      <c r="D213" s="44"/>
      <c r="E213" s="44"/>
      <c r="F213" s="44"/>
      <c r="G213" s="44"/>
      <c r="H213" s="44"/>
      <c r="I213" s="44"/>
      <c r="J213" s="44"/>
      <c r="K213" s="44"/>
      <c r="L213" s="44"/>
      <c r="M213" s="44"/>
      <c r="N213" s="44"/>
      <c r="O213" s="44"/>
      <c r="P213" s="44"/>
      <c r="Q213" s="44"/>
      <c r="R213" s="44"/>
      <c r="S213" s="44"/>
      <c r="T213" s="44"/>
      <c r="U213" s="44"/>
      <c r="V213" s="44"/>
      <c r="W213" s="44"/>
      <c r="X213" s="44"/>
      <c r="Y213" s="44"/>
      <c r="Z213" s="44"/>
      <c r="AA213" s="44"/>
      <c r="AB213" s="44"/>
      <c r="AC213" s="44"/>
      <c r="AD213" s="44"/>
      <c r="AE213" s="44"/>
      <c r="AF213" s="44"/>
      <c r="AG213" s="44"/>
      <c r="AH213" s="44"/>
      <c r="AI213" s="44"/>
      <c r="AJ213" s="44"/>
      <c r="AK213" s="44"/>
      <c r="AL213" s="44"/>
      <c r="AM213" s="44"/>
      <c r="AN213" s="44"/>
      <c r="AO213" s="44"/>
      <c r="AP213" s="44"/>
      <c r="AQ213" s="44"/>
      <c r="AR213" s="44"/>
      <c r="AS213" s="44"/>
    </row>
    <row r="214" spans="1:45" x14ac:dyDescent="0.25">
      <c r="A214" s="44"/>
      <c r="B214" s="44"/>
      <c r="C214" s="44"/>
      <c r="D214" s="44"/>
      <c r="E214" s="44"/>
      <c r="F214" s="44"/>
      <c r="G214" s="44"/>
      <c r="H214" s="44"/>
      <c r="I214" s="44"/>
      <c r="J214" s="44"/>
      <c r="K214" s="44"/>
      <c r="L214" s="44"/>
      <c r="M214" s="44"/>
      <c r="N214" s="44"/>
      <c r="O214" s="44"/>
      <c r="P214" s="44"/>
      <c r="Q214" s="44"/>
      <c r="R214" s="44"/>
      <c r="S214" s="44"/>
      <c r="T214" s="44"/>
      <c r="U214" s="44"/>
      <c r="V214" s="44"/>
      <c r="W214" s="44"/>
      <c r="X214" s="44"/>
      <c r="Y214" s="44"/>
      <c r="Z214" s="44"/>
      <c r="AA214" s="44"/>
      <c r="AB214" s="44"/>
      <c r="AC214" s="44"/>
      <c r="AD214" s="44"/>
      <c r="AE214" s="44"/>
      <c r="AF214" s="44"/>
      <c r="AG214" s="44"/>
      <c r="AH214" s="44"/>
      <c r="AI214" s="44"/>
      <c r="AJ214" s="44"/>
      <c r="AK214" s="44"/>
      <c r="AL214" s="44"/>
      <c r="AM214" s="44"/>
      <c r="AN214" s="44"/>
      <c r="AO214" s="44"/>
      <c r="AP214" s="44"/>
      <c r="AQ214" s="44"/>
      <c r="AR214" s="44"/>
      <c r="AS214" s="44"/>
    </row>
    <row r="215" spans="1:45" x14ac:dyDescent="0.25">
      <c r="A215" s="44"/>
      <c r="B215" s="44"/>
      <c r="C215" s="44"/>
      <c r="D215" s="44"/>
      <c r="E215" s="44"/>
      <c r="F215" s="44"/>
      <c r="G215" s="44"/>
      <c r="H215" s="44"/>
      <c r="I215" s="44"/>
      <c r="J215" s="44"/>
      <c r="K215" s="44"/>
      <c r="L215" s="44"/>
      <c r="M215" s="44"/>
      <c r="N215" s="44"/>
      <c r="O215" s="44"/>
      <c r="P215" s="44"/>
      <c r="Q215" s="44"/>
      <c r="R215" s="44"/>
      <c r="S215" s="44"/>
      <c r="T215" s="44"/>
      <c r="U215" s="44"/>
      <c r="V215" s="44"/>
      <c r="W215" s="44"/>
      <c r="X215" s="44"/>
      <c r="Y215" s="44"/>
      <c r="Z215" s="44"/>
      <c r="AA215" s="44"/>
      <c r="AB215" s="44"/>
      <c r="AC215" s="44"/>
      <c r="AD215" s="44"/>
      <c r="AE215" s="44"/>
      <c r="AF215" s="44"/>
      <c r="AG215" s="44"/>
      <c r="AH215" s="44"/>
      <c r="AI215" s="44"/>
      <c r="AJ215" s="44"/>
      <c r="AK215" s="44"/>
      <c r="AL215" s="44"/>
      <c r="AM215" s="44"/>
      <c r="AN215" s="44"/>
      <c r="AO215" s="44"/>
      <c r="AP215" s="44"/>
      <c r="AQ215" s="44"/>
      <c r="AR215" s="44"/>
      <c r="AS215" s="44"/>
    </row>
    <row r="216" spans="1:45" x14ac:dyDescent="0.25">
      <c r="A216" s="44"/>
      <c r="B216" s="44"/>
      <c r="C216" s="44"/>
      <c r="D216" s="44"/>
      <c r="E216" s="44"/>
      <c r="F216" s="44"/>
      <c r="G216" s="44"/>
      <c r="H216" s="44"/>
      <c r="I216" s="44"/>
      <c r="J216" s="44"/>
      <c r="K216" s="44"/>
      <c r="L216" s="44"/>
      <c r="M216" s="44"/>
      <c r="N216" s="44"/>
      <c r="O216" s="44"/>
      <c r="P216" s="44"/>
      <c r="Q216" s="44"/>
      <c r="R216" s="44"/>
      <c r="S216" s="44"/>
      <c r="T216" s="44"/>
      <c r="U216" s="44"/>
      <c r="V216" s="44"/>
      <c r="W216" s="44"/>
      <c r="X216" s="44"/>
      <c r="Y216" s="44"/>
      <c r="Z216" s="44"/>
      <c r="AA216" s="44"/>
      <c r="AB216" s="44"/>
      <c r="AC216" s="44"/>
      <c r="AD216" s="44"/>
      <c r="AE216" s="44"/>
      <c r="AF216" s="44"/>
      <c r="AG216" s="44"/>
      <c r="AH216" s="44"/>
      <c r="AI216" s="44"/>
      <c r="AJ216" s="44"/>
      <c r="AK216" s="44"/>
      <c r="AL216" s="44"/>
      <c r="AM216" s="44"/>
      <c r="AN216" s="44"/>
      <c r="AO216" s="44"/>
      <c r="AP216" s="44"/>
      <c r="AQ216" s="44"/>
      <c r="AR216" s="44"/>
      <c r="AS216" s="44"/>
    </row>
    <row r="217" spans="1:45" x14ac:dyDescent="0.25">
      <c r="A217" s="44"/>
      <c r="B217" s="44"/>
      <c r="C217" s="44"/>
      <c r="D217" s="44"/>
      <c r="E217" s="44"/>
      <c r="F217" s="44"/>
      <c r="G217" s="44"/>
      <c r="H217" s="44"/>
      <c r="I217" s="44"/>
      <c r="J217" s="44"/>
      <c r="K217" s="44"/>
      <c r="L217" s="44"/>
      <c r="M217" s="44"/>
      <c r="N217" s="44"/>
      <c r="O217" s="44"/>
      <c r="P217" s="44"/>
      <c r="Q217" s="44"/>
      <c r="R217" s="44"/>
      <c r="S217" s="44"/>
      <c r="T217" s="44"/>
      <c r="U217" s="44"/>
      <c r="V217" s="44"/>
      <c r="W217" s="44"/>
      <c r="X217" s="44"/>
      <c r="Y217" s="44"/>
      <c r="Z217" s="44"/>
      <c r="AA217" s="44"/>
      <c r="AB217" s="44"/>
      <c r="AC217" s="44"/>
      <c r="AD217" s="44"/>
      <c r="AE217" s="44"/>
      <c r="AF217" s="44"/>
      <c r="AG217" s="44"/>
      <c r="AH217" s="44"/>
      <c r="AI217" s="44"/>
      <c r="AJ217" s="44"/>
      <c r="AK217" s="44"/>
      <c r="AL217" s="44"/>
      <c r="AM217" s="44"/>
      <c r="AN217" s="44"/>
      <c r="AO217" s="44"/>
      <c r="AP217" s="44"/>
      <c r="AQ217" s="44"/>
      <c r="AR217" s="44"/>
      <c r="AS217" s="44"/>
    </row>
    <row r="218" spans="1:45" x14ac:dyDescent="0.25">
      <c r="A218" s="44"/>
      <c r="B218" s="44"/>
      <c r="C218" s="44"/>
      <c r="D218" s="44"/>
      <c r="E218" s="44"/>
      <c r="F218" s="44"/>
      <c r="G218" s="44"/>
      <c r="H218" s="44"/>
      <c r="I218" s="44"/>
      <c r="J218" s="44"/>
      <c r="K218" s="44"/>
      <c r="L218" s="44"/>
      <c r="M218" s="44"/>
      <c r="N218" s="44"/>
      <c r="O218" s="44"/>
      <c r="P218" s="44"/>
      <c r="Q218" s="44"/>
      <c r="R218" s="44"/>
      <c r="S218" s="44"/>
      <c r="T218" s="44"/>
      <c r="U218" s="44"/>
      <c r="V218" s="44"/>
      <c r="W218" s="44"/>
      <c r="X218" s="44"/>
      <c r="Y218" s="44"/>
      <c r="Z218" s="44"/>
      <c r="AA218" s="44"/>
      <c r="AB218" s="44"/>
      <c r="AC218" s="44"/>
      <c r="AD218" s="44"/>
      <c r="AE218" s="44"/>
      <c r="AF218" s="44"/>
      <c r="AG218" s="44"/>
      <c r="AH218" s="44"/>
      <c r="AI218" s="44"/>
      <c r="AJ218" s="44"/>
      <c r="AK218" s="44"/>
      <c r="AL218" s="44"/>
      <c r="AM218" s="44"/>
      <c r="AN218" s="44"/>
      <c r="AO218" s="44"/>
      <c r="AP218" s="44"/>
      <c r="AQ218" s="44"/>
      <c r="AR218" s="44"/>
      <c r="AS218" s="44"/>
    </row>
    <row r="219" spans="1:45" x14ac:dyDescent="0.25">
      <c r="A219" s="44"/>
      <c r="B219" s="44"/>
      <c r="C219" s="44"/>
      <c r="D219" s="44"/>
      <c r="E219" s="44"/>
      <c r="F219" s="44"/>
      <c r="G219" s="44"/>
      <c r="H219" s="44"/>
      <c r="I219" s="44"/>
      <c r="J219" s="44"/>
      <c r="K219" s="44"/>
      <c r="L219" s="44"/>
      <c r="M219" s="44"/>
      <c r="N219" s="44"/>
      <c r="O219" s="44"/>
      <c r="P219" s="44"/>
      <c r="Q219" s="44"/>
      <c r="R219" s="44"/>
      <c r="S219" s="44"/>
      <c r="T219" s="44"/>
      <c r="U219" s="44"/>
      <c r="V219" s="44"/>
      <c r="W219" s="44"/>
      <c r="X219" s="44"/>
      <c r="Y219" s="44"/>
      <c r="Z219" s="44"/>
      <c r="AA219" s="44"/>
      <c r="AB219" s="44"/>
      <c r="AC219" s="44"/>
      <c r="AD219" s="44"/>
      <c r="AE219" s="44"/>
      <c r="AF219" s="44"/>
      <c r="AG219" s="44"/>
      <c r="AH219" s="44"/>
      <c r="AI219" s="44"/>
      <c r="AJ219" s="44"/>
      <c r="AK219" s="44"/>
      <c r="AL219" s="44"/>
      <c r="AM219" s="44"/>
      <c r="AN219" s="44"/>
      <c r="AO219" s="44"/>
      <c r="AP219" s="44"/>
      <c r="AQ219" s="44"/>
      <c r="AR219" s="44"/>
      <c r="AS219" s="44"/>
    </row>
    <row r="220" spans="1:45" x14ac:dyDescent="0.25">
      <c r="A220" s="44"/>
      <c r="B220" s="44"/>
      <c r="C220" s="44"/>
      <c r="D220" s="44"/>
      <c r="E220" s="44"/>
      <c r="F220" s="44"/>
      <c r="G220" s="44"/>
      <c r="H220" s="44"/>
      <c r="I220" s="44"/>
      <c r="J220" s="44"/>
      <c r="K220" s="44"/>
      <c r="L220" s="44"/>
      <c r="M220" s="44"/>
      <c r="N220" s="44"/>
      <c r="O220" s="44"/>
      <c r="P220" s="44"/>
      <c r="Q220" s="44"/>
      <c r="R220" s="44"/>
      <c r="S220" s="44"/>
      <c r="T220" s="44"/>
      <c r="U220" s="44"/>
      <c r="V220" s="44"/>
      <c r="W220" s="44"/>
      <c r="X220" s="44"/>
      <c r="Y220" s="44"/>
      <c r="Z220" s="44"/>
      <c r="AA220" s="44"/>
      <c r="AB220" s="44"/>
      <c r="AC220" s="44"/>
      <c r="AD220" s="44"/>
      <c r="AE220" s="44"/>
      <c r="AF220" s="44"/>
      <c r="AG220" s="44"/>
      <c r="AH220" s="44"/>
      <c r="AI220" s="44"/>
      <c r="AJ220" s="44"/>
      <c r="AK220" s="44"/>
      <c r="AL220" s="44"/>
      <c r="AM220" s="44"/>
      <c r="AN220" s="44"/>
      <c r="AO220" s="44"/>
      <c r="AP220" s="44"/>
      <c r="AQ220" s="44"/>
      <c r="AR220" s="44"/>
      <c r="AS220" s="44"/>
    </row>
    <row r="221" spans="1:45" x14ac:dyDescent="0.25">
      <c r="A221" s="44"/>
      <c r="B221" s="44"/>
      <c r="C221" s="44"/>
      <c r="D221" s="44"/>
      <c r="E221" s="44"/>
      <c r="F221" s="44"/>
      <c r="G221" s="44"/>
      <c r="H221" s="44"/>
      <c r="I221" s="44"/>
      <c r="J221" s="44"/>
      <c r="K221" s="44"/>
      <c r="L221" s="44"/>
      <c r="M221" s="44"/>
      <c r="N221" s="44"/>
      <c r="O221" s="44"/>
      <c r="P221" s="44"/>
      <c r="Q221" s="44"/>
      <c r="R221" s="44"/>
      <c r="S221" s="44"/>
      <c r="T221" s="44"/>
      <c r="U221" s="44"/>
      <c r="V221" s="44"/>
      <c r="W221" s="44"/>
      <c r="X221" s="44"/>
      <c r="Y221" s="44"/>
      <c r="Z221" s="44"/>
      <c r="AA221" s="44"/>
      <c r="AB221" s="44"/>
      <c r="AC221" s="44"/>
      <c r="AD221" s="44"/>
      <c r="AE221" s="44"/>
      <c r="AF221" s="44"/>
      <c r="AG221" s="44"/>
      <c r="AH221" s="44"/>
      <c r="AI221" s="44"/>
      <c r="AJ221" s="44"/>
      <c r="AK221" s="44"/>
      <c r="AL221" s="44"/>
      <c r="AM221" s="44"/>
      <c r="AN221" s="44"/>
      <c r="AO221" s="44"/>
      <c r="AP221" s="44"/>
      <c r="AQ221" s="44"/>
      <c r="AR221" s="44"/>
      <c r="AS221" s="44"/>
    </row>
    <row r="222" spans="1:45" x14ac:dyDescent="0.25">
      <c r="A222" s="44"/>
      <c r="B222" s="44"/>
      <c r="C222" s="44"/>
      <c r="D222" s="44"/>
      <c r="E222" s="44"/>
      <c r="F222" s="44"/>
      <c r="G222" s="44"/>
      <c r="H222" s="44"/>
      <c r="I222" s="44"/>
      <c r="J222" s="44"/>
      <c r="K222" s="44"/>
      <c r="L222" s="44"/>
      <c r="M222" s="44"/>
      <c r="N222" s="44"/>
      <c r="O222" s="44"/>
      <c r="P222" s="44"/>
      <c r="Q222" s="44"/>
      <c r="R222" s="44"/>
      <c r="S222" s="44"/>
      <c r="T222" s="44"/>
      <c r="U222" s="44"/>
      <c r="V222" s="44"/>
      <c r="W222" s="44"/>
      <c r="X222" s="44"/>
      <c r="Y222" s="44"/>
      <c r="Z222" s="44"/>
      <c r="AA222" s="44"/>
      <c r="AB222" s="44"/>
      <c r="AC222" s="44"/>
      <c r="AD222" s="44"/>
      <c r="AE222" s="44"/>
      <c r="AF222" s="44"/>
      <c r="AG222" s="44"/>
      <c r="AH222" s="44"/>
      <c r="AI222" s="44"/>
      <c r="AJ222" s="44"/>
      <c r="AK222" s="44"/>
      <c r="AL222" s="44"/>
      <c r="AM222" s="44"/>
      <c r="AN222" s="44"/>
      <c r="AO222" s="44"/>
      <c r="AP222" s="44"/>
      <c r="AQ222" s="44"/>
      <c r="AR222" s="44"/>
      <c r="AS222" s="44"/>
    </row>
    <row r="223" spans="1:45" x14ac:dyDescent="0.25">
      <c r="A223" s="44"/>
      <c r="B223" s="44"/>
      <c r="C223" s="44"/>
      <c r="D223" s="44"/>
      <c r="E223" s="44"/>
      <c r="F223" s="44"/>
      <c r="G223" s="44"/>
      <c r="H223" s="44"/>
      <c r="I223" s="44"/>
      <c r="J223" s="44"/>
      <c r="K223" s="44"/>
      <c r="L223" s="44"/>
      <c r="M223" s="44"/>
      <c r="N223" s="44"/>
      <c r="O223" s="44"/>
      <c r="P223" s="44"/>
      <c r="Q223" s="44"/>
      <c r="R223" s="44"/>
      <c r="S223" s="44"/>
      <c r="T223" s="44"/>
      <c r="U223" s="44"/>
      <c r="V223" s="44"/>
      <c r="W223" s="44"/>
      <c r="X223" s="44"/>
      <c r="Y223" s="44"/>
      <c r="Z223" s="44"/>
      <c r="AA223" s="44"/>
      <c r="AB223" s="44"/>
      <c r="AC223" s="44"/>
      <c r="AD223" s="44"/>
      <c r="AE223" s="44"/>
      <c r="AF223" s="44"/>
      <c r="AG223" s="44"/>
      <c r="AH223" s="44"/>
      <c r="AI223" s="44"/>
      <c r="AJ223" s="44"/>
      <c r="AK223" s="44"/>
      <c r="AL223" s="44"/>
      <c r="AM223" s="44"/>
      <c r="AN223" s="44"/>
      <c r="AO223" s="44"/>
      <c r="AP223" s="44"/>
      <c r="AQ223" s="44"/>
      <c r="AR223" s="44"/>
      <c r="AS223" s="44"/>
    </row>
    <row r="224" spans="1:45" x14ac:dyDescent="0.25">
      <c r="A224" s="44"/>
      <c r="B224" s="44"/>
      <c r="C224" s="44"/>
      <c r="D224" s="44"/>
      <c r="E224" s="44"/>
      <c r="F224" s="44"/>
      <c r="G224" s="44"/>
      <c r="H224" s="44"/>
      <c r="I224" s="44"/>
      <c r="J224" s="44"/>
      <c r="K224" s="44"/>
      <c r="L224" s="44"/>
      <c r="M224" s="44"/>
      <c r="N224" s="44"/>
      <c r="O224" s="44"/>
      <c r="P224" s="44"/>
      <c r="Q224" s="44"/>
      <c r="R224" s="44"/>
      <c r="S224" s="44"/>
      <c r="T224" s="44"/>
      <c r="U224" s="44"/>
      <c r="V224" s="44"/>
      <c r="W224" s="44"/>
      <c r="X224" s="44"/>
      <c r="Y224" s="44"/>
      <c r="Z224" s="44"/>
      <c r="AA224" s="44"/>
      <c r="AB224" s="44"/>
      <c r="AC224" s="44"/>
      <c r="AD224" s="44"/>
      <c r="AE224" s="44"/>
      <c r="AF224" s="44"/>
      <c r="AG224" s="44"/>
      <c r="AH224" s="44"/>
      <c r="AI224" s="44"/>
      <c r="AJ224" s="44"/>
      <c r="AK224" s="44"/>
      <c r="AL224" s="44"/>
      <c r="AM224" s="44"/>
      <c r="AN224" s="44"/>
      <c r="AO224" s="44"/>
      <c r="AP224" s="44"/>
      <c r="AQ224" s="44"/>
      <c r="AR224" s="44"/>
      <c r="AS224" s="44"/>
    </row>
    <row r="225" spans="1:45" x14ac:dyDescent="0.25">
      <c r="A225" s="44"/>
      <c r="B225" s="44"/>
      <c r="C225" s="44"/>
      <c r="D225" s="44"/>
      <c r="E225" s="44"/>
      <c r="F225" s="44"/>
      <c r="G225" s="44"/>
      <c r="H225" s="44"/>
      <c r="I225" s="44"/>
      <c r="J225" s="44"/>
      <c r="K225" s="44"/>
      <c r="L225" s="44"/>
      <c r="M225" s="44"/>
      <c r="N225" s="44"/>
      <c r="O225" s="44"/>
      <c r="P225" s="44"/>
      <c r="Q225" s="44"/>
      <c r="R225" s="44"/>
      <c r="S225" s="44"/>
      <c r="T225" s="44"/>
      <c r="U225" s="44"/>
      <c r="V225" s="44"/>
      <c r="W225" s="44"/>
      <c r="X225" s="44"/>
      <c r="Y225" s="44"/>
      <c r="Z225" s="44"/>
      <c r="AA225" s="44"/>
      <c r="AB225" s="44"/>
      <c r="AC225" s="44"/>
      <c r="AD225" s="44"/>
      <c r="AE225" s="44"/>
      <c r="AF225" s="44"/>
      <c r="AG225" s="44"/>
      <c r="AH225" s="44"/>
      <c r="AI225" s="44"/>
      <c r="AJ225" s="44"/>
      <c r="AK225" s="44"/>
      <c r="AL225" s="44"/>
      <c r="AM225" s="44"/>
      <c r="AN225" s="44"/>
      <c r="AO225" s="44"/>
      <c r="AP225" s="44"/>
      <c r="AQ225" s="44"/>
      <c r="AR225" s="44"/>
      <c r="AS225" s="44"/>
    </row>
    <row r="226" spans="1:45" x14ac:dyDescent="0.25">
      <c r="A226" s="44"/>
      <c r="B226" s="44"/>
      <c r="C226" s="44"/>
      <c r="D226" s="44"/>
      <c r="E226" s="44"/>
      <c r="F226" s="44"/>
      <c r="G226" s="44"/>
      <c r="H226" s="44"/>
      <c r="I226" s="44"/>
      <c r="J226" s="44"/>
      <c r="K226" s="44"/>
      <c r="L226" s="44"/>
      <c r="M226" s="44"/>
      <c r="N226" s="44"/>
      <c r="O226" s="44"/>
      <c r="P226" s="44"/>
      <c r="Q226" s="44"/>
      <c r="R226" s="44"/>
      <c r="S226" s="44"/>
      <c r="T226" s="44"/>
      <c r="U226" s="44"/>
      <c r="V226" s="44"/>
      <c r="W226" s="44"/>
      <c r="X226" s="44"/>
      <c r="Y226" s="44"/>
      <c r="Z226" s="44"/>
      <c r="AA226" s="44"/>
      <c r="AB226" s="44"/>
      <c r="AC226" s="44"/>
      <c r="AD226" s="44"/>
      <c r="AE226" s="44"/>
      <c r="AF226" s="44"/>
      <c r="AG226" s="44"/>
      <c r="AH226" s="44"/>
      <c r="AI226" s="44"/>
      <c r="AJ226" s="44"/>
      <c r="AK226" s="44"/>
      <c r="AL226" s="44"/>
      <c r="AM226" s="44"/>
      <c r="AN226" s="44"/>
      <c r="AO226" s="44"/>
      <c r="AP226" s="44"/>
      <c r="AQ226" s="44"/>
      <c r="AR226" s="44"/>
      <c r="AS226" s="44"/>
    </row>
    <row r="227" spans="1:45" x14ac:dyDescent="0.25">
      <c r="A227" s="44"/>
      <c r="B227" s="44"/>
      <c r="C227" s="44"/>
      <c r="D227" s="44"/>
      <c r="E227" s="44"/>
      <c r="F227" s="44"/>
      <c r="G227" s="44"/>
      <c r="H227" s="44"/>
      <c r="I227" s="44"/>
      <c r="J227" s="44"/>
      <c r="K227" s="44"/>
      <c r="L227" s="44"/>
      <c r="M227" s="44"/>
      <c r="N227" s="44"/>
      <c r="O227" s="44"/>
      <c r="P227" s="44"/>
      <c r="Q227" s="44"/>
      <c r="R227" s="44"/>
      <c r="S227" s="44"/>
      <c r="T227" s="44"/>
      <c r="U227" s="44"/>
      <c r="V227" s="44"/>
      <c r="W227" s="44"/>
      <c r="X227" s="44"/>
      <c r="Y227" s="44"/>
      <c r="Z227" s="44"/>
      <c r="AA227" s="44"/>
      <c r="AB227" s="44"/>
      <c r="AC227" s="44"/>
      <c r="AD227" s="44"/>
      <c r="AE227" s="44"/>
      <c r="AF227" s="44"/>
      <c r="AG227" s="44"/>
      <c r="AH227" s="44"/>
      <c r="AI227" s="44"/>
      <c r="AJ227" s="44"/>
      <c r="AK227" s="44"/>
      <c r="AL227" s="44"/>
      <c r="AM227" s="44"/>
      <c r="AN227" s="44"/>
      <c r="AO227" s="44"/>
      <c r="AP227" s="44"/>
      <c r="AQ227" s="44"/>
      <c r="AR227" s="44"/>
      <c r="AS227" s="44"/>
    </row>
    <row r="228" spans="1:45" x14ac:dyDescent="0.25">
      <c r="A228" s="44"/>
      <c r="B228" s="44"/>
      <c r="C228" s="44"/>
      <c r="D228" s="44"/>
      <c r="E228" s="44"/>
      <c r="F228" s="44"/>
      <c r="G228" s="44"/>
      <c r="H228" s="44"/>
      <c r="I228" s="44"/>
      <c r="J228" s="44"/>
      <c r="K228" s="44"/>
      <c r="L228" s="44"/>
      <c r="M228" s="44"/>
      <c r="N228" s="44"/>
      <c r="O228" s="44"/>
      <c r="P228" s="44"/>
      <c r="Q228" s="44"/>
      <c r="R228" s="44"/>
      <c r="S228" s="44"/>
      <c r="T228" s="44"/>
      <c r="U228" s="44"/>
      <c r="V228" s="44"/>
      <c r="W228" s="44"/>
      <c r="X228" s="44"/>
      <c r="Y228" s="44"/>
      <c r="Z228" s="44"/>
      <c r="AA228" s="44"/>
      <c r="AB228" s="44"/>
      <c r="AC228" s="44"/>
      <c r="AD228" s="44"/>
      <c r="AE228" s="44"/>
      <c r="AF228" s="44"/>
      <c r="AG228" s="44"/>
      <c r="AH228" s="44"/>
      <c r="AI228" s="44"/>
      <c r="AJ228" s="44"/>
      <c r="AK228" s="44"/>
      <c r="AL228" s="44"/>
      <c r="AM228" s="44"/>
      <c r="AN228" s="44"/>
      <c r="AO228" s="44"/>
      <c r="AP228" s="44"/>
      <c r="AQ228" s="44"/>
      <c r="AR228" s="44"/>
      <c r="AS228" s="44"/>
    </row>
    <row r="229" spans="1:45" x14ac:dyDescent="0.25">
      <c r="A229" s="44"/>
      <c r="B229" s="44"/>
      <c r="C229" s="44"/>
      <c r="D229" s="44"/>
      <c r="E229" s="44"/>
      <c r="F229" s="44"/>
      <c r="G229" s="44"/>
      <c r="H229" s="44"/>
      <c r="I229" s="44"/>
      <c r="J229" s="44"/>
      <c r="K229" s="44"/>
      <c r="L229" s="44"/>
      <c r="M229" s="44"/>
      <c r="N229" s="44"/>
      <c r="O229" s="44"/>
      <c r="P229" s="44"/>
      <c r="Q229" s="44"/>
      <c r="R229" s="44"/>
      <c r="S229" s="44"/>
      <c r="T229" s="44"/>
      <c r="U229" s="44"/>
      <c r="V229" s="44"/>
      <c r="W229" s="44"/>
      <c r="X229" s="44"/>
      <c r="Y229" s="44"/>
      <c r="Z229" s="44"/>
      <c r="AA229" s="44"/>
      <c r="AB229" s="44"/>
      <c r="AC229" s="44"/>
      <c r="AD229" s="44"/>
      <c r="AE229" s="44"/>
      <c r="AF229" s="44"/>
      <c r="AG229" s="44"/>
      <c r="AH229" s="44"/>
      <c r="AI229" s="44"/>
      <c r="AJ229" s="44"/>
      <c r="AK229" s="44"/>
      <c r="AL229" s="44"/>
      <c r="AM229" s="44"/>
      <c r="AN229" s="44"/>
      <c r="AO229" s="44"/>
      <c r="AP229" s="44"/>
      <c r="AQ229" s="44"/>
      <c r="AR229" s="44"/>
      <c r="AS229" s="44"/>
    </row>
    <row r="230" spans="1:45" x14ac:dyDescent="0.25">
      <c r="A230" s="44"/>
      <c r="B230" s="44"/>
      <c r="C230" s="44"/>
      <c r="D230" s="44"/>
      <c r="E230" s="44"/>
      <c r="F230" s="44"/>
      <c r="G230" s="44"/>
      <c r="H230" s="44"/>
      <c r="I230" s="44"/>
      <c r="J230" s="44"/>
      <c r="K230" s="44"/>
      <c r="L230" s="44"/>
      <c r="M230" s="44"/>
      <c r="N230" s="44"/>
      <c r="O230" s="44"/>
      <c r="P230" s="44"/>
      <c r="Q230" s="44"/>
      <c r="R230" s="44"/>
      <c r="S230" s="44"/>
      <c r="T230" s="44"/>
      <c r="U230" s="44"/>
      <c r="V230" s="44"/>
      <c r="W230" s="44"/>
      <c r="X230" s="44"/>
      <c r="Y230" s="44"/>
      <c r="Z230" s="44"/>
      <c r="AA230" s="44"/>
      <c r="AB230" s="44"/>
      <c r="AC230" s="44"/>
      <c r="AD230" s="44"/>
      <c r="AE230" s="44"/>
      <c r="AF230" s="44"/>
      <c r="AG230" s="44"/>
      <c r="AH230" s="44"/>
      <c r="AI230" s="44"/>
      <c r="AJ230" s="44"/>
      <c r="AK230" s="44"/>
      <c r="AL230" s="44"/>
      <c r="AM230" s="44"/>
      <c r="AN230" s="44"/>
      <c r="AO230" s="44"/>
      <c r="AP230" s="44"/>
      <c r="AQ230" s="44"/>
      <c r="AR230" s="44"/>
      <c r="AS230" s="44"/>
    </row>
  </sheetData>
  <mergeCells count="286">
    <mergeCell ref="A1:D3"/>
    <mergeCell ref="E1:V1"/>
    <mergeCell ref="E2:V2"/>
    <mergeCell ref="E3:O3"/>
    <mergeCell ref="P3:V3"/>
    <mergeCell ref="A4:D4"/>
    <mergeCell ref="E4:V4"/>
    <mergeCell ref="C16:C19"/>
    <mergeCell ref="K16:K19"/>
    <mergeCell ref="L16:L19"/>
    <mergeCell ref="M16:M19"/>
    <mergeCell ref="N16:N19"/>
    <mergeCell ref="O16:O19"/>
    <mergeCell ref="V16:V19"/>
    <mergeCell ref="P16:P19"/>
    <mergeCell ref="Q16:Q19"/>
    <mergeCell ref="R16:R19"/>
    <mergeCell ref="S16:S19"/>
    <mergeCell ref="T16:T19"/>
    <mergeCell ref="U16:U19"/>
    <mergeCell ref="A5:D5"/>
    <mergeCell ref="E5:V5"/>
    <mergeCell ref="A6:A7"/>
    <mergeCell ref="B6:B7"/>
    <mergeCell ref="C6:C7"/>
    <mergeCell ref="D6:D7"/>
    <mergeCell ref="E6:E7"/>
    <mergeCell ref="F6:G6"/>
    <mergeCell ref="H6:J6"/>
    <mergeCell ref="K6:O6"/>
    <mergeCell ref="P6:V6"/>
    <mergeCell ref="A8:A35"/>
    <mergeCell ref="B8:B35"/>
    <mergeCell ref="C8:C11"/>
    <mergeCell ref="K8:K11"/>
    <mergeCell ref="L8:L11"/>
    <mergeCell ref="M8:M11"/>
    <mergeCell ref="N8:N11"/>
    <mergeCell ref="O8:O11"/>
    <mergeCell ref="P8:P11"/>
    <mergeCell ref="T8:T11"/>
    <mergeCell ref="U8:U11"/>
    <mergeCell ref="V8:V11"/>
    <mergeCell ref="P20:P23"/>
    <mergeCell ref="C28:C31"/>
    <mergeCell ref="K28:K31"/>
    <mergeCell ref="L28:L31"/>
    <mergeCell ref="M28:M31"/>
    <mergeCell ref="N28:N31"/>
    <mergeCell ref="O28:O31"/>
    <mergeCell ref="P28:P31"/>
    <mergeCell ref="C24:C27"/>
    <mergeCell ref="K24:K27"/>
    <mergeCell ref="C20:C23"/>
    <mergeCell ref="K20:K23"/>
    <mergeCell ref="L20:L23"/>
    <mergeCell ref="M20:M23"/>
    <mergeCell ref="N20:N23"/>
    <mergeCell ref="O20:O23"/>
    <mergeCell ref="C12:C15"/>
    <mergeCell ref="K12:K15"/>
    <mergeCell ref="L12:L15"/>
    <mergeCell ref="M12:M15"/>
    <mergeCell ref="N12:N15"/>
    <mergeCell ref="O12:O15"/>
    <mergeCell ref="Q8:Q11"/>
    <mergeCell ref="R8:R11"/>
    <mergeCell ref="S8:S11"/>
    <mergeCell ref="L24:L27"/>
    <mergeCell ref="M24:M27"/>
    <mergeCell ref="N24:N27"/>
    <mergeCell ref="O24:O27"/>
    <mergeCell ref="P24:P27"/>
    <mergeCell ref="Q24:Q27"/>
    <mergeCell ref="V12:V15"/>
    <mergeCell ref="Q20:Q23"/>
    <mergeCell ref="R20:R23"/>
    <mergeCell ref="S20:S23"/>
    <mergeCell ref="T20:T23"/>
    <mergeCell ref="U20:U23"/>
    <mergeCell ref="V20:V23"/>
    <mergeCell ref="P12:P15"/>
    <mergeCell ref="Q12:Q15"/>
    <mergeCell ref="R12:R15"/>
    <mergeCell ref="S12:S15"/>
    <mergeCell ref="T12:T15"/>
    <mergeCell ref="U12:U15"/>
    <mergeCell ref="R24:R27"/>
    <mergeCell ref="S24:S27"/>
    <mergeCell ref="T24:T27"/>
    <mergeCell ref="U24:U27"/>
    <mergeCell ref="V24:V27"/>
    <mergeCell ref="Q28:Q31"/>
    <mergeCell ref="R28:R31"/>
    <mergeCell ref="S28:S31"/>
    <mergeCell ref="T28:T31"/>
    <mergeCell ref="U28:U31"/>
    <mergeCell ref="V28:V31"/>
    <mergeCell ref="C32:C35"/>
    <mergeCell ref="K32:K35"/>
    <mergeCell ref="L32:L35"/>
    <mergeCell ref="M32:M35"/>
    <mergeCell ref="N32:N35"/>
    <mergeCell ref="O32:O35"/>
    <mergeCell ref="P32:P35"/>
    <mergeCell ref="Q32:Q35"/>
    <mergeCell ref="R32:R35"/>
    <mergeCell ref="S32:S35"/>
    <mergeCell ref="T32:T35"/>
    <mergeCell ref="U32:U35"/>
    <mergeCell ref="V32:V35"/>
    <mergeCell ref="Q36:Q39"/>
    <mergeCell ref="R36:R39"/>
    <mergeCell ref="S36:S39"/>
    <mergeCell ref="T36:T39"/>
    <mergeCell ref="U36:U39"/>
    <mergeCell ref="V36:V39"/>
    <mergeCell ref="V40:V43"/>
    <mergeCell ref="C36:C39"/>
    <mergeCell ref="K36:K39"/>
    <mergeCell ref="L36:L39"/>
    <mergeCell ref="M36:M39"/>
    <mergeCell ref="N36:N39"/>
    <mergeCell ref="P40:P43"/>
    <mergeCell ref="Q40:Q43"/>
    <mergeCell ref="R40:R43"/>
    <mergeCell ref="S40:S43"/>
    <mergeCell ref="T40:T43"/>
    <mergeCell ref="U40:U43"/>
    <mergeCell ref="C40:C43"/>
    <mergeCell ref="K40:K43"/>
    <mergeCell ref="L40:L43"/>
    <mergeCell ref="M40:M43"/>
    <mergeCell ref="N40:N43"/>
    <mergeCell ref="O40:O43"/>
    <mergeCell ref="V48:V51"/>
    <mergeCell ref="C44:C47"/>
    <mergeCell ref="K44:K47"/>
    <mergeCell ref="L44:L47"/>
    <mergeCell ref="M44:M47"/>
    <mergeCell ref="N44:N47"/>
    <mergeCell ref="P48:P51"/>
    <mergeCell ref="Q48:Q51"/>
    <mergeCell ref="R48:R51"/>
    <mergeCell ref="S48:S51"/>
    <mergeCell ref="T48:T51"/>
    <mergeCell ref="U48:U51"/>
    <mergeCell ref="C48:C51"/>
    <mergeCell ref="K48:K51"/>
    <mergeCell ref="L48:L51"/>
    <mergeCell ref="M48:M51"/>
    <mergeCell ref="N48:N51"/>
    <mergeCell ref="O48:O51"/>
    <mergeCell ref="Q44:Q47"/>
    <mergeCell ref="R44:R47"/>
    <mergeCell ref="S44:S47"/>
    <mergeCell ref="T44:T47"/>
    <mergeCell ref="U44:U47"/>
    <mergeCell ref="V44:V47"/>
    <mergeCell ref="U56:U59"/>
    <mergeCell ref="V56:V59"/>
    <mergeCell ref="C52:C55"/>
    <mergeCell ref="K52:K55"/>
    <mergeCell ref="L52:L55"/>
    <mergeCell ref="M52:M55"/>
    <mergeCell ref="N52:N55"/>
    <mergeCell ref="U52:U55"/>
    <mergeCell ref="V52:V55"/>
    <mergeCell ref="C56:C59"/>
    <mergeCell ref="K56:K59"/>
    <mergeCell ref="L56:L59"/>
    <mergeCell ref="M56:M59"/>
    <mergeCell ref="N56:N59"/>
    <mergeCell ref="O56:O59"/>
    <mergeCell ref="P56:P59"/>
    <mergeCell ref="Q56:Q59"/>
    <mergeCell ref="Q52:Q55"/>
    <mergeCell ref="R52:R55"/>
    <mergeCell ref="S52:S55"/>
    <mergeCell ref="T52:T55"/>
    <mergeCell ref="O68:O71"/>
    <mergeCell ref="P68:P71"/>
    <mergeCell ref="Q68:Q71"/>
    <mergeCell ref="R68:R71"/>
    <mergeCell ref="T60:T63"/>
    <mergeCell ref="O52:O55"/>
    <mergeCell ref="P52:P55"/>
    <mergeCell ref="O60:O63"/>
    <mergeCell ref="P60:P63"/>
    <mergeCell ref="Q60:Q63"/>
    <mergeCell ref="R60:R63"/>
    <mergeCell ref="R56:R59"/>
    <mergeCell ref="S56:S59"/>
    <mergeCell ref="T56:T59"/>
    <mergeCell ref="M60:M63"/>
    <mergeCell ref="N60:N63"/>
    <mergeCell ref="U60:U63"/>
    <mergeCell ref="V60:V63"/>
    <mergeCell ref="C64:C67"/>
    <mergeCell ref="K64:K67"/>
    <mergeCell ref="L64:L67"/>
    <mergeCell ref="M64:M67"/>
    <mergeCell ref="N64:N67"/>
    <mergeCell ref="O64:O67"/>
    <mergeCell ref="P64:P67"/>
    <mergeCell ref="Q64:Q67"/>
    <mergeCell ref="S60:S63"/>
    <mergeCell ref="S68:S71"/>
    <mergeCell ref="T68:T71"/>
    <mergeCell ref="U68:U71"/>
    <mergeCell ref="V68:V71"/>
    <mergeCell ref="V72:V75"/>
    <mergeCell ref="T76:T79"/>
    <mergeCell ref="U76:U79"/>
    <mergeCell ref="V76:V79"/>
    <mergeCell ref="R64:R67"/>
    <mergeCell ref="S64:S67"/>
    <mergeCell ref="T64:T67"/>
    <mergeCell ref="U64:U67"/>
    <mergeCell ref="V64:V67"/>
    <mergeCell ref="S72:S75"/>
    <mergeCell ref="T72:T75"/>
    <mergeCell ref="U72:U75"/>
    <mergeCell ref="C72:C75"/>
    <mergeCell ref="K72:K75"/>
    <mergeCell ref="L72:L75"/>
    <mergeCell ref="M72:M75"/>
    <mergeCell ref="N72:N75"/>
    <mergeCell ref="O72:O75"/>
    <mergeCell ref="V80:V83"/>
    <mergeCell ref="C76:C79"/>
    <mergeCell ref="K76:K79"/>
    <mergeCell ref="L76:L79"/>
    <mergeCell ref="M76:M79"/>
    <mergeCell ref="N76:N79"/>
    <mergeCell ref="O76:O79"/>
    <mergeCell ref="P76:P79"/>
    <mergeCell ref="P80:P83"/>
    <mergeCell ref="Q80:Q83"/>
    <mergeCell ref="R80:R83"/>
    <mergeCell ref="S80:S83"/>
    <mergeCell ref="T80:T83"/>
    <mergeCell ref="U80:U83"/>
    <mergeCell ref="C80:C83"/>
    <mergeCell ref="K80:K83"/>
    <mergeCell ref="L80:L83"/>
    <mergeCell ref="M80:M83"/>
    <mergeCell ref="N80:N83"/>
    <mergeCell ref="O80:O83"/>
    <mergeCell ref="S76:S79"/>
    <mergeCell ref="Q76:Q79"/>
    <mergeCell ref="R76:R79"/>
    <mergeCell ref="B94:E94"/>
    <mergeCell ref="B95:E95"/>
    <mergeCell ref="S84:S87"/>
    <mergeCell ref="T84:T87"/>
    <mergeCell ref="U84:U87"/>
    <mergeCell ref="V84:V87"/>
    <mergeCell ref="A88:C90"/>
    <mergeCell ref="K88:V90"/>
    <mergeCell ref="C84:C87"/>
    <mergeCell ref="K84:K87"/>
    <mergeCell ref="R84:R87"/>
    <mergeCell ref="A36:A87"/>
    <mergeCell ref="B36:B87"/>
    <mergeCell ref="O36:O39"/>
    <mergeCell ref="P36:P39"/>
    <mergeCell ref="O44:O47"/>
    <mergeCell ref="P44:P47"/>
    <mergeCell ref="C60:C63"/>
    <mergeCell ref="L84:L87"/>
    <mergeCell ref="M84:M87"/>
    <mergeCell ref="N84:N87"/>
    <mergeCell ref="O84:O87"/>
    <mergeCell ref="P84:P87"/>
    <mergeCell ref="Q84:Q87"/>
    <mergeCell ref="C68:C71"/>
    <mergeCell ref="K68:K71"/>
    <mergeCell ref="L68:L71"/>
    <mergeCell ref="M68:M71"/>
    <mergeCell ref="N68:N71"/>
    <mergeCell ref="P72:P75"/>
    <mergeCell ref="Q72:Q75"/>
    <mergeCell ref="R72:R75"/>
    <mergeCell ref="K60:K63"/>
    <mergeCell ref="L60:L6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GESTIÓN</vt:lpstr>
      <vt:lpstr>INVERSIÓN</vt:lpstr>
      <vt:lpstr>ACTIVIDADES</vt:lpstr>
      <vt:lpstr>TERRITORIALIZACIÓN</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2020-04-30T01:04:19Z</cp:lastPrinted>
  <dcterms:created xsi:type="dcterms:W3CDTF">2010-03-25T16:40:43Z</dcterms:created>
  <dcterms:modified xsi:type="dcterms:W3CDTF">2020-07-30T12:46:10Z</dcterms:modified>
</cp:coreProperties>
</file>