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0" yWindow="0" windowWidth="20490" windowHeight="7230" tabRatio="509" activeTab="3"/>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TERRITORIALIZACIÓN!$A$6:$AK$17</definedName>
    <definedName name="_xlnm.Print_Area" localSheetId="2">ACTIVIDADES!$A$1:$V$14</definedName>
    <definedName name="_xlnm.Print_Area" localSheetId="0">GESTIÓN!$A$1:$AW$16</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44525" concurrentCalc="0"/>
</workbook>
</file>

<file path=xl/calcChain.xml><?xml version="1.0" encoding="utf-8"?>
<calcChain xmlns="http://schemas.openxmlformats.org/spreadsheetml/2006/main">
  <c r="AE15" i="6" l="1"/>
  <c r="Y15" i="6"/>
  <c r="Y17" i="6"/>
  <c r="G16" i="9"/>
  <c r="H16" i="9"/>
  <c r="I16" i="9"/>
  <c r="I17" i="9"/>
  <c r="J16" i="9"/>
  <c r="K16" i="9"/>
  <c r="L16" i="9"/>
  <c r="M16" i="9"/>
  <c r="M17" i="9"/>
  <c r="F16" i="9"/>
  <c r="F17" i="9"/>
  <c r="G17" i="9"/>
  <c r="H17" i="9"/>
  <c r="J17" i="9"/>
  <c r="K17" i="9"/>
  <c r="L17" i="9"/>
  <c r="F7" i="9"/>
  <c r="G7" i="9"/>
  <c r="F8" i="9"/>
  <c r="G8" i="9"/>
  <c r="E9" i="9"/>
  <c r="F9" i="9"/>
  <c r="G9" i="9"/>
  <c r="F10" i="9"/>
  <c r="G10" i="9"/>
  <c r="F11" i="9"/>
  <c r="G11" i="9"/>
  <c r="F12" i="9"/>
  <c r="G12" i="9"/>
  <c r="E13" i="9"/>
  <c r="F13" i="9"/>
  <c r="G13" i="9"/>
  <c r="E14" i="9"/>
  <c r="F14" i="9"/>
  <c r="G14" i="9"/>
  <c r="S11" i="7"/>
  <c r="S10" i="7"/>
  <c r="S9" i="7"/>
  <c r="S8" i="7"/>
  <c r="I21" i="6"/>
  <c r="I20" i="6"/>
  <c r="I19" i="6"/>
  <c r="AN20" i="6"/>
  <c r="AN19" i="6"/>
  <c r="AM20" i="6"/>
  <c r="AL20" i="6"/>
  <c r="AK20" i="6"/>
  <c r="AM19" i="6"/>
  <c r="AL19" i="6"/>
  <c r="AK19" i="6"/>
  <c r="H9" i="6"/>
  <c r="AP9" i="6"/>
  <c r="H15" i="6"/>
  <c r="AP15" i="6"/>
  <c r="H16" i="6"/>
  <c r="H10" i="6"/>
  <c r="H14" i="6"/>
  <c r="Y20" i="6"/>
  <c r="Y19" i="6"/>
  <c r="Y14" i="6"/>
  <c r="Y13" i="6"/>
  <c r="S20" i="6"/>
  <c r="S19" i="6"/>
  <c r="S14" i="6"/>
  <c r="S13" i="6"/>
  <c r="Q20" i="6"/>
  <c r="Q19" i="6"/>
  <c r="Q14" i="6"/>
  <c r="Q13" i="6"/>
  <c r="M20" i="6"/>
  <c r="M19" i="6"/>
  <c r="M14" i="6"/>
  <c r="M13" i="6"/>
  <c r="P20" i="6"/>
  <c r="O20" i="6"/>
  <c r="N20" i="6"/>
  <c r="P19" i="6"/>
  <c r="O19" i="6"/>
  <c r="N19" i="6"/>
  <c r="P14" i="6"/>
  <c r="O14" i="6"/>
  <c r="N14" i="6"/>
  <c r="P13" i="6"/>
  <c r="O13" i="6"/>
  <c r="N13" i="6"/>
  <c r="P9" i="6"/>
  <c r="O9" i="6"/>
  <c r="L20" i="6"/>
  <c r="J20" i="6"/>
  <c r="L19" i="6"/>
  <c r="K19" i="6"/>
  <c r="J19" i="6"/>
  <c r="K16" i="6"/>
  <c r="K21" i="6"/>
  <c r="L14" i="6"/>
  <c r="K14" i="6"/>
  <c r="J14" i="6"/>
  <c r="L13" i="6"/>
  <c r="K13" i="6"/>
  <c r="J13" i="6"/>
  <c r="K9" i="6"/>
  <c r="H20" i="6"/>
  <c r="J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H22" i="6"/>
  <c r="K20" i="6"/>
  <c r="H21" i="6"/>
  <c r="K11" i="9"/>
  <c r="L11" i="9"/>
  <c r="M11" i="9"/>
  <c r="K12" i="9"/>
  <c r="L12" i="9"/>
  <c r="M12" i="9"/>
  <c r="K13" i="9"/>
  <c r="L13" i="9"/>
  <c r="M13" i="9"/>
  <c r="K14" i="9"/>
  <c r="L14" i="9"/>
  <c r="M14" i="9"/>
  <c r="J14" i="9"/>
  <c r="J13" i="9"/>
  <c r="J12" i="9"/>
  <c r="J11" i="9"/>
  <c r="K7" i="9"/>
  <c r="L7" i="9"/>
  <c r="M7" i="9"/>
  <c r="K8" i="9"/>
  <c r="L8" i="9"/>
  <c r="M8" i="9"/>
  <c r="K9" i="9"/>
  <c r="L9" i="9"/>
  <c r="M9" i="9"/>
  <c r="K10" i="9"/>
  <c r="L10" i="9"/>
  <c r="M10" i="9"/>
  <c r="J8" i="9"/>
  <c r="J9" i="9"/>
  <c r="J10" i="9"/>
  <c r="J7" i="9"/>
  <c r="I14" i="9"/>
  <c r="H14" i="9"/>
  <c r="I13" i="9"/>
  <c r="H13" i="9"/>
  <c r="I12" i="9"/>
  <c r="H12" i="9"/>
  <c r="I11" i="9"/>
  <c r="H11" i="9"/>
  <c r="I10" i="9"/>
  <c r="H10" i="9"/>
  <c r="I9" i="9"/>
  <c r="H9" i="9"/>
  <c r="I8" i="9"/>
  <c r="H8" i="9"/>
  <c r="I7" i="9"/>
  <c r="H7" i="9"/>
  <c r="E17" i="9"/>
  <c r="AO18" i="6"/>
  <c r="AO20" i="6"/>
  <c r="AP16" i="6"/>
  <c r="Q23" i="6"/>
  <c r="AP10" i="6"/>
  <c r="AE20" i="6"/>
  <c r="AE19" i="6"/>
  <c r="AE14" i="6"/>
  <c r="AE13" i="6"/>
  <c r="M23" i="6"/>
  <c r="O23" i="6"/>
  <c r="T23" i="6"/>
  <c r="X23" i="6"/>
  <c r="AB23" i="6"/>
  <c r="AJ23" i="6"/>
  <c r="AN23" i="6"/>
  <c r="N23" i="6"/>
  <c r="V23" i="6"/>
  <c r="W23" i="6"/>
  <c r="AA23" i="6"/>
  <c r="AE23" i="6"/>
  <c r="AI23" i="6"/>
  <c r="AM23" i="6"/>
  <c r="U23" i="6"/>
  <c r="AF23" i="6"/>
  <c r="I23" i="6"/>
  <c r="K23" i="6"/>
  <c r="H23" i="6"/>
  <c r="AP20" i="6"/>
  <c r="I14" i="6"/>
  <c r="I13" i="6"/>
  <c r="AP14" i="6"/>
  <c r="J23" i="6"/>
  <c r="AL23" i="6"/>
  <c r="AH23" i="6"/>
  <c r="AD23" i="6"/>
  <c r="Z23" i="6"/>
  <c r="R23" i="6"/>
  <c r="AK23" i="6"/>
  <c r="AG23" i="6"/>
  <c r="AC23" i="6"/>
  <c r="Y23" i="6"/>
  <c r="P23" i="6"/>
  <c r="S23" i="6"/>
  <c r="L23" i="6"/>
  <c r="T12" i="7"/>
  <c r="U12" i="7"/>
  <c r="H13" i="6"/>
  <c r="AP13" i="6"/>
  <c r="H19" i="6"/>
  <c r="AP19" i="6"/>
</calcChain>
</file>

<file path=xl/comments1.xml><?xml version="1.0" encoding="utf-8"?>
<comments xmlns="http://schemas.openxmlformats.org/spreadsheetml/2006/main">
  <authors>
    <author>YULIED.PENARANDA</author>
  </authors>
  <commentList>
    <comment ref="V8" authorId="0">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<sst xmlns="http://schemas.openxmlformats.org/spreadsheetml/2006/main" count="285" uniqueCount="170">
  <si>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</si>
  <si>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</si>
  <si>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</si>
  <si>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</si>
  <si>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</si>
  <si>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</si>
  <si>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</si>
  <si>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</si>
  <si>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</si>
  <si>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</si>
  <si>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</si>
  <si>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</si>
  <si>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</si>
  <si>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</si>
  <si>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</si>
  <si>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</si>
  <si>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</si>
  <si>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</si>
  <si>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</si>
  <si>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</si>
  <si>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</si>
  <si>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</si>
  <si>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</si>
  <si>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</si>
  <si>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</si>
  <si>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</si>
  <si>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</si>
  <si>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</si>
  <si>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</si>
  <si>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</si>
  <si>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</si>
  <si>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</si>
  <si>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</si>
  <si>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</si>
  <si>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</si>
  <si>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</si>
  <si>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</si>
  <si>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</si>
  <si>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</si>
  <si>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</si>
  <si>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</si>
  <si>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</si>
  <si>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</si>
  <si>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</si>
  <si>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</si>
  <si>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</si>
  <si>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</si>
  <si>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</si>
  <si>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</si>
  <si>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</si>
  <si>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</si>
  <si>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</si>
  <si>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</si>
  <si>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</si>
  <si>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</si>
  <si>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</si>
  <si>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</si>
  <si>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</si>
  <si>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</si>
  <si>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</si>
  <si>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</si>
  <si>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</si>
  <si>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</si>
  <si>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</si>
  <si>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</si>
  <si>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</si>
  <si>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</si>
  <si>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</si>
  <si>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</si>
  <si>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</si>
  <si>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</si>
  <si>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</si>
  <si>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</si>
  <si>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</si>
  <si>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</si>
  <si>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</si>
  <si>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</si>
  <si>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</si>
  <si>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</si>
  <si>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</si>
  <si>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</si>
  <si>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</si>
  <si>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</si>
  <si>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</si>
  <si>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</si>
  <si>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</si>
  <si>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</si>
  <si>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</si>
  <si>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</si>
  <si>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</si>
  <si>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</si>
  <si>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</si>
  <si>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</si>
  <si>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</si>
  <si>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</si>
  <si>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</si>
  <si>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</si>
  <si>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</si>
  <si>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</si>
  <si>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</si>
  <si>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</si>
  <si>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</si>
  <si>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</si>
  <si>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</si>
  <si>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</si>
  <si>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</si>
  <si>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</si>
  <si>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</si>
  <si>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</si>
  <si>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</si>
  <si>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</si>
  <si>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</si>
  <si>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</si>
  <si>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</si>
  <si>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</si>
  <si>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</si>
  <si>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</si>
  <si>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</si>
  <si>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</si>
  <si>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</si>
  <si>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</si>
  <si>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</si>
  <si>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</si>
  <si>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</si>
  <si>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</si>
  <si>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</si>
  <si>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</si>
  <si>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</si>
  <si>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</si>
  <si>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</si>
  <si>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</si>
  <si>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</si>
  <si>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</si>
  <si>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</si>
  <si>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</si>
  <si>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</si>
  <si>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</si>
  <si>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</si>
  <si>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</si>
  <si>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</si>
  <si>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X</t>
  </si>
  <si>
    <t>7, OBSERVACIONES AVANCE TRIMESTRE 4 DE 2017</t>
  </si>
  <si>
    <t>5, PONDERACIÓN HORIZONTAL AÑO: 2017</t>
  </si>
  <si>
    <t xml:space="preserve">DISTRITO CAPITAL </t>
  </si>
  <si>
    <t>N/A</t>
  </si>
  <si>
    <t>NO IDENTIFICA GRU´POS ETNICOS</t>
  </si>
  <si>
    <t>TODOS LOS GRUPOS</t>
  </si>
  <si>
    <t>980 - SENDERO PANORÁMICO Y CORTAFUEGOS DE LOS CERROS ORIENTALES DE BOGOTÁ</t>
  </si>
  <si>
    <t>02 - Democracia Urbana</t>
  </si>
  <si>
    <t>17 - Espacio público, derecho de todos</t>
  </si>
  <si>
    <t>ADECUACIÓN DE 15 KILÓMETROS DE SENDERO PANORÁMICO</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</si>
  <si>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</si>
  <si>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</si>
  <si>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</si>
  <si>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</si>
  <si>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</si>
  <si>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</si>
  <si>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SENDERO PANORÁMICO Y CORTAFUEGOS DE LOS CERROS ORIENTALES DE BOGOTÁ</t>
  </si>
  <si>
    <t>SENDERO PANORÁMICO Y CORTAFUEGOS</t>
  </si>
  <si>
    <t>ADECUAR 15 KILOMETROS LINEALES PARA IMPLANTAR EL SENDERO PANORAMICO</t>
  </si>
  <si>
    <t>APROPIACIÓN CIUDADANA DE LOS CERROS ORIENTALES</t>
  </si>
  <si>
    <t>INVOLUCRAR 250.000 CIUDADANOS EN PROCESOS DE APROPIACIÓN AMBIENTAL DE LA RFPBOB</t>
  </si>
  <si>
    <t>VISITAS TECNICAS A LOS CERROS ORIENTALES,  APOYO EN LA EJECUCIÓN DE TRÁMITES Y LICENCIAS RELACIONADAS CON PERMISOS PARA LA CONSTRUCCIÓN/ Y ADECUACIÓN DEL SENDERO PANORAMICO</t>
  </si>
  <si>
    <t>PROCESOS DE PARTICIPACIÓN CIUDADANA A TRAVES DE RECORRIDOS AMBIENTALES EN LOS CERROS ORIENTALES</t>
  </si>
  <si>
    <t>Especial</t>
  </si>
  <si>
    <t>PROCESOS DE PARTICIPACIÓN CIUDADANA Y RECORRIDOS AMBIENTALES EN LOS CERROS ORIENTALES</t>
  </si>
  <si>
    <t>Chapinero</t>
  </si>
  <si>
    <t xml:space="preserve">En el marco del convenio 001 de 2016 suscrito entre EAB, IDIGER y SDA, se han realizado las siguientes actividades:
Se desarrollaron con ANLA reuniones para presentar el proyecto Sendero Panorámico y poder gestionar la emisión de los términos de referencia para el desarrollo del Estudio de Impacto Ambiental, en este proceso se generó un documento técnico de resumen que fue radicado ante esta entidad.
Se recibieron de manera oficial los términos de referencia para la elaboración del Estudio de Impacto Ambiental (EIA) por parte del ANLA, a través del oficio radicación SDA 2017ER157085 del 15 de agosto de 2017.
Con estos términos, en EAB avanzó en el proceso contractual para la elaboración del estudio de impacto ambiental, los diseños de detalle para la totalidad del sendero y el estudio de factibilidad del sistema contra incendios, a fin de avanzar en el proceso de contratación, proceso licitatorio No. ICSM-1010-2017, el cual tiene por objeto: Elaborar el estudio de impacto ambiental, los diseños técnicos detallados y la factibilidad del sistema contra incendios y de las estructuras especiales., el cual fue adjudicado en diciembre de 2017 a través del contrato No. 1-25100-1154-2017, entre la Empresa de Acueducto, alcantarillado y Aseo de Bogotá ESP y el Consultor CONSORCIO SENDERO LAS MARIPOSAS 2017.
Se realizaron los diseños conceptuales del proyecto sendero panorámico de los cerros, y se definieron los 15 km del trazado a los cuales se les realizó los primeros diseños de detalle, los cuales están en revisión por parte de la Gerencia.
Se realizó desde la SDA un compilado de información secundaria disponible para la formulación del Estudio de Impacto Ambiental, la cual fue remitida por SDA a EAB a través de oficio con radicación SDA 2017EE176660 del 30 de agosto de 2017.
Se desarrolló un análisis predial por parte del EAB, con el fin de identificar los predios públicos y privados que vincula el proyecto y las potenciales fuentes de recursos de adquisición de los mismos.
</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</si>
  <si>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</si>
  <si>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oficio radicación SDA  2017ER157085 del 15 de agosto de 2017
Oficio radicación SDA 2017EE176660 del 30 de agosto de 2017
Shapes preliminares suministrados dentro del diseño conceptual del sendero.
Documentos de productos prelimienares realizados durante el convenio.
Actas del convenio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</si>
</sst>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_(* #,##0_);_(* \(#,##0\);_(* &quot;-&quot;??_);_(@_)"/>
    <numFmt numFmtId="174" formatCode="_-* #,##0\ &quot;€&quot;_-;\-* #,##0\ &quot;€&quot;_-;_-* &quot;-&quot;??\ &quot;€&quot;_-;_-@_-"/>
  </numFmts>
  <fonts count="4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9"/>
      <color theme="1"/>
      <name val="Arial"/>
      <family val="2"/>
    </font>
    <font>
      <sz val="10"/>
      <color theme="1"/>
      <name val="Arial"/>
      <family val="2"/>
    </font>
    <font>
      <b/>
      <sz val="12"/>
      <color indexed="8"/>
      <name val="Arial"/>
      <family val="2"/>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7">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5" fillId="0" borderId="0" applyFont="0" applyFill="0" applyBorder="0" applyAlignment="0" applyProtection="0"/>
    <xf numFmtId="171"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cellStyleXfs>
  <cellXfs count="405">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6"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0" fontId="27" fillId="4" borderId="0" xfId="0" applyFont="1" applyFill="1" applyBorder="1" applyAlignment="1">
      <alignment horizontal="center" vertical="center" wrapText="1"/>
    </xf>
    <xf numFmtId="0" fontId="28" fillId="4" borderId="0" xfId="0" applyFont="1" applyFill="1" applyBorder="1" applyAlignment="1">
      <alignment horizontal="center" vertical="center" wrapText="1"/>
    </xf>
    <xf numFmtId="10" fontId="28"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7"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3" fillId="0" borderId="0" xfId="0" applyFont="1" applyFill="1"/>
    <xf numFmtId="172" fontId="0" fillId="0" borderId="0" xfId="0" applyNumberFormat="1" applyFill="1" applyAlignment="1">
      <alignment horizontal="center"/>
    </xf>
    <xf numFmtId="37" fontId="20" fillId="4" borderId="1"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0" fillId="4" borderId="1" xfId="0" applyFont="1" applyFill="1" applyBorder="1" applyAlignment="1">
      <alignment horizontal="right" vertical="center"/>
    </xf>
    <xf numFmtId="3" fontId="19" fillId="4" borderId="1" xfId="10" applyNumberFormat="1" applyFont="1" applyFill="1" applyBorder="1" applyAlignment="1">
      <alignment horizontal="center" vertical="center" wrapText="1"/>
    </xf>
    <xf numFmtId="3" fontId="19"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28" xfId="0" applyFill="1" applyBorder="1"/>
    <xf numFmtId="0" fontId="0" fillId="0" borderId="29" xfId="0" applyFill="1" applyBorder="1"/>
    <xf numFmtId="0" fontId="35" fillId="0" borderId="0" xfId="0" applyFont="1" applyFill="1" applyAlignment="1">
      <alignment horizontal="center" vertical="center"/>
    </xf>
    <xf numFmtId="0" fontId="5" fillId="4" borderId="0" xfId="0" applyFont="1" applyFill="1" applyBorder="1" applyAlignment="1">
      <alignment horizontal="center" vertical="center" wrapText="1"/>
    </xf>
    <xf numFmtId="0" fontId="36" fillId="4" borderId="26" xfId="0" applyFont="1" applyFill="1" applyBorder="1"/>
    <xf numFmtId="0" fontId="36" fillId="4" borderId="0" xfId="0" applyFont="1" applyFill="1" applyBorder="1"/>
    <xf numFmtId="0" fontId="36" fillId="4" borderId="0" xfId="0" applyFont="1" applyFill="1" applyBorder="1" applyAlignment="1">
      <alignment horizontal="center"/>
    </xf>
    <xf numFmtId="0" fontId="36" fillId="4" borderId="27" xfId="0" applyFont="1" applyFill="1" applyBorder="1"/>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3" fontId="21"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16"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10" fontId="12" fillId="4" borderId="0" xfId="16"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6" fillId="6" borderId="4" xfId="19" applyFont="1" applyFill="1" applyBorder="1" applyAlignment="1">
      <alignment horizontal="center" vertical="center" wrapText="1"/>
    </xf>
    <xf numFmtId="0" fontId="0" fillId="0" borderId="0" xfId="0" applyAlignment="1">
      <alignment wrapText="1"/>
    </xf>
    <xf numFmtId="0" fontId="13" fillId="0" borderId="0" xfId="0" applyFont="1" applyAlignment="1">
      <alignment horizontal="center" vertical="center" wrapText="1"/>
    </xf>
    <xf numFmtId="0" fontId="0" fillId="7" borderId="0" xfId="0" applyFill="1"/>
    <xf numFmtId="0" fontId="0" fillId="8" borderId="0" xfId="0" applyFill="1"/>
    <xf numFmtId="0" fontId="37" fillId="4" borderId="0" xfId="16" applyFont="1" applyFill="1" applyBorder="1" applyProtection="1">
      <protection locked="0"/>
    </xf>
    <xf numFmtId="0" fontId="0" fillId="4" borderId="0" xfId="0" applyFill="1" applyBorder="1"/>
    <xf numFmtId="0" fontId="38" fillId="4" borderId="0" xfId="16" applyFont="1" applyFill="1" applyBorder="1" applyAlignment="1" applyProtection="1">
      <alignment horizontal="center"/>
      <protection locked="0"/>
    </xf>
    <xf numFmtId="0" fontId="39" fillId="4" borderId="0" xfId="16" applyFont="1" applyFill="1" applyBorder="1" applyProtection="1">
      <protection locked="0"/>
    </xf>
    <xf numFmtId="0" fontId="37" fillId="4" borderId="0" xfId="16" applyFont="1" applyFill="1" applyBorder="1" applyAlignment="1" applyProtection="1">
      <alignment horizontal="center"/>
      <protection locked="0"/>
    </xf>
    <xf numFmtId="0" fontId="22" fillId="6" borderId="4" xfId="19" applyFont="1" applyFill="1" applyBorder="1" applyAlignment="1">
      <alignment horizontal="left" vertical="center" wrapText="1"/>
    </xf>
    <xf numFmtId="0" fontId="22" fillId="6" borderId="1" xfId="19" applyFont="1" applyFill="1" applyBorder="1" applyAlignment="1">
      <alignment horizontal="left" vertical="center" wrapText="1"/>
    </xf>
    <xf numFmtId="0" fontId="22" fillId="6" borderId="5" xfId="19" applyFont="1" applyFill="1" applyBorder="1" applyAlignment="1">
      <alignment horizontal="left" vertical="center" wrapText="1"/>
    </xf>
    <xf numFmtId="168" fontId="20" fillId="6" borderId="1" xfId="19" applyNumberFormat="1" applyFont="1" applyFill="1" applyBorder="1" applyAlignment="1">
      <alignment vertical="center" wrapText="1"/>
    </xf>
    <xf numFmtId="168" fontId="20" fillId="6" borderId="1" xfId="19" applyNumberFormat="1" applyFont="1" applyFill="1" applyBorder="1" applyAlignment="1">
      <alignment horizontal="left" vertical="center" wrapText="1"/>
    </xf>
    <xf numFmtId="0" fontId="20" fillId="6" borderId="1" xfId="19" applyFont="1" applyFill="1" applyBorder="1" applyAlignment="1">
      <alignment horizontal="left" vertical="center" wrapText="1"/>
    </xf>
    <xf numFmtId="0" fontId="20" fillId="6" borderId="5" xfId="19" applyFont="1" applyFill="1" applyBorder="1" applyAlignment="1">
      <alignment horizontal="left" vertical="center" wrapText="1"/>
    </xf>
    <xf numFmtId="0" fontId="16" fillId="6" borderId="12" xfId="19" applyFont="1" applyFill="1" applyBorder="1" applyAlignment="1">
      <alignment horizontal="center" vertical="center" wrapText="1"/>
    </xf>
    <xf numFmtId="0" fontId="16" fillId="6" borderId="4" xfId="19"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16" fillId="6" borderId="4" xfId="19" applyFont="1" applyFill="1" applyBorder="1" applyAlignment="1">
      <alignment horizontal="center" vertical="center" wrapText="1"/>
    </xf>
    <xf numFmtId="1" fontId="8" fillId="0" borderId="1" xfId="5" applyNumberFormat="1" applyFont="1" applyBorder="1" applyAlignment="1">
      <alignment horizontal="center" vertical="center"/>
    </xf>
    <xf numFmtId="1" fontId="8" fillId="4" borderId="1" xfId="0" applyNumberFormat="1" applyFont="1" applyFill="1" applyBorder="1" applyAlignment="1">
      <alignment horizontal="center" vertical="center"/>
    </xf>
    <xf numFmtId="37" fontId="19" fillId="4" borderId="1" xfId="10" applyNumberFormat="1" applyFont="1" applyFill="1" applyBorder="1" applyAlignment="1">
      <alignment horizontal="center" vertical="center"/>
    </xf>
    <xf numFmtId="37" fontId="20" fillId="4" borderId="8" xfId="9" applyNumberFormat="1" applyFont="1" applyFill="1" applyBorder="1" applyAlignment="1">
      <alignment horizontal="center" vertical="center"/>
    </xf>
    <xf numFmtId="0" fontId="20" fillId="4" borderId="8" xfId="0" applyFont="1" applyFill="1" applyBorder="1" applyAlignment="1">
      <alignment horizontal="right" vertical="center"/>
    </xf>
    <xf numFmtId="3" fontId="19" fillId="4" borderId="8" xfId="10" applyNumberFormat="1" applyFont="1" applyFill="1" applyBorder="1" applyAlignment="1">
      <alignment horizontal="center" vertical="center" wrapText="1"/>
    </xf>
    <xf numFmtId="4" fontId="19" fillId="4" borderId="1" xfId="0" applyNumberFormat="1" applyFont="1" applyFill="1" applyBorder="1" applyAlignment="1">
      <alignment horizontal="center" vertical="center" wrapText="1"/>
    </xf>
    <xf numFmtId="4" fontId="19" fillId="4" borderId="1" xfId="10" applyNumberFormat="1" applyFont="1" applyFill="1" applyBorder="1" applyAlignment="1">
      <alignment horizontal="center" vertical="center" wrapText="1"/>
    </xf>
    <xf numFmtId="37" fontId="19" fillId="4" borderId="4" xfId="10" applyNumberFormat="1" applyFont="1" applyFill="1" applyBorder="1" applyAlignment="1">
      <alignment horizontal="center" vertical="center"/>
    </xf>
    <xf numFmtId="4" fontId="19" fillId="4" borderId="16" xfId="10" applyNumberFormat="1" applyFont="1" applyFill="1" applyBorder="1" applyAlignment="1">
      <alignment horizontal="center" vertical="center" wrapText="1"/>
    </xf>
    <xf numFmtId="37" fontId="19" fillId="4" borderId="17" xfId="10" applyNumberFormat="1" applyFont="1" applyFill="1" applyBorder="1" applyAlignment="1">
      <alignment horizontal="center" vertical="center"/>
    </xf>
    <xf numFmtId="10" fontId="41" fillId="4" borderId="17" xfId="24" applyNumberFormat="1" applyFont="1" applyFill="1" applyBorder="1" applyAlignment="1">
      <alignment horizontal="center" vertical="center"/>
    </xf>
    <xf numFmtId="10" fontId="41" fillId="4" borderId="12" xfId="24" applyNumberFormat="1" applyFont="1" applyFill="1" applyBorder="1" applyAlignment="1">
      <alignment horizontal="center" vertical="center"/>
    </xf>
    <xf numFmtId="10" fontId="41" fillId="4" borderId="1" xfId="24" applyNumberFormat="1" applyFont="1" applyFill="1" applyBorder="1" applyAlignment="1">
      <alignment horizontal="center" vertical="center"/>
    </xf>
    <xf numFmtId="0" fontId="5" fillId="6" borderId="47" xfId="0" applyFont="1" applyFill="1" applyBorder="1" applyAlignment="1">
      <alignment horizontal="center" vertical="center" wrapText="1"/>
    </xf>
    <xf numFmtId="3" fontId="19" fillId="4" borderId="1" xfId="0" applyNumberFormat="1" applyFont="1" applyFill="1" applyBorder="1" applyAlignment="1">
      <alignment horizontal="center" vertical="center" wrapText="1"/>
    </xf>
    <xf numFmtId="3" fontId="19" fillId="4" borderId="8" xfId="0" applyNumberFormat="1" applyFont="1" applyFill="1" applyBorder="1" applyAlignment="1">
      <alignment horizontal="center" vertical="center" wrapText="1"/>
    </xf>
    <xf numFmtId="37" fontId="20" fillId="4" borderId="43" xfId="9" applyNumberFormat="1" applyFont="1" applyFill="1" applyBorder="1" applyAlignment="1">
      <alignment horizontal="center" vertical="center"/>
    </xf>
    <xf numFmtId="37" fontId="20" fillId="4" borderId="4" xfId="9" applyNumberFormat="1" applyFont="1" applyFill="1" applyBorder="1" applyAlignment="1">
      <alignment horizontal="center" vertical="center"/>
    </xf>
    <xf numFmtId="10" fontId="41" fillId="4" borderId="7" xfId="24" applyNumberFormat="1" applyFont="1" applyFill="1" applyBorder="1" applyAlignment="1">
      <alignment horizontal="center" vertical="center"/>
    </xf>
    <xf numFmtId="10" fontId="41" fillId="4" borderId="52" xfId="24" applyNumberFormat="1" applyFont="1" applyFill="1" applyBorder="1" applyAlignment="1">
      <alignment horizontal="center" vertical="center"/>
    </xf>
    <xf numFmtId="10" fontId="41" fillId="4" borderId="5" xfId="24" applyNumberFormat="1" applyFont="1" applyFill="1" applyBorder="1" applyAlignment="1">
      <alignment horizontal="center" vertical="center"/>
    </xf>
    <xf numFmtId="3" fontId="8" fillId="0" borderId="51" xfId="0" applyNumberFormat="1" applyFont="1" applyFill="1" applyBorder="1" applyAlignment="1">
      <alignment horizontal="center" vertical="center" wrapText="1"/>
    </xf>
    <xf numFmtId="4" fontId="8" fillId="0" borderId="51" xfId="0" applyNumberFormat="1" applyFont="1" applyFill="1" applyBorder="1" applyAlignment="1">
      <alignment horizontal="center" vertical="center" wrapText="1"/>
    </xf>
    <xf numFmtId="3" fontId="8" fillId="10" borderId="1" xfId="0" applyNumberFormat="1" applyFont="1" applyFill="1" applyBorder="1" applyAlignment="1">
      <alignment horizontal="center" vertical="center" wrapText="1"/>
    </xf>
    <xf numFmtId="168" fontId="8" fillId="10" borderId="4" xfId="0" applyNumberFormat="1" applyFont="1" applyFill="1" applyBorder="1" applyAlignment="1">
      <alignment horizontal="center" vertical="center" wrapText="1"/>
    </xf>
    <xf numFmtId="3" fontId="8" fillId="0" borderId="14"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xf>
    <xf numFmtId="3" fontId="5" fillId="6" borderId="1" xfId="0" applyNumberFormat="1" applyFont="1" applyFill="1" applyBorder="1" applyAlignment="1">
      <alignment horizontal="center" vertical="center"/>
    </xf>
    <xf numFmtId="3" fontId="43" fillId="6" borderId="1" xfId="19" applyNumberFormat="1" applyFont="1" applyFill="1" applyBorder="1" applyAlignment="1">
      <alignment horizontal="center" vertical="center" wrapText="1"/>
    </xf>
    <xf numFmtId="4" fontId="8" fillId="10" borderId="51"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6" borderId="2" xfId="19"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horizontal="center" vertical="center"/>
    </xf>
    <xf numFmtId="37" fontId="4" fillId="0" borderId="1" xfId="10" applyNumberFormat="1" applyFont="1" applyFill="1" applyBorder="1" applyAlignment="1">
      <alignment horizontal="center" vertical="center"/>
    </xf>
    <xf numFmtId="1" fontId="8" fillId="0" borderId="1" xfId="5" applyNumberFormat="1" applyFont="1" applyFill="1" applyBorder="1" applyAlignment="1">
      <alignment horizontal="center" vertical="center"/>
    </xf>
    <xf numFmtId="172" fontId="8" fillId="0" borderId="1" xfId="3" applyNumberFormat="1" applyFont="1" applyFill="1" applyBorder="1" applyAlignment="1">
      <alignment horizontal="center" vertical="center"/>
    </xf>
    <xf numFmtId="10" fontId="8" fillId="0" borderId="22" xfId="21" applyNumberFormat="1" applyFont="1" applyFill="1" applyBorder="1" applyAlignment="1">
      <alignment vertical="center"/>
    </xf>
    <xf numFmtId="10" fontId="8" fillId="0" borderId="1" xfId="21" applyNumberFormat="1" applyFont="1" applyBorder="1" applyAlignment="1">
      <alignment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8" fillId="9" borderId="22" xfId="0" applyFont="1" applyFill="1" applyBorder="1" applyAlignment="1">
      <alignment horizontal="justify" vertical="center" wrapText="1"/>
    </xf>
    <xf numFmtId="0" fontId="18" fillId="9" borderId="22" xfId="0" applyFont="1" applyFill="1" applyBorder="1" applyAlignment="1">
      <alignment horizontal="center" vertical="center" wrapText="1"/>
    </xf>
    <xf numFmtId="0" fontId="18" fillId="9" borderId="21" xfId="0" applyFont="1" applyFill="1" applyBorder="1" applyAlignment="1">
      <alignment horizontal="justify" vertical="center" wrapText="1"/>
    </xf>
    <xf numFmtId="0" fontId="40" fillId="11" borderId="1" xfId="0" applyFont="1" applyFill="1" applyBorder="1" applyAlignment="1">
      <alignment horizontal="center" vertical="center" wrapText="1"/>
    </xf>
    <xf numFmtId="0" fontId="40" fillId="11" borderId="1" xfId="0" applyFont="1" applyFill="1" applyBorder="1" applyAlignment="1">
      <alignment horizontal="center" vertical="center"/>
    </xf>
    <xf numFmtId="0" fontId="17" fillId="4" borderId="5" xfId="0" applyFont="1" applyFill="1" applyBorder="1" applyAlignment="1" applyProtection="1">
      <alignment horizontal="left" vertical="center" wrapText="1"/>
      <protection locked="0"/>
    </xf>
    <xf numFmtId="37" fontId="4" fillId="4" borderId="1" xfId="10" applyNumberFormat="1" applyFont="1" applyFill="1" applyBorder="1" applyAlignment="1">
      <alignment horizontal="center" vertical="center"/>
    </xf>
    <xf numFmtId="4" fontId="41" fillId="4" borderId="16" xfId="0" applyNumberFormat="1" applyFont="1" applyFill="1" applyBorder="1" applyAlignment="1">
      <alignment horizontal="center" vertical="center" wrapText="1"/>
    </xf>
    <xf numFmtId="39" fontId="4" fillId="4" borderId="1" xfId="10" applyNumberFormat="1" applyFont="1" applyFill="1" applyBorder="1" applyAlignment="1">
      <alignment horizontal="center" vertical="center"/>
    </xf>
    <xf numFmtId="9" fontId="4" fillId="4" borderId="5" xfId="24" applyFont="1" applyFill="1" applyBorder="1" applyAlignment="1">
      <alignment horizontal="center" vertical="center" wrapText="1"/>
    </xf>
    <xf numFmtId="39" fontId="4" fillId="4" borderId="1" xfId="5"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left" vertical="center" wrapText="1"/>
      <protection locked="0"/>
    </xf>
    <xf numFmtId="172" fontId="41" fillId="4" borderId="16" xfId="5" applyNumberFormat="1" applyFont="1" applyFill="1" applyBorder="1" applyAlignment="1">
      <alignment horizontal="center" vertical="center"/>
    </xf>
    <xf numFmtId="37" fontId="42" fillId="4" borderId="1" xfId="0" applyNumberFormat="1" applyFont="1" applyFill="1" applyBorder="1" applyAlignment="1">
      <alignment horizontal="center" vertical="center"/>
    </xf>
    <xf numFmtId="37" fontId="19" fillId="4" borderId="16" xfId="10" applyNumberFormat="1" applyFont="1" applyFill="1" applyBorder="1" applyAlignment="1">
      <alignment horizontal="center" vertical="center"/>
    </xf>
    <xf numFmtId="37" fontId="42" fillId="4" borderId="1" xfId="1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41" fillId="4" borderId="16" xfId="0" applyFont="1" applyFill="1" applyBorder="1" applyAlignment="1">
      <alignment horizontal="center" vertical="center"/>
    </xf>
    <xf numFmtId="4" fontId="4" fillId="4" borderId="1" xfId="0" applyNumberFormat="1" applyFont="1" applyFill="1" applyBorder="1" applyAlignment="1">
      <alignment horizontal="center" vertical="center"/>
    </xf>
    <xf numFmtId="0" fontId="42" fillId="4" borderId="1" xfId="0" applyFont="1" applyFill="1" applyBorder="1" applyAlignment="1">
      <alignment horizontal="center" vertical="center"/>
    </xf>
    <xf numFmtId="37" fontId="4" fillId="4" borderId="1" xfId="0" applyNumberFormat="1" applyFont="1" applyFill="1" applyBorder="1" applyAlignment="1">
      <alignment horizontal="center" vertical="center"/>
    </xf>
    <xf numFmtId="0" fontId="19" fillId="4" borderId="1" xfId="0" applyFont="1" applyFill="1" applyBorder="1" applyAlignment="1">
      <alignment horizontal="center" vertical="center"/>
    </xf>
    <xf numFmtId="0" fontId="19" fillId="4" borderId="16" xfId="0" applyFont="1" applyFill="1" applyBorder="1" applyAlignment="1">
      <alignment horizontal="center" vertical="center"/>
    </xf>
    <xf numFmtId="0" fontId="41" fillId="4" borderId="7" xfId="0" applyFont="1" applyFill="1" applyBorder="1" applyAlignment="1">
      <alignment horizontal="center" vertical="center"/>
    </xf>
    <xf numFmtId="0" fontId="41" fillId="4"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172" fontId="42" fillId="4" borderId="1" xfId="5" applyNumberFormat="1" applyFont="1" applyFill="1" applyBorder="1" applyAlignment="1">
      <alignment horizontal="center" vertical="center"/>
    </xf>
    <xf numFmtId="174" fontId="4" fillId="4" borderId="1" xfId="10" applyNumberFormat="1" applyFont="1" applyFill="1" applyBorder="1" applyAlignment="1">
      <alignment horizontal="center" vertical="center"/>
    </xf>
    <xf numFmtId="172" fontId="42" fillId="4" borderId="1" xfId="5" applyNumberFormat="1" applyFont="1" applyFill="1" applyBorder="1" applyAlignment="1" applyProtection="1">
      <alignment horizontal="center" vertical="center"/>
      <protection locked="0"/>
    </xf>
    <xf numFmtId="172" fontId="41" fillId="4" borderId="1" xfId="5" applyNumberFormat="1" applyFont="1" applyFill="1" applyBorder="1" applyAlignment="1" applyProtection="1">
      <alignment horizontal="center" vertical="center"/>
      <protection locked="0"/>
    </xf>
    <xf numFmtId="3" fontId="42" fillId="4" borderId="1" xfId="10" applyNumberFormat="1" applyFont="1" applyFill="1" applyBorder="1" applyAlignment="1">
      <alignment horizontal="center" vertical="center" wrapText="1"/>
    </xf>
    <xf numFmtId="9" fontId="4" fillId="4" borderId="1" xfId="24" applyFont="1" applyFill="1" applyBorder="1" applyAlignment="1">
      <alignment horizontal="center" vertical="center" wrapText="1"/>
    </xf>
    <xf numFmtId="0" fontId="17" fillId="4" borderId="4" xfId="0" applyFont="1" applyFill="1" applyBorder="1" applyAlignment="1" applyProtection="1">
      <alignment horizontal="left" vertical="center" wrapText="1"/>
      <protection locked="0"/>
    </xf>
    <xf numFmtId="37" fontId="4" fillId="4" borderId="4" xfId="10" applyNumberFormat="1" applyFont="1" applyFill="1" applyBorder="1" applyAlignment="1">
      <alignment horizontal="center" vertical="center"/>
    </xf>
    <xf numFmtId="3" fontId="42" fillId="4" borderId="4" xfId="0" applyNumberFormat="1" applyFont="1" applyFill="1" applyBorder="1" applyAlignment="1">
      <alignment horizontal="center" vertical="center" wrapText="1"/>
    </xf>
    <xf numFmtId="37" fontId="4" fillId="4" borderId="5" xfId="10" applyNumberFormat="1" applyFont="1" applyFill="1" applyBorder="1" applyAlignment="1">
      <alignment horizontal="center" vertical="center"/>
    </xf>
    <xf numFmtId="3" fontId="42" fillId="4" borderId="5" xfId="0" applyNumberFormat="1" applyFont="1" applyFill="1" applyBorder="1" applyAlignment="1">
      <alignment horizontal="center" vertical="center" wrapText="1"/>
    </xf>
    <xf numFmtId="37" fontId="4" fillId="4" borderId="7" xfId="10" applyNumberFormat="1" applyFont="1" applyFill="1" applyBorder="1" applyAlignment="1">
      <alignment horizontal="center" vertical="center"/>
    </xf>
    <xf numFmtId="4" fontId="19" fillId="4" borderId="16" xfId="0" applyNumberFormat="1" applyFont="1" applyFill="1" applyBorder="1" applyAlignment="1">
      <alignment horizontal="center" vertical="center" wrapText="1"/>
    </xf>
    <xf numFmtId="3" fontId="42" fillId="4" borderId="3" xfId="0" applyNumberFormat="1" applyFont="1" applyFill="1" applyBorder="1" applyAlignment="1">
      <alignment horizontal="center" vertical="center" wrapText="1"/>
    </xf>
    <xf numFmtId="3" fontId="4" fillId="4" borderId="1" xfId="10" applyNumberFormat="1" applyFont="1" applyFill="1" applyBorder="1" applyAlignment="1">
      <alignment horizontal="center" vertical="center"/>
    </xf>
    <xf numFmtId="3" fontId="42" fillId="4" borderId="1" xfId="0" applyNumberFormat="1" applyFont="1" applyFill="1" applyBorder="1" applyAlignment="1">
      <alignment horizontal="center" vertical="center" wrapText="1"/>
    </xf>
    <xf numFmtId="165" fontId="4" fillId="4" borderId="1" xfId="5" applyFont="1" applyFill="1" applyBorder="1" applyAlignment="1">
      <alignment horizontal="center" vertical="center"/>
    </xf>
    <xf numFmtId="37" fontId="42" fillId="4" borderId="1" xfId="5" applyNumberFormat="1" applyFont="1" applyFill="1" applyBorder="1" applyAlignment="1" applyProtection="1">
      <alignment horizontal="center" vertical="center"/>
      <protection locked="0"/>
    </xf>
    <xf numFmtId="1" fontId="8" fillId="4" borderId="1" xfId="5" applyNumberFormat="1" applyFont="1" applyFill="1" applyBorder="1" applyAlignment="1">
      <alignment horizontal="center" vertical="center"/>
    </xf>
    <xf numFmtId="1" fontId="8" fillId="4" borderId="1" xfId="5" applyNumberFormat="1" applyFont="1" applyFill="1" applyBorder="1" applyAlignment="1" applyProtection="1">
      <alignment horizontal="center" vertical="center"/>
      <protection locked="0"/>
    </xf>
    <xf numFmtId="1" fontId="8" fillId="4" borderId="1" xfId="0" applyNumberFormat="1" applyFont="1" applyFill="1" applyBorder="1" applyAlignment="1" applyProtection="1">
      <alignment horizontal="center" vertical="center"/>
      <protection locked="0"/>
    </xf>
    <xf numFmtId="0" fontId="8" fillId="4" borderId="0" xfId="0" applyFont="1" applyFill="1"/>
    <xf numFmtId="172" fontId="8" fillId="4" borderId="1" xfId="5" applyNumberFormat="1" applyFont="1" applyFill="1" applyBorder="1" applyAlignment="1">
      <alignment horizontal="left" vertical="center"/>
    </xf>
    <xf numFmtId="172" fontId="8" fillId="4" borderId="1" xfId="5" applyNumberFormat="1" applyFont="1" applyFill="1" applyBorder="1" applyAlignment="1">
      <alignment vertical="center"/>
    </xf>
    <xf numFmtId="172" fontId="8" fillId="4" borderId="22" xfId="3" applyNumberFormat="1" applyFont="1" applyFill="1" applyBorder="1" applyAlignment="1">
      <alignment horizontal="left" vertical="center"/>
    </xf>
    <xf numFmtId="172" fontId="8" fillId="4" borderId="22" xfId="3" applyNumberFormat="1" applyFont="1" applyFill="1" applyBorder="1" applyAlignment="1">
      <alignment vertical="center"/>
    </xf>
    <xf numFmtId="172" fontId="8" fillId="4" borderId="1" xfId="3" applyNumberFormat="1" applyFont="1" applyFill="1" applyBorder="1" applyAlignment="1">
      <alignment horizontal="center" vertical="center"/>
    </xf>
    <xf numFmtId="169" fontId="4" fillId="4" borderId="3" xfId="0" applyNumberFormat="1" applyFont="1" applyFill="1" applyBorder="1" applyAlignment="1">
      <alignment vertical="center"/>
    </xf>
    <xf numFmtId="9" fontId="4" fillId="4" borderId="3" xfId="0" applyNumberFormat="1" applyFont="1" applyFill="1" applyBorder="1" applyAlignment="1">
      <alignment horizontal="center" vertical="center"/>
    </xf>
    <xf numFmtId="0" fontId="4" fillId="4" borderId="0" xfId="16" applyFill="1" applyAlignment="1">
      <alignment vertical="center"/>
    </xf>
    <xf numFmtId="10" fontId="4" fillId="4" borderId="1" xfId="0" applyNumberFormat="1" applyFont="1" applyFill="1" applyBorder="1" applyAlignment="1" applyProtection="1">
      <alignment vertical="center"/>
      <protection locked="0"/>
    </xf>
    <xf numFmtId="169" fontId="4" fillId="4" borderId="1" xfId="0" applyNumberFormat="1" applyFont="1" applyFill="1" applyBorder="1" applyAlignment="1">
      <alignment horizontal="center" vertical="center"/>
    </xf>
    <xf numFmtId="9" fontId="4" fillId="4" borderId="1" xfId="0" applyNumberFormat="1" applyFont="1" applyFill="1" applyBorder="1" applyAlignment="1">
      <alignment horizontal="center" vertical="center"/>
    </xf>
    <xf numFmtId="9" fontId="2" fillId="4" borderId="44" xfId="21" applyFont="1" applyFill="1" applyBorder="1" applyAlignment="1">
      <alignment horizontal="center" vertical="center" wrapText="1"/>
    </xf>
    <xf numFmtId="0" fontId="2" fillId="4" borderId="45" xfId="16" applyFont="1" applyFill="1" applyBorder="1" applyAlignment="1">
      <alignment horizontal="center" vertical="center" wrapText="1"/>
    </xf>
    <xf numFmtId="0" fontId="13" fillId="4" borderId="0" xfId="16" applyFont="1" applyFill="1" applyAlignment="1">
      <alignment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36" fillId="0" borderId="23" xfId="0" applyFont="1" applyFill="1" applyBorder="1" applyAlignment="1">
      <alignment horizontal="center"/>
    </xf>
    <xf numFmtId="0" fontId="36" fillId="0" borderId="24" xfId="0" applyFont="1" applyFill="1" applyBorder="1" applyAlignment="1">
      <alignment horizontal="center"/>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0" fillId="0" borderId="0" xfId="0" applyFill="1" applyAlignment="1">
      <alignment horizontal="center"/>
    </xf>
    <xf numFmtId="0" fontId="11" fillId="6" borderId="0"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4"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2" xfId="0" applyFont="1" applyFill="1" applyBorder="1" applyAlignment="1">
      <alignment horizontal="center" vertical="center" wrapText="1"/>
    </xf>
    <xf numFmtId="0" fontId="11" fillId="0" borderId="30"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31" xfId="0" applyFont="1" applyFill="1" applyBorder="1" applyAlignment="1">
      <alignment horizontal="right" vertical="center"/>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5" fillId="6" borderId="16"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26" fillId="4" borderId="20" xfId="0" applyFont="1" applyFill="1" applyBorder="1" applyAlignment="1">
      <alignment horizontal="justify" vertical="center" wrapText="1"/>
    </xf>
    <xf numFmtId="0" fontId="26" fillId="4" borderId="11" xfId="0" applyFont="1" applyFill="1" applyBorder="1" applyAlignment="1">
      <alignment horizontal="justify" vertical="center" wrapText="1"/>
    </xf>
    <xf numFmtId="0" fontId="26" fillId="4" borderId="18" xfId="0" applyFont="1" applyFill="1" applyBorder="1" applyAlignment="1">
      <alignment horizontal="justify"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3" fillId="0" borderId="0" xfId="0" applyFont="1" applyFill="1" applyAlignment="1">
      <alignment horizontal="right" vertical="center"/>
    </xf>
    <xf numFmtId="0" fontId="31" fillId="4" borderId="3" xfId="0" applyFont="1" applyFill="1" applyBorder="1" applyAlignment="1">
      <alignment horizontal="justify" vertical="center" wrapText="1"/>
    </xf>
    <xf numFmtId="0" fontId="31" fillId="4" borderId="1" xfId="0" applyFont="1" applyFill="1" applyBorder="1" applyAlignment="1">
      <alignment horizontal="justify" vertical="center"/>
    </xf>
    <xf numFmtId="0" fontId="31" fillId="4" borderId="2" xfId="0" applyFont="1" applyFill="1" applyBorder="1" applyAlignment="1">
      <alignment horizontal="justify" vertical="center"/>
    </xf>
    <xf numFmtId="0" fontId="31" fillId="4" borderId="10" xfId="0" applyFont="1" applyFill="1" applyBorder="1" applyAlignment="1">
      <alignment horizontal="justify" vertical="center" wrapText="1"/>
    </xf>
    <xf numFmtId="0" fontId="31" fillId="4" borderId="11" xfId="0" applyFont="1" applyFill="1" applyBorder="1" applyAlignment="1">
      <alignment horizontal="justify" vertical="center" wrapText="1"/>
    </xf>
    <xf numFmtId="0" fontId="31" fillId="4" borderId="18" xfId="0" applyFont="1" applyFill="1" applyBorder="1" applyAlignment="1">
      <alignment horizontal="justify" vertical="center" wrapText="1"/>
    </xf>
    <xf numFmtId="0" fontId="26" fillId="4" borderId="5" xfId="0" applyFont="1" applyFill="1" applyBorder="1" applyAlignment="1">
      <alignment horizontal="justify" vertical="center" wrapText="1"/>
    </xf>
    <xf numFmtId="0" fontId="26" fillId="4" borderId="1" xfId="0" applyFont="1" applyFill="1" applyBorder="1" applyAlignment="1">
      <alignment horizontal="justify" vertical="center"/>
    </xf>
    <xf numFmtId="0" fontId="26" fillId="4" borderId="2" xfId="0" applyFont="1" applyFill="1" applyBorder="1" applyAlignment="1">
      <alignment horizontal="justify" vertical="center"/>
    </xf>
    <xf numFmtId="0" fontId="3" fillId="4" borderId="26"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5" xfId="0" applyFont="1" applyFill="1" applyBorder="1" applyAlignment="1" applyProtection="1">
      <alignment horizontal="center" vertical="center" wrapText="1"/>
      <protection locked="0"/>
    </xf>
    <xf numFmtId="0" fontId="4" fillId="4" borderId="2"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43" xfId="0" applyFont="1" applyFill="1" applyBorder="1" applyAlignment="1">
      <alignment horizontal="center"/>
    </xf>
    <xf numFmtId="0" fontId="5" fillId="6" borderId="47"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4" xfId="0" applyFont="1" applyFill="1" applyBorder="1" applyAlignment="1">
      <alignment horizontal="center" vertical="center"/>
    </xf>
    <xf numFmtId="0" fontId="26" fillId="4" borderId="52" xfId="0" applyFont="1" applyFill="1" applyBorder="1" applyAlignment="1">
      <alignment horizontal="justify" vertical="center" wrapText="1"/>
    </xf>
    <xf numFmtId="0" fontId="26" fillId="4" borderId="7" xfId="0" applyFont="1" applyFill="1" applyBorder="1" applyAlignment="1">
      <alignment horizontal="justify" vertical="center"/>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5" fillId="6" borderId="10"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2" fillId="4" borderId="17"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2" fillId="4" borderId="37" xfId="16" applyFont="1" applyFill="1" applyBorder="1" applyAlignment="1">
      <alignment horizontal="center" vertical="center" wrapText="1"/>
    </xf>
    <xf numFmtId="0" fontId="13" fillId="4" borderId="21" xfId="16" applyFont="1" applyFill="1" applyBorder="1" applyAlignment="1">
      <alignment horizontal="justify" vertical="top" wrapText="1"/>
    </xf>
    <xf numFmtId="0" fontId="13" fillId="4" borderId="20" xfId="16" applyFont="1" applyFill="1" applyBorder="1" applyAlignment="1">
      <alignment horizontal="justify" vertical="top" wrapText="1"/>
    </xf>
    <xf numFmtId="0" fontId="4" fillId="4" borderId="1" xfId="16" applyFont="1" applyFill="1" applyBorder="1" applyAlignment="1">
      <alignment horizontal="center" vertical="center" wrapText="1"/>
    </xf>
    <xf numFmtId="0" fontId="2" fillId="4" borderId="3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9" fontId="2" fillId="4" borderId="1" xfId="23" applyNumberFormat="1"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29" fillId="4" borderId="18" xfId="16" applyFont="1" applyFill="1" applyBorder="1" applyAlignment="1">
      <alignment horizontal="justify" vertical="top" wrapText="1"/>
    </xf>
    <xf numFmtId="0" fontId="29" fillId="4" borderId="20" xfId="16" applyFont="1" applyFill="1" applyBorder="1" applyAlignment="1">
      <alignment horizontal="justify" vertical="top" wrapText="1"/>
    </xf>
    <xf numFmtId="9" fontId="2" fillId="4" borderId="1" xfId="0" applyNumberFormat="1" applyFont="1" applyFill="1" applyBorder="1" applyAlignment="1" applyProtection="1">
      <alignment horizontal="center" vertical="center" wrapText="1"/>
      <protection locked="0"/>
    </xf>
    <xf numFmtId="0" fontId="2" fillId="5" borderId="3" xfId="16" applyFont="1" applyFill="1" applyBorder="1" applyAlignment="1">
      <alignment horizontal="center" vertical="center" wrapText="1"/>
    </xf>
    <xf numFmtId="0" fontId="4" fillId="0" borderId="15" xfId="16" applyBorder="1"/>
    <xf numFmtId="0" fontId="4" fillId="0" borderId="3" xfId="16" applyBorder="1"/>
    <xf numFmtId="0" fontId="4" fillId="0" borderId="16" xfId="16" applyBorder="1"/>
    <xf numFmtId="0" fontId="4" fillId="0" borderId="1" xfId="16" applyBorder="1"/>
    <xf numFmtId="0" fontId="4" fillId="0" borderId="17" xfId="16" applyBorder="1"/>
    <xf numFmtId="0" fontId="4" fillId="0" borderId="4" xfId="16" applyBorder="1"/>
    <xf numFmtId="0" fontId="24" fillId="5" borderId="3"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16" fillId="5" borderId="14" xfId="16" applyFont="1" applyFill="1" applyBorder="1" applyAlignment="1">
      <alignment horizontal="center" vertical="center" wrapText="1"/>
    </xf>
    <xf numFmtId="0" fontId="16" fillId="5" borderId="39" xfId="16" applyFont="1" applyFill="1" applyBorder="1" applyAlignment="1">
      <alignment horizontal="center" vertical="center" wrapText="1"/>
    </xf>
    <xf numFmtId="0" fontId="2" fillId="5" borderId="23" xfId="16" applyFont="1" applyFill="1" applyBorder="1" applyAlignment="1">
      <alignment horizontal="center" vertical="center" wrapText="1"/>
    </xf>
    <xf numFmtId="0" fontId="2" fillId="5" borderId="28"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12" fillId="0" borderId="0" xfId="19" applyFont="1" applyAlignment="1">
      <alignment horizontal="right"/>
    </xf>
    <xf numFmtId="0" fontId="16" fillId="6" borderId="42" xfId="19" applyFont="1" applyFill="1" applyBorder="1" applyAlignment="1">
      <alignment horizontal="center" vertical="center" wrapText="1"/>
    </xf>
    <xf numFmtId="0" fontId="16" fillId="6" borderId="5" xfId="19" applyFont="1" applyFill="1" applyBorder="1" applyAlignment="1">
      <alignment horizontal="center" vertical="center" wrapText="1"/>
    </xf>
    <xf numFmtId="0" fontId="16" fillId="6" borderId="16" xfId="19" applyFont="1" applyFill="1" applyBorder="1" applyAlignment="1">
      <alignment horizontal="center" vertical="center" wrapText="1"/>
    </xf>
    <xf numFmtId="0" fontId="16" fillId="6" borderId="1" xfId="19" applyFont="1" applyFill="1" applyBorder="1" applyAlignment="1">
      <alignment horizontal="center" vertical="center" wrapText="1"/>
    </xf>
    <xf numFmtId="0" fontId="16" fillId="6" borderId="17" xfId="19" applyFont="1" applyFill="1" applyBorder="1" applyAlignment="1">
      <alignment horizontal="center" vertical="center" wrapText="1"/>
    </xf>
    <xf numFmtId="0" fontId="16" fillId="6" borderId="4" xfId="19"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41" xfId="0" applyFont="1" applyFill="1" applyBorder="1" applyAlignment="1">
      <alignment horizontal="center" vertical="center" wrapText="1"/>
    </xf>
    <xf numFmtId="173" fontId="4" fillId="0" borderId="36" xfId="5" applyNumberFormat="1" applyFont="1" applyBorder="1" applyAlignment="1">
      <alignment horizontal="center" vertical="center"/>
    </xf>
    <xf numFmtId="173" fontId="4" fillId="0" borderId="22" xfId="5" applyNumberFormat="1" applyFont="1" applyBorder="1" applyAlignment="1">
      <alignment horizontal="center" vertical="center"/>
    </xf>
    <xf numFmtId="173" fontId="4" fillId="0" borderId="37" xfId="5" applyNumberFormat="1" applyFont="1" applyBorder="1" applyAlignment="1">
      <alignment horizontal="center" vertical="center"/>
    </xf>
    <xf numFmtId="0" fontId="42" fillId="0" borderId="48" xfId="0" applyFont="1" applyBorder="1" applyAlignment="1">
      <alignment horizontal="center" vertical="center"/>
    </xf>
    <xf numFmtId="0" fontId="42" fillId="0" borderId="49" xfId="0" applyFont="1" applyBorder="1" applyAlignment="1">
      <alignment horizontal="center" vertical="center"/>
    </xf>
    <xf numFmtId="0" fontId="42" fillId="0" borderId="50" xfId="0" applyFont="1" applyBorder="1" applyAlignment="1">
      <alignment horizontal="center" vertical="center"/>
    </xf>
    <xf numFmtId="0" fontId="40" fillId="0" borderId="57" xfId="0" applyFont="1" applyFill="1" applyBorder="1" applyAlignment="1">
      <alignment horizontal="center" vertical="center" wrapText="1"/>
    </xf>
    <xf numFmtId="0" fontId="40" fillId="0" borderId="13" xfId="0" applyFont="1" applyFill="1" applyBorder="1" applyAlignment="1">
      <alignment horizontal="center" vertical="center" wrapText="1"/>
    </xf>
    <xf numFmtId="173"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3" fontId="4" fillId="7" borderId="36" xfId="0" applyNumberFormat="1" applyFont="1" applyFill="1" applyBorder="1" applyAlignment="1">
      <alignment horizontal="center" vertical="center" wrapText="1"/>
    </xf>
    <xf numFmtId="3" fontId="4" fillId="7" borderId="22" xfId="0" applyNumberFormat="1" applyFont="1" applyFill="1" applyBorder="1" applyAlignment="1">
      <alignment horizontal="center" vertical="center" wrapText="1"/>
    </xf>
    <xf numFmtId="3" fontId="4" fillId="7" borderId="5"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0" fontId="42" fillId="0" borderId="55" xfId="0" applyFont="1" applyBorder="1" applyAlignment="1">
      <alignment horizontal="center" vertical="center"/>
    </xf>
    <xf numFmtId="0" fontId="42" fillId="0" borderId="56" xfId="0" applyFont="1" applyBorder="1" applyAlignment="1">
      <alignment horizontal="center" vertical="center"/>
    </xf>
    <xf numFmtId="0" fontId="40" fillId="0" borderId="39"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54" xfId="0" applyFont="1" applyFill="1" applyBorder="1" applyAlignment="1">
      <alignment horizontal="center" vertical="center" wrapText="1"/>
    </xf>
    <xf numFmtId="3" fontId="40" fillId="0" borderId="36" xfId="0" applyNumberFormat="1" applyFont="1" applyFill="1" applyBorder="1" applyAlignment="1">
      <alignment horizontal="center" vertical="center" wrapText="1"/>
    </xf>
    <xf numFmtId="3" fontId="40" fillId="0" borderId="22" xfId="0" applyNumberFormat="1" applyFont="1" applyFill="1" applyBorder="1" applyAlignment="1">
      <alignment horizontal="center" vertical="center" wrapText="1"/>
    </xf>
    <xf numFmtId="3" fontId="40" fillId="0" borderId="37" xfId="0" applyNumberFormat="1" applyFont="1" applyFill="1" applyBorder="1" applyAlignment="1">
      <alignment horizontal="center" vertical="center" wrapText="1"/>
    </xf>
    <xf numFmtId="0" fontId="16" fillId="6" borderId="14" xfId="19" applyFont="1" applyFill="1" applyBorder="1" applyAlignment="1">
      <alignment horizontal="center" vertical="center" wrapText="1"/>
    </xf>
    <xf numFmtId="0" fontId="16" fillId="6" borderId="32" xfId="19"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6" fillId="6" borderId="20" xfId="19" applyFont="1" applyFill="1" applyBorder="1" applyAlignment="1">
      <alignment horizontal="center" vertical="center" wrapText="1"/>
    </xf>
    <xf numFmtId="0" fontId="4" fillId="0" borderId="15" xfId="19" applyBorder="1" applyAlignment="1">
      <alignment horizontal="center"/>
    </xf>
    <xf numFmtId="0" fontId="4" fillId="0" borderId="3" xfId="19" applyBorder="1" applyAlignment="1">
      <alignment horizontal="center"/>
    </xf>
    <xf numFmtId="0" fontId="4" fillId="0" borderId="16" xfId="19" applyBorder="1" applyAlignment="1">
      <alignment horizontal="center"/>
    </xf>
    <xf numFmtId="0" fontId="4" fillId="0" borderId="1" xfId="19" applyBorder="1" applyAlignment="1">
      <alignment horizontal="center"/>
    </xf>
    <xf numFmtId="0" fontId="4" fillId="0" borderId="17" xfId="19" applyBorder="1" applyAlignment="1">
      <alignment horizontal="center"/>
    </xf>
    <xf numFmtId="0" fontId="4" fillId="0" borderId="4" xfId="19" applyBorder="1" applyAlignment="1">
      <alignment horizontal="center"/>
    </xf>
    <xf numFmtId="0" fontId="33" fillId="6" borderId="3" xfId="19" applyFont="1" applyFill="1" applyBorder="1" applyAlignment="1">
      <alignment horizontal="center" vertical="center" wrapText="1"/>
    </xf>
    <xf numFmtId="0" fontId="33" fillId="6" borderId="10" xfId="19" applyFont="1" applyFill="1" applyBorder="1" applyAlignment="1">
      <alignment horizontal="center" vertical="center" wrapText="1"/>
    </xf>
    <xf numFmtId="0" fontId="33" fillId="6" borderId="1" xfId="19" applyFont="1" applyFill="1" applyBorder="1" applyAlignment="1">
      <alignment horizontal="center" vertical="center" wrapText="1"/>
    </xf>
    <xf numFmtId="0" fontId="33" fillId="6" borderId="11" xfId="19" applyFont="1" applyFill="1" applyBorder="1" applyAlignment="1">
      <alignment horizontal="center" vertical="center" wrapText="1"/>
    </xf>
    <xf numFmtId="0" fontId="34" fillId="6" borderId="1" xfId="19" applyFont="1" applyFill="1" applyBorder="1" applyAlignment="1">
      <alignment horizontal="center" vertical="center" wrapText="1"/>
    </xf>
    <xf numFmtId="0" fontId="34" fillId="6" borderId="11" xfId="19" applyFont="1" applyFill="1" applyBorder="1" applyAlignment="1">
      <alignment horizontal="center" vertical="center" wrapText="1"/>
    </xf>
    <xf numFmtId="0" fontId="34" fillId="6" borderId="4" xfId="19" applyFont="1" applyFill="1" applyBorder="1" applyAlignment="1">
      <alignment horizontal="center" vertical="center" wrapText="1"/>
    </xf>
    <xf numFmtId="0" fontId="33" fillId="6" borderId="4" xfId="19" applyFont="1" applyFill="1" applyBorder="1" applyAlignment="1">
      <alignment horizontal="center" vertical="center" wrapText="1"/>
    </xf>
    <xf numFmtId="0" fontId="34" fillId="6" borderId="12" xfId="19" applyFont="1" applyFill="1" applyBorder="1" applyAlignment="1">
      <alignment horizontal="center" vertical="center" wrapText="1"/>
    </xf>
    <xf numFmtId="10" fontId="41" fillId="4" borderId="19" xfId="24" applyNumberFormat="1" applyFont="1" applyFill="1" applyBorder="1" applyAlignment="1">
      <alignment horizontal="center" vertical="center"/>
    </xf>
    <xf numFmtId="10" fontId="41" fillId="4" borderId="18" xfId="24" applyNumberFormat="1" applyFont="1" applyFill="1" applyBorder="1" applyAlignment="1">
      <alignment horizontal="center" vertical="center"/>
    </xf>
    <xf numFmtId="10" fontId="30" fillId="4" borderId="58" xfId="21" applyNumberFormat="1" applyFont="1" applyFill="1" applyBorder="1" applyAlignment="1">
      <alignment horizontal="center"/>
    </xf>
    <xf numFmtId="10" fontId="30" fillId="4" borderId="59" xfId="21" applyNumberFormat="1" applyFont="1" applyFill="1" applyBorder="1" applyAlignment="1">
      <alignment horizontal="center"/>
    </xf>
    <xf numFmtId="10" fontId="30" fillId="4" borderId="53" xfId="21" applyNumberFormat="1" applyFont="1" applyFill="1" applyBorder="1" applyAlignment="1">
      <alignment horizontal="center"/>
    </xf>
    <xf numFmtId="10" fontId="30" fillId="4" borderId="46" xfId="21" applyNumberFormat="1" applyFont="1" applyFill="1" applyBorder="1" applyAlignment="1">
      <alignment horizontal="center"/>
    </xf>
    <xf numFmtId="10" fontId="30" fillId="4" borderId="0" xfId="21" applyNumberFormat="1" applyFont="1" applyFill="1" applyBorder="1" applyAlignment="1">
      <alignment horizontal="center"/>
    </xf>
    <xf numFmtId="10" fontId="30" fillId="4" borderId="9" xfId="21" applyNumberFormat="1" applyFont="1" applyFill="1" applyBorder="1" applyAlignment="1">
      <alignment horizontal="center"/>
    </xf>
    <xf numFmtId="10" fontId="30" fillId="4" borderId="51" xfId="21" applyNumberFormat="1" applyFont="1" applyFill="1" applyBorder="1" applyAlignment="1">
      <alignment horizontal="center"/>
    </xf>
    <xf numFmtId="10" fontId="30" fillId="4" borderId="60" xfId="21" applyNumberFormat="1" applyFont="1" applyFill="1" applyBorder="1" applyAlignment="1">
      <alignment horizontal="center"/>
    </xf>
    <xf numFmtId="10" fontId="30" fillId="4" borderId="52" xfId="21" applyNumberFormat="1" applyFont="1" applyFill="1" applyBorder="1" applyAlignment="1">
      <alignment horizontal="center"/>
    </xf>
  </cellXfs>
  <cellStyles count="27">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4"/>
    <cellStyle name="Porcentaje 3" xfId="25"/>
    <cellStyle name="Porcentaje 4" xfId="26"/>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xmlns=""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xmlns=""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a:extLst>
            <a:ext uri="{FF2B5EF4-FFF2-40B4-BE49-F238E27FC236}">
              <a16:creationId xmlns:a16="http://schemas.microsoft.com/office/drawing/2014/main" xmlns=""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638735</xdr:colOff>
      <xdr:row>0</xdr:row>
      <xdr:rowOff>36420</xdr:rowOff>
    </xdr:from>
    <xdr:to>
      <xdr:col>2</xdr:col>
      <xdr:colOff>606798</xdr:colOff>
      <xdr:row>3</xdr:row>
      <xdr:rowOff>235325</xdr:rowOff>
    </xdr:to>
    <xdr:pic>
      <xdr:nvPicPr>
        <xdr:cNvPr id="2" name="Imagen 2">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735" y="36420"/>
          <a:ext cx="1335181" cy="9496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OS\Myriam.Leon\Mis%20documentos\Myriam%202017\SEGUIMIENTOS%20SEGPLAN\1029\3er%20trimestre%201029\PLAN%20DE%20ACCI&#211;N%201029-2017-3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sheetData sheetId="1">
        <row r="9">
          <cell r="H9">
            <v>4</v>
          </cell>
        </row>
        <row r="11">
          <cell r="H11">
            <v>0</v>
          </cell>
          <cell r="L11">
            <v>0</v>
          </cell>
          <cell r="M11">
            <v>0</v>
          </cell>
          <cell r="N11">
            <v>0</v>
          </cell>
          <cell r="O11">
            <v>0</v>
          </cell>
        </row>
        <row r="17">
          <cell r="H17">
            <v>0</v>
          </cell>
        </row>
        <row r="18">
          <cell r="H18">
            <v>0</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6"/>
  <sheetViews>
    <sheetView topLeftCell="U14" zoomScale="50" zoomScaleNormal="50" zoomScaleSheetLayoutView="40" workbookViewId="0">
      <selection activeCell="AX16" sqref="AX16"/>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4.28515625" style="22" customWidth="1"/>
    <col min="11" max="11" width="18.28515625" style="31" customWidth="1"/>
    <col min="12" max="12" width="15.28515625" style="30" customWidth="1"/>
    <col min="13" max="13" width="15.28515625" style="22" customWidth="1"/>
    <col min="14" max="15" width="15.28515625" style="31" customWidth="1"/>
    <col min="16" max="18" width="15.28515625" style="30" customWidth="1"/>
    <col min="19" max="19" width="12.7109375" style="30" customWidth="1"/>
    <col min="20" max="21" width="12.7109375" style="31" customWidth="1"/>
    <col min="22" max="22" width="9" style="30" hidden="1" customWidth="1"/>
    <col min="23" max="25" width="12.7109375" style="30" hidden="1" customWidth="1"/>
    <col min="26" max="26" width="12.7109375" style="31" hidden="1" customWidth="1"/>
    <col min="27" max="27" width="12.7109375" style="31" customWidth="1"/>
    <col min="28" max="31" width="12.7109375" style="30" hidden="1" customWidth="1"/>
    <col min="32" max="32" width="12.7109375" style="31" hidden="1" customWidth="1"/>
    <col min="33" max="33" width="12.7109375" style="31" customWidth="1"/>
    <col min="34" max="38" width="12.7109375" style="31" hidden="1" customWidth="1"/>
    <col min="39" max="39" width="12.85546875" style="1" customWidth="1"/>
    <col min="40" max="40" width="16.5703125" style="1" customWidth="1"/>
    <col min="41" max="41" width="12.85546875" style="1" customWidth="1"/>
    <col min="42" max="42" width="14.28515625" style="1" customWidth="1"/>
    <col min="43" max="43" width="13.140625" style="1" customWidth="1"/>
    <col min="44" max="44" width="12.28515625" style="1" customWidth="1"/>
    <col min="45" max="45" width="99.7109375" style="1" customWidth="1"/>
    <col min="46" max="46" width="36" style="1" customWidth="1"/>
    <col min="47" max="47" width="31" style="1" customWidth="1"/>
    <col min="48" max="48" width="35.7109375" style="1" customWidth="1"/>
    <col min="49" max="49" width="34"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x14ac:dyDescent="0.25">
      <c r="B2" s="190"/>
      <c r="C2" s="191"/>
      <c r="D2" s="191"/>
      <c r="E2" s="191"/>
      <c r="F2" s="191"/>
      <c r="G2" s="192"/>
      <c r="H2" s="199" t="s">
        <v>0</v>
      </c>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1"/>
    </row>
    <row r="3" spans="1:49" ht="28.5" customHeight="1" x14ac:dyDescent="0.25">
      <c r="B3" s="193"/>
      <c r="C3" s="194"/>
      <c r="D3" s="194"/>
      <c r="E3" s="194"/>
      <c r="F3" s="194"/>
      <c r="G3" s="195"/>
      <c r="H3" s="187" t="s">
        <v>111</v>
      </c>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9"/>
    </row>
    <row r="4" spans="1:49" ht="27.75" customHeight="1" x14ac:dyDescent="0.25">
      <c r="B4" s="193"/>
      <c r="C4" s="194"/>
      <c r="D4" s="194"/>
      <c r="E4" s="194"/>
      <c r="F4" s="194"/>
      <c r="G4" s="195"/>
      <c r="H4" s="187" t="s">
        <v>138</v>
      </c>
      <c r="I4" s="188"/>
      <c r="J4" s="188"/>
      <c r="K4" s="188"/>
      <c r="L4" s="188"/>
      <c r="M4" s="188"/>
      <c r="N4" s="188"/>
      <c r="O4" s="188"/>
      <c r="P4" s="188"/>
      <c r="Q4" s="188"/>
      <c r="R4" s="202"/>
      <c r="S4" s="187" t="s">
        <v>139</v>
      </c>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9"/>
    </row>
    <row r="5" spans="1:49" ht="26.25" customHeight="1" x14ac:dyDescent="0.25">
      <c r="B5" s="193"/>
      <c r="C5" s="194"/>
      <c r="D5" s="194"/>
      <c r="E5" s="194"/>
      <c r="F5" s="194"/>
      <c r="G5" s="195"/>
      <c r="H5" s="187" t="s">
        <v>3</v>
      </c>
      <c r="I5" s="188"/>
      <c r="J5" s="188"/>
      <c r="K5" s="188"/>
      <c r="L5" s="188"/>
      <c r="M5" s="188"/>
      <c r="N5" s="188"/>
      <c r="O5" s="188"/>
      <c r="P5" s="188"/>
      <c r="Q5" s="188"/>
      <c r="R5" s="202"/>
      <c r="S5" s="187" t="s">
        <v>147</v>
      </c>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9"/>
    </row>
    <row r="6" spans="1:49" ht="15" customHeight="1" x14ac:dyDescent="0.25">
      <c r="B6" s="40"/>
      <c r="C6" s="41"/>
      <c r="D6" s="41"/>
      <c r="E6" s="41"/>
      <c r="F6" s="41"/>
      <c r="G6" s="41"/>
      <c r="H6" s="41"/>
      <c r="I6" s="41"/>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1"/>
      <c r="AN6" s="41"/>
      <c r="AO6" s="41"/>
      <c r="AP6" s="41"/>
      <c r="AQ6" s="41"/>
      <c r="AR6" s="41"/>
      <c r="AS6" s="41"/>
      <c r="AT6" s="41"/>
      <c r="AU6" s="41"/>
      <c r="AV6" s="41"/>
      <c r="AW6" s="43"/>
    </row>
    <row r="7" spans="1:49" ht="30" customHeight="1" x14ac:dyDescent="0.25">
      <c r="A7" s="197" t="s">
        <v>4</v>
      </c>
      <c r="B7" s="197"/>
      <c r="C7" s="197"/>
      <c r="D7" s="197"/>
      <c r="E7" s="197"/>
      <c r="F7" s="197"/>
      <c r="G7" s="197"/>
      <c r="H7" s="197"/>
      <c r="I7" s="197"/>
      <c r="J7" s="197"/>
      <c r="K7" s="197"/>
      <c r="L7" s="197"/>
      <c r="M7" s="197"/>
      <c r="N7" s="197"/>
      <c r="O7" s="197"/>
      <c r="P7" s="197"/>
      <c r="Q7" s="197"/>
      <c r="R7" s="198"/>
      <c r="S7" s="203" t="s">
        <v>148</v>
      </c>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5"/>
    </row>
    <row r="8" spans="1:49" ht="30" customHeight="1" thickBot="1" x14ac:dyDescent="0.3">
      <c r="A8" s="197" t="s">
        <v>2</v>
      </c>
      <c r="B8" s="197"/>
      <c r="C8" s="197"/>
      <c r="D8" s="197"/>
      <c r="E8" s="197"/>
      <c r="F8" s="197"/>
      <c r="G8" s="197"/>
      <c r="H8" s="197"/>
      <c r="I8" s="197"/>
      <c r="J8" s="197"/>
      <c r="K8" s="197"/>
      <c r="L8" s="197"/>
      <c r="M8" s="197"/>
      <c r="N8" s="197"/>
      <c r="O8" s="197"/>
      <c r="P8" s="197"/>
      <c r="Q8" s="197"/>
      <c r="R8" s="198"/>
      <c r="S8" s="206" t="s">
        <v>149</v>
      </c>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8"/>
    </row>
    <row r="9" spans="1:49" ht="36" customHeight="1" thickBot="1" x14ac:dyDescent="0.3">
      <c r="A9" s="196"/>
      <c r="B9" s="196"/>
      <c r="C9" s="196"/>
      <c r="D9" s="196"/>
      <c r="E9" s="196"/>
      <c r="F9" s="196"/>
      <c r="G9" s="196"/>
      <c r="H9" s="196"/>
      <c r="I9" s="196"/>
      <c r="J9" s="196"/>
      <c r="K9" s="196"/>
      <c r="L9" s="196"/>
      <c r="M9" s="196"/>
      <c r="N9" s="196"/>
      <c r="O9" s="196"/>
      <c r="P9" s="196"/>
      <c r="Q9" s="196"/>
      <c r="R9" s="39"/>
      <c r="S9" s="39"/>
      <c r="T9" s="39"/>
      <c r="U9" s="39"/>
      <c r="V9" s="39"/>
      <c r="W9" s="39"/>
      <c r="X9" s="39"/>
      <c r="Y9" s="39"/>
      <c r="Z9" s="39"/>
      <c r="AA9" s="39"/>
      <c r="AB9" s="39"/>
      <c r="AC9" s="39"/>
      <c r="AD9" s="39"/>
      <c r="AE9" s="39"/>
      <c r="AF9" s="39"/>
      <c r="AG9" s="39"/>
      <c r="AH9" s="39"/>
      <c r="AI9" s="39"/>
      <c r="AJ9" s="39"/>
      <c r="AK9" s="39"/>
      <c r="AL9" s="39"/>
      <c r="AM9" s="41"/>
      <c r="AN9" s="41"/>
      <c r="AO9" s="41"/>
      <c r="AP9" s="41"/>
      <c r="AQ9" s="41"/>
      <c r="AR9" s="41"/>
      <c r="AS9" s="41"/>
      <c r="AT9" s="41"/>
      <c r="AU9" s="41"/>
      <c r="AV9" s="41"/>
      <c r="AW9" s="43"/>
    </row>
    <row r="10" spans="1:49" s="2" customFormat="1" ht="70.5" customHeight="1" x14ac:dyDescent="0.25">
      <c r="A10" s="185" t="s">
        <v>126</v>
      </c>
      <c r="B10" s="185"/>
      <c r="C10" s="185"/>
      <c r="D10" s="209" t="s">
        <v>91</v>
      </c>
      <c r="E10" s="209"/>
      <c r="F10" s="209" t="s">
        <v>93</v>
      </c>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t="s">
        <v>101</v>
      </c>
      <c r="AR10" s="209" t="s">
        <v>102</v>
      </c>
      <c r="AS10" s="210" t="s">
        <v>103</v>
      </c>
      <c r="AT10" s="210" t="s">
        <v>104</v>
      </c>
      <c r="AU10" s="210" t="s">
        <v>105</v>
      </c>
      <c r="AV10" s="210" t="s">
        <v>106</v>
      </c>
      <c r="AW10" s="221" t="s">
        <v>107</v>
      </c>
    </row>
    <row r="11" spans="1:49" s="3" customFormat="1" ht="45.75" customHeight="1" x14ac:dyDescent="0.2">
      <c r="A11" s="228" t="s">
        <v>125</v>
      </c>
      <c r="B11" s="228" t="s">
        <v>90</v>
      </c>
      <c r="C11" s="185" t="s">
        <v>127</v>
      </c>
      <c r="D11" s="185" t="s">
        <v>74</v>
      </c>
      <c r="E11" s="185" t="s">
        <v>92</v>
      </c>
      <c r="F11" s="185" t="s">
        <v>94</v>
      </c>
      <c r="G11" s="185" t="s">
        <v>95</v>
      </c>
      <c r="H11" s="185" t="s">
        <v>96</v>
      </c>
      <c r="I11" s="185" t="s">
        <v>97</v>
      </c>
      <c r="J11" s="185" t="s">
        <v>98</v>
      </c>
      <c r="K11" s="73"/>
      <c r="L11" s="218" t="s">
        <v>99</v>
      </c>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20"/>
      <c r="AM11" s="217" t="s">
        <v>100</v>
      </c>
      <c r="AN11" s="217"/>
      <c r="AO11" s="217"/>
      <c r="AP11" s="217"/>
      <c r="AQ11" s="185"/>
      <c r="AR11" s="185"/>
      <c r="AS11" s="211"/>
      <c r="AT11" s="211"/>
      <c r="AU11" s="211"/>
      <c r="AV11" s="211"/>
      <c r="AW11" s="222"/>
    </row>
    <row r="12" spans="1:49" s="3" customFormat="1" ht="51" customHeight="1" x14ac:dyDescent="0.2">
      <c r="A12" s="228"/>
      <c r="B12" s="228"/>
      <c r="C12" s="185"/>
      <c r="D12" s="185"/>
      <c r="E12" s="185"/>
      <c r="F12" s="185"/>
      <c r="G12" s="185"/>
      <c r="H12" s="185"/>
      <c r="I12" s="185"/>
      <c r="J12" s="185"/>
      <c r="K12" s="52"/>
      <c r="L12" s="217" t="s">
        <v>33</v>
      </c>
      <c r="M12" s="217"/>
      <c r="N12" s="217"/>
      <c r="O12" s="218" t="s">
        <v>34</v>
      </c>
      <c r="P12" s="219"/>
      <c r="Q12" s="219"/>
      <c r="R12" s="219"/>
      <c r="S12" s="219"/>
      <c r="T12" s="220"/>
      <c r="U12" s="218" t="s">
        <v>35</v>
      </c>
      <c r="V12" s="219"/>
      <c r="W12" s="219"/>
      <c r="X12" s="219"/>
      <c r="Y12" s="219"/>
      <c r="Z12" s="220"/>
      <c r="AA12" s="218" t="s">
        <v>36</v>
      </c>
      <c r="AB12" s="219"/>
      <c r="AC12" s="219"/>
      <c r="AD12" s="219"/>
      <c r="AE12" s="219"/>
      <c r="AF12" s="220"/>
      <c r="AG12" s="218" t="s">
        <v>108</v>
      </c>
      <c r="AH12" s="219"/>
      <c r="AI12" s="219"/>
      <c r="AJ12" s="219"/>
      <c r="AK12" s="219"/>
      <c r="AL12" s="220"/>
      <c r="AM12" s="185" t="s">
        <v>5</v>
      </c>
      <c r="AN12" s="185" t="s">
        <v>6</v>
      </c>
      <c r="AO12" s="185" t="s">
        <v>7</v>
      </c>
      <c r="AP12" s="185" t="s">
        <v>8</v>
      </c>
      <c r="AQ12" s="185"/>
      <c r="AR12" s="185"/>
      <c r="AS12" s="211"/>
      <c r="AT12" s="211"/>
      <c r="AU12" s="211"/>
      <c r="AV12" s="211"/>
      <c r="AW12" s="222"/>
    </row>
    <row r="13" spans="1:49" s="3" customFormat="1" ht="69.599999999999994" customHeight="1" thickBot="1" x14ac:dyDescent="0.25">
      <c r="A13" s="229"/>
      <c r="B13" s="229"/>
      <c r="C13" s="213"/>
      <c r="D13" s="186"/>
      <c r="E13" s="186"/>
      <c r="F13" s="186"/>
      <c r="G13" s="186"/>
      <c r="H13" s="186"/>
      <c r="I13" s="186"/>
      <c r="J13" s="186"/>
      <c r="K13" s="53" t="s">
        <v>128</v>
      </c>
      <c r="L13" s="74" t="s">
        <v>132</v>
      </c>
      <c r="M13" s="74" t="s">
        <v>136</v>
      </c>
      <c r="N13" s="44" t="s">
        <v>37</v>
      </c>
      <c r="O13" s="74" t="s">
        <v>131</v>
      </c>
      <c r="P13" s="74" t="s">
        <v>134</v>
      </c>
      <c r="Q13" s="74" t="s">
        <v>135</v>
      </c>
      <c r="R13" s="74" t="s">
        <v>132</v>
      </c>
      <c r="S13" s="74" t="s">
        <v>136</v>
      </c>
      <c r="T13" s="44" t="s">
        <v>37</v>
      </c>
      <c r="U13" s="74" t="s">
        <v>131</v>
      </c>
      <c r="V13" s="74" t="s">
        <v>134</v>
      </c>
      <c r="W13" s="74" t="s">
        <v>135</v>
      </c>
      <c r="X13" s="74" t="s">
        <v>132</v>
      </c>
      <c r="Y13" s="74" t="s">
        <v>136</v>
      </c>
      <c r="Z13" s="44" t="s">
        <v>37</v>
      </c>
      <c r="AA13" s="74" t="s">
        <v>131</v>
      </c>
      <c r="AB13" s="74" t="s">
        <v>134</v>
      </c>
      <c r="AC13" s="74" t="s">
        <v>135</v>
      </c>
      <c r="AD13" s="74" t="s">
        <v>132</v>
      </c>
      <c r="AE13" s="74" t="s">
        <v>136</v>
      </c>
      <c r="AF13" s="44" t="s">
        <v>37</v>
      </c>
      <c r="AG13" s="74" t="s">
        <v>131</v>
      </c>
      <c r="AH13" s="74" t="s">
        <v>134</v>
      </c>
      <c r="AI13" s="74" t="s">
        <v>135</v>
      </c>
      <c r="AJ13" s="74" t="s">
        <v>132</v>
      </c>
      <c r="AK13" s="74" t="s">
        <v>136</v>
      </c>
      <c r="AL13" s="45" t="s">
        <v>37</v>
      </c>
      <c r="AM13" s="186"/>
      <c r="AN13" s="186"/>
      <c r="AO13" s="186"/>
      <c r="AP13" s="186"/>
      <c r="AQ13" s="213"/>
      <c r="AR13" s="213"/>
      <c r="AS13" s="212"/>
      <c r="AT13" s="212"/>
      <c r="AU13" s="212"/>
      <c r="AV13" s="212"/>
      <c r="AW13" s="223"/>
    </row>
    <row r="14" spans="1:49" s="3" customFormat="1" ht="409.6" customHeight="1" x14ac:dyDescent="0.2">
      <c r="A14" s="226">
        <v>17</v>
      </c>
      <c r="B14" s="226">
        <v>980</v>
      </c>
      <c r="C14" s="224" t="s">
        <v>157</v>
      </c>
      <c r="D14" s="126">
        <v>262</v>
      </c>
      <c r="E14" s="114" t="s">
        <v>150</v>
      </c>
      <c r="F14" s="115">
        <v>169</v>
      </c>
      <c r="G14" s="113" t="s">
        <v>151</v>
      </c>
      <c r="H14" s="114" t="s">
        <v>152</v>
      </c>
      <c r="I14" s="114" t="s">
        <v>153</v>
      </c>
      <c r="J14" s="116">
        <v>15</v>
      </c>
      <c r="K14" s="117">
        <v>15</v>
      </c>
      <c r="L14" s="79">
        <v>0</v>
      </c>
      <c r="M14" s="79">
        <v>0</v>
      </c>
      <c r="N14" s="79">
        <v>0</v>
      </c>
      <c r="O14" s="79">
        <v>0</v>
      </c>
      <c r="P14" s="79">
        <v>0</v>
      </c>
      <c r="Q14" s="79">
        <v>0</v>
      </c>
      <c r="R14" s="79">
        <v>0</v>
      </c>
      <c r="S14" s="80">
        <v>0</v>
      </c>
      <c r="T14" s="167">
        <v>0</v>
      </c>
      <c r="U14" s="167">
        <v>0</v>
      </c>
      <c r="V14" s="167"/>
      <c r="W14" s="168"/>
      <c r="X14" s="169"/>
      <c r="Y14" s="167"/>
      <c r="Z14" s="167"/>
      <c r="AA14" s="167">
        <v>10</v>
      </c>
      <c r="AB14" s="167"/>
      <c r="AC14" s="167"/>
      <c r="AD14" s="170"/>
      <c r="AE14" s="171"/>
      <c r="AF14" s="171"/>
      <c r="AG14" s="167">
        <v>5</v>
      </c>
      <c r="AH14" s="172"/>
      <c r="AI14" s="173"/>
      <c r="AJ14" s="173"/>
      <c r="AK14" s="174"/>
      <c r="AL14" s="174"/>
      <c r="AM14" s="167">
        <v>0</v>
      </c>
      <c r="AN14" s="167">
        <v>0</v>
      </c>
      <c r="AO14" s="79">
        <v>0</v>
      </c>
      <c r="AP14" s="117">
        <v>0</v>
      </c>
      <c r="AQ14" s="120">
        <v>0</v>
      </c>
      <c r="AR14" s="120">
        <v>0</v>
      </c>
      <c r="AS14" s="121" t="s">
        <v>167</v>
      </c>
      <c r="AT14" s="122" t="s">
        <v>144</v>
      </c>
      <c r="AU14" s="122" t="s">
        <v>144</v>
      </c>
      <c r="AV14" s="121" t="s">
        <v>168</v>
      </c>
      <c r="AW14" s="121" t="s">
        <v>169</v>
      </c>
    </row>
    <row r="15" spans="1:49" s="3" customFormat="1" ht="193.9" customHeight="1" x14ac:dyDescent="0.2">
      <c r="A15" s="227"/>
      <c r="B15" s="227"/>
      <c r="C15" s="225"/>
      <c r="D15" s="127">
        <v>258</v>
      </c>
      <c r="E15" s="114" t="s">
        <v>154</v>
      </c>
      <c r="F15" s="115">
        <v>168</v>
      </c>
      <c r="G15" s="111" t="s">
        <v>155</v>
      </c>
      <c r="H15" s="114" t="s">
        <v>156</v>
      </c>
      <c r="I15" s="114" t="s">
        <v>153</v>
      </c>
      <c r="J15" s="118">
        <v>250000</v>
      </c>
      <c r="K15" s="118">
        <v>250000</v>
      </c>
      <c r="L15" s="118">
        <v>10000</v>
      </c>
      <c r="M15" s="118">
        <v>28812</v>
      </c>
      <c r="N15" s="117">
        <v>0</v>
      </c>
      <c r="O15" s="117">
        <v>0</v>
      </c>
      <c r="P15" s="117">
        <v>0</v>
      </c>
      <c r="Q15" s="117">
        <v>0</v>
      </c>
      <c r="R15" s="117">
        <v>0</v>
      </c>
      <c r="S15" s="80">
        <v>0</v>
      </c>
      <c r="T15" s="167">
        <v>0</v>
      </c>
      <c r="U15" s="175">
        <v>90594</v>
      </c>
      <c r="V15" s="175"/>
      <c r="W15" s="175"/>
      <c r="X15" s="175"/>
      <c r="Y15" s="175"/>
      <c r="Z15" s="175"/>
      <c r="AA15" s="175">
        <v>90594</v>
      </c>
      <c r="AB15" s="175"/>
      <c r="AC15" s="175"/>
      <c r="AD15" s="175"/>
      <c r="AE15" s="175"/>
      <c r="AF15" s="175"/>
      <c r="AG15" s="175">
        <v>40000</v>
      </c>
      <c r="AH15" s="172"/>
      <c r="AI15" s="173"/>
      <c r="AJ15" s="173"/>
      <c r="AK15" s="174"/>
      <c r="AL15" s="174"/>
      <c r="AM15" s="167">
        <v>0</v>
      </c>
      <c r="AN15" s="167">
        <v>0</v>
      </c>
      <c r="AO15" s="117">
        <v>0</v>
      </c>
      <c r="AP15" s="117">
        <v>0</v>
      </c>
      <c r="AQ15" s="119">
        <v>0</v>
      </c>
      <c r="AR15" s="119">
        <v>0</v>
      </c>
      <c r="AS15" s="123"/>
      <c r="AT15" s="124"/>
      <c r="AU15" s="124"/>
      <c r="AV15" s="123"/>
      <c r="AW15" s="125"/>
    </row>
    <row r="16" spans="1:49" ht="90.75" customHeight="1" thickBot="1" x14ac:dyDescent="0.3">
      <c r="B16" s="36"/>
      <c r="C16" s="37"/>
      <c r="D16" s="214" t="s">
        <v>137</v>
      </c>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6"/>
    </row>
  </sheetData>
  <mergeCells count="47">
    <mergeCell ref="C14:C15"/>
    <mergeCell ref="A14:A15"/>
    <mergeCell ref="B14:B15"/>
    <mergeCell ref="A11:A13"/>
    <mergeCell ref="A10:C10"/>
    <mergeCell ref="B11:B13"/>
    <mergeCell ref="C11:C13"/>
    <mergeCell ref="D16:AW16"/>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N12:AN13"/>
    <mergeCell ref="F10:AP10"/>
    <mergeCell ref="AS10:AS13"/>
    <mergeCell ref="I11:I13"/>
    <mergeCell ref="AO12:AO13"/>
    <mergeCell ref="AP12:AP13"/>
    <mergeCell ref="AQ10:AQ13"/>
    <mergeCell ref="AR10:AR13"/>
    <mergeCell ref="D11:D13"/>
    <mergeCell ref="E11:E13"/>
    <mergeCell ref="F11:F13"/>
    <mergeCell ref="H3:AW3"/>
    <mergeCell ref="B2:G5"/>
    <mergeCell ref="A9:Q9"/>
    <mergeCell ref="A7:R7"/>
    <mergeCell ref="A8:R8"/>
    <mergeCell ref="H2:AW2"/>
    <mergeCell ref="H5:R5"/>
    <mergeCell ref="S4:AW4"/>
    <mergeCell ref="S7:AW7"/>
    <mergeCell ref="H4:R4"/>
    <mergeCell ref="S8:AW8"/>
    <mergeCell ref="S5:AW5"/>
    <mergeCell ref="AM12:AM13"/>
  </mergeCells>
  <phoneticPr fontId="9" type="noConversion"/>
  <dataValidations count="1">
    <dataValidation type="list" allowBlank="1" showInputMessage="1" showErrorMessage="1" sqref="I14:I15">
      <formula1>#REF!</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S16" zoomScale="60" zoomScaleNormal="50" workbookViewId="0">
      <selection activeCell="AO21" sqref="AO21:AU23"/>
    </sheetView>
  </sheetViews>
  <sheetFormatPr baseColWidth="10" defaultColWidth="11.42578125" defaultRowHeight="15.75" x14ac:dyDescent="0.25"/>
  <cols>
    <col min="1" max="1" width="12.85546875" style="1" customWidth="1"/>
    <col min="2" max="2" width="12.42578125" style="1" customWidth="1"/>
    <col min="3" max="3" width="25.140625" style="1" customWidth="1"/>
    <col min="4" max="4" width="17.85546875" style="7" hidden="1" customWidth="1"/>
    <col min="5" max="5" width="16.140625" style="7" hidden="1" customWidth="1"/>
    <col min="6" max="6" width="14.140625" style="7" hidden="1" customWidth="1"/>
    <col min="7" max="7" width="13.85546875" style="27" customWidth="1"/>
    <col min="8" max="8" width="19" style="8" customWidth="1"/>
    <col min="9" max="9" width="16.28515625" style="8" hidden="1" customWidth="1"/>
    <col min="10" max="10" width="15.7109375" style="8" hidden="1" customWidth="1"/>
    <col min="11" max="11" width="13.7109375" style="8" hidden="1" customWidth="1"/>
    <col min="12" max="12" width="18.28515625" style="8" hidden="1" customWidth="1"/>
    <col min="13" max="13" width="18.28515625" style="8" customWidth="1"/>
    <col min="14" max="14" width="19" style="8" customWidth="1"/>
    <col min="15" max="15" width="20.140625" style="8" customWidth="1"/>
    <col min="16" max="16" width="22.85546875" style="8" customWidth="1"/>
    <col min="17" max="17" width="16.7109375" style="8" customWidth="1"/>
    <col min="18" max="19" width="18.28515625" style="8" customWidth="1"/>
    <col min="20" max="20" width="14.28515625" style="8" hidden="1" customWidth="1"/>
    <col min="21" max="21" width="13.140625" style="8" hidden="1" customWidth="1"/>
    <col min="22" max="22" width="14" style="8" hidden="1" customWidth="1"/>
    <col min="23" max="23" width="13.42578125" style="8" hidden="1" customWidth="1"/>
    <col min="24" max="24" width="18.28515625" style="8" hidden="1" customWidth="1"/>
    <col min="25" max="25" width="18.28515625" style="8" customWidth="1"/>
    <col min="26" max="26" width="13.42578125" style="8" hidden="1" customWidth="1"/>
    <col min="27" max="29" width="16.28515625" style="8" hidden="1" customWidth="1"/>
    <col min="30" max="30" width="18.28515625" style="8" hidden="1" customWidth="1"/>
    <col min="31" max="31" width="18.28515625" style="8" customWidth="1"/>
    <col min="32" max="35" width="16.28515625" style="8" hidden="1" customWidth="1"/>
    <col min="36" max="36" width="18.28515625" style="8" hidden="1" customWidth="1"/>
    <col min="37" max="37" width="16" style="1" customWidth="1"/>
    <col min="38" max="38" width="18.42578125" style="1" customWidth="1"/>
    <col min="39" max="39" width="16.85546875" style="22" customWidth="1"/>
    <col min="40" max="40" width="15.140625" style="22" customWidth="1"/>
    <col min="41" max="41" width="11.28515625" style="1" customWidth="1"/>
    <col min="42" max="42" width="9.7109375" style="1" customWidth="1"/>
    <col min="43" max="43" width="57.140625" style="1" customWidth="1"/>
    <col min="44" max="44" width="30" style="1" customWidth="1"/>
    <col min="45" max="45" width="28.85546875" style="1" customWidth="1"/>
    <col min="46" max="46" width="26.85546875" style="1" customWidth="1"/>
    <col min="47" max="47" width="26" style="1" customWidth="1"/>
    <col min="48" max="16384" width="11.42578125" style="1"/>
  </cols>
  <sheetData>
    <row r="1" spans="1:47" ht="38.25" customHeight="1" x14ac:dyDescent="0.25">
      <c r="A1" s="275"/>
      <c r="B1" s="276"/>
      <c r="C1" s="276"/>
      <c r="D1" s="276"/>
      <c r="E1" s="276"/>
      <c r="F1" s="199" t="s">
        <v>0</v>
      </c>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1"/>
    </row>
    <row r="2" spans="1:47" ht="30.75" customHeight="1" x14ac:dyDescent="0.25">
      <c r="A2" s="277"/>
      <c r="B2" s="278"/>
      <c r="C2" s="278"/>
      <c r="D2" s="278"/>
      <c r="E2" s="278"/>
      <c r="F2" s="187" t="s">
        <v>110</v>
      </c>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9"/>
    </row>
    <row r="3" spans="1:47" ht="27.75" customHeight="1" x14ac:dyDescent="0.25">
      <c r="A3" s="277"/>
      <c r="B3" s="278"/>
      <c r="C3" s="278"/>
      <c r="D3" s="278"/>
      <c r="E3" s="278"/>
      <c r="F3" s="282" t="s">
        <v>1</v>
      </c>
      <c r="G3" s="282"/>
      <c r="H3" s="282"/>
      <c r="I3" s="282"/>
      <c r="J3" s="282"/>
      <c r="K3" s="282"/>
      <c r="L3" s="282"/>
      <c r="M3" s="282"/>
      <c r="N3" s="282"/>
      <c r="O3" s="282"/>
      <c r="P3" s="282"/>
      <c r="Q3" s="187" t="s">
        <v>139</v>
      </c>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9"/>
    </row>
    <row r="4" spans="1:47" ht="26.25" customHeight="1" thickBot="1" x14ac:dyDescent="0.3">
      <c r="A4" s="279"/>
      <c r="B4" s="280"/>
      <c r="C4" s="280"/>
      <c r="D4" s="280"/>
      <c r="E4" s="280"/>
      <c r="F4" s="283" t="s">
        <v>3</v>
      </c>
      <c r="G4" s="283"/>
      <c r="H4" s="283"/>
      <c r="I4" s="283"/>
      <c r="J4" s="283"/>
      <c r="K4" s="283"/>
      <c r="L4" s="283"/>
      <c r="M4" s="283"/>
      <c r="N4" s="283"/>
      <c r="O4" s="283"/>
      <c r="P4" s="283"/>
      <c r="Q4" s="284" t="s">
        <v>147</v>
      </c>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6"/>
    </row>
    <row r="5" spans="1:47" ht="14.25" customHeight="1" thickBot="1" x14ac:dyDescent="0.3">
      <c r="AN5" s="28"/>
    </row>
    <row r="6" spans="1:47" s="38" customFormat="1" ht="53.25" customHeight="1" thickBot="1" x14ac:dyDescent="0.3">
      <c r="A6" s="260" t="s">
        <v>63</v>
      </c>
      <c r="B6" s="209" t="s">
        <v>73</v>
      </c>
      <c r="C6" s="209"/>
      <c r="D6" s="209"/>
      <c r="E6" s="209" t="s">
        <v>77</v>
      </c>
      <c r="F6" s="209" t="s">
        <v>124</v>
      </c>
      <c r="G6" s="209" t="s">
        <v>78</v>
      </c>
      <c r="H6" s="209" t="s">
        <v>129</v>
      </c>
      <c r="I6" s="93"/>
      <c r="J6" s="267" t="s">
        <v>79</v>
      </c>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9"/>
      <c r="AK6" s="287" t="s">
        <v>81</v>
      </c>
      <c r="AL6" s="287"/>
      <c r="AM6" s="287"/>
      <c r="AN6" s="287"/>
      <c r="AO6" s="209" t="s">
        <v>83</v>
      </c>
      <c r="AP6" s="209" t="s">
        <v>84</v>
      </c>
      <c r="AQ6" s="209" t="s">
        <v>85</v>
      </c>
      <c r="AR6" s="209" t="s">
        <v>86</v>
      </c>
      <c r="AS6" s="209" t="s">
        <v>87</v>
      </c>
      <c r="AT6" s="209" t="s">
        <v>88</v>
      </c>
      <c r="AU6" s="262" t="s">
        <v>89</v>
      </c>
    </row>
    <row r="7" spans="1:47" s="38" customFormat="1" ht="53.25" customHeight="1" x14ac:dyDescent="0.25">
      <c r="A7" s="228"/>
      <c r="B7" s="185"/>
      <c r="C7" s="185"/>
      <c r="D7" s="185"/>
      <c r="E7" s="185"/>
      <c r="F7" s="185"/>
      <c r="G7" s="185"/>
      <c r="H7" s="265"/>
      <c r="I7" s="270" t="s">
        <v>80</v>
      </c>
      <c r="J7" s="271"/>
      <c r="K7" s="271"/>
      <c r="L7" s="272"/>
      <c r="M7" s="270" t="s">
        <v>34</v>
      </c>
      <c r="N7" s="271"/>
      <c r="O7" s="271"/>
      <c r="P7" s="271"/>
      <c r="Q7" s="271"/>
      <c r="R7" s="272"/>
      <c r="S7" s="270" t="s">
        <v>35</v>
      </c>
      <c r="T7" s="271"/>
      <c r="U7" s="271"/>
      <c r="V7" s="271"/>
      <c r="W7" s="271"/>
      <c r="X7" s="272"/>
      <c r="Y7" s="270" t="s">
        <v>36</v>
      </c>
      <c r="Z7" s="271"/>
      <c r="AA7" s="271"/>
      <c r="AB7" s="271"/>
      <c r="AC7" s="271"/>
      <c r="AD7" s="272"/>
      <c r="AE7" s="270" t="s">
        <v>108</v>
      </c>
      <c r="AF7" s="271"/>
      <c r="AG7" s="271"/>
      <c r="AH7" s="271"/>
      <c r="AI7" s="271"/>
      <c r="AJ7" s="272"/>
      <c r="AK7" s="270" t="s">
        <v>82</v>
      </c>
      <c r="AL7" s="271"/>
      <c r="AM7" s="271"/>
      <c r="AN7" s="281"/>
      <c r="AO7" s="288"/>
      <c r="AP7" s="185"/>
      <c r="AQ7" s="185"/>
      <c r="AR7" s="185"/>
      <c r="AS7" s="185"/>
      <c r="AT7" s="185"/>
      <c r="AU7" s="263"/>
    </row>
    <row r="8" spans="1:47" s="38" customFormat="1" ht="55.5" customHeight="1" thickBot="1" x14ac:dyDescent="0.3">
      <c r="A8" s="261"/>
      <c r="B8" s="45" t="s">
        <v>74</v>
      </c>
      <c r="C8" s="44" t="s">
        <v>75</v>
      </c>
      <c r="D8" s="44" t="s">
        <v>76</v>
      </c>
      <c r="E8" s="186"/>
      <c r="F8" s="186"/>
      <c r="G8" s="186"/>
      <c r="H8" s="266"/>
      <c r="I8" s="75" t="s">
        <v>130</v>
      </c>
      <c r="J8" s="76" t="s">
        <v>132</v>
      </c>
      <c r="K8" s="76" t="s">
        <v>133</v>
      </c>
      <c r="L8" s="73" t="s">
        <v>37</v>
      </c>
      <c r="M8" s="75" t="s">
        <v>131</v>
      </c>
      <c r="N8" s="76" t="s">
        <v>134</v>
      </c>
      <c r="O8" s="76" t="s">
        <v>135</v>
      </c>
      <c r="P8" s="76" t="s">
        <v>132</v>
      </c>
      <c r="Q8" s="76" t="s">
        <v>136</v>
      </c>
      <c r="R8" s="73" t="s">
        <v>37</v>
      </c>
      <c r="S8" s="75" t="s">
        <v>131</v>
      </c>
      <c r="T8" s="76" t="s">
        <v>134</v>
      </c>
      <c r="U8" s="76" t="s">
        <v>135</v>
      </c>
      <c r="V8" s="76" t="s">
        <v>132</v>
      </c>
      <c r="W8" s="76" t="s">
        <v>136</v>
      </c>
      <c r="X8" s="73" t="s">
        <v>37</v>
      </c>
      <c r="Y8" s="75" t="s">
        <v>131</v>
      </c>
      <c r="Z8" s="76" t="s">
        <v>134</v>
      </c>
      <c r="AA8" s="76" t="s">
        <v>135</v>
      </c>
      <c r="AB8" s="76" t="s">
        <v>132</v>
      </c>
      <c r="AC8" s="76" t="s">
        <v>136</v>
      </c>
      <c r="AD8" s="73" t="s">
        <v>37</v>
      </c>
      <c r="AE8" s="75" t="s">
        <v>131</v>
      </c>
      <c r="AF8" s="76" t="s">
        <v>134</v>
      </c>
      <c r="AG8" s="76" t="s">
        <v>135</v>
      </c>
      <c r="AH8" s="76" t="s">
        <v>132</v>
      </c>
      <c r="AI8" s="76" t="s">
        <v>136</v>
      </c>
      <c r="AJ8" s="73" t="s">
        <v>37</v>
      </c>
      <c r="AK8" s="75" t="s">
        <v>5</v>
      </c>
      <c r="AL8" s="76" t="s">
        <v>6</v>
      </c>
      <c r="AM8" s="76" t="s">
        <v>7</v>
      </c>
      <c r="AN8" s="77" t="s">
        <v>8</v>
      </c>
      <c r="AO8" s="289"/>
      <c r="AP8" s="213"/>
      <c r="AQ8" s="186"/>
      <c r="AR8" s="186"/>
      <c r="AS8" s="186"/>
      <c r="AT8" s="186"/>
      <c r="AU8" s="264"/>
    </row>
    <row r="9" spans="1:47" s="5" customFormat="1" ht="61.5" customHeight="1" x14ac:dyDescent="0.25">
      <c r="A9" s="259" t="s">
        <v>158</v>
      </c>
      <c r="B9" s="259">
        <v>1</v>
      </c>
      <c r="C9" s="258" t="s">
        <v>159</v>
      </c>
      <c r="D9" s="258" t="s">
        <v>153</v>
      </c>
      <c r="E9" s="258" t="s">
        <v>150</v>
      </c>
      <c r="F9" s="255" t="s">
        <v>144</v>
      </c>
      <c r="G9" s="128" t="s">
        <v>9</v>
      </c>
      <c r="H9" s="129">
        <f>+L9+R9+S9+Y9+AE9</f>
        <v>15</v>
      </c>
      <c r="I9" s="130">
        <v>0</v>
      </c>
      <c r="J9" s="131">
        <v>0</v>
      </c>
      <c r="K9" s="131">
        <f>+K5+K7</f>
        <v>0</v>
      </c>
      <c r="L9" s="132">
        <v>0</v>
      </c>
      <c r="M9" s="131">
        <v>0</v>
      </c>
      <c r="N9" s="131">
        <v>0</v>
      </c>
      <c r="O9" s="131">
        <f>+O5+O7</f>
        <v>0</v>
      </c>
      <c r="P9" s="131">
        <f>+P5+P7</f>
        <v>0</v>
      </c>
      <c r="Q9" s="131">
        <v>0</v>
      </c>
      <c r="R9" s="95"/>
      <c r="S9" s="131">
        <v>0</v>
      </c>
      <c r="T9" s="94"/>
      <c r="U9" s="94"/>
      <c r="V9" s="94"/>
      <c r="W9" s="94"/>
      <c r="X9" s="95"/>
      <c r="Y9" s="133">
        <v>10</v>
      </c>
      <c r="Z9" s="94"/>
      <c r="AA9" s="94"/>
      <c r="AB9" s="94"/>
      <c r="AC9" s="94"/>
      <c r="AD9" s="95"/>
      <c r="AE9" s="133">
        <v>5</v>
      </c>
      <c r="AF9" s="85"/>
      <c r="AG9" s="94"/>
      <c r="AH9" s="94"/>
      <c r="AI9" s="94"/>
      <c r="AJ9" s="95"/>
      <c r="AK9" s="132">
        <v>0</v>
      </c>
      <c r="AL9" s="132">
        <v>0</v>
      </c>
      <c r="AM9" s="132">
        <v>0</v>
      </c>
      <c r="AN9" s="132">
        <v>0</v>
      </c>
      <c r="AO9" s="98">
        <v>0</v>
      </c>
      <c r="AP9" s="92">
        <f>(AN9+L9)/H9</f>
        <v>0</v>
      </c>
      <c r="AQ9" s="273"/>
      <c r="AR9" s="236"/>
      <c r="AS9" s="236"/>
      <c r="AT9" s="246"/>
      <c r="AU9" s="233"/>
    </row>
    <row r="10" spans="1:47" s="5" customFormat="1" ht="61.5" customHeight="1" x14ac:dyDescent="0.25">
      <c r="A10" s="259"/>
      <c r="B10" s="259"/>
      <c r="C10" s="258"/>
      <c r="D10" s="258"/>
      <c r="E10" s="258"/>
      <c r="F10" s="256"/>
      <c r="G10" s="134" t="s">
        <v>10</v>
      </c>
      <c r="H10" s="129">
        <f>+L10+R10+S10+Y10+AE10</f>
        <v>138072000000</v>
      </c>
      <c r="I10" s="135">
        <v>0</v>
      </c>
      <c r="J10" s="129">
        <v>0</v>
      </c>
      <c r="K10" s="129">
        <v>0</v>
      </c>
      <c r="L10" s="136">
        <v>0</v>
      </c>
      <c r="M10" s="129">
        <v>0</v>
      </c>
      <c r="N10" s="129">
        <v>0</v>
      </c>
      <c r="O10" s="129"/>
      <c r="P10" s="129"/>
      <c r="Q10" s="129">
        <v>0</v>
      </c>
      <c r="R10" s="82"/>
      <c r="S10" s="129">
        <v>35000000000</v>
      </c>
      <c r="T10" s="81"/>
      <c r="U10" s="29"/>
      <c r="V10" s="29"/>
      <c r="W10" s="29"/>
      <c r="X10" s="82"/>
      <c r="Y10" s="129">
        <v>80000000000</v>
      </c>
      <c r="Z10" s="81"/>
      <c r="AA10" s="29"/>
      <c r="AB10" s="29"/>
      <c r="AC10" s="29"/>
      <c r="AD10" s="82"/>
      <c r="AE10" s="137">
        <v>23072000000</v>
      </c>
      <c r="AF10" s="81"/>
      <c r="AG10" s="29"/>
      <c r="AH10" s="29"/>
      <c r="AI10" s="29"/>
      <c r="AJ10" s="82"/>
      <c r="AK10" s="138">
        <v>0</v>
      </c>
      <c r="AL10" s="138">
        <v>0</v>
      </c>
      <c r="AM10" s="138">
        <v>0</v>
      </c>
      <c r="AN10" s="138">
        <v>0</v>
      </c>
      <c r="AO10" s="98">
        <v>0</v>
      </c>
      <c r="AP10" s="92">
        <f>(AN10+L10)/H10</f>
        <v>0</v>
      </c>
      <c r="AQ10" s="274"/>
      <c r="AR10" s="237"/>
      <c r="AS10" s="237"/>
      <c r="AT10" s="247"/>
      <c r="AU10" s="234"/>
    </row>
    <row r="11" spans="1:47" s="5" customFormat="1" ht="46.5" customHeight="1" x14ac:dyDescent="0.25">
      <c r="A11" s="259"/>
      <c r="B11" s="259"/>
      <c r="C11" s="258"/>
      <c r="D11" s="258"/>
      <c r="E11" s="258"/>
      <c r="F11" s="256"/>
      <c r="G11" s="134" t="s">
        <v>11</v>
      </c>
      <c r="H11" s="139"/>
      <c r="I11" s="140"/>
      <c r="J11" s="141"/>
      <c r="K11" s="141"/>
      <c r="L11" s="142"/>
      <c r="M11" s="143"/>
      <c r="N11" s="143"/>
      <c r="O11" s="139"/>
      <c r="P11" s="139"/>
      <c r="Q11" s="143"/>
      <c r="R11" s="83"/>
      <c r="S11" s="139"/>
      <c r="T11" s="144"/>
      <c r="U11" s="32"/>
      <c r="V11" s="32"/>
      <c r="W11" s="32"/>
      <c r="X11" s="83"/>
      <c r="Y11" s="139"/>
      <c r="Z11" s="144"/>
      <c r="AA11" s="32"/>
      <c r="AB11" s="32"/>
      <c r="AC11" s="32"/>
      <c r="AD11" s="83"/>
      <c r="AE11" s="145"/>
      <c r="AF11" s="144"/>
      <c r="AG11" s="32"/>
      <c r="AH11" s="32"/>
      <c r="AI11" s="32"/>
      <c r="AJ11" s="83"/>
      <c r="AK11" s="142"/>
      <c r="AL11" s="142"/>
      <c r="AM11" s="142"/>
      <c r="AN11" s="142"/>
      <c r="AO11" s="146"/>
      <c r="AP11" s="147"/>
      <c r="AQ11" s="274"/>
      <c r="AR11" s="237"/>
      <c r="AS11" s="237"/>
      <c r="AT11" s="247"/>
      <c r="AU11" s="234"/>
    </row>
    <row r="12" spans="1:47" s="5" customFormat="1" ht="52.5" customHeight="1" x14ac:dyDescent="0.25">
      <c r="A12" s="259"/>
      <c r="B12" s="259"/>
      <c r="C12" s="258"/>
      <c r="D12" s="258"/>
      <c r="E12" s="258"/>
      <c r="F12" s="256"/>
      <c r="G12" s="134" t="s">
        <v>12</v>
      </c>
      <c r="H12" s="148"/>
      <c r="I12" s="140"/>
      <c r="J12" s="141"/>
      <c r="K12" s="141"/>
      <c r="L12" s="149"/>
      <c r="M12" s="148"/>
      <c r="N12" s="148"/>
      <c r="O12" s="148"/>
      <c r="P12" s="148"/>
      <c r="Q12" s="148"/>
      <c r="R12" s="83"/>
      <c r="S12" s="150"/>
      <c r="T12" s="81"/>
      <c r="U12" s="32"/>
      <c r="V12" s="32"/>
      <c r="W12" s="32"/>
      <c r="X12" s="83"/>
      <c r="Y12" s="151"/>
      <c r="Z12" s="152"/>
      <c r="AA12" s="32"/>
      <c r="AB12" s="32"/>
      <c r="AC12" s="32"/>
      <c r="AD12" s="83"/>
      <c r="AE12" s="145"/>
      <c r="AF12" s="144"/>
      <c r="AG12" s="32"/>
      <c r="AH12" s="32"/>
      <c r="AI12" s="32"/>
      <c r="AJ12" s="83"/>
      <c r="AK12" s="153"/>
      <c r="AL12" s="153"/>
      <c r="AM12" s="153"/>
      <c r="AN12" s="153"/>
      <c r="AO12" s="98">
        <v>0</v>
      </c>
      <c r="AP12" s="147"/>
      <c r="AQ12" s="274"/>
      <c r="AR12" s="237"/>
      <c r="AS12" s="237"/>
      <c r="AT12" s="247"/>
      <c r="AU12" s="234"/>
    </row>
    <row r="13" spans="1:47" s="5" customFormat="1" ht="61.5" customHeight="1" x14ac:dyDescent="0.25">
      <c r="A13" s="259"/>
      <c r="B13" s="259"/>
      <c r="C13" s="258"/>
      <c r="D13" s="258"/>
      <c r="E13" s="258"/>
      <c r="F13" s="256"/>
      <c r="G13" s="134" t="s">
        <v>13</v>
      </c>
      <c r="H13" s="129">
        <f t="shared" ref="H13" si="0">+H9+H11</f>
        <v>15</v>
      </c>
      <c r="I13" s="88">
        <f t="shared" ref="I13" si="1">+I9+I11</f>
        <v>0</v>
      </c>
      <c r="J13" s="131">
        <f>+J9</f>
        <v>0</v>
      </c>
      <c r="K13" s="131">
        <f t="shared" ref="K13:M14" si="2">+K9+K11</f>
        <v>0</v>
      </c>
      <c r="L13" s="131">
        <f t="shared" ref="L13" si="3">+L9</f>
        <v>0</v>
      </c>
      <c r="M13" s="131">
        <f>+M9</f>
        <v>0</v>
      </c>
      <c r="N13" s="131">
        <f>+N9</f>
        <v>0</v>
      </c>
      <c r="O13" s="131">
        <f t="shared" ref="O13:Q14" si="4">+O9+O11</f>
        <v>0</v>
      </c>
      <c r="P13" s="131">
        <f t="shared" si="4"/>
        <v>0</v>
      </c>
      <c r="Q13" s="131">
        <f>+Q9</f>
        <v>0</v>
      </c>
      <c r="R13" s="84"/>
      <c r="S13" s="131">
        <f>+S9</f>
        <v>0</v>
      </c>
      <c r="T13" s="33"/>
      <c r="U13" s="33"/>
      <c r="V13" s="33"/>
      <c r="W13" s="33"/>
      <c r="X13" s="84"/>
      <c r="Y13" s="131">
        <f>+Y9</f>
        <v>10</v>
      </c>
      <c r="Z13" s="33"/>
      <c r="AA13" s="33"/>
      <c r="AB13" s="33"/>
      <c r="AC13" s="33"/>
      <c r="AD13" s="84"/>
      <c r="AE13" s="88">
        <f t="shared" ref="AE13:AE14" si="5">+AE9+AE11</f>
        <v>5</v>
      </c>
      <c r="AF13" s="86"/>
      <c r="AG13" s="33"/>
      <c r="AH13" s="33"/>
      <c r="AI13" s="33"/>
      <c r="AJ13" s="84"/>
      <c r="AK13" s="154">
        <v>0</v>
      </c>
      <c r="AL13" s="154">
        <v>0</v>
      </c>
      <c r="AM13" s="154">
        <v>0</v>
      </c>
      <c r="AN13" s="154">
        <v>0</v>
      </c>
      <c r="AO13" s="98">
        <v>0</v>
      </c>
      <c r="AP13" s="92">
        <f>(AN13+L13)/H13</f>
        <v>0</v>
      </c>
      <c r="AQ13" s="274"/>
      <c r="AR13" s="237"/>
      <c r="AS13" s="237"/>
      <c r="AT13" s="247"/>
      <c r="AU13" s="234"/>
    </row>
    <row r="14" spans="1:47" s="5" customFormat="1" ht="61.5" customHeight="1" thickBot="1" x14ac:dyDescent="0.3">
      <c r="A14" s="259"/>
      <c r="B14" s="259"/>
      <c r="C14" s="258"/>
      <c r="D14" s="258"/>
      <c r="E14" s="258"/>
      <c r="F14" s="257"/>
      <c r="G14" s="155" t="s">
        <v>14</v>
      </c>
      <c r="H14" s="156">
        <f>+H10+H12</f>
        <v>138072000000</v>
      </c>
      <c r="I14" s="87">
        <f t="shared" ref="I14" si="6">+I10+I12</f>
        <v>0</v>
      </c>
      <c r="J14" s="156">
        <f>+J10+J12</f>
        <v>0</v>
      </c>
      <c r="K14" s="156">
        <f t="shared" si="2"/>
        <v>0</v>
      </c>
      <c r="L14" s="156">
        <f t="shared" si="2"/>
        <v>0</v>
      </c>
      <c r="M14" s="156">
        <f t="shared" si="2"/>
        <v>0</v>
      </c>
      <c r="N14" s="156">
        <f t="shared" ref="N14:O14" si="7">+N10+N12</f>
        <v>0</v>
      </c>
      <c r="O14" s="156">
        <f t="shared" si="7"/>
        <v>0</v>
      </c>
      <c r="P14" s="156">
        <f t="shared" si="4"/>
        <v>0</v>
      </c>
      <c r="Q14" s="156">
        <f t="shared" si="4"/>
        <v>0</v>
      </c>
      <c r="R14" s="96"/>
      <c r="S14" s="156">
        <f t="shared" ref="S14" si="8">+S10+S12</f>
        <v>35000000000</v>
      </c>
      <c r="T14" s="87"/>
      <c r="U14" s="97"/>
      <c r="V14" s="97"/>
      <c r="W14" s="97"/>
      <c r="X14" s="96"/>
      <c r="Y14" s="156">
        <f t="shared" ref="Y14" si="9">+Y10+Y12</f>
        <v>80000000000</v>
      </c>
      <c r="Z14" s="87"/>
      <c r="AA14" s="97"/>
      <c r="AB14" s="97"/>
      <c r="AC14" s="97"/>
      <c r="AD14" s="96"/>
      <c r="AE14" s="89">
        <f t="shared" si="5"/>
        <v>23072000000</v>
      </c>
      <c r="AF14" s="87"/>
      <c r="AG14" s="97"/>
      <c r="AH14" s="97"/>
      <c r="AI14" s="97"/>
      <c r="AJ14" s="96"/>
      <c r="AK14" s="157">
        <v>0</v>
      </c>
      <c r="AL14" s="157">
        <v>0</v>
      </c>
      <c r="AM14" s="157">
        <v>0</v>
      </c>
      <c r="AN14" s="157">
        <v>0</v>
      </c>
      <c r="AO14" s="90">
        <v>0</v>
      </c>
      <c r="AP14" s="91">
        <f>(AN14+L14)/H14</f>
        <v>0</v>
      </c>
      <c r="AQ14" s="248"/>
      <c r="AR14" s="238"/>
      <c r="AS14" s="238"/>
      <c r="AT14" s="248"/>
      <c r="AU14" s="235"/>
    </row>
    <row r="15" spans="1:47" s="5" customFormat="1" ht="45" customHeight="1" x14ac:dyDescent="0.25">
      <c r="A15" s="259" t="s">
        <v>160</v>
      </c>
      <c r="B15" s="259">
        <v>2</v>
      </c>
      <c r="C15" s="258" t="s">
        <v>161</v>
      </c>
      <c r="D15" s="258" t="s">
        <v>153</v>
      </c>
      <c r="E15" s="258" t="s">
        <v>154</v>
      </c>
      <c r="F15" s="255" t="s">
        <v>144</v>
      </c>
      <c r="G15" s="128" t="s">
        <v>9</v>
      </c>
      <c r="H15" s="129">
        <f>+L15+R15+S15+Y15+AE15</f>
        <v>250000</v>
      </c>
      <c r="I15" s="158">
        <v>10000</v>
      </c>
      <c r="J15" s="158">
        <v>10000</v>
      </c>
      <c r="K15" s="158">
        <v>28812</v>
      </c>
      <c r="L15" s="159">
        <v>28812</v>
      </c>
      <c r="M15" s="160">
        <v>0</v>
      </c>
      <c r="N15" s="160">
        <v>0</v>
      </c>
      <c r="O15" s="129"/>
      <c r="P15" s="129"/>
      <c r="Q15" s="160">
        <v>0</v>
      </c>
      <c r="R15" s="95"/>
      <c r="S15" s="129">
        <v>0</v>
      </c>
      <c r="T15" s="94"/>
      <c r="U15" s="94"/>
      <c r="V15" s="94"/>
      <c r="W15" s="94"/>
      <c r="X15" s="95"/>
      <c r="Y15" s="129">
        <f>85000+5594+45297</f>
        <v>135891</v>
      </c>
      <c r="Z15" s="94"/>
      <c r="AA15" s="94"/>
      <c r="AB15" s="94"/>
      <c r="AC15" s="94"/>
      <c r="AD15" s="95"/>
      <c r="AE15" s="161">
        <f>40000+45297</f>
        <v>85297</v>
      </c>
      <c r="AF15" s="85"/>
      <c r="AG15" s="94"/>
      <c r="AH15" s="94"/>
      <c r="AI15" s="94"/>
      <c r="AJ15" s="95"/>
      <c r="AK15" s="162">
        <v>0</v>
      </c>
      <c r="AL15" s="162">
        <v>0</v>
      </c>
      <c r="AM15" s="162">
        <v>0</v>
      </c>
      <c r="AN15" s="162">
        <v>0</v>
      </c>
      <c r="AO15" s="99">
        <v>0</v>
      </c>
      <c r="AP15" s="100">
        <f>(AN15+L15)/H15</f>
        <v>0.115248</v>
      </c>
      <c r="AQ15" s="240"/>
      <c r="AR15" s="230"/>
      <c r="AS15" s="230"/>
      <c r="AT15" s="240"/>
      <c r="AU15" s="243"/>
    </row>
    <row r="16" spans="1:47" s="5" customFormat="1" ht="36" customHeight="1" x14ac:dyDescent="0.25">
      <c r="A16" s="259"/>
      <c r="B16" s="259"/>
      <c r="C16" s="258"/>
      <c r="D16" s="258"/>
      <c r="E16" s="258"/>
      <c r="F16" s="256"/>
      <c r="G16" s="134" t="s">
        <v>10</v>
      </c>
      <c r="H16" s="129">
        <f>+L16+R16+S16+Y16+AE16</f>
        <v>996444433</v>
      </c>
      <c r="I16" s="129">
        <v>367951224</v>
      </c>
      <c r="J16" s="129">
        <v>367951224</v>
      </c>
      <c r="K16" s="129">
        <f>217951224+150000000</f>
        <v>367951224</v>
      </c>
      <c r="L16" s="149">
        <v>246444433</v>
      </c>
      <c r="M16" s="163">
        <v>0</v>
      </c>
      <c r="N16" s="163">
        <v>0</v>
      </c>
      <c r="O16" s="163"/>
      <c r="P16" s="163"/>
      <c r="Q16" s="163">
        <v>0</v>
      </c>
      <c r="R16" s="82"/>
      <c r="S16" s="163">
        <v>0</v>
      </c>
      <c r="T16" s="81"/>
      <c r="U16" s="29"/>
      <c r="V16" s="29"/>
      <c r="W16" s="29"/>
      <c r="X16" s="82"/>
      <c r="Y16" s="163">
        <v>450000000</v>
      </c>
      <c r="Z16" s="81"/>
      <c r="AA16" s="29"/>
      <c r="AB16" s="29"/>
      <c r="AC16" s="29"/>
      <c r="AD16" s="82"/>
      <c r="AE16" s="137">
        <v>300000000</v>
      </c>
      <c r="AF16" s="81"/>
      <c r="AG16" s="29"/>
      <c r="AH16" s="29"/>
      <c r="AI16" s="29"/>
      <c r="AJ16" s="82"/>
      <c r="AK16" s="164">
        <v>0</v>
      </c>
      <c r="AL16" s="164">
        <v>0</v>
      </c>
      <c r="AM16" s="164">
        <v>0</v>
      </c>
      <c r="AN16" s="164">
        <v>0</v>
      </c>
      <c r="AO16" s="98">
        <v>0</v>
      </c>
      <c r="AP16" s="92">
        <f>(AN16+L16)/H16</f>
        <v>0.24732380937492779</v>
      </c>
      <c r="AQ16" s="241"/>
      <c r="AR16" s="231"/>
      <c r="AS16" s="231"/>
      <c r="AT16" s="241"/>
      <c r="AU16" s="244"/>
    </row>
    <row r="17" spans="1:51" s="5" customFormat="1" ht="40.5" customHeight="1" x14ac:dyDescent="0.25">
      <c r="A17" s="259"/>
      <c r="B17" s="259"/>
      <c r="C17" s="258"/>
      <c r="D17" s="258"/>
      <c r="E17" s="258"/>
      <c r="F17" s="256"/>
      <c r="G17" s="134" t="s">
        <v>11</v>
      </c>
      <c r="H17" s="139"/>
      <c r="I17" s="141"/>
      <c r="J17" s="141"/>
      <c r="K17" s="141"/>
      <c r="L17" s="142"/>
      <c r="M17" s="165"/>
      <c r="N17" s="165"/>
      <c r="O17" s="139"/>
      <c r="P17" s="139"/>
      <c r="Q17" s="165"/>
      <c r="R17" s="83"/>
      <c r="S17" s="139"/>
      <c r="T17" s="144"/>
      <c r="U17" s="32"/>
      <c r="V17" s="32"/>
      <c r="W17" s="32"/>
      <c r="X17" s="83"/>
      <c r="Y17" s="139">
        <f>90594/2</f>
        <v>45297</v>
      </c>
      <c r="Z17" s="144"/>
      <c r="AA17" s="32"/>
      <c r="AB17" s="32"/>
      <c r="AC17" s="32"/>
      <c r="AD17" s="83"/>
      <c r="AE17" s="145"/>
      <c r="AF17" s="144"/>
      <c r="AG17" s="32"/>
      <c r="AH17" s="32"/>
      <c r="AI17" s="32"/>
      <c r="AJ17" s="83"/>
      <c r="AK17" s="142"/>
      <c r="AL17" s="142"/>
      <c r="AM17" s="142"/>
      <c r="AN17" s="142"/>
      <c r="AO17" s="146"/>
      <c r="AP17" s="147"/>
      <c r="AQ17" s="241"/>
      <c r="AR17" s="231"/>
      <c r="AS17" s="231"/>
      <c r="AT17" s="241"/>
      <c r="AU17" s="244"/>
    </row>
    <row r="18" spans="1:51" s="5" customFormat="1" ht="33" customHeight="1" x14ac:dyDescent="0.25">
      <c r="A18" s="259"/>
      <c r="B18" s="259"/>
      <c r="C18" s="258"/>
      <c r="D18" s="258"/>
      <c r="E18" s="258"/>
      <c r="F18" s="256"/>
      <c r="G18" s="134" t="s">
        <v>12</v>
      </c>
      <c r="H18" s="139"/>
      <c r="I18" s="141"/>
      <c r="J18" s="141"/>
      <c r="K18" s="141"/>
      <c r="L18" s="142"/>
      <c r="M18" s="165">
        <v>152677847</v>
      </c>
      <c r="N18" s="165">
        <v>152677847</v>
      </c>
      <c r="O18" s="165">
        <v>152677847</v>
      </c>
      <c r="P18" s="165">
        <v>150977224</v>
      </c>
      <c r="Q18" s="165">
        <v>152677847</v>
      </c>
      <c r="R18" s="83"/>
      <c r="S18" s="129"/>
      <c r="T18" s="81"/>
      <c r="U18" s="32"/>
      <c r="V18" s="32"/>
      <c r="W18" s="32"/>
      <c r="X18" s="83"/>
      <c r="Y18" s="151"/>
      <c r="Z18" s="152"/>
      <c r="AA18" s="32"/>
      <c r="AB18" s="32"/>
      <c r="AC18" s="32"/>
      <c r="AD18" s="83"/>
      <c r="AE18" s="145"/>
      <c r="AF18" s="144"/>
      <c r="AG18" s="32"/>
      <c r="AH18" s="32"/>
      <c r="AI18" s="32"/>
      <c r="AJ18" s="83"/>
      <c r="AK18" s="164">
        <v>81936809</v>
      </c>
      <c r="AL18" s="164">
        <v>150977224</v>
      </c>
      <c r="AM18" s="164">
        <v>150977224</v>
      </c>
      <c r="AN18" s="164">
        <v>150977224</v>
      </c>
      <c r="AO18" s="98">
        <f>+AN18/Q18</f>
        <v>0.988861363757638</v>
      </c>
      <c r="AP18" s="147"/>
      <c r="AQ18" s="241"/>
      <c r="AR18" s="231"/>
      <c r="AS18" s="231"/>
      <c r="AT18" s="241"/>
      <c r="AU18" s="244"/>
    </row>
    <row r="19" spans="1:51" s="5" customFormat="1" ht="36" customHeight="1" x14ac:dyDescent="0.25">
      <c r="A19" s="259"/>
      <c r="B19" s="259"/>
      <c r="C19" s="258"/>
      <c r="D19" s="258"/>
      <c r="E19" s="258"/>
      <c r="F19" s="256"/>
      <c r="G19" s="134" t="s">
        <v>13</v>
      </c>
      <c r="H19" s="129">
        <f t="shared" ref="H19:I19" si="10">+H15+H17</f>
        <v>250000</v>
      </c>
      <c r="I19" s="129">
        <f t="shared" si="10"/>
        <v>10000</v>
      </c>
      <c r="J19" s="129">
        <f t="shared" ref="J19:M20" si="11">+J15+J17</f>
        <v>10000</v>
      </c>
      <c r="K19" s="129">
        <f t="shared" si="11"/>
        <v>28812</v>
      </c>
      <c r="L19" s="129">
        <f t="shared" si="11"/>
        <v>28812</v>
      </c>
      <c r="M19" s="129">
        <f t="shared" si="11"/>
        <v>0</v>
      </c>
      <c r="N19" s="129">
        <f t="shared" ref="N19:P20" si="12">+N15+N17</f>
        <v>0</v>
      </c>
      <c r="O19" s="129">
        <f t="shared" si="12"/>
        <v>0</v>
      </c>
      <c r="P19" s="129">
        <f t="shared" si="12"/>
        <v>0</v>
      </c>
      <c r="Q19" s="129">
        <f t="shared" ref="Q19" si="13">+Q15+Q17</f>
        <v>0</v>
      </c>
      <c r="R19" s="84"/>
      <c r="S19" s="129">
        <f t="shared" ref="S19:S20" si="14">+S15+S17</f>
        <v>0</v>
      </c>
      <c r="T19" s="33"/>
      <c r="U19" s="33"/>
      <c r="V19" s="33"/>
      <c r="W19" s="33"/>
      <c r="X19" s="84"/>
      <c r="Y19" s="166">
        <f t="shared" ref="Y19:Y20" si="15">+Y15+Y17</f>
        <v>181188</v>
      </c>
      <c r="Z19" s="33"/>
      <c r="AA19" s="33"/>
      <c r="AB19" s="33"/>
      <c r="AC19" s="33"/>
      <c r="AD19" s="84"/>
      <c r="AE19" s="88">
        <f t="shared" ref="AE19:AE20" si="16">+AE15+AE17</f>
        <v>85297</v>
      </c>
      <c r="AF19" s="86"/>
      <c r="AG19" s="33"/>
      <c r="AH19" s="33"/>
      <c r="AI19" s="33"/>
      <c r="AJ19" s="84"/>
      <c r="AK19" s="129">
        <f t="shared" ref="AK19:AM20" si="17">+AK15+AK17</f>
        <v>0</v>
      </c>
      <c r="AL19" s="129">
        <f t="shared" si="17"/>
        <v>0</v>
      </c>
      <c r="AM19" s="129">
        <f t="shared" si="17"/>
        <v>0</v>
      </c>
      <c r="AN19" s="129">
        <f t="shared" ref="AN19" si="18">+AN15+AN17</f>
        <v>0</v>
      </c>
      <c r="AO19" s="98">
        <v>0</v>
      </c>
      <c r="AP19" s="92">
        <f>(AN19+L19)/H19</f>
        <v>0.115248</v>
      </c>
      <c r="AQ19" s="241"/>
      <c r="AR19" s="231"/>
      <c r="AS19" s="231"/>
      <c r="AT19" s="241"/>
      <c r="AU19" s="244"/>
    </row>
    <row r="20" spans="1:51" s="5" customFormat="1" ht="49.5" customHeight="1" thickBot="1" x14ac:dyDescent="0.3">
      <c r="A20" s="259"/>
      <c r="B20" s="259"/>
      <c r="C20" s="258"/>
      <c r="D20" s="258"/>
      <c r="E20" s="258"/>
      <c r="F20" s="257"/>
      <c r="G20" s="155" t="s">
        <v>14</v>
      </c>
      <c r="H20" s="156">
        <f>+H16+H18</f>
        <v>996444433</v>
      </c>
      <c r="I20" s="156">
        <f>+I16+I18</f>
        <v>367951224</v>
      </c>
      <c r="J20" s="156">
        <f>+J16+J18</f>
        <v>367951224</v>
      </c>
      <c r="K20" s="156">
        <f>+K16+K18</f>
        <v>367951224</v>
      </c>
      <c r="L20" s="156">
        <f t="shared" si="11"/>
        <v>246444433</v>
      </c>
      <c r="M20" s="156">
        <f t="shared" si="11"/>
        <v>152677847</v>
      </c>
      <c r="N20" s="156">
        <f t="shared" si="12"/>
        <v>152677847</v>
      </c>
      <c r="O20" s="156">
        <f t="shared" si="12"/>
        <v>152677847</v>
      </c>
      <c r="P20" s="156">
        <f t="shared" si="12"/>
        <v>150977224</v>
      </c>
      <c r="Q20" s="156">
        <f t="shared" ref="Q20" si="19">+Q16+Q18</f>
        <v>152677847</v>
      </c>
      <c r="R20" s="96"/>
      <c r="S20" s="156">
        <f t="shared" si="14"/>
        <v>0</v>
      </c>
      <c r="T20" s="87"/>
      <c r="U20" s="97"/>
      <c r="V20" s="97"/>
      <c r="W20" s="97"/>
      <c r="X20" s="96"/>
      <c r="Y20" s="156">
        <f t="shared" si="15"/>
        <v>450000000</v>
      </c>
      <c r="Z20" s="87"/>
      <c r="AA20" s="97"/>
      <c r="AB20" s="97"/>
      <c r="AC20" s="97"/>
      <c r="AD20" s="96"/>
      <c r="AE20" s="89">
        <f t="shared" si="16"/>
        <v>300000000</v>
      </c>
      <c r="AF20" s="87"/>
      <c r="AG20" s="97"/>
      <c r="AH20" s="97"/>
      <c r="AI20" s="97"/>
      <c r="AJ20" s="96"/>
      <c r="AK20" s="156">
        <f t="shared" si="17"/>
        <v>81936809</v>
      </c>
      <c r="AL20" s="156">
        <f t="shared" si="17"/>
        <v>150977224</v>
      </c>
      <c r="AM20" s="156">
        <f t="shared" si="17"/>
        <v>150977224</v>
      </c>
      <c r="AN20" s="156">
        <f t="shared" ref="AN20" si="20">+AN16+AN18</f>
        <v>150977224</v>
      </c>
      <c r="AO20" s="394">
        <f>+AN20/Q20</f>
        <v>0.988861363757638</v>
      </c>
      <c r="AP20" s="395">
        <f>(AN20+L20)/H20</f>
        <v>0.39883975848355208</v>
      </c>
      <c r="AQ20" s="242"/>
      <c r="AR20" s="232"/>
      <c r="AS20" s="232"/>
      <c r="AT20" s="242"/>
      <c r="AU20" s="245"/>
    </row>
    <row r="21" spans="1:51" ht="31.5" customHeight="1" x14ac:dyDescent="0.25">
      <c r="A21" s="249" t="s">
        <v>15</v>
      </c>
      <c r="B21" s="250"/>
      <c r="C21" s="250"/>
      <c r="D21" s="250"/>
      <c r="E21" s="250"/>
      <c r="F21" s="251"/>
      <c r="G21" s="128" t="s">
        <v>10</v>
      </c>
      <c r="H21" s="34">
        <f>H10+H16</f>
        <v>139068444433</v>
      </c>
      <c r="I21" s="34">
        <f>I10+I16</f>
        <v>367951224</v>
      </c>
      <c r="J21" s="34">
        <f t="shared" ref="J21:AN21" si="21">J10+J16</f>
        <v>367951224</v>
      </c>
      <c r="K21" s="34">
        <f t="shared" si="21"/>
        <v>367951224</v>
      </c>
      <c r="L21" s="34">
        <f t="shared" si="21"/>
        <v>246444433</v>
      </c>
      <c r="M21" s="34">
        <f t="shared" si="21"/>
        <v>0</v>
      </c>
      <c r="N21" s="34">
        <f t="shared" si="21"/>
        <v>0</v>
      </c>
      <c r="O21" s="34">
        <f t="shared" si="21"/>
        <v>0</v>
      </c>
      <c r="P21" s="34">
        <f t="shared" si="21"/>
        <v>0</v>
      </c>
      <c r="Q21" s="34">
        <f t="shared" si="21"/>
        <v>0</v>
      </c>
      <c r="R21" s="34">
        <f t="shared" si="21"/>
        <v>0</v>
      </c>
      <c r="S21" s="34">
        <f t="shared" si="21"/>
        <v>35000000000</v>
      </c>
      <c r="T21" s="34">
        <f t="shared" si="21"/>
        <v>0</v>
      </c>
      <c r="U21" s="34">
        <f t="shared" si="21"/>
        <v>0</v>
      </c>
      <c r="V21" s="34">
        <f t="shared" si="21"/>
        <v>0</v>
      </c>
      <c r="W21" s="34">
        <f t="shared" si="21"/>
        <v>0</v>
      </c>
      <c r="X21" s="34">
        <f t="shared" si="21"/>
        <v>0</v>
      </c>
      <c r="Y21" s="34">
        <f t="shared" si="21"/>
        <v>80450000000</v>
      </c>
      <c r="Z21" s="34">
        <f t="shared" si="21"/>
        <v>0</v>
      </c>
      <c r="AA21" s="34">
        <f t="shared" si="21"/>
        <v>0</v>
      </c>
      <c r="AB21" s="34">
        <f t="shared" si="21"/>
        <v>0</v>
      </c>
      <c r="AC21" s="34">
        <f t="shared" si="21"/>
        <v>0</v>
      </c>
      <c r="AD21" s="34">
        <f t="shared" si="21"/>
        <v>0</v>
      </c>
      <c r="AE21" s="34">
        <f t="shared" si="21"/>
        <v>23372000000</v>
      </c>
      <c r="AF21" s="34">
        <f t="shared" si="21"/>
        <v>0</v>
      </c>
      <c r="AG21" s="34">
        <f t="shared" si="21"/>
        <v>0</v>
      </c>
      <c r="AH21" s="34">
        <f t="shared" si="21"/>
        <v>0</v>
      </c>
      <c r="AI21" s="34">
        <f t="shared" si="21"/>
        <v>0</v>
      </c>
      <c r="AJ21" s="34">
        <f t="shared" si="21"/>
        <v>0</v>
      </c>
      <c r="AK21" s="34">
        <f t="shared" si="21"/>
        <v>0</v>
      </c>
      <c r="AL21" s="34">
        <f t="shared" si="21"/>
        <v>0</v>
      </c>
      <c r="AM21" s="34">
        <f t="shared" si="21"/>
        <v>0</v>
      </c>
      <c r="AN21" s="34">
        <f t="shared" si="21"/>
        <v>0</v>
      </c>
      <c r="AO21" s="396"/>
      <c r="AP21" s="397"/>
      <c r="AQ21" s="397"/>
      <c r="AR21" s="397"/>
      <c r="AS21" s="397"/>
      <c r="AT21" s="397"/>
      <c r="AU21" s="398"/>
    </row>
    <row r="22" spans="1:51" ht="28.5" customHeight="1" x14ac:dyDescent="0.25">
      <c r="A22" s="249"/>
      <c r="B22" s="250"/>
      <c r="C22" s="250"/>
      <c r="D22" s="250"/>
      <c r="E22" s="250"/>
      <c r="F22" s="251"/>
      <c r="G22" s="134" t="s">
        <v>12</v>
      </c>
      <c r="H22" s="34">
        <f>+H12+H18</f>
        <v>0</v>
      </c>
      <c r="I22" s="34">
        <f t="shared" ref="I22:AN22" si="22">+I12+I18</f>
        <v>0</v>
      </c>
      <c r="J22" s="34">
        <f t="shared" si="22"/>
        <v>0</v>
      </c>
      <c r="K22" s="34">
        <f t="shared" si="22"/>
        <v>0</v>
      </c>
      <c r="L22" s="34">
        <f t="shared" si="22"/>
        <v>0</v>
      </c>
      <c r="M22" s="34">
        <f t="shared" si="22"/>
        <v>152677847</v>
      </c>
      <c r="N22" s="34">
        <f t="shared" si="22"/>
        <v>152677847</v>
      </c>
      <c r="O22" s="34">
        <f t="shared" si="22"/>
        <v>152677847</v>
      </c>
      <c r="P22" s="34">
        <f t="shared" si="22"/>
        <v>150977224</v>
      </c>
      <c r="Q22" s="34">
        <f t="shared" si="22"/>
        <v>152677847</v>
      </c>
      <c r="R22" s="34">
        <f t="shared" si="22"/>
        <v>0</v>
      </c>
      <c r="S22" s="34">
        <f t="shared" si="22"/>
        <v>0</v>
      </c>
      <c r="T22" s="34">
        <f t="shared" si="22"/>
        <v>0</v>
      </c>
      <c r="U22" s="34">
        <f t="shared" si="22"/>
        <v>0</v>
      </c>
      <c r="V22" s="34">
        <f t="shared" si="22"/>
        <v>0</v>
      </c>
      <c r="W22" s="34">
        <f t="shared" si="22"/>
        <v>0</v>
      </c>
      <c r="X22" s="34">
        <f t="shared" si="22"/>
        <v>0</v>
      </c>
      <c r="Y22" s="34">
        <f t="shared" si="22"/>
        <v>0</v>
      </c>
      <c r="Z22" s="34">
        <f t="shared" si="22"/>
        <v>0</v>
      </c>
      <c r="AA22" s="34">
        <f t="shared" si="22"/>
        <v>0</v>
      </c>
      <c r="AB22" s="34">
        <f t="shared" si="22"/>
        <v>0</v>
      </c>
      <c r="AC22" s="34">
        <f t="shared" si="22"/>
        <v>0</v>
      </c>
      <c r="AD22" s="34">
        <f t="shared" si="22"/>
        <v>0</v>
      </c>
      <c r="AE22" s="34">
        <f t="shared" si="22"/>
        <v>0</v>
      </c>
      <c r="AF22" s="34">
        <f t="shared" si="22"/>
        <v>0</v>
      </c>
      <c r="AG22" s="34">
        <f t="shared" si="22"/>
        <v>0</v>
      </c>
      <c r="AH22" s="34">
        <f t="shared" si="22"/>
        <v>0</v>
      </c>
      <c r="AI22" s="34">
        <f t="shared" si="22"/>
        <v>0</v>
      </c>
      <c r="AJ22" s="34">
        <f t="shared" si="22"/>
        <v>0</v>
      </c>
      <c r="AK22" s="34">
        <f t="shared" si="22"/>
        <v>81936809</v>
      </c>
      <c r="AL22" s="34">
        <f t="shared" si="22"/>
        <v>150977224</v>
      </c>
      <c r="AM22" s="34">
        <f t="shared" si="22"/>
        <v>150977224</v>
      </c>
      <c r="AN22" s="34">
        <f t="shared" si="22"/>
        <v>150977224</v>
      </c>
      <c r="AO22" s="399"/>
      <c r="AP22" s="400"/>
      <c r="AQ22" s="400"/>
      <c r="AR22" s="400"/>
      <c r="AS22" s="400"/>
      <c r="AT22" s="400"/>
      <c r="AU22" s="401"/>
    </row>
    <row r="23" spans="1:51" ht="35.25" customHeight="1" thickBot="1" x14ac:dyDescent="0.3">
      <c r="A23" s="252"/>
      <c r="B23" s="253"/>
      <c r="C23" s="253"/>
      <c r="D23" s="253"/>
      <c r="E23" s="253"/>
      <c r="F23" s="254"/>
      <c r="G23" s="155" t="s">
        <v>15</v>
      </c>
      <c r="H23" s="46">
        <f t="shared" ref="H23:I23" si="23">H21+H22</f>
        <v>139068444433</v>
      </c>
      <c r="I23" s="46">
        <f t="shared" si="23"/>
        <v>367951224</v>
      </c>
      <c r="J23" s="46">
        <f t="shared" ref="J23:L23" si="24">J21+J22</f>
        <v>367951224</v>
      </c>
      <c r="K23" s="46">
        <f t="shared" si="24"/>
        <v>367951224</v>
      </c>
      <c r="L23" s="46">
        <f t="shared" si="24"/>
        <v>246444433</v>
      </c>
      <c r="M23" s="46">
        <f t="shared" ref="M23" si="25">M21+M22</f>
        <v>152677847</v>
      </c>
      <c r="N23" s="46">
        <f t="shared" ref="N23:AN23" si="26">N21+N22</f>
        <v>152677847</v>
      </c>
      <c r="O23" s="46">
        <f t="shared" si="26"/>
        <v>152677847</v>
      </c>
      <c r="P23" s="46">
        <f t="shared" si="26"/>
        <v>150977224</v>
      </c>
      <c r="Q23" s="46">
        <f t="shared" ref="Q23" si="27">Q21+Q22</f>
        <v>152677847</v>
      </c>
      <c r="R23" s="46">
        <f t="shared" si="26"/>
        <v>0</v>
      </c>
      <c r="S23" s="46">
        <f t="shared" si="26"/>
        <v>35000000000</v>
      </c>
      <c r="T23" s="46">
        <f t="shared" si="26"/>
        <v>0</v>
      </c>
      <c r="U23" s="46">
        <f t="shared" si="26"/>
        <v>0</v>
      </c>
      <c r="V23" s="46">
        <f t="shared" si="26"/>
        <v>0</v>
      </c>
      <c r="W23" s="46">
        <f t="shared" si="26"/>
        <v>0</v>
      </c>
      <c r="X23" s="46">
        <f t="shared" si="26"/>
        <v>0</v>
      </c>
      <c r="Y23" s="46">
        <f t="shared" si="26"/>
        <v>80450000000</v>
      </c>
      <c r="Z23" s="46">
        <f t="shared" si="26"/>
        <v>0</v>
      </c>
      <c r="AA23" s="46">
        <f t="shared" si="26"/>
        <v>0</v>
      </c>
      <c r="AB23" s="46">
        <f t="shared" si="26"/>
        <v>0</v>
      </c>
      <c r="AC23" s="46">
        <f t="shared" si="26"/>
        <v>0</v>
      </c>
      <c r="AD23" s="46">
        <f t="shared" si="26"/>
        <v>0</v>
      </c>
      <c r="AE23" s="46">
        <f t="shared" si="26"/>
        <v>23372000000</v>
      </c>
      <c r="AF23" s="46">
        <f t="shared" si="26"/>
        <v>0</v>
      </c>
      <c r="AG23" s="46">
        <f t="shared" si="26"/>
        <v>0</v>
      </c>
      <c r="AH23" s="46">
        <f t="shared" si="26"/>
        <v>0</v>
      </c>
      <c r="AI23" s="46">
        <f t="shared" si="26"/>
        <v>0</v>
      </c>
      <c r="AJ23" s="46">
        <f t="shared" si="26"/>
        <v>0</v>
      </c>
      <c r="AK23" s="46">
        <f t="shared" si="26"/>
        <v>81936809</v>
      </c>
      <c r="AL23" s="46">
        <f t="shared" si="26"/>
        <v>150977224</v>
      </c>
      <c r="AM23" s="46">
        <f t="shared" si="26"/>
        <v>150977224</v>
      </c>
      <c r="AN23" s="46">
        <f t="shared" si="26"/>
        <v>150977224</v>
      </c>
      <c r="AO23" s="402"/>
      <c r="AP23" s="403"/>
      <c r="AQ23" s="403"/>
      <c r="AR23" s="403"/>
      <c r="AS23" s="403"/>
      <c r="AT23" s="403"/>
      <c r="AU23" s="404"/>
      <c r="AV23" s="6"/>
      <c r="AW23" s="6"/>
      <c r="AX23" s="6"/>
      <c r="AY23" s="6"/>
    </row>
    <row r="24" spans="1:51" ht="71.25" customHeight="1" x14ac:dyDescent="0.25">
      <c r="A24" s="239" t="s">
        <v>137</v>
      </c>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row>
  </sheetData>
  <mergeCells count="53">
    <mergeCell ref="AO21:AU23"/>
    <mergeCell ref="A1:E4"/>
    <mergeCell ref="AK7:AN7"/>
    <mergeCell ref="F3:P3"/>
    <mergeCell ref="F4:P4"/>
    <mergeCell ref="Q3:AU3"/>
    <mergeCell ref="Q4:AU4"/>
    <mergeCell ref="F1:AU1"/>
    <mergeCell ref="F2:AU2"/>
    <mergeCell ref="F6:F8"/>
    <mergeCell ref="AK6:AN6"/>
    <mergeCell ref="AO6:AO8"/>
    <mergeCell ref="AR6:AR8"/>
    <mergeCell ref="E6:E8"/>
    <mergeCell ref="G6:G8"/>
    <mergeCell ref="AS6:AS8"/>
    <mergeCell ref="AT6:AT8"/>
    <mergeCell ref="AU6:AU8"/>
    <mergeCell ref="B9:B14"/>
    <mergeCell ref="C9:C14"/>
    <mergeCell ref="D9:D14"/>
    <mergeCell ref="H6:H8"/>
    <mergeCell ref="AP6:AP8"/>
    <mergeCell ref="B6:D7"/>
    <mergeCell ref="J6:AJ6"/>
    <mergeCell ref="I7:L7"/>
    <mergeCell ref="M7:R7"/>
    <mergeCell ref="S7:X7"/>
    <mergeCell ref="Y7:AD7"/>
    <mergeCell ref="AE7:AJ7"/>
    <mergeCell ref="AQ9:AQ14"/>
    <mergeCell ref="AQ6:AQ8"/>
    <mergeCell ref="E15:E20"/>
    <mergeCell ref="AQ15:AQ20"/>
    <mergeCell ref="A6:A8"/>
    <mergeCell ref="A9:A14"/>
    <mergeCell ref="A15:A20"/>
    <mergeCell ref="AR15:AR20"/>
    <mergeCell ref="AU9:AU14"/>
    <mergeCell ref="AR9:AR14"/>
    <mergeCell ref="A24:AU24"/>
    <mergeCell ref="AT15:AT20"/>
    <mergeCell ref="AU15:AU20"/>
    <mergeCell ref="AS9:AS14"/>
    <mergeCell ref="AT9:AT14"/>
    <mergeCell ref="A21:F23"/>
    <mergeCell ref="F9:F14"/>
    <mergeCell ref="AS15:AS20"/>
    <mergeCell ref="D15:D20"/>
    <mergeCell ref="F15:F20"/>
    <mergeCell ref="B15:B20"/>
    <mergeCell ref="C15:C20"/>
    <mergeCell ref="E9:E14"/>
  </mergeCells>
  <dataValidations count="1">
    <dataValidation type="list" allowBlank="1" showInputMessage="1" showErrorMessage="1" sqref="D9:D2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85"/>
  <sheetViews>
    <sheetView view="pageBreakPreview" zoomScale="60" zoomScaleNormal="50" workbookViewId="0">
      <selection activeCell="V14" sqref="V14"/>
    </sheetView>
  </sheetViews>
  <sheetFormatPr baseColWidth="10" defaultColWidth="11.42578125" defaultRowHeight="12.75" x14ac:dyDescent="0.25"/>
  <cols>
    <col min="1" max="1" width="15.28515625" style="9" customWidth="1"/>
    <col min="2" max="2" width="23.28515625" style="9" customWidth="1"/>
    <col min="3" max="3" width="28.28515625" style="26" customWidth="1"/>
    <col min="4" max="4" width="6.140625" style="9" customWidth="1"/>
    <col min="5" max="5" width="7.85546875" style="9" customWidth="1"/>
    <col min="6" max="6" width="9.42578125" style="9" customWidth="1"/>
    <col min="7" max="13" width="8.140625" style="9" customWidth="1"/>
    <col min="14" max="18" width="8.140625" style="10" customWidth="1"/>
    <col min="19" max="19" width="11.7109375" style="10" customWidth="1"/>
    <col min="20" max="20" width="10" style="10" customWidth="1"/>
    <col min="21" max="21" width="8.7109375" style="10" customWidth="1"/>
    <col min="22" max="22" width="81.28515625" style="14" customWidth="1"/>
    <col min="23" max="23" width="15.7109375" style="14" customWidth="1"/>
    <col min="24" max="60" width="11.42578125" style="14"/>
    <col min="61" max="16384" width="11.42578125" style="9"/>
  </cols>
  <sheetData>
    <row r="1" spans="1:60" s="11" customFormat="1" ht="33" customHeight="1" x14ac:dyDescent="0.25">
      <c r="A1" s="305"/>
      <c r="B1" s="306"/>
      <c r="C1" s="311" t="s">
        <v>0</v>
      </c>
      <c r="D1" s="311"/>
      <c r="E1" s="311"/>
      <c r="F1" s="311"/>
      <c r="G1" s="311"/>
      <c r="H1" s="311"/>
      <c r="I1" s="311"/>
      <c r="J1" s="311"/>
      <c r="K1" s="311"/>
      <c r="L1" s="311"/>
      <c r="M1" s="311"/>
      <c r="N1" s="311"/>
      <c r="O1" s="311"/>
      <c r="P1" s="311"/>
      <c r="Q1" s="311"/>
      <c r="R1" s="311"/>
      <c r="S1" s="311"/>
      <c r="T1" s="311"/>
      <c r="U1" s="311"/>
      <c r="V1" s="312"/>
    </row>
    <row r="2" spans="1:60" s="11" customFormat="1" ht="30" customHeight="1" x14ac:dyDescent="0.25">
      <c r="A2" s="307"/>
      <c r="B2" s="308"/>
      <c r="C2" s="313" t="s">
        <v>109</v>
      </c>
      <c r="D2" s="313"/>
      <c r="E2" s="313"/>
      <c r="F2" s="313"/>
      <c r="G2" s="313"/>
      <c r="H2" s="313"/>
      <c r="I2" s="313"/>
      <c r="J2" s="313"/>
      <c r="K2" s="313"/>
      <c r="L2" s="313"/>
      <c r="M2" s="313"/>
      <c r="N2" s="313"/>
      <c r="O2" s="313"/>
      <c r="P2" s="313"/>
      <c r="Q2" s="313"/>
      <c r="R2" s="313"/>
      <c r="S2" s="313"/>
      <c r="T2" s="313"/>
      <c r="U2" s="313"/>
      <c r="V2" s="314"/>
    </row>
    <row r="3" spans="1:60" s="11" customFormat="1" ht="27.75" customHeight="1" x14ac:dyDescent="0.25">
      <c r="A3" s="307"/>
      <c r="B3" s="308"/>
      <c r="C3" s="35" t="s">
        <v>1</v>
      </c>
      <c r="D3" s="315" t="s">
        <v>139</v>
      </c>
      <c r="E3" s="315"/>
      <c r="F3" s="315"/>
      <c r="G3" s="315"/>
      <c r="H3" s="315"/>
      <c r="I3" s="315"/>
      <c r="J3" s="315"/>
      <c r="K3" s="315"/>
      <c r="L3" s="315"/>
      <c r="M3" s="315"/>
      <c r="N3" s="315"/>
      <c r="O3" s="315"/>
      <c r="P3" s="315"/>
      <c r="Q3" s="315"/>
      <c r="R3" s="315"/>
      <c r="S3" s="315"/>
      <c r="T3" s="315"/>
      <c r="U3" s="315"/>
      <c r="V3" s="316"/>
    </row>
    <row r="4" spans="1:60" s="11" customFormat="1" ht="33" customHeight="1" thickBot="1" x14ac:dyDescent="0.3">
      <c r="A4" s="309"/>
      <c r="B4" s="310"/>
      <c r="C4" s="47" t="s">
        <v>16</v>
      </c>
      <c r="D4" s="317" t="s">
        <v>147</v>
      </c>
      <c r="E4" s="317"/>
      <c r="F4" s="317"/>
      <c r="G4" s="317"/>
      <c r="H4" s="317"/>
      <c r="I4" s="317"/>
      <c r="J4" s="317"/>
      <c r="K4" s="317"/>
      <c r="L4" s="317"/>
      <c r="M4" s="317"/>
      <c r="N4" s="317"/>
      <c r="O4" s="317"/>
      <c r="P4" s="317"/>
      <c r="Q4" s="317"/>
      <c r="R4" s="317"/>
      <c r="S4" s="317"/>
      <c r="T4" s="317"/>
      <c r="U4" s="317"/>
      <c r="V4" s="318"/>
    </row>
    <row r="5" spans="1:60" s="11" customFormat="1" ht="13.5" thickBot="1" x14ac:dyDescent="0.3">
      <c r="A5" s="12"/>
      <c r="B5" s="9"/>
      <c r="C5" s="23"/>
      <c r="D5" s="9"/>
      <c r="E5" s="9"/>
      <c r="F5" s="9"/>
      <c r="G5" s="9"/>
      <c r="H5" s="9"/>
      <c r="I5" s="9"/>
      <c r="J5" s="9"/>
      <c r="K5" s="9"/>
      <c r="L5" s="9"/>
      <c r="M5" s="9"/>
      <c r="N5" s="10"/>
      <c r="O5" s="10"/>
      <c r="P5" s="10"/>
      <c r="Q5" s="10"/>
      <c r="R5" s="10"/>
      <c r="S5" s="10"/>
      <c r="T5" s="10"/>
      <c r="U5" s="10"/>
    </row>
    <row r="6" spans="1:60" s="13" customFormat="1" ht="42.75" customHeight="1" x14ac:dyDescent="0.25">
      <c r="A6" s="325" t="s">
        <v>63</v>
      </c>
      <c r="B6" s="304" t="s">
        <v>64</v>
      </c>
      <c r="C6" s="321" t="s">
        <v>65</v>
      </c>
      <c r="D6" s="323" t="s">
        <v>66</v>
      </c>
      <c r="E6" s="324"/>
      <c r="F6" s="304" t="s">
        <v>142</v>
      </c>
      <c r="G6" s="304"/>
      <c r="H6" s="304"/>
      <c r="I6" s="304"/>
      <c r="J6" s="304"/>
      <c r="K6" s="304"/>
      <c r="L6" s="304"/>
      <c r="M6" s="304"/>
      <c r="N6" s="304"/>
      <c r="O6" s="304"/>
      <c r="P6" s="304"/>
      <c r="Q6" s="304"/>
      <c r="R6" s="304"/>
      <c r="S6" s="304"/>
      <c r="T6" s="304" t="s">
        <v>70</v>
      </c>
      <c r="U6" s="304"/>
      <c r="V6" s="319" t="s">
        <v>141</v>
      </c>
    </row>
    <row r="7" spans="1:60" s="13" customFormat="1" ht="44.25" customHeight="1" thickBot="1" x14ac:dyDescent="0.3">
      <c r="A7" s="326"/>
      <c r="B7" s="327"/>
      <c r="C7" s="322"/>
      <c r="D7" s="48" t="s">
        <v>67</v>
      </c>
      <c r="E7" s="48" t="s">
        <v>68</v>
      </c>
      <c r="F7" s="48" t="s">
        <v>69</v>
      </c>
      <c r="G7" s="49" t="s">
        <v>17</v>
      </c>
      <c r="H7" s="49" t="s">
        <v>18</v>
      </c>
      <c r="I7" s="49" t="s">
        <v>19</v>
      </c>
      <c r="J7" s="49" t="s">
        <v>20</v>
      </c>
      <c r="K7" s="49" t="s">
        <v>21</v>
      </c>
      <c r="L7" s="49" t="s">
        <v>22</v>
      </c>
      <c r="M7" s="49" t="s">
        <v>23</v>
      </c>
      <c r="N7" s="49" t="s">
        <v>24</v>
      </c>
      <c r="O7" s="49" t="s">
        <v>25</v>
      </c>
      <c r="P7" s="49" t="s">
        <v>26</v>
      </c>
      <c r="Q7" s="49" t="s">
        <v>27</v>
      </c>
      <c r="R7" s="49" t="s">
        <v>28</v>
      </c>
      <c r="S7" s="50" t="s">
        <v>29</v>
      </c>
      <c r="T7" s="50" t="s">
        <v>71</v>
      </c>
      <c r="U7" s="50" t="s">
        <v>72</v>
      </c>
      <c r="V7" s="320"/>
    </row>
    <row r="8" spans="1:60" s="14" customFormat="1" ht="94.15" customHeight="1" x14ac:dyDescent="0.25">
      <c r="A8" s="295" t="s">
        <v>158</v>
      </c>
      <c r="B8" s="258" t="s">
        <v>159</v>
      </c>
      <c r="C8" s="295" t="s">
        <v>162</v>
      </c>
      <c r="D8" s="296" t="s">
        <v>140</v>
      </c>
      <c r="E8" s="299"/>
      <c r="F8" s="176" t="s">
        <v>30</v>
      </c>
      <c r="G8" s="177">
        <v>0</v>
      </c>
      <c r="H8" s="177">
        <v>0</v>
      </c>
      <c r="I8" s="177">
        <v>0</v>
      </c>
      <c r="J8" s="177">
        <v>0</v>
      </c>
      <c r="K8" s="177">
        <v>0</v>
      </c>
      <c r="L8" s="177">
        <v>0</v>
      </c>
      <c r="M8" s="177">
        <v>0</v>
      </c>
      <c r="N8" s="177">
        <v>0</v>
      </c>
      <c r="O8" s="177">
        <v>0</v>
      </c>
      <c r="P8" s="177">
        <v>0</v>
      </c>
      <c r="Q8" s="177">
        <v>0</v>
      </c>
      <c r="R8" s="177">
        <v>0</v>
      </c>
      <c r="S8" s="176">
        <f>SUM(G8:R8)</f>
        <v>0</v>
      </c>
      <c r="T8" s="303">
        <v>0</v>
      </c>
      <c r="U8" s="298">
        <v>0</v>
      </c>
      <c r="V8" s="293"/>
      <c r="W8" s="178"/>
    </row>
    <row r="9" spans="1:60" s="14" customFormat="1" ht="94.15" customHeight="1" thickBot="1" x14ac:dyDescent="0.3">
      <c r="A9" s="295"/>
      <c r="B9" s="258"/>
      <c r="C9" s="295"/>
      <c r="D9" s="297"/>
      <c r="E9" s="300"/>
      <c r="F9" s="179" t="s">
        <v>31</v>
      </c>
      <c r="G9" s="180"/>
      <c r="H9" s="180"/>
      <c r="I9" s="180"/>
      <c r="J9" s="180"/>
      <c r="K9" s="180"/>
      <c r="L9" s="180"/>
      <c r="M9" s="181"/>
      <c r="N9" s="181"/>
      <c r="O9" s="181"/>
      <c r="P9" s="181"/>
      <c r="Q9" s="181"/>
      <c r="R9" s="181"/>
      <c r="S9" s="179">
        <f>SUM(G9:R9)</f>
        <v>0</v>
      </c>
      <c r="T9" s="303"/>
      <c r="U9" s="298"/>
      <c r="V9" s="294"/>
      <c r="W9" s="178"/>
    </row>
    <row r="10" spans="1:60" s="14" customFormat="1" ht="85.15" customHeight="1" x14ac:dyDescent="0.25">
      <c r="A10" s="295" t="s">
        <v>160</v>
      </c>
      <c r="B10" s="258" t="s">
        <v>161</v>
      </c>
      <c r="C10" s="295" t="s">
        <v>163</v>
      </c>
      <c r="D10" s="296" t="s">
        <v>140</v>
      </c>
      <c r="E10" s="299"/>
      <c r="F10" s="176" t="s">
        <v>30</v>
      </c>
      <c r="G10" s="177">
        <v>0</v>
      </c>
      <c r="H10" s="177">
        <v>0</v>
      </c>
      <c r="I10" s="177">
        <v>0</v>
      </c>
      <c r="J10" s="177">
        <v>0</v>
      </c>
      <c r="K10" s="177">
        <v>0</v>
      </c>
      <c r="L10" s="177">
        <v>0</v>
      </c>
      <c r="M10" s="177">
        <v>0</v>
      </c>
      <c r="N10" s="177">
        <v>0</v>
      </c>
      <c r="O10" s="177">
        <v>0</v>
      </c>
      <c r="P10" s="177">
        <v>0</v>
      </c>
      <c r="Q10" s="177">
        <v>0</v>
      </c>
      <c r="R10" s="177">
        <v>0</v>
      </c>
      <c r="S10" s="176">
        <f>SUM(G10:R10)</f>
        <v>0</v>
      </c>
      <c r="T10" s="303">
        <v>0</v>
      </c>
      <c r="U10" s="298">
        <v>0</v>
      </c>
      <c r="V10" s="301"/>
      <c r="W10" s="178"/>
    </row>
    <row r="11" spans="1:60" s="14" customFormat="1" ht="85.15" customHeight="1" thickBot="1" x14ac:dyDescent="0.3">
      <c r="A11" s="295"/>
      <c r="B11" s="258"/>
      <c r="C11" s="295"/>
      <c r="D11" s="297"/>
      <c r="E11" s="300"/>
      <c r="F11" s="179" t="s">
        <v>31</v>
      </c>
      <c r="G11" s="180"/>
      <c r="H11" s="180"/>
      <c r="I11" s="180"/>
      <c r="J11" s="180"/>
      <c r="K11" s="180"/>
      <c r="L11" s="180"/>
      <c r="M11" s="181"/>
      <c r="N11" s="181"/>
      <c r="O11" s="181"/>
      <c r="P11" s="181"/>
      <c r="Q11" s="181"/>
      <c r="R11" s="181"/>
      <c r="S11" s="179">
        <f>SUM(G11:R11)</f>
        <v>0</v>
      </c>
      <c r="T11" s="303"/>
      <c r="U11" s="298"/>
      <c r="V11" s="302"/>
      <c r="W11" s="178"/>
    </row>
    <row r="12" spans="1:60" s="16" customFormat="1" ht="18.75" customHeight="1" thickBot="1" x14ac:dyDescent="0.3">
      <c r="A12" s="290" t="s">
        <v>32</v>
      </c>
      <c r="B12" s="291"/>
      <c r="C12" s="291"/>
      <c r="D12" s="292"/>
      <c r="E12" s="292"/>
      <c r="F12" s="292"/>
      <c r="G12" s="291"/>
      <c r="H12" s="291"/>
      <c r="I12" s="291"/>
      <c r="J12" s="291"/>
      <c r="K12" s="291"/>
      <c r="L12" s="291"/>
      <c r="M12" s="291"/>
      <c r="N12" s="291"/>
      <c r="O12" s="291"/>
      <c r="P12" s="291"/>
      <c r="Q12" s="291"/>
      <c r="R12" s="291"/>
      <c r="S12" s="291"/>
      <c r="T12" s="182">
        <f>SUM(T8:T11)</f>
        <v>0</v>
      </c>
      <c r="U12" s="182">
        <f>SUM(U8:U11)</f>
        <v>0</v>
      </c>
      <c r="V12" s="183"/>
      <c r="W12" s="184"/>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row>
    <row r="13" spans="1:60" s="16" customFormat="1" ht="30.75" customHeight="1" x14ac:dyDescent="0.25">
      <c r="A13" s="17"/>
      <c r="B13" s="17"/>
      <c r="C13" s="24"/>
      <c r="D13" s="17"/>
      <c r="E13" s="17"/>
      <c r="F13" s="17"/>
      <c r="G13" s="18"/>
      <c r="H13" s="18"/>
      <c r="I13" s="18"/>
      <c r="J13" s="18"/>
      <c r="K13" s="18"/>
      <c r="L13" s="18"/>
      <c r="M13" s="18"/>
      <c r="N13" s="18"/>
      <c r="O13" s="18"/>
      <c r="P13" s="18"/>
      <c r="Q13" s="18"/>
      <c r="R13" s="18"/>
      <c r="S13" s="18"/>
      <c r="T13" s="19"/>
      <c r="U13" s="19"/>
      <c r="V13" s="51" t="s">
        <v>137</v>
      </c>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row>
    <row r="14" spans="1:60" ht="29.25" customHeight="1" x14ac:dyDescent="0.25">
      <c r="A14" s="14"/>
      <c r="B14" s="14"/>
      <c r="C14" s="25"/>
      <c r="D14" s="14"/>
      <c r="E14" s="14"/>
      <c r="F14" s="14"/>
      <c r="G14" s="14"/>
      <c r="H14" s="14"/>
      <c r="I14" s="14"/>
      <c r="J14" s="14"/>
      <c r="K14" s="14"/>
      <c r="L14" s="14"/>
      <c r="M14" s="14"/>
      <c r="N14" s="20"/>
      <c r="O14" s="20"/>
      <c r="P14" s="20"/>
      <c r="Q14" s="20"/>
      <c r="R14" s="20"/>
      <c r="S14" s="20"/>
      <c r="T14" s="20"/>
      <c r="U14" s="20"/>
    </row>
    <row r="15" spans="1:60" x14ac:dyDescent="0.25">
      <c r="A15" s="14"/>
      <c r="B15" s="14"/>
      <c r="C15" s="25"/>
      <c r="D15" s="14"/>
      <c r="E15" s="14"/>
      <c r="F15" s="14"/>
      <c r="G15" s="14"/>
      <c r="H15" s="14"/>
      <c r="I15" s="14"/>
      <c r="J15" s="14"/>
      <c r="K15" s="14"/>
      <c r="L15" s="14"/>
      <c r="M15" s="14"/>
      <c r="N15" s="20"/>
      <c r="O15" s="20"/>
      <c r="P15" s="20"/>
      <c r="Q15" s="20"/>
      <c r="R15" s="20"/>
      <c r="S15" s="20"/>
      <c r="T15" s="20"/>
      <c r="U15" s="20"/>
    </row>
    <row r="16" spans="1:60" x14ac:dyDescent="0.25">
      <c r="A16" s="14"/>
      <c r="B16" s="14"/>
      <c r="C16" s="25"/>
      <c r="D16" s="14"/>
      <c r="E16" s="14"/>
      <c r="F16" s="14"/>
      <c r="G16" s="14"/>
      <c r="H16" s="14"/>
      <c r="I16" s="14"/>
      <c r="J16" s="14"/>
      <c r="K16" s="14"/>
      <c r="L16" s="14"/>
      <c r="M16" s="14"/>
      <c r="N16" s="20"/>
      <c r="O16" s="20"/>
      <c r="P16" s="20"/>
      <c r="Q16" s="20"/>
      <c r="R16" s="20"/>
      <c r="S16" s="20"/>
      <c r="T16" s="20"/>
      <c r="U16" s="20"/>
    </row>
    <row r="17" spans="1:21" x14ac:dyDescent="0.25">
      <c r="A17" s="14"/>
      <c r="B17" s="14"/>
      <c r="C17" s="25"/>
      <c r="D17" s="14"/>
      <c r="E17" s="14"/>
      <c r="F17" s="14"/>
      <c r="G17" s="14"/>
      <c r="H17" s="14"/>
      <c r="I17" s="14"/>
      <c r="J17" s="14"/>
      <c r="K17" s="14"/>
      <c r="L17" s="14"/>
      <c r="M17" s="14"/>
      <c r="N17" s="20"/>
      <c r="O17" s="20"/>
      <c r="P17" s="20"/>
      <c r="Q17" s="20"/>
      <c r="R17" s="20"/>
      <c r="S17" s="20"/>
      <c r="T17" s="20"/>
      <c r="U17" s="20"/>
    </row>
    <row r="18" spans="1:21" x14ac:dyDescent="0.25">
      <c r="A18" s="14"/>
      <c r="B18" s="14"/>
      <c r="C18" s="25"/>
      <c r="D18" s="14"/>
      <c r="E18" s="14"/>
      <c r="F18" s="14"/>
      <c r="G18" s="14"/>
      <c r="H18" s="14"/>
      <c r="I18" s="14"/>
      <c r="J18" s="14"/>
      <c r="K18" s="14"/>
      <c r="L18" s="14"/>
      <c r="M18" s="14"/>
      <c r="N18" s="20"/>
      <c r="O18" s="20"/>
      <c r="P18" s="20"/>
      <c r="Q18" s="20"/>
      <c r="R18" s="20"/>
      <c r="S18" s="20"/>
      <c r="T18" s="20"/>
      <c r="U18" s="20"/>
    </row>
    <row r="19" spans="1:21" x14ac:dyDescent="0.25">
      <c r="A19" s="14"/>
      <c r="B19" s="14"/>
      <c r="C19" s="25"/>
      <c r="D19" s="14"/>
      <c r="E19" s="14"/>
      <c r="F19" s="14"/>
      <c r="G19" s="14"/>
      <c r="H19" s="14"/>
      <c r="I19" s="14"/>
      <c r="J19" s="14"/>
      <c r="K19" s="14"/>
      <c r="L19" s="14"/>
      <c r="M19" s="14"/>
      <c r="N19" s="20"/>
      <c r="O19" s="20"/>
      <c r="P19" s="20"/>
      <c r="Q19" s="20"/>
      <c r="R19" s="20"/>
      <c r="S19" s="20"/>
      <c r="T19" s="20"/>
      <c r="U19" s="20"/>
    </row>
    <row r="20" spans="1:21" x14ac:dyDescent="0.25">
      <c r="A20" s="14"/>
      <c r="B20" s="14"/>
      <c r="C20" s="25"/>
      <c r="D20" s="14"/>
      <c r="E20" s="14"/>
      <c r="F20" s="14"/>
      <c r="G20" s="14"/>
      <c r="H20" s="14"/>
      <c r="I20" s="14"/>
      <c r="J20" s="14"/>
      <c r="K20" s="14"/>
      <c r="L20" s="14"/>
      <c r="M20" s="14"/>
      <c r="N20" s="20"/>
      <c r="O20" s="20"/>
      <c r="P20" s="20"/>
      <c r="Q20" s="20"/>
      <c r="R20" s="20"/>
      <c r="S20" s="20"/>
      <c r="T20" s="20"/>
      <c r="U20" s="20"/>
    </row>
    <row r="21" spans="1:21" x14ac:dyDescent="0.25">
      <c r="A21" s="14"/>
      <c r="B21" s="14"/>
      <c r="C21" s="25"/>
      <c r="D21" s="14"/>
      <c r="E21" s="14"/>
      <c r="F21" s="14"/>
      <c r="G21" s="14"/>
      <c r="H21" s="14"/>
      <c r="I21" s="14"/>
      <c r="J21" s="14"/>
      <c r="K21" s="14"/>
      <c r="L21" s="14"/>
      <c r="M21" s="14"/>
      <c r="N21" s="20"/>
      <c r="O21" s="20"/>
      <c r="P21" s="20"/>
      <c r="Q21" s="20"/>
      <c r="R21" s="20"/>
      <c r="S21" s="20"/>
      <c r="T21" s="20"/>
      <c r="U21" s="20"/>
    </row>
    <row r="22" spans="1:21" x14ac:dyDescent="0.25">
      <c r="A22" s="14"/>
      <c r="B22" s="14"/>
      <c r="C22" s="25"/>
      <c r="D22" s="14"/>
      <c r="E22" s="14"/>
      <c r="F22" s="14"/>
      <c r="G22" s="14"/>
      <c r="H22" s="14"/>
      <c r="I22" s="14"/>
      <c r="J22" s="14"/>
      <c r="K22" s="14"/>
      <c r="L22" s="14"/>
      <c r="M22" s="14"/>
      <c r="N22" s="20"/>
      <c r="O22" s="20"/>
      <c r="P22" s="20"/>
      <c r="Q22" s="20"/>
      <c r="R22" s="20"/>
      <c r="S22" s="20"/>
      <c r="T22" s="20"/>
      <c r="U22" s="20"/>
    </row>
    <row r="23" spans="1:21" x14ac:dyDescent="0.25">
      <c r="A23" s="14"/>
      <c r="B23" s="14"/>
      <c r="C23" s="25"/>
      <c r="D23" s="14"/>
      <c r="E23" s="14"/>
      <c r="F23" s="14"/>
      <c r="G23" s="14"/>
      <c r="H23" s="14"/>
      <c r="I23" s="14"/>
      <c r="J23" s="14"/>
      <c r="K23" s="14"/>
      <c r="L23" s="14"/>
      <c r="M23" s="14"/>
      <c r="N23" s="20"/>
      <c r="O23" s="20"/>
      <c r="P23" s="20"/>
      <c r="Q23" s="20"/>
      <c r="R23" s="20"/>
      <c r="S23" s="20"/>
      <c r="T23" s="20"/>
      <c r="U23" s="20"/>
    </row>
    <row r="24" spans="1:21" x14ac:dyDescent="0.25">
      <c r="A24" s="14"/>
      <c r="B24" s="14"/>
      <c r="C24" s="25"/>
      <c r="D24" s="14"/>
      <c r="E24" s="14"/>
      <c r="F24" s="14"/>
      <c r="G24" s="14"/>
      <c r="H24" s="14"/>
      <c r="I24" s="14"/>
      <c r="J24" s="14"/>
      <c r="K24" s="14"/>
      <c r="L24" s="14"/>
      <c r="M24" s="14"/>
      <c r="N24" s="20"/>
      <c r="O24" s="20"/>
      <c r="P24" s="20"/>
      <c r="Q24" s="20"/>
      <c r="R24" s="20"/>
      <c r="S24" s="20"/>
      <c r="T24" s="20"/>
      <c r="U24" s="20"/>
    </row>
    <row r="25" spans="1:21" x14ac:dyDescent="0.25">
      <c r="A25" s="14"/>
      <c r="B25" s="14"/>
      <c r="C25" s="25"/>
      <c r="D25" s="14"/>
      <c r="E25" s="14"/>
      <c r="F25" s="14"/>
      <c r="G25" s="14"/>
      <c r="H25" s="14"/>
      <c r="I25" s="14"/>
      <c r="J25" s="14"/>
      <c r="K25" s="14"/>
      <c r="L25" s="14"/>
      <c r="M25" s="14"/>
      <c r="N25" s="20"/>
      <c r="O25" s="20"/>
      <c r="P25" s="20"/>
      <c r="Q25" s="20"/>
      <c r="R25" s="20"/>
      <c r="S25" s="20"/>
      <c r="T25" s="20"/>
      <c r="U25" s="20"/>
    </row>
    <row r="26" spans="1:21" x14ac:dyDescent="0.25">
      <c r="A26" s="14"/>
      <c r="B26" s="14"/>
      <c r="C26" s="25"/>
      <c r="D26" s="14"/>
      <c r="E26" s="14"/>
      <c r="F26" s="14"/>
      <c r="G26" s="14"/>
      <c r="H26" s="14"/>
      <c r="I26" s="14"/>
      <c r="J26" s="14"/>
      <c r="K26" s="14"/>
      <c r="L26" s="14"/>
      <c r="M26" s="14"/>
      <c r="N26" s="20"/>
      <c r="O26" s="20"/>
      <c r="P26" s="20"/>
      <c r="Q26" s="20"/>
      <c r="R26" s="20"/>
      <c r="S26" s="20"/>
      <c r="T26" s="20"/>
      <c r="U26" s="20"/>
    </row>
    <row r="27" spans="1:21" x14ac:dyDescent="0.25">
      <c r="A27" s="14"/>
      <c r="B27" s="14"/>
      <c r="C27" s="25"/>
      <c r="D27" s="14"/>
      <c r="E27" s="14"/>
      <c r="F27" s="14"/>
      <c r="G27" s="14"/>
      <c r="H27" s="14"/>
      <c r="I27" s="14"/>
      <c r="J27" s="14"/>
      <c r="K27" s="14"/>
      <c r="L27" s="14"/>
      <c r="M27" s="14"/>
      <c r="N27" s="20"/>
      <c r="O27" s="20"/>
      <c r="P27" s="20"/>
      <c r="Q27" s="20"/>
      <c r="R27" s="20"/>
      <c r="S27" s="20"/>
      <c r="T27" s="20"/>
      <c r="U27" s="20"/>
    </row>
    <row r="28" spans="1:21" x14ac:dyDescent="0.25">
      <c r="A28" s="14"/>
      <c r="B28" s="14"/>
      <c r="C28" s="25"/>
      <c r="D28" s="14"/>
      <c r="E28" s="14"/>
      <c r="F28" s="14"/>
      <c r="G28" s="14"/>
      <c r="H28" s="14"/>
      <c r="I28" s="14"/>
      <c r="J28" s="14"/>
      <c r="K28" s="14"/>
      <c r="L28" s="14"/>
      <c r="M28" s="14"/>
      <c r="N28" s="20"/>
      <c r="O28" s="20"/>
      <c r="P28" s="20"/>
      <c r="Q28" s="20"/>
      <c r="R28" s="20"/>
      <c r="S28" s="20"/>
      <c r="T28" s="20"/>
      <c r="U28" s="20"/>
    </row>
    <row r="29" spans="1:21" x14ac:dyDescent="0.25">
      <c r="A29" s="14"/>
      <c r="B29" s="14"/>
      <c r="C29" s="25"/>
      <c r="D29" s="14"/>
      <c r="E29" s="14"/>
      <c r="F29" s="14"/>
      <c r="G29" s="14"/>
      <c r="H29" s="14"/>
      <c r="I29" s="14"/>
      <c r="J29" s="14"/>
      <c r="K29" s="14"/>
      <c r="L29" s="14"/>
      <c r="M29" s="14"/>
      <c r="N29" s="20"/>
      <c r="O29" s="20"/>
      <c r="P29" s="20"/>
      <c r="Q29" s="20"/>
      <c r="R29" s="20"/>
      <c r="S29" s="20"/>
      <c r="T29" s="20"/>
      <c r="U29" s="20"/>
    </row>
    <row r="30" spans="1:21" x14ac:dyDescent="0.25">
      <c r="A30" s="14"/>
      <c r="B30" s="14"/>
      <c r="C30" s="25"/>
      <c r="D30" s="14"/>
      <c r="E30" s="14"/>
      <c r="F30" s="14"/>
      <c r="G30" s="14"/>
      <c r="H30" s="14"/>
      <c r="I30" s="14"/>
      <c r="J30" s="14"/>
      <c r="K30" s="14"/>
      <c r="L30" s="14"/>
      <c r="M30" s="14"/>
      <c r="N30" s="20"/>
      <c r="O30" s="20"/>
      <c r="P30" s="20"/>
      <c r="Q30" s="20"/>
      <c r="R30" s="20"/>
      <c r="S30" s="20"/>
      <c r="T30" s="20"/>
      <c r="U30" s="20"/>
    </row>
    <row r="31" spans="1:21" x14ac:dyDescent="0.25">
      <c r="A31" s="14"/>
      <c r="B31" s="14"/>
      <c r="C31" s="25"/>
      <c r="D31" s="14"/>
      <c r="E31" s="14"/>
      <c r="F31" s="14"/>
      <c r="G31" s="14"/>
      <c r="H31" s="14"/>
      <c r="I31" s="14"/>
      <c r="J31" s="14"/>
      <c r="K31" s="14"/>
      <c r="L31" s="14"/>
      <c r="M31" s="14"/>
      <c r="N31" s="20"/>
      <c r="O31" s="20"/>
      <c r="P31" s="20"/>
      <c r="Q31" s="20"/>
      <c r="R31" s="20"/>
      <c r="S31" s="20"/>
      <c r="T31" s="20"/>
      <c r="U31" s="20"/>
    </row>
    <row r="32" spans="1:21" x14ac:dyDescent="0.25">
      <c r="A32" s="14"/>
      <c r="B32" s="14"/>
      <c r="C32" s="25"/>
      <c r="D32" s="14"/>
      <c r="E32" s="14"/>
      <c r="F32" s="14"/>
      <c r="G32" s="14"/>
      <c r="H32" s="14"/>
      <c r="I32" s="14"/>
      <c r="J32" s="14"/>
      <c r="K32" s="14"/>
      <c r="L32" s="14"/>
      <c r="M32" s="14"/>
      <c r="N32" s="20"/>
      <c r="O32" s="20"/>
      <c r="P32" s="20"/>
      <c r="Q32" s="20"/>
      <c r="R32" s="20"/>
      <c r="S32" s="20"/>
      <c r="T32" s="20"/>
      <c r="U32" s="20"/>
    </row>
    <row r="33" spans="1:21" x14ac:dyDescent="0.25">
      <c r="A33" s="14"/>
      <c r="B33" s="14"/>
      <c r="C33" s="25"/>
      <c r="D33" s="14"/>
      <c r="E33" s="14"/>
      <c r="F33" s="14"/>
      <c r="G33" s="14"/>
      <c r="H33" s="14"/>
      <c r="I33" s="14"/>
      <c r="J33" s="14"/>
      <c r="K33" s="14"/>
      <c r="L33" s="14"/>
      <c r="M33" s="14"/>
      <c r="N33" s="20"/>
      <c r="O33" s="20"/>
      <c r="P33" s="20"/>
      <c r="Q33" s="20"/>
      <c r="R33" s="20"/>
      <c r="S33" s="20"/>
      <c r="T33" s="20"/>
      <c r="U33" s="20"/>
    </row>
    <row r="34" spans="1:21" x14ac:dyDescent="0.25">
      <c r="A34" s="14"/>
      <c r="B34" s="14"/>
      <c r="C34" s="25"/>
      <c r="D34" s="14"/>
      <c r="E34" s="14"/>
      <c r="F34" s="14"/>
      <c r="G34" s="14"/>
      <c r="H34" s="14"/>
      <c r="I34" s="14"/>
      <c r="J34" s="14"/>
      <c r="K34" s="14"/>
      <c r="L34" s="14"/>
      <c r="M34" s="14"/>
      <c r="N34" s="20"/>
      <c r="O34" s="20"/>
      <c r="P34" s="20"/>
      <c r="Q34" s="20"/>
      <c r="R34" s="20"/>
      <c r="S34" s="20"/>
      <c r="T34" s="20"/>
      <c r="U34" s="20"/>
    </row>
    <row r="35" spans="1:21" x14ac:dyDescent="0.25">
      <c r="A35" s="14"/>
      <c r="B35" s="14"/>
      <c r="C35" s="25"/>
      <c r="D35" s="14"/>
      <c r="E35" s="14"/>
      <c r="F35" s="14"/>
      <c r="G35" s="14"/>
      <c r="H35" s="14"/>
      <c r="I35" s="14"/>
      <c r="J35" s="14"/>
      <c r="K35" s="14"/>
      <c r="L35" s="14"/>
      <c r="M35" s="14"/>
      <c r="N35" s="20"/>
      <c r="O35" s="20"/>
      <c r="P35" s="20"/>
      <c r="Q35" s="20"/>
      <c r="R35" s="20"/>
      <c r="S35" s="20"/>
      <c r="T35" s="20"/>
      <c r="U35" s="20"/>
    </row>
    <row r="36" spans="1:21" x14ac:dyDescent="0.25">
      <c r="A36" s="14"/>
      <c r="B36" s="14"/>
      <c r="C36" s="25"/>
      <c r="D36" s="14"/>
      <c r="E36" s="14"/>
      <c r="F36" s="14"/>
      <c r="G36" s="14"/>
      <c r="H36" s="14"/>
      <c r="I36" s="14"/>
      <c r="J36" s="14"/>
      <c r="K36" s="14"/>
      <c r="L36" s="14"/>
      <c r="M36" s="14"/>
      <c r="N36" s="20"/>
      <c r="O36" s="20"/>
      <c r="P36" s="20"/>
      <c r="Q36" s="20"/>
      <c r="R36" s="20"/>
      <c r="S36" s="20"/>
      <c r="T36" s="20"/>
      <c r="U36" s="20"/>
    </row>
    <row r="37" spans="1:21" x14ac:dyDescent="0.25">
      <c r="A37" s="14"/>
      <c r="B37" s="14"/>
      <c r="C37" s="25"/>
      <c r="D37" s="14"/>
      <c r="E37" s="14"/>
      <c r="F37" s="14"/>
      <c r="G37" s="14"/>
      <c r="H37" s="14"/>
      <c r="I37" s="14"/>
      <c r="J37" s="14"/>
      <c r="K37" s="14"/>
      <c r="L37" s="14"/>
      <c r="M37" s="14"/>
      <c r="N37" s="20"/>
      <c r="O37" s="20"/>
      <c r="P37" s="20"/>
      <c r="Q37" s="20"/>
      <c r="R37" s="20"/>
      <c r="S37" s="20"/>
      <c r="T37" s="20"/>
      <c r="U37" s="20"/>
    </row>
    <row r="38" spans="1:21" x14ac:dyDescent="0.25">
      <c r="A38" s="14"/>
      <c r="B38" s="14"/>
      <c r="C38" s="25"/>
      <c r="D38" s="14"/>
      <c r="E38" s="14"/>
      <c r="F38" s="14"/>
      <c r="G38" s="14"/>
      <c r="H38" s="14"/>
      <c r="I38" s="14"/>
      <c r="J38" s="14"/>
      <c r="K38" s="14"/>
      <c r="L38" s="14"/>
      <c r="M38" s="14"/>
      <c r="N38" s="20"/>
      <c r="O38" s="20"/>
      <c r="P38" s="20"/>
      <c r="Q38" s="20"/>
      <c r="R38" s="20"/>
      <c r="S38" s="20"/>
      <c r="T38" s="20"/>
      <c r="U38" s="20"/>
    </row>
    <row r="39" spans="1:21" x14ac:dyDescent="0.25">
      <c r="A39" s="14"/>
      <c r="B39" s="14"/>
      <c r="C39" s="25"/>
      <c r="D39" s="14"/>
      <c r="E39" s="14"/>
      <c r="F39" s="14"/>
      <c r="G39" s="14"/>
      <c r="H39" s="14"/>
      <c r="I39" s="14"/>
      <c r="J39" s="14"/>
      <c r="K39" s="14"/>
      <c r="L39" s="14"/>
      <c r="M39" s="14"/>
      <c r="N39" s="20"/>
      <c r="O39" s="20"/>
      <c r="P39" s="20"/>
      <c r="Q39" s="20"/>
      <c r="R39" s="20"/>
      <c r="S39" s="20"/>
      <c r="T39" s="20"/>
      <c r="U39" s="20"/>
    </row>
    <row r="40" spans="1:21" x14ac:dyDescent="0.25">
      <c r="A40" s="14"/>
      <c r="B40" s="14"/>
      <c r="C40" s="25"/>
      <c r="D40" s="14"/>
      <c r="E40" s="14"/>
      <c r="F40" s="14"/>
      <c r="G40" s="14"/>
      <c r="H40" s="14"/>
      <c r="I40" s="14"/>
      <c r="J40" s="14"/>
      <c r="K40" s="14"/>
      <c r="L40" s="14"/>
      <c r="M40" s="14"/>
      <c r="N40" s="20"/>
      <c r="O40" s="20"/>
      <c r="P40" s="20"/>
      <c r="Q40" s="20"/>
      <c r="R40" s="20"/>
      <c r="S40" s="20"/>
      <c r="T40" s="20"/>
      <c r="U40" s="20"/>
    </row>
    <row r="41" spans="1:21" x14ac:dyDescent="0.25">
      <c r="A41" s="14"/>
      <c r="B41" s="14"/>
      <c r="C41" s="25"/>
      <c r="D41" s="14"/>
      <c r="E41" s="14"/>
      <c r="F41" s="14"/>
      <c r="G41" s="14"/>
      <c r="H41" s="14"/>
      <c r="I41" s="14"/>
      <c r="J41" s="14"/>
      <c r="K41" s="14"/>
      <c r="L41" s="14"/>
      <c r="M41" s="14"/>
      <c r="N41" s="20"/>
      <c r="O41" s="20"/>
      <c r="P41" s="20"/>
      <c r="Q41" s="20"/>
      <c r="R41" s="20"/>
      <c r="S41" s="20"/>
      <c r="T41" s="20"/>
      <c r="U41" s="20"/>
    </row>
    <row r="42" spans="1:21" x14ac:dyDescent="0.25">
      <c r="A42" s="14"/>
      <c r="B42" s="14"/>
      <c r="C42" s="25"/>
      <c r="D42" s="14"/>
      <c r="E42" s="14"/>
      <c r="F42" s="14"/>
      <c r="G42" s="14"/>
      <c r="H42" s="14"/>
      <c r="I42" s="14"/>
      <c r="J42" s="14"/>
      <c r="K42" s="14"/>
      <c r="L42" s="14"/>
      <c r="M42" s="14"/>
      <c r="N42" s="20"/>
      <c r="O42" s="20"/>
      <c r="P42" s="20"/>
      <c r="Q42" s="20"/>
      <c r="R42" s="20"/>
      <c r="S42" s="20"/>
      <c r="T42" s="20"/>
      <c r="U42" s="20"/>
    </row>
    <row r="43" spans="1:21" x14ac:dyDescent="0.25">
      <c r="A43" s="14"/>
      <c r="B43" s="14"/>
      <c r="C43" s="25"/>
      <c r="D43" s="14"/>
      <c r="E43" s="14"/>
      <c r="F43" s="14"/>
      <c r="G43" s="14"/>
      <c r="H43" s="14"/>
      <c r="I43" s="14"/>
      <c r="J43" s="14"/>
      <c r="K43" s="14"/>
      <c r="L43" s="14"/>
      <c r="M43" s="14"/>
      <c r="N43" s="20"/>
      <c r="O43" s="20"/>
      <c r="P43" s="20"/>
      <c r="Q43" s="20"/>
      <c r="R43" s="20"/>
      <c r="S43" s="20"/>
      <c r="T43" s="20"/>
      <c r="U43" s="20"/>
    </row>
    <row r="44" spans="1:21" x14ac:dyDescent="0.25">
      <c r="A44" s="14"/>
      <c r="B44" s="14"/>
      <c r="C44" s="25"/>
      <c r="D44" s="14"/>
      <c r="E44" s="14"/>
      <c r="F44" s="14"/>
      <c r="G44" s="14"/>
      <c r="H44" s="14"/>
      <c r="I44" s="14"/>
      <c r="J44" s="14"/>
      <c r="K44" s="14"/>
      <c r="L44" s="14"/>
      <c r="M44" s="14"/>
      <c r="N44" s="20"/>
      <c r="O44" s="20"/>
      <c r="P44" s="20"/>
      <c r="Q44" s="20"/>
      <c r="R44" s="20"/>
      <c r="S44" s="20"/>
      <c r="T44" s="20"/>
      <c r="U44" s="20"/>
    </row>
    <row r="45" spans="1:21" x14ac:dyDescent="0.25">
      <c r="A45" s="14"/>
      <c r="B45" s="14"/>
      <c r="C45" s="25"/>
      <c r="D45" s="14"/>
      <c r="E45" s="14"/>
      <c r="F45" s="14"/>
      <c r="G45" s="14"/>
      <c r="H45" s="14"/>
      <c r="I45" s="14"/>
      <c r="J45" s="14"/>
      <c r="K45" s="14"/>
      <c r="L45" s="14"/>
      <c r="M45" s="14"/>
      <c r="N45" s="20"/>
      <c r="O45" s="20"/>
      <c r="P45" s="20"/>
      <c r="Q45" s="20"/>
      <c r="R45" s="20"/>
      <c r="S45" s="20"/>
      <c r="T45" s="20"/>
      <c r="U45" s="20"/>
    </row>
    <row r="46" spans="1:21" x14ac:dyDescent="0.25">
      <c r="A46" s="14"/>
      <c r="B46" s="14"/>
      <c r="C46" s="25"/>
      <c r="D46" s="14"/>
      <c r="E46" s="14"/>
      <c r="F46" s="14"/>
      <c r="G46" s="14"/>
      <c r="H46" s="14"/>
      <c r="I46" s="14"/>
      <c r="J46" s="14"/>
      <c r="K46" s="14"/>
      <c r="L46" s="14"/>
      <c r="M46" s="14"/>
      <c r="N46" s="20"/>
      <c r="O46" s="20"/>
      <c r="P46" s="20"/>
      <c r="Q46" s="20"/>
      <c r="R46" s="20"/>
      <c r="S46" s="20"/>
      <c r="T46" s="20"/>
      <c r="U46" s="20"/>
    </row>
    <row r="47" spans="1:21" x14ac:dyDescent="0.25">
      <c r="A47" s="14"/>
      <c r="B47" s="14"/>
      <c r="C47" s="25"/>
      <c r="D47" s="14"/>
      <c r="E47" s="14"/>
      <c r="F47" s="14"/>
      <c r="G47" s="14"/>
      <c r="H47" s="14"/>
      <c r="I47" s="14"/>
      <c r="J47" s="14"/>
      <c r="K47" s="14"/>
      <c r="L47" s="14"/>
      <c r="M47" s="14"/>
      <c r="N47" s="20"/>
      <c r="O47" s="20"/>
      <c r="P47" s="20"/>
      <c r="Q47" s="20"/>
      <c r="R47" s="20"/>
      <c r="S47" s="20"/>
      <c r="T47" s="20"/>
      <c r="U47" s="20"/>
    </row>
    <row r="48" spans="1:21"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C82" s="25"/>
      <c r="D82" s="14"/>
      <c r="E82" s="14"/>
      <c r="F82" s="14"/>
      <c r="G82" s="14"/>
      <c r="H82" s="14"/>
      <c r="I82" s="14"/>
      <c r="J82" s="14"/>
      <c r="K82" s="14"/>
      <c r="L82" s="14"/>
      <c r="M82" s="14"/>
      <c r="N82" s="20"/>
    </row>
    <row r="83" spans="1:21" x14ac:dyDescent="0.25">
      <c r="C83" s="25"/>
      <c r="D83" s="14"/>
      <c r="E83" s="14"/>
      <c r="F83" s="14"/>
      <c r="G83" s="14"/>
      <c r="H83" s="14"/>
      <c r="I83" s="14"/>
      <c r="J83" s="14"/>
      <c r="K83" s="14"/>
      <c r="L83" s="14"/>
      <c r="M83" s="14"/>
      <c r="N83" s="20"/>
    </row>
    <row r="84" spans="1:21" x14ac:dyDescent="0.25">
      <c r="C84" s="25"/>
      <c r="D84" s="14"/>
      <c r="E84" s="14"/>
      <c r="F84" s="14"/>
      <c r="G84" s="14"/>
      <c r="H84" s="14"/>
      <c r="I84" s="14"/>
      <c r="J84" s="14"/>
      <c r="K84" s="14"/>
      <c r="L84" s="14"/>
      <c r="M84" s="14"/>
      <c r="N84" s="20"/>
    </row>
    <row r="85" spans="1:21" x14ac:dyDescent="0.25">
      <c r="C85" s="25"/>
      <c r="D85" s="14"/>
      <c r="E85" s="14"/>
      <c r="F85" s="14"/>
      <c r="G85" s="14"/>
      <c r="H85" s="14"/>
      <c r="I85" s="14"/>
      <c r="J85" s="14"/>
      <c r="K85" s="14"/>
      <c r="L85" s="14"/>
      <c r="M85" s="14"/>
      <c r="N85" s="20"/>
    </row>
  </sheetData>
  <mergeCells count="29">
    <mergeCell ref="A10:A11"/>
    <mergeCell ref="T6:U6"/>
    <mergeCell ref="A1:B4"/>
    <mergeCell ref="C1:V1"/>
    <mergeCell ref="C2:V2"/>
    <mergeCell ref="D3:V3"/>
    <mergeCell ref="D4:V4"/>
    <mergeCell ref="V6:V7"/>
    <mergeCell ref="C6:C7"/>
    <mergeCell ref="D6:E6"/>
    <mergeCell ref="F6:S6"/>
    <mergeCell ref="A6:A7"/>
    <mergeCell ref="B6:B7"/>
    <mergeCell ref="A12:S12"/>
    <mergeCell ref="V8:V9"/>
    <mergeCell ref="C10:C11"/>
    <mergeCell ref="D10:D11"/>
    <mergeCell ref="U8:U9"/>
    <mergeCell ref="E10:E11"/>
    <mergeCell ref="C8:C9"/>
    <mergeCell ref="D8:D9"/>
    <mergeCell ref="E8:E9"/>
    <mergeCell ref="V10:V11"/>
    <mergeCell ref="U10:U11"/>
    <mergeCell ref="B8:B9"/>
    <mergeCell ref="B10:B11"/>
    <mergeCell ref="T8:T9"/>
    <mergeCell ref="T10:T11"/>
    <mergeCell ref="A8:A9"/>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92"/>
  <sheetViews>
    <sheetView tabSelected="1" topLeftCell="I1" zoomScale="60" zoomScaleNormal="60" workbookViewId="0">
      <selection activeCell="N15" sqref="N15:Y17"/>
    </sheetView>
  </sheetViews>
  <sheetFormatPr baseColWidth="10" defaultRowHeight="15" x14ac:dyDescent="0.25"/>
  <cols>
    <col min="2" max="2" width="34.5703125" customWidth="1"/>
    <col min="3" max="3" width="22.7109375" customWidth="1"/>
    <col min="4" max="4" width="16.28515625" customWidth="1"/>
    <col min="5" max="5" width="18.7109375" customWidth="1"/>
    <col min="6" max="6" width="19.42578125" customWidth="1"/>
    <col min="7" max="7" width="18.7109375" style="58" customWidth="1"/>
    <col min="8" max="11" width="18.7109375" customWidth="1"/>
    <col min="12" max="12" width="18.7109375" style="57"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56" customWidth="1"/>
    <col min="28" max="28" width="16" style="56" customWidth="1"/>
    <col min="29" max="29" width="3.140625" style="56" customWidth="1"/>
    <col min="30" max="30" width="14" style="56" customWidth="1"/>
    <col min="31" max="31" width="2.5703125" style="56" customWidth="1"/>
    <col min="32" max="32" width="23.42578125" style="56" customWidth="1"/>
    <col min="33" max="34" width="2.5703125" style="56" customWidth="1"/>
    <col min="35" max="35" width="13.28515625" style="56" customWidth="1"/>
    <col min="36" max="36" width="4" style="55" customWidth="1"/>
    <col min="37" max="37" width="15" style="55" customWidth="1"/>
  </cols>
  <sheetData>
    <row r="1" spans="1:37" ht="15" customHeight="1" x14ac:dyDescent="0.25">
      <c r="A1" s="379"/>
      <c r="B1" s="380"/>
      <c r="C1" s="380"/>
      <c r="D1" s="380"/>
      <c r="E1" s="385" t="s">
        <v>0</v>
      </c>
      <c r="F1" s="385"/>
      <c r="G1" s="385"/>
      <c r="H1" s="385"/>
      <c r="I1" s="385"/>
      <c r="J1" s="385"/>
      <c r="K1" s="385"/>
      <c r="L1" s="385"/>
      <c r="M1" s="385"/>
      <c r="N1" s="385"/>
      <c r="O1" s="385"/>
      <c r="P1" s="385"/>
      <c r="Q1" s="385"/>
      <c r="R1" s="385"/>
      <c r="S1" s="385"/>
      <c r="T1" s="385"/>
      <c r="U1" s="385"/>
      <c r="V1" s="385"/>
      <c r="W1" s="385"/>
      <c r="X1" s="385"/>
      <c r="Y1" s="386"/>
    </row>
    <row r="2" spans="1:37" ht="15" customHeight="1" x14ac:dyDescent="0.25">
      <c r="A2" s="381"/>
      <c r="B2" s="382"/>
      <c r="C2" s="382"/>
      <c r="D2" s="382"/>
      <c r="E2" s="387" t="s">
        <v>123</v>
      </c>
      <c r="F2" s="387"/>
      <c r="G2" s="387"/>
      <c r="H2" s="387"/>
      <c r="I2" s="387"/>
      <c r="J2" s="387"/>
      <c r="K2" s="387"/>
      <c r="L2" s="387"/>
      <c r="M2" s="387"/>
      <c r="N2" s="387"/>
      <c r="O2" s="387"/>
      <c r="P2" s="387"/>
      <c r="Q2" s="387"/>
      <c r="R2" s="387"/>
      <c r="S2" s="387"/>
      <c r="T2" s="387"/>
      <c r="U2" s="387"/>
      <c r="V2" s="387"/>
      <c r="W2" s="387"/>
      <c r="X2" s="387"/>
      <c r="Y2" s="388"/>
    </row>
    <row r="3" spans="1:37" ht="29.25" customHeight="1" x14ac:dyDescent="0.25">
      <c r="A3" s="381"/>
      <c r="B3" s="382"/>
      <c r="C3" s="382"/>
      <c r="D3" s="382"/>
      <c r="E3" s="389" t="s">
        <v>38</v>
      </c>
      <c r="F3" s="389"/>
      <c r="G3" s="387" t="s">
        <v>147</v>
      </c>
      <c r="H3" s="387"/>
      <c r="I3" s="387"/>
      <c r="J3" s="387"/>
      <c r="K3" s="387"/>
      <c r="L3" s="387"/>
      <c r="M3" s="387"/>
      <c r="N3" s="387"/>
      <c r="O3" s="387"/>
      <c r="P3" s="387"/>
      <c r="Q3" s="387"/>
      <c r="R3" s="389"/>
      <c r="S3" s="389"/>
      <c r="T3" s="389"/>
      <c r="U3" s="389"/>
      <c r="V3" s="389"/>
      <c r="W3" s="389"/>
      <c r="X3" s="389"/>
      <c r="Y3" s="390"/>
      <c r="Z3" s="56"/>
      <c r="AC3" s="55"/>
      <c r="AD3" s="55"/>
      <c r="AE3"/>
      <c r="AF3"/>
      <c r="AG3"/>
      <c r="AH3"/>
      <c r="AI3"/>
      <c r="AJ3"/>
      <c r="AK3"/>
    </row>
    <row r="4" spans="1:37" ht="27.75" customHeight="1" thickBot="1" x14ac:dyDescent="0.3">
      <c r="A4" s="383"/>
      <c r="B4" s="384"/>
      <c r="C4" s="384"/>
      <c r="D4" s="384"/>
      <c r="E4" s="391" t="s">
        <v>39</v>
      </c>
      <c r="F4" s="391"/>
      <c r="G4" s="392">
        <v>2017</v>
      </c>
      <c r="H4" s="392"/>
      <c r="I4" s="392"/>
      <c r="J4" s="392"/>
      <c r="K4" s="392"/>
      <c r="L4" s="392"/>
      <c r="M4" s="392"/>
      <c r="N4" s="392"/>
      <c r="O4" s="392"/>
      <c r="P4" s="392"/>
      <c r="Q4" s="392"/>
      <c r="R4" s="391"/>
      <c r="S4" s="391"/>
      <c r="T4" s="391"/>
      <c r="U4" s="391"/>
      <c r="V4" s="391"/>
      <c r="W4" s="391"/>
      <c r="X4" s="391"/>
      <c r="Y4" s="393"/>
      <c r="Z4" s="56"/>
      <c r="AC4" s="55"/>
      <c r="AD4" s="55"/>
      <c r="AE4"/>
      <c r="AF4"/>
      <c r="AG4"/>
      <c r="AH4"/>
      <c r="AI4"/>
      <c r="AJ4"/>
      <c r="AK4"/>
    </row>
    <row r="5" spans="1:37" ht="26.25" customHeight="1" x14ac:dyDescent="0.25">
      <c r="A5" s="329" t="s">
        <v>46</v>
      </c>
      <c r="B5" s="330" t="s">
        <v>47</v>
      </c>
      <c r="C5" s="330" t="s">
        <v>122</v>
      </c>
      <c r="D5" s="330" t="s">
        <v>48</v>
      </c>
      <c r="E5" s="330" t="s">
        <v>49</v>
      </c>
      <c r="F5" s="373" t="s">
        <v>121</v>
      </c>
      <c r="G5" s="374"/>
      <c r="H5" s="374"/>
      <c r="I5" s="374"/>
      <c r="J5" s="330"/>
      <c r="K5" s="330"/>
      <c r="L5" s="330"/>
      <c r="M5" s="330"/>
      <c r="N5" s="330" t="s">
        <v>50</v>
      </c>
      <c r="O5" s="330"/>
      <c r="P5" s="330"/>
      <c r="Q5" s="330"/>
      <c r="R5" s="330"/>
      <c r="S5" s="330" t="s">
        <v>56</v>
      </c>
      <c r="T5" s="330"/>
      <c r="U5" s="330"/>
      <c r="V5" s="330"/>
      <c r="W5" s="330"/>
      <c r="X5" s="330"/>
      <c r="Y5" s="378"/>
      <c r="Z5" s="56"/>
      <c r="AE5" s="55"/>
      <c r="AF5" s="55"/>
      <c r="AG5"/>
      <c r="AH5"/>
      <c r="AI5"/>
      <c r="AJ5"/>
      <c r="AK5"/>
    </row>
    <row r="6" spans="1:37" ht="38.450000000000003" customHeight="1" thickBot="1" x14ac:dyDescent="0.3">
      <c r="A6" s="333" t="s">
        <v>40</v>
      </c>
      <c r="B6" s="334"/>
      <c r="C6" s="334"/>
      <c r="D6" s="334"/>
      <c r="E6" s="334"/>
      <c r="F6" s="78" t="s">
        <v>120</v>
      </c>
      <c r="G6" s="78" t="s">
        <v>119</v>
      </c>
      <c r="H6" s="78" t="s">
        <v>118</v>
      </c>
      <c r="I6" s="78" t="s">
        <v>117</v>
      </c>
      <c r="J6" s="78" t="s">
        <v>120</v>
      </c>
      <c r="K6" s="78" t="s">
        <v>119</v>
      </c>
      <c r="L6" s="78" t="s">
        <v>118</v>
      </c>
      <c r="M6" s="78" t="s">
        <v>117</v>
      </c>
      <c r="N6" s="54" t="s">
        <v>51</v>
      </c>
      <c r="O6" s="54" t="s">
        <v>52</v>
      </c>
      <c r="P6" s="54" t="s">
        <v>53</v>
      </c>
      <c r="Q6" s="54" t="s">
        <v>54</v>
      </c>
      <c r="R6" s="112" t="s">
        <v>55</v>
      </c>
      <c r="S6" s="54" t="s">
        <v>57</v>
      </c>
      <c r="T6" s="54" t="s">
        <v>58</v>
      </c>
      <c r="U6" s="54" t="s">
        <v>116</v>
      </c>
      <c r="V6" s="54" t="s">
        <v>59</v>
      </c>
      <c r="W6" s="54" t="s">
        <v>60</v>
      </c>
      <c r="X6" s="72" t="s">
        <v>61</v>
      </c>
      <c r="Y6" s="71" t="s">
        <v>62</v>
      </c>
      <c r="Z6" s="56"/>
      <c r="AE6" s="55"/>
      <c r="AF6" s="55"/>
      <c r="AG6"/>
      <c r="AH6"/>
      <c r="AI6"/>
      <c r="AJ6"/>
      <c r="AK6"/>
    </row>
    <row r="7" spans="1:37" ht="24" customHeight="1" x14ac:dyDescent="0.25">
      <c r="A7" s="365">
        <v>1</v>
      </c>
      <c r="B7" s="367" t="s">
        <v>159</v>
      </c>
      <c r="C7" s="370" t="s">
        <v>164</v>
      </c>
      <c r="D7" s="70" t="s">
        <v>41</v>
      </c>
      <c r="E7" s="101">
        <v>0</v>
      </c>
      <c r="F7" s="102">
        <f>+INVERSIÓN!N9</f>
        <v>0</v>
      </c>
      <c r="G7" s="102">
        <f>+INVERSIÓN!O9</f>
        <v>0</v>
      </c>
      <c r="H7" s="102">
        <f>+INVERSIÓN!P9</f>
        <v>0</v>
      </c>
      <c r="I7" s="102">
        <f>+INVERSIÓN!Q9</f>
        <v>0</v>
      </c>
      <c r="J7" s="102">
        <f>+INVERSIÓN!AK9</f>
        <v>0</v>
      </c>
      <c r="K7" s="102">
        <f>+INVERSIÓN!AL9</f>
        <v>0</v>
      </c>
      <c r="L7" s="102">
        <f>+INVERSIÓN!AM9</f>
        <v>0</v>
      </c>
      <c r="M7" s="102">
        <f>+INVERSIÓN!AN9</f>
        <v>0</v>
      </c>
      <c r="N7" s="375" t="s">
        <v>115</v>
      </c>
      <c r="O7" s="364" t="s">
        <v>144</v>
      </c>
      <c r="P7" s="364" t="s">
        <v>144</v>
      </c>
      <c r="Q7" s="364" t="s">
        <v>144</v>
      </c>
      <c r="R7" s="364" t="s">
        <v>143</v>
      </c>
      <c r="S7" s="344">
        <v>3861626</v>
      </c>
      <c r="T7" s="344">
        <v>4118375</v>
      </c>
      <c r="U7" s="361"/>
      <c r="V7" s="358" t="s">
        <v>146</v>
      </c>
      <c r="W7" s="358" t="s">
        <v>146</v>
      </c>
      <c r="X7" s="358" t="s">
        <v>145</v>
      </c>
      <c r="Y7" s="352">
        <v>7980001</v>
      </c>
      <c r="AA7"/>
      <c r="AB7"/>
      <c r="AC7"/>
      <c r="AD7"/>
      <c r="AE7"/>
      <c r="AF7"/>
      <c r="AG7"/>
      <c r="AH7"/>
      <c r="AI7"/>
      <c r="AJ7"/>
      <c r="AK7"/>
    </row>
    <row r="8" spans="1:37" ht="24" customHeight="1" x14ac:dyDescent="0.25">
      <c r="A8" s="366"/>
      <c r="B8" s="368"/>
      <c r="C8" s="371"/>
      <c r="D8" s="68" t="s">
        <v>42</v>
      </c>
      <c r="E8" s="101">
        <v>0</v>
      </c>
      <c r="F8" s="102">
        <f>+INVERSIÓN!N10</f>
        <v>0</v>
      </c>
      <c r="G8" s="102">
        <f>+INVERSIÓN!O10</f>
        <v>0</v>
      </c>
      <c r="H8" s="102">
        <f>+INVERSIÓN!P10</f>
        <v>0</v>
      </c>
      <c r="I8" s="102">
        <f>+INVERSIÓN!Q10</f>
        <v>0</v>
      </c>
      <c r="J8" s="102">
        <f>+INVERSIÓN!AK10</f>
        <v>0</v>
      </c>
      <c r="K8" s="102">
        <f>+INVERSIÓN!AL10</f>
        <v>0</v>
      </c>
      <c r="L8" s="102">
        <f>+INVERSIÓN!AM10</f>
        <v>0</v>
      </c>
      <c r="M8" s="102">
        <f>+INVERSIÓN!AN10</f>
        <v>0</v>
      </c>
      <c r="N8" s="376"/>
      <c r="O8" s="356"/>
      <c r="P8" s="356"/>
      <c r="Q8" s="356"/>
      <c r="R8" s="356"/>
      <c r="S8" s="345"/>
      <c r="T8" s="345"/>
      <c r="U8" s="362"/>
      <c r="V8" s="359"/>
      <c r="W8" s="359"/>
      <c r="X8" s="359"/>
      <c r="Y8" s="353"/>
      <c r="AA8"/>
      <c r="AB8"/>
      <c r="AC8"/>
      <c r="AD8"/>
      <c r="AE8"/>
      <c r="AF8"/>
      <c r="AG8"/>
      <c r="AH8"/>
      <c r="AI8"/>
      <c r="AJ8"/>
      <c r="AK8"/>
    </row>
    <row r="9" spans="1:37" ht="24" customHeight="1" x14ac:dyDescent="0.25">
      <c r="A9" s="366"/>
      <c r="B9" s="368"/>
      <c r="C9" s="371"/>
      <c r="D9" s="68" t="s">
        <v>43</v>
      </c>
      <c r="E9" s="103">
        <f>+[2]INVERSIÓN!H11</f>
        <v>0</v>
      </c>
      <c r="F9" s="103">
        <f>+[2]INVERSIÓN!L11</f>
        <v>0</v>
      </c>
      <c r="G9" s="103">
        <f>+[2]INVERSIÓN!M11</f>
        <v>0</v>
      </c>
      <c r="H9" s="103">
        <f>+[2]INVERSIÓN!N11</f>
        <v>0</v>
      </c>
      <c r="I9" s="103">
        <f>+[2]INVERSIÓN!O11</f>
        <v>0</v>
      </c>
      <c r="J9" s="103">
        <f>+INVERSIÓN!AK11</f>
        <v>0</v>
      </c>
      <c r="K9" s="103">
        <f>+INVERSIÓN!AL11</f>
        <v>0</v>
      </c>
      <c r="L9" s="103">
        <f>+INVERSIÓN!AM11</f>
        <v>0</v>
      </c>
      <c r="M9" s="103">
        <f>+INVERSIÓN!AN11</f>
        <v>0</v>
      </c>
      <c r="N9" s="376"/>
      <c r="O9" s="356"/>
      <c r="P9" s="356"/>
      <c r="Q9" s="356"/>
      <c r="R9" s="356"/>
      <c r="S9" s="345"/>
      <c r="T9" s="345"/>
      <c r="U9" s="362"/>
      <c r="V9" s="359"/>
      <c r="W9" s="359"/>
      <c r="X9" s="359"/>
      <c r="Y9" s="353"/>
      <c r="AA9"/>
      <c r="AB9"/>
      <c r="AC9"/>
      <c r="AD9"/>
      <c r="AE9"/>
      <c r="AF9"/>
      <c r="AG9"/>
      <c r="AH9"/>
      <c r="AI9"/>
      <c r="AJ9"/>
      <c r="AK9"/>
    </row>
    <row r="10" spans="1:37" ht="24" customHeight="1" thickBot="1" x14ac:dyDescent="0.3">
      <c r="A10" s="366"/>
      <c r="B10" s="369"/>
      <c r="C10" s="372"/>
      <c r="D10" s="67" t="s">
        <v>44</v>
      </c>
      <c r="E10" s="104">
        <v>0</v>
      </c>
      <c r="F10" s="104">
        <f>+INVERSIÓN!N12</f>
        <v>0</v>
      </c>
      <c r="G10" s="104">
        <f>+INVERSIÓN!O12</f>
        <v>0</v>
      </c>
      <c r="H10" s="104">
        <f>+INVERSIÓN!P12</f>
        <v>0</v>
      </c>
      <c r="I10" s="104">
        <f>+INVERSIÓN!Q12</f>
        <v>0</v>
      </c>
      <c r="J10" s="104">
        <f>+INVERSIÓN!AK12</f>
        <v>0</v>
      </c>
      <c r="K10" s="104">
        <f>+INVERSIÓN!AL12</f>
        <v>0</v>
      </c>
      <c r="L10" s="104">
        <f>+INVERSIÓN!AM12</f>
        <v>0</v>
      </c>
      <c r="M10" s="104">
        <f>+INVERSIÓN!AN12</f>
        <v>0</v>
      </c>
      <c r="N10" s="377"/>
      <c r="O10" s="357"/>
      <c r="P10" s="357"/>
      <c r="Q10" s="357"/>
      <c r="R10" s="357"/>
      <c r="S10" s="346"/>
      <c r="T10" s="346"/>
      <c r="U10" s="363"/>
      <c r="V10" s="360"/>
      <c r="W10" s="360"/>
      <c r="X10" s="360"/>
      <c r="Y10" s="354"/>
      <c r="AA10"/>
      <c r="AB10"/>
      <c r="AC10"/>
      <c r="AD10"/>
      <c r="AE10"/>
      <c r="AF10"/>
      <c r="AG10"/>
      <c r="AH10"/>
      <c r="AI10"/>
      <c r="AJ10"/>
      <c r="AK10"/>
    </row>
    <row r="11" spans="1:37" ht="24" customHeight="1" x14ac:dyDescent="0.25">
      <c r="A11" s="347">
        <v>2</v>
      </c>
      <c r="B11" s="350" t="s">
        <v>165</v>
      </c>
      <c r="C11" s="370" t="s">
        <v>166</v>
      </c>
      <c r="D11" s="69" t="s">
        <v>41</v>
      </c>
      <c r="E11" s="105">
        <v>0</v>
      </c>
      <c r="F11" s="102">
        <f>+INVERSIÓN!N15</f>
        <v>0</v>
      </c>
      <c r="G11" s="102">
        <f>+INVERSIÓN!O15</f>
        <v>0</v>
      </c>
      <c r="H11" s="102">
        <f>+INVERSIÓN!P15</f>
        <v>0</v>
      </c>
      <c r="I11" s="102">
        <f>+INVERSIÓN!Q15</f>
        <v>0</v>
      </c>
      <c r="J11" s="102">
        <f>+INVERSIÓN!AK15</f>
        <v>0</v>
      </c>
      <c r="K11" s="102">
        <f>+INVERSIÓN!AL15</f>
        <v>0</v>
      </c>
      <c r="L11" s="102">
        <f>+INVERSIÓN!AM15</f>
        <v>0</v>
      </c>
      <c r="M11" s="102">
        <f>+INVERSIÓN!AN15</f>
        <v>0</v>
      </c>
      <c r="N11" s="375" t="s">
        <v>115</v>
      </c>
      <c r="O11" s="355" t="s">
        <v>144</v>
      </c>
      <c r="P11" s="355" t="s">
        <v>144</v>
      </c>
      <c r="Q11" s="355" t="s">
        <v>144</v>
      </c>
      <c r="R11" s="355" t="s">
        <v>143</v>
      </c>
      <c r="S11" s="344">
        <v>3861626</v>
      </c>
      <c r="T11" s="344">
        <v>4118375</v>
      </c>
      <c r="U11" s="361"/>
      <c r="V11" s="358" t="s">
        <v>146</v>
      </c>
      <c r="W11" s="358" t="s">
        <v>146</v>
      </c>
      <c r="X11" s="358" t="s">
        <v>145</v>
      </c>
      <c r="Y11" s="352">
        <v>7980001</v>
      </c>
      <c r="AA11"/>
      <c r="AB11"/>
      <c r="AC11"/>
      <c r="AD11"/>
      <c r="AE11"/>
      <c r="AF11"/>
      <c r="AG11"/>
      <c r="AH11"/>
      <c r="AI11"/>
      <c r="AJ11"/>
      <c r="AK11"/>
    </row>
    <row r="12" spans="1:37" ht="24" customHeight="1" x14ac:dyDescent="0.25">
      <c r="A12" s="348"/>
      <c r="B12" s="351"/>
      <c r="C12" s="371"/>
      <c r="D12" s="68" t="s">
        <v>42</v>
      </c>
      <c r="E12" s="101">
        <v>0</v>
      </c>
      <c r="F12" s="102">
        <f>+INVERSIÓN!N16</f>
        <v>0</v>
      </c>
      <c r="G12" s="102">
        <f>+INVERSIÓN!O16</f>
        <v>0</v>
      </c>
      <c r="H12" s="102">
        <f>+INVERSIÓN!P16</f>
        <v>0</v>
      </c>
      <c r="I12" s="102">
        <f>+INVERSIÓN!Q16</f>
        <v>0</v>
      </c>
      <c r="J12" s="102">
        <f>+INVERSIÓN!AK16</f>
        <v>0</v>
      </c>
      <c r="K12" s="102">
        <f>+INVERSIÓN!AL16</f>
        <v>0</v>
      </c>
      <c r="L12" s="102">
        <f>+INVERSIÓN!AM16</f>
        <v>0</v>
      </c>
      <c r="M12" s="102">
        <f>+INVERSIÓN!AN16</f>
        <v>0</v>
      </c>
      <c r="N12" s="376"/>
      <c r="O12" s="356"/>
      <c r="P12" s="356"/>
      <c r="Q12" s="356"/>
      <c r="R12" s="356"/>
      <c r="S12" s="345"/>
      <c r="T12" s="345"/>
      <c r="U12" s="362"/>
      <c r="V12" s="359"/>
      <c r="W12" s="359"/>
      <c r="X12" s="359"/>
      <c r="Y12" s="353"/>
      <c r="AA12"/>
      <c r="AB12"/>
      <c r="AC12"/>
      <c r="AD12"/>
      <c r="AE12"/>
      <c r="AF12"/>
      <c r="AG12"/>
      <c r="AH12"/>
      <c r="AI12"/>
      <c r="AJ12"/>
      <c r="AK12"/>
    </row>
    <row r="13" spans="1:37" ht="24" customHeight="1" x14ac:dyDescent="0.25">
      <c r="A13" s="348"/>
      <c r="B13" s="351"/>
      <c r="C13" s="371"/>
      <c r="D13" s="68" t="s">
        <v>43</v>
      </c>
      <c r="E13" s="103">
        <f>+[2]INVERSIÓN!H17</f>
        <v>0</v>
      </c>
      <c r="F13" s="109">
        <f>+INVERSIÓN!N17</f>
        <v>0</v>
      </c>
      <c r="G13" s="109">
        <f>+INVERSIÓN!O17</f>
        <v>0</v>
      </c>
      <c r="H13" s="109">
        <f>+INVERSIÓN!P17</f>
        <v>0</v>
      </c>
      <c r="I13" s="109">
        <f>+INVERSIÓN!Q17</f>
        <v>0</v>
      </c>
      <c r="J13" s="109">
        <f>+INVERSIÓN!AK17</f>
        <v>0</v>
      </c>
      <c r="K13" s="109">
        <f>+INVERSIÓN!AL17</f>
        <v>0</v>
      </c>
      <c r="L13" s="109">
        <f>+INVERSIÓN!AM17</f>
        <v>0</v>
      </c>
      <c r="M13" s="109">
        <f>+INVERSIÓN!AN17</f>
        <v>0</v>
      </c>
      <c r="N13" s="376"/>
      <c r="O13" s="356"/>
      <c r="P13" s="356"/>
      <c r="Q13" s="356"/>
      <c r="R13" s="356"/>
      <c r="S13" s="345"/>
      <c r="T13" s="345"/>
      <c r="U13" s="362"/>
      <c r="V13" s="359"/>
      <c r="W13" s="359"/>
      <c r="X13" s="359"/>
      <c r="Y13" s="353"/>
      <c r="AA13"/>
      <c r="AB13"/>
      <c r="AC13"/>
      <c r="AD13"/>
      <c r="AE13"/>
      <c r="AF13"/>
      <c r="AG13"/>
      <c r="AH13"/>
      <c r="AI13"/>
      <c r="AJ13"/>
      <c r="AK13"/>
    </row>
    <row r="14" spans="1:37" ht="24" customHeight="1" thickBot="1" x14ac:dyDescent="0.3">
      <c r="A14" s="349"/>
      <c r="B14" s="351"/>
      <c r="C14" s="372"/>
      <c r="D14" s="67" t="s">
        <v>44</v>
      </c>
      <c r="E14" s="104">
        <f>+[2]INVERSIÓN!H18</f>
        <v>0</v>
      </c>
      <c r="F14" s="110">
        <f>+INVERSIÓN!N18</f>
        <v>152677847</v>
      </c>
      <c r="G14" s="110">
        <f>+INVERSIÓN!O18</f>
        <v>152677847</v>
      </c>
      <c r="H14" s="110">
        <f>+INVERSIÓN!P18</f>
        <v>150977224</v>
      </c>
      <c r="I14" s="110">
        <f>+INVERSIÓN!Q18</f>
        <v>152677847</v>
      </c>
      <c r="J14" s="110">
        <f>+INVERSIÓN!AK18</f>
        <v>81936809</v>
      </c>
      <c r="K14" s="110">
        <f>+INVERSIÓN!AL18</f>
        <v>150977224</v>
      </c>
      <c r="L14" s="110">
        <f>+INVERSIÓN!AM18</f>
        <v>150977224</v>
      </c>
      <c r="M14" s="110">
        <f>+INVERSIÓN!AN18</f>
        <v>150977224</v>
      </c>
      <c r="N14" s="377"/>
      <c r="O14" s="357"/>
      <c r="P14" s="357"/>
      <c r="Q14" s="357"/>
      <c r="R14" s="357"/>
      <c r="S14" s="346"/>
      <c r="T14" s="346"/>
      <c r="U14" s="363"/>
      <c r="V14" s="360"/>
      <c r="W14" s="360"/>
      <c r="X14" s="360"/>
      <c r="Y14" s="354"/>
      <c r="AA14"/>
      <c r="AB14"/>
      <c r="AC14"/>
      <c r="AD14"/>
      <c r="AE14"/>
      <c r="AF14"/>
      <c r="AG14"/>
      <c r="AH14"/>
      <c r="AI14"/>
      <c r="AJ14"/>
      <c r="AK14"/>
    </row>
    <row r="15" spans="1:37" ht="29.25" customHeight="1" x14ac:dyDescent="0.25">
      <c r="A15" s="329" t="s">
        <v>45</v>
      </c>
      <c r="B15" s="330"/>
      <c r="C15" s="330"/>
      <c r="D15" s="66" t="s">
        <v>114</v>
      </c>
      <c r="E15" s="106">
        <v>0</v>
      </c>
      <c r="F15" s="106">
        <v>0</v>
      </c>
      <c r="G15" s="106">
        <v>0</v>
      </c>
      <c r="H15" s="106">
        <v>0</v>
      </c>
      <c r="I15" s="106">
        <v>0</v>
      </c>
      <c r="J15" s="106">
        <v>0</v>
      </c>
      <c r="K15" s="106">
        <v>0</v>
      </c>
      <c r="L15" s="106">
        <v>0</v>
      </c>
      <c r="M15" s="106">
        <v>0</v>
      </c>
      <c r="N15" s="335"/>
      <c r="O15" s="336"/>
      <c r="P15" s="336"/>
      <c r="Q15" s="336"/>
      <c r="R15" s="337"/>
      <c r="S15" s="336"/>
      <c r="T15" s="336"/>
      <c r="U15" s="336"/>
      <c r="V15" s="336"/>
      <c r="W15" s="336"/>
      <c r="X15" s="336"/>
      <c r="Y15" s="338"/>
      <c r="AA15"/>
      <c r="AB15"/>
      <c r="AC15"/>
      <c r="AD15"/>
      <c r="AE15"/>
      <c r="AF15"/>
      <c r="AG15"/>
      <c r="AH15"/>
      <c r="AI15"/>
      <c r="AJ15"/>
      <c r="AK15"/>
    </row>
    <row r="16" spans="1:37" ht="29.25" customHeight="1" x14ac:dyDescent="0.25">
      <c r="A16" s="331"/>
      <c r="B16" s="332"/>
      <c r="C16" s="332"/>
      <c r="D16" s="65" t="s">
        <v>113</v>
      </c>
      <c r="E16" s="107">
        <v>0</v>
      </c>
      <c r="F16" s="107">
        <f>+F14</f>
        <v>152677847</v>
      </c>
      <c r="G16" s="107">
        <f t="shared" ref="G16:M16" si="0">+G14</f>
        <v>152677847</v>
      </c>
      <c r="H16" s="107">
        <f t="shared" si="0"/>
        <v>150977224</v>
      </c>
      <c r="I16" s="107">
        <f t="shared" si="0"/>
        <v>152677847</v>
      </c>
      <c r="J16" s="107">
        <f t="shared" si="0"/>
        <v>81936809</v>
      </c>
      <c r="K16" s="107">
        <f t="shared" si="0"/>
        <v>150977224</v>
      </c>
      <c r="L16" s="107">
        <f t="shared" si="0"/>
        <v>150977224</v>
      </c>
      <c r="M16" s="107">
        <f t="shared" si="0"/>
        <v>150977224</v>
      </c>
      <c r="N16" s="339"/>
      <c r="O16" s="337"/>
      <c r="P16" s="337"/>
      <c r="Q16" s="337"/>
      <c r="R16" s="337"/>
      <c r="S16" s="337"/>
      <c r="T16" s="337"/>
      <c r="U16" s="337"/>
      <c r="V16" s="337"/>
      <c r="W16" s="337"/>
      <c r="X16" s="337"/>
      <c r="Y16" s="340"/>
      <c r="AA16"/>
      <c r="AB16"/>
      <c r="AC16"/>
      <c r="AD16"/>
      <c r="AE16"/>
      <c r="AF16"/>
      <c r="AG16"/>
      <c r="AH16"/>
      <c r="AI16"/>
      <c r="AJ16"/>
      <c r="AK16"/>
    </row>
    <row r="17" spans="1:37" ht="29.25" customHeight="1" thickBot="1" x14ac:dyDescent="0.3">
      <c r="A17" s="333"/>
      <c r="B17" s="334"/>
      <c r="C17" s="334"/>
      <c r="D17" s="64" t="s">
        <v>112</v>
      </c>
      <c r="E17" s="108">
        <f>+E15+E16</f>
        <v>0</v>
      </c>
      <c r="F17" s="108">
        <f t="shared" ref="F17:M17" si="1">+F15+F16</f>
        <v>152677847</v>
      </c>
      <c r="G17" s="108">
        <f t="shared" si="1"/>
        <v>152677847</v>
      </c>
      <c r="H17" s="108">
        <f t="shared" si="1"/>
        <v>150977224</v>
      </c>
      <c r="I17" s="108">
        <f t="shared" si="1"/>
        <v>152677847</v>
      </c>
      <c r="J17" s="108">
        <f t="shared" si="1"/>
        <v>81936809</v>
      </c>
      <c r="K17" s="108">
        <f t="shared" si="1"/>
        <v>150977224</v>
      </c>
      <c r="L17" s="108">
        <f t="shared" si="1"/>
        <v>150977224</v>
      </c>
      <c r="M17" s="108">
        <f t="shared" si="1"/>
        <v>150977224</v>
      </c>
      <c r="N17" s="341"/>
      <c r="O17" s="342"/>
      <c r="P17" s="342"/>
      <c r="Q17" s="342"/>
      <c r="R17" s="342"/>
      <c r="S17" s="342"/>
      <c r="T17" s="342"/>
      <c r="U17" s="342"/>
      <c r="V17" s="342"/>
      <c r="W17" s="342"/>
      <c r="X17" s="342"/>
      <c r="Y17" s="343"/>
      <c r="AA17"/>
      <c r="AB17"/>
      <c r="AC17"/>
      <c r="AD17"/>
      <c r="AE17"/>
      <c r="AF17"/>
      <c r="AG17"/>
      <c r="AH17"/>
      <c r="AI17"/>
      <c r="AJ17"/>
      <c r="AK17"/>
    </row>
    <row r="18" spans="1:37" x14ac:dyDescent="0.25">
      <c r="G18" s="1"/>
      <c r="L18" s="4"/>
    </row>
    <row r="19" spans="1:37" ht="15.75" x14ac:dyDescent="0.25">
      <c r="B19" s="60"/>
      <c r="C19" s="60"/>
      <c r="D19" s="60"/>
      <c r="E19" s="1"/>
      <c r="F19" s="1"/>
      <c r="G19" s="1"/>
      <c r="H19" s="1"/>
      <c r="I19" s="1"/>
      <c r="J19" s="1"/>
      <c r="K19" s="1"/>
      <c r="L19" s="1"/>
      <c r="M19" s="1"/>
      <c r="N19" s="1"/>
      <c r="O19" s="1"/>
      <c r="P19" s="1"/>
      <c r="Q19" s="60"/>
      <c r="R19" s="60"/>
      <c r="S19" s="60"/>
      <c r="T19" s="60"/>
      <c r="U19" s="60"/>
      <c r="V19" s="328" t="s">
        <v>137</v>
      </c>
      <c r="W19" s="328"/>
      <c r="X19" s="328"/>
      <c r="Y19" s="328"/>
    </row>
    <row r="20" spans="1:37" ht="18" x14ac:dyDescent="0.25">
      <c r="B20" s="60"/>
      <c r="C20" s="60"/>
      <c r="D20" s="60"/>
      <c r="E20" s="1"/>
      <c r="F20" s="1"/>
      <c r="G20" s="1"/>
      <c r="H20" s="1"/>
      <c r="I20" s="1"/>
      <c r="J20" s="1"/>
      <c r="K20" s="1"/>
      <c r="L20" s="1"/>
      <c r="M20" s="1"/>
      <c r="N20" s="1"/>
      <c r="O20" s="1"/>
      <c r="P20" s="1"/>
      <c r="Q20" s="63"/>
      <c r="R20" s="63"/>
      <c r="S20" s="63"/>
      <c r="T20" s="60"/>
      <c r="U20" s="60"/>
      <c r="V20" s="62"/>
      <c r="W20" s="62"/>
      <c r="X20" s="62"/>
      <c r="Y20" s="62"/>
    </row>
    <row r="21" spans="1:37" ht="29.25" customHeight="1" x14ac:dyDescent="0.25">
      <c r="B21" s="60"/>
      <c r="C21" s="60"/>
      <c r="D21" s="60"/>
      <c r="E21" s="1"/>
      <c r="F21" s="1"/>
      <c r="G21" s="1"/>
      <c r="H21" s="1"/>
      <c r="I21" s="1"/>
      <c r="J21" s="1"/>
      <c r="K21" s="1"/>
      <c r="L21" s="1"/>
      <c r="M21" s="1"/>
      <c r="N21" s="1"/>
      <c r="O21" s="1"/>
      <c r="P21" s="1"/>
      <c r="Q21" s="61"/>
      <c r="R21" s="61"/>
      <c r="S21" s="61"/>
      <c r="T21" s="60"/>
      <c r="U21" s="60"/>
      <c r="V21" s="60"/>
      <c r="W21" s="60"/>
      <c r="X21" s="60"/>
      <c r="Y21" s="60"/>
    </row>
    <row r="22" spans="1:37" x14ac:dyDescent="0.25">
      <c r="B22" s="60"/>
      <c r="C22" s="60"/>
      <c r="D22" s="60"/>
      <c r="E22" s="1"/>
      <c r="F22" s="1"/>
      <c r="G22" s="1"/>
      <c r="H22" s="1"/>
      <c r="I22" s="1"/>
      <c r="J22" s="1"/>
      <c r="K22" s="1"/>
      <c r="L22" s="1"/>
      <c r="M22" s="1"/>
      <c r="N22" s="1"/>
      <c r="O22" s="1"/>
      <c r="P22" s="1"/>
      <c r="Q22" s="60"/>
      <c r="R22" s="60"/>
      <c r="S22" s="60"/>
      <c r="T22" s="60"/>
      <c r="U22" s="60"/>
      <c r="V22" s="60"/>
      <c r="W22" s="60"/>
      <c r="X22" s="60"/>
      <c r="Y22" s="60"/>
    </row>
    <row r="23" spans="1:37" ht="18" x14ac:dyDescent="0.25">
      <c r="B23" s="60"/>
      <c r="C23" s="60"/>
      <c r="D23" s="60"/>
      <c r="E23" s="1"/>
      <c r="F23" s="1"/>
      <c r="G23" s="1"/>
      <c r="H23" s="1"/>
      <c r="I23" s="1"/>
      <c r="J23" s="1"/>
      <c r="K23" s="1"/>
      <c r="L23" s="1"/>
      <c r="M23" s="1"/>
      <c r="N23" s="1"/>
      <c r="O23" s="1"/>
      <c r="P23" s="1"/>
      <c r="Q23" s="59"/>
      <c r="R23" s="59"/>
      <c r="S23" s="59"/>
      <c r="T23" s="59"/>
      <c r="U23" s="59"/>
      <c r="V23" s="62"/>
      <c r="W23" s="62"/>
      <c r="X23" s="62"/>
      <c r="Y23" s="62"/>
    </row>
    <row r="24" spans="1:37" ht="18" x14ac:dyDescent="0.25">
      <c r="B24" s="60"/>
      <c r="C24" s="60"/>
      <c r="D24" s="60"/>
      <c r="E24" s="1"/>
      <c r="F24" s="1"/>
      <c r="G24" s="1"/>
      <c r="H24" s="1"/>
      <c r="I24" s="1"/>
      <c r="J24" s="1"/>
      <c r="K24" s="1"/>
      <c r="L24" s="1"/>
      <c r="M24" s="1"/>
      <c r="N24" s="1"/>
      <c r="O24" s="1"/>
      <c r="P24" s="1"/>
      <c r="Q24" s="59"/>
      <c r="R24" s="59"/>
      <c r="S24" s="59"/>
      <c r="T24" s="59"/>
      <c r="U24" s="59"/>
      <c r="V24" s="61"/>
      <c r="W24" s="61"/>
      <c r="X24" s="61"/>
      <c r="Y24" s="61"/>
    </row>
    <row r="25" spans="1:37" ht="18" x14ac:dyDescent="0.25">
      <c r="B25" s="60"/>
      <c r="C25" s="60"/>
      <c r="D25" s="60"/>
      <c r="E25" s="1"/>
      <c r="F25" s="1"/>
      <c r="G25" s="1"/>
      <c r="H25" s="1"/>
      <c r="I25" s="1"/>
      <c r="J25" s="1"/>
      <c r="K25" s="1"/>
      <c r="L25" s="1"/>
      <c r="M25" s="1"/>
      <c r="N25" s="1"/>
      <c r="O25" s="1"/>
      <c r="P25" s="1"/>
      <c r="Q25" s="59"/>
      <c r="R25" s="59"/>
      <c r="S25" s="59"/>
      <c r="T25" s="59"/>
      <c r="U25" s="59"/>
      <c r="V25" s="59"/>
      <c r="W25" s="59"/>
      <c r="X25" s="59"/>
      <c r="Y25" s="59"/>
    </row>
    <row r="26" spans="1:37" x14ac:dyDescent="0.25">
      <c r="E26" s="1"/>
      <c r="F26" s="1"/>
      <c r="G26" s="1"/>
      <c r="H26" s="1"/>
      <c r="I26" s="1"/>
      <c r="J26" s="1"/>
      <c r="K26" s="1"/>
      <c r="L26" s="1"/>
      <c r="M26" s="1"/>
      <c r="N26" s="1"/>
      <c r="O26" s="1"/>
      <c r="P26" s="1"/>
    </row>
    <row r="27" spans="1:37" x14ac:dyDescent="0.25">
      <c r="E27" s="1"/>
      <c r="F27" s="1"/>
      <c r="G27" s="1"/>
      <c r="H27" s="1"/>
      <c r="I27" s="1"/>
      <c r="J27" s="1"/>
      <c r="K27" s="1"/>
      <c r="L27" s="1"/>
      <c r="M27" s="1"/>
      <c r="N27" s="1"/>
      <c r="O27" s="1"/>
      <c r="P27" s="1"/>
    </row>
    <row r="28" spans="1:37" x14ac:dyDescent="0.25">
      <c r="G28" s="1"/>
      <c r="H28" s="1"/>
      <c r="I28" s="1"/>
      <c r="J28" s="1"/>
      <c r="K28" s="1"/>
      <c r="L28" s="1"/>
    </row>
    <row r="29" spans="1:37" x14ac:dyDescent="0.25">
      <c r="G29" s="1"/>
      <c r="H29" s="1"/>
      <c r="I29" s="1"/>
      <c r="J29" s="1"/>
      <c r="K29" s="1"/>
      <c r="L29" s="1"/>
    </row>
    <row r="30" spans="1:37" x14ac:dyDescent="0.25">
      <c r="G30" s="1"/>
      <c r="H30" s="1"/>
      <c r="I30" s="1"/>
      <c r="J30" s="1"/>
      <c r="K30" s="1"/>
      <c r="L30" s="1"/>
    </row>
    <row r="31" spans="1:37" x14ac:dyDescent="0.25">
      <c r="G31" s="1"/>
      <c r="H31" s="1"/>
      <c r="I31" s="1"/>
      <c r="J31" s="1"/>
      <c r="K31" s="1"/>
      <c r="L31" s="1"/>
    </row>
    <row r="32" spans="1:37"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sheetData>
  <mergeCells count="53">
    <mergeCell ref="A1:D4"/>
    <mergeCell ref="E1:Q1"/>
    <mergeCell ref="R1:Y1"/>
    <mergeCell ref="E2:Q2"/>
    <mergeCell ref="R2:Y2"/>
    <mergeCell ref="E3:F3"/>
    <mergeCell ref="G3:Q3"/>
    <mergeCell ref="R3:Y3"/>
    <mergeCell ref="E4:F4"/>
    <mergeCell ref="G4:Q4"/>
    <mergeCell ref="R4:Y4"/>
    <mergeCell ref="Y11:Y14"/>
    <mergeCell ref="B5:B6"/>
    <mergeCell ref="C5:C6"/>
    <mergeCell ref="D5:D6"/>
    <mergeCell ref="E5:E6"/>
    <mergeCell ref="S5:Y5"/>
    <mergeCell ref="C11:C14"/>
    <mergeCell ref="N11:N14"/>
    <mergeCell ref="O11:O14"/>
    <mergeCell ref="P11:P14"/>
    <mergeCell ref="V7:V10"/>
    <mergeCell ref="W7:W10"/>
    <mergeCell ref="X7:X10"/>
    <mergeCell ref="X11:X14"/>
    <mergeCell ref="U11:U14"/>
    <mergeCell ref="A7:A10"/>
    <mergeCell ref="B7:B10"/>
    <mergeCell ref="C7:C10"/>
    <mergeCell ref="J5:M5"/>
    <mergeCell ref="N5:R5"/>
    <mergeCell ref="F5:I5"/>
    <mergeCell ref="A5:A6"/>
    <mergeCell ref="N7:N10"/>
    <mergeCell ref="O7:O10"/>
    <mergeCell ref="P7:P10"/>
    <mergeCell ref="R7:R10"/>
    <mergeCell ref="V19:Y19"/>
    <mergeCell ref="A15:C17"/>
    <mergeCell ref="N15:Y17"/>
    <mergeCell ref="S7:S10"/>
    <mergeCell ref="T7:T10"/>
    <mergeCell ref="S11:S14"/>
    <mergeCell ref="T11:T14"/>
    <mergeCell ref="A11:A14"/>
    <mergeCell ref="B11:B14"/>
    <mergeCell ref="Y7:Y10"/>
    <mergeCell ref="Q11:Q14"/>
    <mergeCell ref="R11:R14"/>
    <mergeCell ref="V11:V14"/>
    <mergeCell ref="W11:W14"/>
    <mergeCell ref="U7:U10"/>
    <mergeCell ref="Q7:Q10"/>
  </mergeCells>
  <dataValidations count="1">
    <dataValidation type="list" allowBlank="1" showInputMessage="1" showErrorMessage="1" sqref="O11 N7:N14 V11:X11 O7 V7:X7">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2018-01-31T16:07:14Z</dcterms:modified>
</cp:coreProperties>
</file>