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90" windowHeight="7755" tabRatio="373"/>
  </bookViews>
  <sheets>
    <sheet name="GESTIÓN" sheetId="5" r:id="rId1"/>
    <sheet name="INVERSIÓN" sheetId="6" r:id="rId2"/>
    <sheet name="ACTIVIDADES" sheetId="12" r:id="rId3"/>
  </sheets>
  <externalReferences>
    <externalReference r:id="rId4"/>
  </externalReferences>
  <definedNames>
    <definedName name="_xlnm.Print_Area" localSheetId="2">ACTIVIDADES!$A$1:$V$26</definedName>
    <definedName name="_xlnm.Print_Area" localSheetId="0">GESTIÓN!$A$1:$AQ$15</definedName>
    <definedName name="_xlnm.Print_Area" localSheetId="1">INVERSIÓN!$A$1:$AP$30</definedName>
    <definedName name="CONDICION_POBLACIONAL">[1]Variables!$C$1:$C$24</definedName>
    <definedName name="GRUPO_ETAREO">[1]Variables!$A$1:$A$8</definedName>
    <definedName name="GRUPO_ETAREOS" localSheetId="2">#REF!</definedName>
    <definedName name="GRUPO_ETAREOS">#REF!</definedName>
    <definedName name="GRUPO_ETARIO" localSheetId="2">#REF!</definedName>
    <definedName name="GRUPO_ETARIO">#REF!</definedName>
    <definedName name="GRUPO_ETNICO" localSheetId="2">#REF!</definedName>
    <definedName name="GRUPO_ETNICO">#REF!</definedName>
    <definedName name="GRUPOETNICO">#REF!</definedName>
    <definedName name="GRUPOS_ETNICOS">[1]Variables!$H$1:$H$8</definedName>
    <definedName name="LOCALIDAD" localSheetId="2">#REF!</definedName>
    <definedName name="LOCALIDAD">#REF!</definedName>
    <definedName name="LOCALIZACION" localSheetId="2">#REF!</definedName>
    <definedName name="LOCALIZACION">#REF!</definedName>
  </definedNames>
  <calcPr calcId="144525"/>
</workbook>
</file>

<file path=xl/calcChain.xml><?xml version="1.0" encoding="utf-8"?>
<calcChain xmlns="http://schemas.openxmlformats.org/spreadsheetml/2006/main">
  <c r="AK14" i="5" l="1"/>
  <c r="S9" i="12"/>
  <c r="S11" i="12"/>
  <c r="S13" i="12"/>
  <c r="S15" i="12"/>
  <c r="S17" i="12"/>
  <c r="S19" i="12"/>
  <c r="S21" i="12"/>
  <c r="S23" i="12"/>
  <c r="AK22" i="6"/>
  <c r="AK21" i="6"/>
  <c r="AK16" i="6"/>
  <c r="AK15" i="6"/>
  <c r="AK10" i="6"/>
  <c r="AK9" i="6"/>
  <c r="AJ22" i="6"/>
  <c r="AJ21" i="6"/>
  <c r="AJ16" i="6"/>
  <c r="AJ15" i="6"/>
  <c r="AJ10" i="6"/>
  <c r="AJ9" i="6"/>
  <c r="AL14" i="5"/>
  <c r="AG28" i="6"/>
  <c r="AG27" i="6"/>
  <c r="AG29" i="6" s="1"/>
  <c r="AG26" i="6"/>
  <c r="AG20" i="6"/>
  <c r="AG14" i="6"/>
  <c r="M28" i="6"/>
  <c r="M27" i="6"/>
  <c r="M29" i="6" s="1"/>
  <c r="T24" i="12" l="1"/>
  <c r="U24" i="12"/>
  <c r="AF28" i="6"/>
  <c r="AF27" i="6"/>
  <c r="AF29" i="6" s="1"/>
  <c r="L28" i="6"/>
  <c r="H15" i="6"/>
  <c r="H9" i="6"/>
  <c r="K27" i="6" l="1"/>
  <c r="K29" i="6" s="1"/>
  <c r="I29" i="6" l="1"/>
  <c r="AA27" i="6" l="1"/>
  <c r="AA29" i="6"/>
  <c r="AA26" i="6"/>
  <c r="AA20" i="6"/>
  <c r="AA14" i="6"/>
  <c r="V27" i="6"/>
  <c r="V29" i="6"/>
  <c r="V26" i="6"/>
  <c r="V20" i="6"/>
  <c r="V14" i="6"/>
  <c r="Q27" i="6"/>
  <c r="Q29" i="6"/>
  <c r="Q26" i="6"/>
  <c r="Q20" i="6"/>
  <c r="Q14" i="6"/>
  <c r="L27" i="6"/>
  <c r="L29" i="6"/>
  <c r="H29" i="6"/>
  <c r="H27" i="6"/>
  <c r="I27" i="6"/>
</calcChain>
</file>

<file path=xl/sharedStrings.xml><?xml version="1.0" encoding="utf-8"?>
<sst xmlns="http://schemas.openxmlformats.org/spreadsheetml/2006/main" count="248" uniqueCount="141">
  <si>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</si>
  <si>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</si>
  <si>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</si>
  <si>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</si>
  <si>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</si>
  <si>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</si>
  <si>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</si>
  <si>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</si>
  <si>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</si>
  <si>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</si>
  <si>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</si>
  <si>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</si>
  <si>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</si>
  <si>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</si>
  <si>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</si>
  <si>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</si>
  <si>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</si>
  <si>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</si>
  <si>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</si>
  <si>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</si>
  <si>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</si>
  <si>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</si>
  <si>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</si>
  <si>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</si>
  <si>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</si>
  <si>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</si>
  <si>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</si>
  <si>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</si>
  <si>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</si>
  <si>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</si>
  <si>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</si>
  <si>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</si>
  <si>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</si>
  <si>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</si>
  <si>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</si>
  <si>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</si>
  <si>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</si>
  <si>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</si>
  <si>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</si>
  <si>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</si>
  <si>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</si>
  <si>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</si>
  <si>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</si>
  <si>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</si>
  <si>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</si>
  <si>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</si>
  <si>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</si>
  <si>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</si>
  <si>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</si>
  <si>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</si>
  <si>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</si>
  <si>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</si>
  <si>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</si>
  <si>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</si>
  <si>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</si>
  <si>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</si>
  <si>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</si>
  <si>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</si>
  <si>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</si>
  <si>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</si>
  <si>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</si>
  <si>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</si>
  <si>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</si>
  <si>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</si>
  <si>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</si>
  <si>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</si>
  <si>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</si>
  <si>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</si>
  <si>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</si>
  <si>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</si>
  <si>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</si>
  <si>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</si>
  <si>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</si>
  <si>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</si>
  <si>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</si>
  <si>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</si>
  <si>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</si>
  <si>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</si>
  <si>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</si>
  <si>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</si>
  <si>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</si>
  <si>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</si>
  <si>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</si>
  <si>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</si>
  <si>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</si>
  <si>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126PG01-PR02-F-A5-V9.0</t>
  </si>
  <si>
    <t>TERCER EJE TRANSVERSAL: SOSTENIBILIDAD AMBIENTAL BASADA EN EFICIENCIA ENERGÉTICA</t>
  </si>
  <si>
    <t>Ambiente sano para la equidad y disfrute del ciudadano</t>
  </si>
  <si>
    <t>Ambiente sano</t>
  </si>
  <si>
    <t>2.500.000 de ciudadanos participan en los programas de socialización de la política ambiental y de las estrategias de gestión de riesgos y cambio climático de la ciudad</t>
  </si>
  <si>
    <t>suma</t>
  </si>
  <si>
    <t xml:space="preserve">Gestión ambiental local y participación ciudadana. </t>
  </si>
  <si>
    <t>Estrategias de educación ambiental</t>
  </si>
  <si>
    <t xml:space="preserve"> Plan de comunicaciones</t>
  </si>
  <si>
    <t xml:space="preserve">Diseñar y ejecutar 5 planes de comunicación durante el plan de desarrollo </t>
  </si>
  <si>
    <t>Participar 1.125.000 ciudadanos, en acciones de educación ambiental</t>
  </si>
  <si>
    <t>X</t>
  </si>
  <si>
    <t>Estrategias de Comunicación</t>
  </si>
  <si>
    <t>Ciudadanos</t>
  </si>
  <si>
    <t>OFICINA DE PARTICIPACIÓN, EDUCACIÓN Y LOCALIDADES</t>
  </si>
  <si>
    <t>981 - PARTICIPACIÓN, EDUCACIÓN Y COMUNICACIÓN PARA LA SOSTENIBILIDAD AMBIENTAL DEL DISTRITO CAPITAL</t>
  </si>
  <si>
    <t xml:space="preserve">Número de ciudadanos participan en socialización de la política ambiental y estrategias de gestión de riesgos y cambio climático </t>
  </si>
  <si>
    <t>Participar 125,000 ciudadanos en procesos de gestión ambiental local.</t>
  </si>
  <si>
    <t>Participar 1,125,000 ciudadanos en acciones de educación ambiental</t>
  </si>
  <si>
    <t>Diseñar y ejecutar 5 planes de comunicación.</t>
  </si>
  <si>
    <t xml:space="preserve">• Participación y corresponsabilidad ciudadana en los procesos de gestión ambiental local.
• Ejecución de las acciones de la Política Pública Distrital de Educación Ambiental.
• Divulgación  de los bienes y servicios ambientales presentes en el Distrito Capital
</t>
  </si>
  <si>
    <t xml:space="preserve">Archivo de gestión de la Oficina de participación, educación y localidades ubicado en la sede de la SDA y espacios administrados por la SDA,  según TRD, Codigo de la dependencia 120  </t>
  </si>
  <si>
    <t>126PG01-PR 02-FAX-V.9</t>
  </si>
  <si>
    <t>Participación y corresponsabilidad ciudadana en los procesos de gestión ambiental local.</t>
  </si>
  <si>
    <t xml:space="preserve">Aumento del conocimiento por parte de la ciudadanía en el cuidado y protección de los bienes y servicios ambientales del Distrito Capital
</t>
  </si>
  <si>
    <t>No se presentaron retrasos</t>
  </si>
  <si>
    <t>Gracias a cada una de las actividades realizadas ya sea por comunicación externa, comunicación interna, campañas o material gráfico y audiovisual, se logra la divulgación a la ciudadanía de los distintos mensajes institucionales.</t>
  </si>
  <si>
    <t xml:space="preserve">Los soportes reposan en la Oficina Asesora de Comunicaicones </t>
  </si>
  <si>
    <t xml:space="preserve">Participar en  procesos de gestión ambiental local, 125.000 ciudadanos. </t>
  </si>
  <si>
    <t>5, PONDERACIÓN HORIZONTAL AÑO: 2017</t>
  </si>
  <si>
    <t>Participación en las Comisiones Ambientales y demás instancias donde se ejerce la secretaría técnica, para el mejoramiento de las condiciones ambientales de las localidades.</t>
  </si>
  <si>
    <t xml:space="preserve">Vinculación de ciudadanos de organizaciones y/o procesos sociales, al desarrollo y apropiación de los proyectos estratégicos del Plan de Desarrollo Distrital y  ejecución de acciones que mejoren las condiciones ambientales de las 20 localidades de Bogotá D.C. </t>
  </si>
  <si>
    <t>Ejecución de acciones de educación ambiental en las Aulas Ambientales</t>
  </si>
  <si>
    <t xml:space="preserve"> Ejecución de acciones de educación ambiental en las 20 localidades del Distrito Capital</t>
  </si>
  <si>
    <t>Ejecución del curso de comparendo ambiental</t>
  </si>
  <si>
    <t>Ejecución de caminatas ecológicas acorde al inventario institucional.</t>
  </si>
  <si>
    <t>Implementación de acciones pedagógicas por medio del uso de las Tecnologías de la Información y Comunicación-Tics</t>
  </si>
  <si>
    <t>Ejecutar las actividades definidas en el plan de comunicación estratégica interna y externa, que permitan   divulgar a la ciudadanía las acciones realizadas por la entidad  para generar una cultura ambiental, actividades que se implementarán durante la vigencia de dicho plan.</t>
  </si>
  <si>
    <t xml:space="preserve">Durante el segundo trimestre  de 2017 participaron, 100.067  ciudadanos en procesos de educación y  participación ciudadana, para un acumulado durante la vigencia de 134.443 , lo que suma un total de 217,247 ciudadanos en lo corrido del plan de desarrollo.
Esta participación se adelantó en las comisiones ambientales locales desarrolladas en las 20 localidades del Distrito Capital, y en las jornadas de apropiación social del territorio, entre las que se encuentran jornadas de embellecimiento, jornadas de recuperación de espacio público y jornadas de intervención en humedales. Así mismo, en el desarrollo de acciones pedagógicas y recorridos interpretativos, en las temáticas de Biodiversidad, Comparendo Ambiental, Biodiversidad, Cambio Climático y Gestión de Riesgos y en caminatas ecológicas que son orientadas a la sensibilización, recuperación, protección y apropiación de los territorios ambientales. 
</t>
  </si>
  <si>
    <t>Se presentaron retrasos debido a que durante este periodo se presentó el paro nacional de maestros y  se cerró el Parque Mirador de los Nevados, por lo que no se puedieron ejecutar varias acciones programadas.</t>
  </si>
  <si>
    <t xml:space="preserve">Ampliar la oferta insticional para el desarrollo de acciones de educación ambiental a través de las TIC´s.
Retomar las gestiones de educación ambiental con los colegios distritales que se encontraban en paro nacional de maestros </t>
  </si>
  <si>
    <t>Durante el segundo trimestre participaron 16.697  ciudadanos en procesos de participación ciudadana, para un total de 18.718 en lo corrido del año y un total de acumulado durante la vigencia del plan de desarrollo de 26,222, ciudadanos.  Esta participación se adelantó en las comisiones ambientales locales desarrolladas en las 20 localidades del Distrito Capital, y en las jornadas de apropiación social del territorio, entre las que se encuentran jornadas de embellecimiento, jornadas de recuperación de espacio público y jornadas de intervención en humedales. Adicionalmente, se avanzó con la respuesta institucional generada del proceso de desalojo del sector del Bilbao, en donde la entidad realizó jornadas ambientales en torno a la protección del río Bogotá y prevención de emergencias. Así mismo, se desarrolló una jornada ambiental en el sector de Corabastos, frente al manejo adecuado de residuos. Por último, se llevó a cabo una jornada ambiental en el sector de San Benito en donde se profundizaron temas con la comunidad frente al manejo de residuos y apropiación de la cuenca Tunjuelo.</t>
  </si>
  <si>
    <t>NA</t>
  </si>
  <si>
    <t>Durante el segundo trimestre de 2017 participaron 83.370  ciudadanos en las estrategia de educación ambiental, para un total de 115.725 ciudadanos en lo corrido del año y un acumulado durante el plan de desarrollo de 191,025 ciudadanos.  Esta participación se llevó a cabo por medio del desarrollo de acciones pedagógicas y recorridos interpretativos, en las temáticas de Biodiversidad, Comparendo Ambiental, Biodiversidad, Cambio Climático y Gestión de Riesgos. Además se realizaron caminatas ecológicas que son orientadas a la sensibilización, recuperación, protección y apropiación de los territorios ambientales. Durante este periodo se adelantó un programa de socialización de los aspectos ambientales del Código Nacional de Policía y Convivencia en doce localidades del D.C., especialmente en las zonas comerciales y de mayor afluencia de población.</t>
  </si>
  <si>
    <t>Se presentaron retrasos debido al paro nacional de maestrosy al cierre del Aula Ambiental Parque Mirador de los Nevados,lo cual afecta el número de ciudadanos cubiertos a través de las estrategias de TICS y  de ésta aula ambiental. La implementación del trámite en línea para solicitar la inscripción en las caminatas ecológicas, ha dificultado un poco a los ciudadanos su participación. La implementación de la Ley 1801 de 2016 "Por la cual se dicta el Código Nacional de Policía y Convivencia" que derogó los Decretos Distritales 349 y 539 de 2014, la entidad perdió competencia para la realización de los cursos de comparendo ambiental. No obstante, se solicitó el concepto jurídico para establecer el proceder de la OPEL en este aspecto.</t>
  </si>
  <si>
    <t xml:space="preserve">Ampliar la oferta insticional para el desarrollo de acciones de educación ambiental a través de las TIC´s.
Retomar las gestiones de educación ambiental con los colegios distritales que se encontraban en paro nacional de maestros </t>
  </si>
  <si>
    <t xml:space="preserve">Durante los meses de abril, mayo y junio de 2017 y en el marco del Plan de Comunicaciones de la misma vigencia, se realizaron las siguientes actividades:
Comunicación Externa: Gracias a las actividades de comunicación externa, se realizaron 21 comunicados de prensa, lo que permitió alcanzar un total de 513 registros en diferentes medios de comunicación, de igual forma se realizó la actualización permanente de la Página web institucional y en redes sociales los resultados fueron: 94.500 seguidores en twitter, 21.005 likes en Facebook 4.270 seguidores en Instagram y 5.480 visualizaciones a nuestros videos institucionales en el canal de YouTube. 
Comunicación Interna: 13 ediciones del Boletín “Mi Ambiente Interno”, 11 emisiones del programa de sonido interno “nuestro ambiente”, Aplicación de los fondos de pantalla  y envío de 137 mensajes internos a funcionariosycontratistas@ambientebogota.gov.co a través del correo comunicacioninterna@ambientebogota.gov.co. Publicación de información institucional en las carteleras digitales de la SDA.
Socialización de las campañas de: Reconcíliate con la naturaleza y Semana Ambiental 
Material gráfico y audiovisual: Diseño de 538 piezas de material gráfico, distribuido así: 32 videos y/o clips institucionales y 506 piezas gráficas institucionales.
</t>
  </si>
  <si>
    <t>Durante este periodo se realizó la Secretaría Técnica de 48 Comisiones Ambientales Locales, donde se contó con la participación de 823 actores sociales comunatios. En este espacio se avanzó con la articulación interinstitucional, con el fin de armonizar los planes de acción y los proyectos estratégicos de cada uno de los sectores que forman parte de las CAL. Adicionalmente, se realizó el acompañamiento y asesoría técnica para la formulación de los proyectos de inversión de los fondos de desarrollo local.</t>
  </si>
  <si>
    <t>Durante este periodo participó un total de 15.874 ciudadanos de diferentes organizaciones y procesos sociales en torno a la recuperación y proteccion de los elementos ambientales que componen la estructura ecológica de la ciudad.  En cada una de las 20 localidades, el equipo de gestores ambientales de la Opel viene adelantando procesos de participacion ciudadana a traves de jornadas de apropiación social del territorio y fortalecimiento de capacidades para la autogestión frente al cuidado y protección de los ecosistemas; así mismo se evidencia un avance significativo en la apropiacion social de los proyectos estrategicos de la administración Distrital como en el caso de los cerros orientales, intervención en humedales, cuerpos de agua río Bogota y la implementación de la política pública de protección y bienestar animal.</t>
  </si>
  <si>
    <t>El número de cudadanos que participaron durante el trimestre en acciones de educación ambiental dentro de la estrategia de Aulas Ambientales fue de 31.496 por medio del desarrollo de acciones pedagógicas y recorridos interpretativos.</t>
  </si>
  <si>
    <t xml:space="preserve">Durante este periodo participaron 49.284 ciudadanos en las Estrategias de Gestión Ambiental en el marco de las estrategia de educación ambiental, por medio del desarrollo de acciones pedagógicas y procesos de formación Ambiental, en las temáticas de Biodiversidad, Manejo de Residuos Sólidos, Biodiversidad, Cambio Climático y Gestión de Riesgos. </t>
  </si>
  <si>
    <t>Durante este periodo no se realizaron cursos de comparendo ambiental, dado que de acuerdo con la implementación de la Ley 1801 de 2016 "Por la cual se dicta el Código Nacional de Policía y Convivencia" que derogó los Decretos Distritales 349 y 539 de 2014, la entidad perdió competencia para la realización de los cursos de comparendo ambiental. No obstante, se solicitó el concepto jurídico para establecer el proceder de la OPEL en este aspecto.</t>
  </si>
  <si>
    <t>Se desarrollaron caminatas ecológicas, como herramienta fundamental para el reconocimiento vivencial y la apropiación de la Estructura Ecológica Principal y las áreas de valor ambiental del Distrito, generando la participación de 1.899 personas.</t>
  </si>
  <si>
    <t>Se dio inicio con la implementación de la estrategia de educación ambiental a través de las TIC´s con la participación de 691 ciudadanos menores de 13 años.</t>
  </si>
  <si>
    <t>Durante los meses de abril, mayo y junio de 2017 y en el marco del Plan de Comunicaciones de la misma vigencia, se realizaron las siguientes actividades:
Comunicación Externa: Gracias a las actividades de comunicación externa, se realizaron 21 comunicados de prensa, lo que permitió alcanzar un total de 513 registros en diferentes medios de comunicación, de igual forma se realizó la actualización permanente de la Página web institucional y en redes sociales los resultados fueron: 94.500 seguidores en twitter, 21.005 likes en Facebook 4.270 seguidores en Instagram y 5.480 visualizaciones a nuestros videos institucionales en el canal de YouTube. 
Comunicación Interna: 13 ediciones del Boletín “Mi Ambiente Interno”, 11 emisiones del programa de sonido interno “nuestro ambiente”, Aplicación de los fondos de pantalla  y envío de 137 mensajes internos a funcionariosycontratistas@ambientebogota.gov.co a través del correo comunicacioninterna@ambientebogota.gov.co. Publicación de información institucional en las carteleras digitales de la SDA.
Socialización de las campañas de: Reconcíliate con la naturaleza y Semana Ambiental 
Material gráfico y audiovisual: Diseño de 538 piezas de material gráfico, distribuido así: 32 videos y/o clips institucionales y 506 piezas gráficas institucionales.</t>
  </si>
  <si>
    <t>7, OBSERVACIONES AVANCE SEGUNDO TRIMESTRE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</si>
</sst>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9" formatCode="_([$$-240A]\ * #,##0_);_([$$-240A]\ * \(#,##0\);_([$$-240A]\ * &quot;-&quot;??_);_(@_)"/>
    <numFmt numFmtId="170" formatCode="0.0%"/>
    <numFmt numFmtId="171" formatCode="_ * #,##0_ ;_ * \-#,##0_ ;_ * &quot;-&quot;??_ ;_ @_ "/>
    <numFmt numFmtId="172" formatCode="_(&quot;$&quot;* #,##0.00_);_(&quot;$&quot;* \(#,##0.00\);_(&quot;$&quot;* &quot;-&quot;??_);_(@_)"/>
    <numFmt numFmtId="174" formatCode="_-* #,##0\ _€_-;\-* #,##0\ _€_-;_-* &quot;-&quot;??\ _€_-;_-@_-"/>
  </numFmts>
  <fonts count="4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b/>
      <sz val="7"/>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7"/>
      <color theme="1"/>
      <name val="Arial"/>
      <family val="2"/>
    </font>
    <font>
      <sz val="7"/>
      <name val="Calibri"/>
      <family val="2"/>
      <scheme val="minor"/>
    </font>
    <font>
      <sz val="9"/>
      <color theme="1"/>
      <name val="Calibri"/>
      <family val="2"/>
      <scheme val="minor"/>
    </font>
    <font>
      <b/>
      <sz val="9"/>
      <color theme="1"/>
      <name val="Calibri"/>
      <family val="2"/>
      <scheme val="minor"/>
    </font>
    <font>
      <sz val="8"/>
      <color theme="1"/>
      <name val="Arial"/>
      <family val="2"/>
    </font>
    <font>
      <sz val="9"/>
      <name val="Calibri"/>
      <family val="2"/>
      <scheme val="minor"/>
    </font>
    <font>
      <sz val="10"/>
      <name val="Calibri"/>
      <family val="2"/>
      <scheme val="minor"/>
    </font>
    <font>
      <b/>
      <sz val="10"/>
      <color indexed="8"/>
      <name val="Arial"/>
      <family val="2"/>
    </font>
    <font>
      <sz val="11"/>
      <color theme="1"/>
      <name val="Arial Narrow"/>
      <family val="2"/>
    </font>
    <font>
      <sz val="12"/>
      <color theme="1"/>
      <name val="Arial"/>
      <family val="2"/>
    </font>
    <font>
      <sz val="10"/>
      <color indexed="8"/>
      <name val="Arial"/>
      <family val="2"/>
    </font>
    <font>
      <sz val="10"/>
      <color theme="1"/>
      <name val="Arial"/>
      <family val="2"/>
    </font>
    <font>
      <b/>
      <sz val="11"/>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theme="1"/>
      </top>
      <bottom style="medium">
        <color indexed="64"/>
      </bottom>
      <diagonal/>
    </border>
    <border>
      <left style="thin">
        <color indexed="64"/>
      </left>
      <right style="thin">
        <color indexed="64"/>
      </right>
      <top style="medium">
        <color theme="1"/>
      </top>
      <bottom style="medium">
        <color indexed="64"/>
      </bottom>
      <diagonal/>
    </border>
    <border>
      <left style="medium">
        <color indexed="64"/>
      </left>
      <right style="medium">
        <color indexed="64"/>
      </right>
      <top style="thin">
        <color indexed="64"/>
      </top>
      <bottom/>
      <diagonal/>
    </border>
  </borders>
  <cellStyleXfs count="29">
    <xf numFmtId="0" fontId="0" fillId="0" borderId="0"/>
    <xf numFmtId="167" fontId="9" fillId="0" borderId="0" applyFont="0" applyFill="0" applyBorder="0" applyAlignment="0" applyProtection="0"/>
    <xf numFmtId="167" fontId="4" fillId="0" borderId="0" applyFont="0" applyFill="0" applyBorder="0" applyAlignment="0" applyProtection="0"/>
    <xf numFmtId="165" fontId="6" fillId="0" borderId="0" applyFont="0" applyFill="0" applyBorder="0" applyAlignment="0" applyProtection="0"/>
    <xf numFmtId="43" fontId="2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44" fontId="23" fillId="0" borderId="0" applyFont="0" applyFill="0" applyBorder="0" applyAlignment="0" applyProtection="0"/>
    <xf numFmtId="172"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cellStyleXfs>
  <cellXfs count="322">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0" fontId="25" fillId="4" borderId="0" xfId="0" applyFont="1" applyFill="1" applyBorder="1" applyAlignment="1">
      <alignment horizontal="center" vertical="center" wrapText="1"/>
    </xf>
    <xf numFmtId="0" fontId="26" fillId="4" borderId="0" xfId="0" applyFont="1" applyFill="1" applyBorder="1" applyAlignment="1">
      <alignment horizontal="center" vertical="center" wrapText="1"/>
    </xf>
    <xf numFmtId="10" fontId="26" fillId="4" borderId="0" xfId="16" applyNumberFormat="1" applyFont="1" applyFill="1" applyBorder="1" applyAlignment="1">
      <alignment horizontal="center"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25" fillId="4"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174" fontId="0" fillId="0" borderId="0" xfId="0" applyNumberFormat="1" applyFill="1" applyAlignment="1">
      <alignment horizontal="center"/>
    </xf>
    <xf numFmtId="0" fontId="4" fillId="4" borderId="0" xfId="16" applyFill="1" applyAlignment="1">
      <alignment vertical="center"/>
    </xf>
    <xf numFmtId="10" fontId="27" fillId="4" borderId="1" xfId="16" applyNumberFormat="1" applyFont="1" applyFill="1" applyBorder="1" applyAlignment="1">
      <alignment horizontal="center" vertical="center" wrapText="1"/>
    </xf>
    <xf numFmtId="3" fontId="17" fillId="0" borderId="3" xfId="0" applyNumberFormat="1" applyFont="1" applyFill="1" applyBorder="1" applyAlignment="1">
      <alignment horizontal="center" vertical="center" wrapText="1"/>
    </xf>
    <xf numFmtId="0" fontId="29" fillId="0" borderId="3" xfId="0" applyFont="1" applyFill="1" applyBorder="1" applyAlignment="1">
      <alignment horizontal="center" vertical="center"/>
    </xf>
    <xf numFmtId="174" fontId="29" fillId="4" borderId="3" xfId="3" applyNumberFormat="1" applyFont="1" applyFill="1" applyBorder="1" applyAlignment="1">
      <alignment horizontal="center" vertical="center"/>
    </xf>
    <xf numFmtId="174" fontId="29" fillId="4" borderId="1" xfId="3" applyNumberFormat="1" applyFont="1" applyFill="1" applyBorder="1" applyAlignment="1">
      <alignment horizontal="center" vertical="center"/>
    </xf>
    <xf numFmtId="174" fontId="29" fillId="0" borderId="1" xfId="3" applyNumberFormat="1" applyFont="1" applyFill="1" applyBorder="1" applyAlignment="1">
      <alignment horizontal="center" vertical="center"/>
    </xf>
    <xf numFmtId="0" fontId="29" fillId="4" borderId="3" xfId="0" applyFont="1" applyFill="1" applyBorder="1" applyAlignment="1">
      <alignment horizontal="center" vertical="center"/>
    </xf>
    <xf numFmtId="174" fontId="29" fillId="0" borderId="3" xfId="3" applyNumberFormat="1" applyFont="1" applyFill="1" applyBorder="1" applyAlignment="1">
      <alignment horizontal="center" vertical="center"/>
    </xf>
    <xf numFmtId="37" fontId="18" fillId="4" borderId="1" xfId="9" applyNumberFormat="1" applyFont="1" applyFill="1" applyBorder="1" applyAlignment="1">
      <alignment horizontal="center" vertical="center"/>
    </xf>
    <xf numFmtId="37" fontId="20" fillId="4" borderId="4" xfId="9" applyNumberFormat="1" applyFont="1" applyFill="1" applyBorder="1" applyAlignment="1">
      <alignment horizontal="center" vertical="center"/>
    </xf>
    <xf numFmtId="37" fontId="20" fillId="4" borderId="2" xfId="9" applyNumberFormat="1" applyFont="1" applyFill="1" applyBorder="1" applyAlignment="1">
      <alignment horizontal="center" vertical="center"/>
    </xf>
    <xf numFmtId="174" fontId="30" fillId="4" borderId="2" xfId="3"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3" fontId="17" fillId="4" borderId="3" xfId="0" applyNumberFormat="1" applyFont="1" applyFill="1" applyBorder="1" applyAlignment="1">
      <alignment horizontal="center" vertical="center" wrapText="1"/>
    </xf>
    <xf numFmtId="0" fontId="18" fillId="4" borderId="1" xfId="0" applyFont="1" applyFill="1" applyBorder="1" applyAlignment="1">
      <alignment horizontal="right" vertical="center"/>
    </xf>
    <xf numFmtId="0" fontId="29" fillId="4" borderId="1" xfId="0" applyFont="1" applyFill="1" applyBorder="1" applyAlignment="1">
      <alignment horizontal="center" vertical="center"/>
    </xf>
    <xf numFmtId="174" fontId="29" fillId="4" borderId="1" xfId="0" applyNumberFormat="1" applyFont="1" applyFill="1" applyBorder="1" applyAlignment="1">
      <alignment horizontal="center" vertical="center"/>
    </xf>
    <xf numFmtId="3" fontId="17" fillId="4" borderId="1" xfId="10" applyNumberFormat="1" applyFont="1" applyFill="1" applyBorder="1" applyAlignment="1">
      <alignment horizontal="center" vertical="center" wrapText="1"/>
    </xf>
    <xf numFmtId="169" fontId="18" fillId="4" borderId="1" xfId="0" applyNumberFormat="1" applyFont="1" applyFill="1" applyBorder="1" applyAlignment="1">
      <alignment horizontal="right" vertical="center"/>
    </xf>
    <xf numFmtId="174" fontId="30" fillId="4" borderId="4" xfId="3" applyNumberFormat="1" applyFont="1" applyFill="1" applyBorder="1" applyAlignment="1">
      <alignment horizontal="center" vertical="center"/>
    </xf>
    <xf numFmtId="174" fontId="29" fillId="4" borderId="1" xfId="0" applyNumberFormat="1" applyFont="1" applyFill="1" applyBorder="1" applyAlignment="1">
      <alignment vertical="center"/>
    </xf>
    <xf numFmtId="0" fontId="2" fillId="6" borderId="1" xfId="16" applyFont="1" applyFill="1" applyBorder="1" applyAlignment="1">
      <alignment horizontal="left" vertical="center" wrapText="1"/>
    </xf>
    <xf numFmtId="0" fontId="0" fillId="4" borderId="0" xfId="0" applyFill="1" applyBorder="1" applyAlignment="1">
      <alignment horizontal="center"/>
    </xf>
    <xf numFmtId="0" fontId="0" fillId="0" borderId="30" xfId="0" applyFill="1" applyBorder="1"/>
    <xf numFmtId="0" fontId="35" fillId="0" borderId="0" xfId="0" applyFont="1" applyFill="1" applyAlignment="1">
      <alignment horizontal="center" vertical="center"/>
    </xf>
    <xf numFmtId="0" fontId="5" fillId="4" borderId="27"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36" fillId="4" borderId="27" xfId="0" applyFont="1" applyFill="1" applyBorder="1"/>
    <xf numFmtId="0" fontId="36" fillId="4" borderId="0" xfId="0" applyFont="1" applyFill="1" applyBorder="1"/>
    <xf numFmtId="0" fontId="36" fillId="4" borderId="0" xfId="0" applyFont="1" applyFill="1" applyBorder="1" applyAlignment="1">
      <alignment horizontal="center"/>
    </xf>
    <xf numFmtId="0" fontId="36" fillId="4" borderId="28" xfId="0" applyFont="1" applyFill="1" applyBorder="1"/>
    <xf numFmtId="0" fontId="16" fillId="7" borderId="3" xfId="0" applyFont="1" applyFill="1" applyBorder="1" applyAlignment="1" applyProtection="1">
      <alignment horizontal="left" vertical="center" wrapText="1"/>
      <protection locked="0"/>
    </xf>
    <xf numFmtId="0" fontId="16" fillId="7" borderId="1" xfId="0" applyFont="1" applyFill="1" applyBorder="1" applyAlignment="1" applyProtection="1">
      <alignment horizontal="left" vertical="center" wrapText="1"/>
      <protection locked="0"/>
    </xf>
    <xf numFmtId="0" fontId="16" fillId="7" borderId="2" xfId="0" applyFont="1" applyFill="1" applyBorder="1" applyAlignment="1" applyProtection="1">
      <alignment horizontal="left" vertical="center" wrapText="1"/>
      <protection locked="0"/>
    </xf>
    <xf numFmtId="0" fontId="16" fillId="7" borderId="4" xfId="0" applyFont="1" applyFill="1" applyBorder="1" applyAlignment="1" applyProtection="1">
      <alignment horizontal="left" vertical="center" wrapText="1"/>
      <protection locked="0"/>
    </xf>
    <xf numFmtId="0" fontId="16" fillId="7" borderId="5" xfId="0" applyFont="1" applyFill="1" applyBorder="1" applyAlignment="1" applyProtection="1">
      <alignment horizontal="left" vertical="center" wrapText="1"/>
      <protection locked="0"/>
    </xf>
    <xf numFmtId="0" fontId="32" fillId="7" borderId="0" xfId="0" applyFont="1" applyFill="1" applyBorder="1" applyAlignment="1"/>
    <xf numFmtId="0" fontId="33" fillId="7" borderId="0" xfId="0" applyFont="1" applyFill="1" applyBorder="1" applyAlignment="1"/>
    <xf numFmtId="3" fontId="17" fillId="4" borderId="5" xfId="0" applyNumberFormat="1" applyFont="1" applyFill="1" applyBorder="1" applyAlignment="1">
      <alignment horizontal="center" vertical="center" wrapText="1"/>
    </xf>
    <xf numFmtId="0" fontId="29" fillId="4" borderId="5" xfId="0" applyFont="1" applyFill="1" applyBorder="1" applyAlignment="1">
      <alignment horizontal="center" vertical="center"/>
    </xf>
    <xf numFmtId="174" fontId="29" fillId="4" borderId="5" xfId="3" applyNumberFormat="1" applyFont="1" applyFill="1" applyBorder="1" applyAlignment="1">
      <alignment horizontal="center" vertical="center"/>
    </xf>
    <xf numFmtId="3" fontId="19" fillId="3" borderId="4" xfId="0" applyNumberFormat="1" applyFont="1" applyFill="1" applyBorder="1" applyAlignment="1">
      <alignment horizontal="center" vertical="center" wrapText="1"/>
    </xf>
    <xf numFmtId="174" fontId="30" fillId="0" borderId="4" xfId="0" applyNumberFormat="1" applyFont="1" applyFill="1" applyBorder="1" applyAlignment="1">
      <alignment vertical="center"/>
    </xf>
    <xf numFmtId="174" fontId="29" fillId="4" borderId="4" xfId="0" applyNumberFormat="1" applyFont="1" applyFill="1" applyBorder="1" applyAlignment="1">
      <alignment horizontal="center"/>
    </xf>
    <xf numFmtId="0" fontId="32" fillId="7" borderId="30" xfId="0" applyFont="1" applyFill="1" applyBorder="1" applyAlignment="1"/>
    <xf numFmtId="0" fontId="33" fillId="7" borderId="30" xfId="0" applyFont="1" applyFill="1" applyBorder="1" applyAlignment="1"/>
    <xf numFmtId="0" fontId="2" fillId="6" borderId="4" xfId="16" applyFont="1" applyFill="1" applyBorder="1" applyAlignment="1">
      <alignment horizontal="left" vertical="center" wrapText="1"/>
    </xf>
    <xf numFmtId="0" fontId="14" fillId="6" borderId="4" xfId="16" applyFont="1" applyFill="1" applyBorder="1" applyAlignment="1">
      <alignment horizontal="center" vertical="center" textRotation="180" wrapText="1"/>
    </xf>
    <xf numFmtId="10" fontId="4" fillId="6" borderId="4" xfId="16" applyNumberFormat="1" applyFont="1" applyFill="1" applyBorder="1" applyAlignment="1">
      <alignment horizontal="center" vertical="center" wrapText="1"/>
    </xf>
    <xf numFmtId="10" fontId="11" fillId="4" borderId="0" xfId="16" applyNumberFormat="1" applyFont="1" applyFill="1" applyBorder="1" applyAlignment="1">
      <alignment horizontal="center" vertical="center"/>
    </xf>
    <xf numFmtId="0" fontId="18" fillId="4" borderId="1" xfId="0" applyFont="1" applyFill="1" applyBorder="1" applyAlignment="1">
      <alignment horizontal="center" vertical="center"/>
    </xf>
    <xf numFmtId="37" fontId="18" fillId="4" borderId="2" xfId="9" applyNumberFormat="1" applyFont="1" applyFill="1" applyBorder="1" applyAlignment="1">
      <alignment horizontal="center" vertical="center"/>
    </xf>
    <xf numFmtId="37" fontId="18" fillId="4" borderId="4" xfId="9" applyNumberFormat="1" applyFont="1" applyFill="1" applyBorder="1" applyAlignment="1">
      <alignment horizontal="center" vertical="center"/>
    </xf>
    <xf numFmtId="0" fontId="0" fillId="0" borderId="25" xfId="0" applyFill="1" applyBorder="1" applyAlignment="1">
      <alignment horizontal="center" vertical="center"/>
    </xf>
    <xf numFmtId="0" fontId="0" fillId="0" borderId="0" xfId="0" applyFill="1" applyBorder="1" applyAlignment="1">
      <alignment horizontal="center" vertical="center"/>
    </xf>
    <xf numFmtId="0" fontId="0" fillId="0" borderId="30" xfId="0" applyFill="1" applyBorder="1" applyAlignment="1">
      <alignment horizontal="center" vertical="center"/>
    </xf>
    <xf numFmtId="169" fontId="4" fillId="0" borderId="25" xfId="0" applyNumberFormat="1" applyFont="1" applyFill="1" applyBorder="1" applyAlignment="1">
      <alignment horizontal="center"/>
    </xf>
    <xf numFmtId="3" fontId="17" fillId="4" borderId="3" xfId="10" applyNumberFormat="1" applyFont="1" applyFill="1" applyBorder="1" applyAlignment="1">
      <alignment horizontal="center" vertical="center" wrapText="1"/>
    </xf>
    <xf numFmtId="174" fontId="29" fillId="4" borderId="3" xfId="0" applyNumberFormat="1" applyFont="1" applyFill="1" applyBorder="1" applyAlignment="1">
      <alignment vertical="center"/>
    </xf>
    <xf numFmtId="174" fontId="29" fillId="4" borderId="3" xfId="0" applyNumberFormat="1" applyFont="1" applyFill="1" applyBorder="1" applyAlignment="1">
      <alignment horizontal="center"/>
    </xf>
    <xf numFmtId="0" fontId="0" fillId="0" borderId="25" xfId="0" applyFill="1" applyBorder="1"/>
    <xf numFmtId="0" fontId="0" fillId="0" borderId="0" xfId="0" applyFill="1" applyBorder="1"/>
    <xf numFmtId="169" fontId="2" fillId="0" borderId="30" xfId="0" applyNumberFormat="1" applyFont="1" applyFill="1" applyBorder="1" applyAlignment="1">
      <alignment horizontal="center" vertical="center"/>
    </xf>
    <xf numFmtId="169" fontId="37" fillId="0" borderId="8" xfId="10" applyNumberFormat="1" applyFont="1" applyFill="1" applyBorder="1" applyAlignment="1">
      <alignment horizontal="center" vertical="center" wrapText="1"/>
    </xf>
    <xf numFmtId="0" fontId="18" fillId="0" borderId="8" xfId="0" applyFont="1" applyFill="1" applyBorder="1" applyAlignment="1">
      <alignment horizontal="right" vertical="center"/>
    </xf>
    <xf numFmtId="0" fontId="18" fillId="0" borderId="8" xfId="0" applyFont="1" applyFill="1" applyBorder="1" applyAlignment="1">
      <alignment horizontal="center" vertical="center"/>
    </xf>
    <xf numFmtId="3" fontId="17" fillId="0" borderId="8" xfId="10" applyNumberFormat="1" applyFont="1" applyFill="1" applyBorder="1" applyAlignment="1">
      <alignment horizontal="center" vertical="center" wrapText="1"/>
    </xf>
    <xf numFmtId="3" fontId="17" fillId="0" borderId="15" xfId="0" applyNumberFormat="1" applyFont="1" applyFill="1" applyBorder="1" applyAlignment="1">
      <alignment horizontal="center" vertical="center" wrapText="1"/>
    </xf>
    <xf numFmtId="169" fontId="18" fillId="0" borderId="8" xfId="0" applyNumberFormat="1" applyFont="1" applyFill="1" applyBorder="1" applyAlignment="1">
      <alignment horizontal="right" vertical="center"/>
    </xf>
    <xf numFmtId="169" fontId="37" fillId="0" borderId="35" xfId="10" applyNumberFormat="1" applyFont="1" applyFill="1" applyBorder="1" applyAlignment="1">
      <alignment horizontal="center" vertical="center" wrapText="1"/>
    </xf>
    <xf numFmtId="0" fontId="18" fillId="4" borderId="8" xfId="0" applyFont="1" applyFill="1" applyBorder="1" applyAlignment="1">
      <alignment horizontal="center" vertical="center"/>
    </xf>
    <xf numFmtId="0" fontId="5" fillId="7" borderId="2" xfId="0" applyFont="1" applyFill="1" applyBorder="1" applyAlignment="1">
      <alignment horizontal="center" vertical="center" wrapText="1"/>
    </xf>
    <xf numFmtId="169" fontId="4" fillId="0" borderId="1" xfId="0" applyNumberFormat="1" applyFont="1" applyFill="1" applyBorder="1" applyAlignment="1">
      <alignment horizontal="center"/>
    </xf>
    <xf numFmtId="3" fontId="17" fillId="0" borderId="43" xfId="0" applyNumberFormat="1" applyFont="1" applyFill="1" applyBorder="1" applyAlignment="1">
      <alignment horizontal="center" vertical="center" wrapText="1"/>
    </xf>
    <xf numFmtId="169" fontId="37" fillId="0" borderId="41" xfId="10" applyNumberFormat="1" applyFont="1" applyFill="1" applyBorder="1" applyAlignment="1">
      <alignment horizontal="center" vertical="center" wrapText="1"/>
    </xf>
    <xf numFmtId="169" fontId="4" fillId="0" borderId="4" xfId="0" applyNumberFormat="1" applyFont="1" applyFill="1" applyBorder="1" applyAlignment="1">
      <alignment horizontal="center"/>
    </xf>
    <xf numFmtId="169" fontId="4" fillId="0" borderId="3" xfId="0" applyNumberFormat="1" applyFont="1" applyFill="1" applyBorder="1" applyAlignment="1">
      <alignment horizontal="center"/>
    </xf>
    <xf numFmtId="169" fontId="2" fillId="0" borderId="4" xfId="0" applyNumberFormat="1" applyFont="1" applyFill="1" applyBorder="1" applyAlignment="1">
      <alignment horizontal="center" vertical="center"/>
    </xf>
    <xf numFmtId="0" fontId="2" fillId="6" borderId="4" xfId="16" applyFont="1" applyFill="1" applyBorder="1" applyAlignment="1">
      <alignment horizontal="center" vertical="center" wrapText="1"/>
    </xf>
    <xf numFmtId="174" fontId="29" fillId="4" borderId="1" xfId="5" applyNumberFormat="1" applyFont="1" applyFill="1" applyBorder="1" applyAlignment="1">
      <alignment horizontal="center" vertical="center"/>
    </xf>
    <xf numFmtId="169" fontId="34" fillId="0" borderId="41" xfId="10" applyNumberFormat="1" applyFont="1" applyFill="1" applyBorder="1" applyAlignment="1">
      <alignment horizontal="center" vertical="center" wrapText="1"/>
    </xf>
    <xf numFmtId="37" fontId="18" fillId="4" borderId="1" xfId="10" applyNumberFormat="1" applyFont="1" applyFill="1" applyBorder="1" applyAlignment="1">
      <alignment horizontal="center" vertical="center"/>
    </xf>
    <xf numFmtId="169" fontId="34" fillId="0" borderId="35" xfId="10" applyNumberFormat="1" applyFont="1" applyFill="1" applyBorder="1" applyAlignment="1">
      <alignment horizontal="center" vertical="center" wrapText="1"/>
    </xf>
    <xf numFmtId="3" fontId="17" fillId="4" borderId="5" xfId="10" applyNumberFormat="1" applyFont="1" applyFill="1" applyBorder="1" applyAlignment="1">
      <alignment horizontal="center" vertical="center" wrapText="1"/>
    </xf>
    <xf numFmtId="10" fontId="32" fillId="7" borderId="0" xfId="21" applyNumberFormat="1" applyFont="1" applyFill="1" applyBorder="1" applyAlignment="1"/>
    <xf numFmtId="0" fontId="11" fillId="7" borderId="30" xfId="0" applyFont="1" applyFill="1" applyBorder="1" applyAlignment="1">
      <alignment horizontal="right"/>
    </xf>
    <xf numFmtId="0" fontId="35" fillId="0" borderId="0" xfId="0" applyFont="1" applyFill="1" applyBorder="1" applyAlignment="1">
      <alignment horizontal="center" vertical="center"/>
    </xf>
    <xf numFmtId="0" fontId="24" fillId="0" borderId="0" xfId="0" applyFont="1" applyFill="1" applyBorder="1"/>
    <xf numFmtId="10" fontId="27" fillId="4" borderId="2" xfId="16" applyNumberFormat="1" applyFont="1" applyFill="1" applyBorder="1" applyAlignment="1">
      <alignment horizontal="center" vertical="center" wrapText="1"/>
    </xf>
    <xf numFmtId="9" fontId="27" fillId="8" borderId="1" xfId="27" applyFont="1" applyFill="1" applyBorder="1" applyAlignment="1">
      <alignment horizontal="center" vertical="center" wrapText="1"/>
    </xf>
    <xf numFmtId="170" fontId="28" fillId="7" borderId="1" xfId="0" applyNumberFormat="1" applyFont="1" applyFill="1" applyBorder="1" applyAlignment="1">
      <alignment vertical="center"/>
    </xf>
    <xf numFmtId="170" fontId="28" fillId="5" borderId="5" xfId="0" applyNumberFormat="1" applyFont="1" applyFill="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0" fontId="7" fillId="0" borderId="1" xfId="21" applyNumberFormat="1" applyFont="1" applyBorder="1" applyAlignment="1">
      <alignment horizontal="center" vertical="center"/>
    </xf>
    <xf numFmtId="10" fontId="29" fillId="4" borderId="1" xfId="21" applyNumberFormat="1" applyFont="1" applyFill="1" applyBorder="1" applyAlignment="1">
      <alignment horizontal="center" vertical="center"/>
    </xf>
    <xf numFmtId="10" fontId="29" fillId="0" borderId="1" xfId="21" applyNumberFormat="1" applyFont="1" applyFill="1" applyBorder="1" applyAlignment="1">
      <alignment horizontal="center" vertical="center"/>
    </xf>
    <xf numFmtId="0" fontId="2" fillId="6" borderId="48" xfId="16" applyFont="1" applyFill="1" applyBorder="1" applyAlignment="1">
      <alignment horizontal="center" vertical="center" wrapText="1"/>
    </xf>
    <xf numFmtId="9" fontId="2" fillId="6" borderId="49" xfId="28" applyFont="1" applyFill="1" applyBorder="1" applyAlignment="1">
      <alignment horizontal="center" vertical="center" wrapText="1"/>
    </xf>
    <xf numFmtId="9" fontId="28" fillId="7" borderId="1" xfId="0" applyNumberFormat="1" applyFont="1" applyFill="1" applyBorder="1" applyAlignment="1">
      <alignment horizontal="center" vertical="center"/>
    </xf>
    <xf numFmtId="9" fontId="27" fillId="0" borderId="1" xfId="27" applyFont="1" applyFill="1" applyBorder="1" applyAlignment="1">
      <alignment horizontal="center" vertical="center"/>
    </xf>
    <xf numFmtId="9" fontId="27" fillId="4" borderId="1" xfId="27" applyFont="1" applyFill="1" applyBorder="1" applyAlignment="1">
      <alignment horizontal="center" vertical="center"/>
    </xf>
    <xf numFmtId="9" fontId="27" fillId="4" borderId="1" xfId="16" applyNumberFormat="1" applyFont="1" applyFill="1" applyBorder="1" applyAlignment="1">
      <alignment horizontal="center" vertical="center" wrapText="1"/>
    </xf>
    <xf numFmtId="9" fontId="27" fillId="4" borderId="1" xfId="0" applyNumberFormat="1" applyFont="1" applyFill="1" applyBorder="1" applyAlignment="1">
      <alignment horizontal="center" vertical="center"/>
    </xf>
    <xf numFmtId="0" fontId="28" fillId="7" borderId="1" xfId="27" applyNumberFormat="1" applyFont="1" applyFill="1" applyBorder="1" applyAlignment="1">
      <alignment horizontal="center" vertical="center"/>
    </xf>
    <xf numFmtId="9" fontId="27" fillId="10" borderId="1" xfId="27" applyFont="1" applyFill="1" applyBorder="1" applyAlignment="1">
      <alignment horizontal="center" vertical="center" wrapText="1"/>
    </xf>
    <xf numFmtId="170" fontId="28" fillId="5" borderId="1" xfId="0" applyNumberFormat="1" applyFont="1" applyFill="1" applyBorder="1" applyAlignment="1">
      <alignment vertical="center"/>
    </xf>
    <xf numFmtId="9" fontId="27" fillId="4" borderId="1" xfId="28" applyFont="1" applyFill="1" applyBorder="1" applyAlignment="1">
      <alignment horizontal="center" vertical="center" wrapText="1"/>
    </xf>
    <xf numFmtId="9" fontId="27" fillId="4" borderId="2" xfId="16" applyNumberFormat="1" applyFont="1" applyFill="1" applyBorder="1" applyAlignment="1">
      <alignment horizontal="center" vertical="center" wrapText="1"/>
    </xf>
    <xf numFmtId="0" fontId="28" fillId="5" borderId="1" xfId="0" applyFont="1" applyFill="1" applyBorder="1" applyAlignment="1">
      <alignment horizontal="center" vertical="center"/>
    </xf>
    <xf numFmtId="9" fontId="27" fillId="8" borderId="1" xfId="28" applyFont="1" applyFill="1" applyBorder="1" applyAlignment="1">
      <alignment horizontal="center" vertical="center" wrapText="1"/>
    </xf>
    <xf numFmtId="9" fontId="28" fillId="5" borderId="1" xfId="0" applyNumberFormat="1" applyFont="1" applyFill="1" applyBorder="1" applyAlignment="1">
      <alignment horizontal="center" vertical="center"/>
    </xf>
    <xf numFmtId="165" fontId="27" fillId="4" borderId="1" xfId="5" applyFont="1" applyFill="1" applyBorder="1" applyAlignment="1">
      <alignment horizontal="center" vertical="center" wrapText="1"/>
    </xf>
    <xf numFmtId="9" fontId="27" fillId="4" borderId="1" xfId="5" applyNumberFormat="1" applyFont="1" applyFill="1" applyBorder="1" applyAlignment="1">
      <alignment horizontal="center" vertical="center" wrapText="1"/>
    </xf>
    <xf numFmtId="9" fontId="16" fillId="10" borderId="1" xfId="28" applyFont="1" applyFill="1" applyBorder="1" applyAlignment="1">
      <alignment horizontal="center" vertical="center" wrapText="1"/>
    </xf>
    <xf numFmtId="9" fontId="28" fillId="5" borderId="1" xfId="28" applyFont="1" applyFill="1" applyBorder="1" applyAlignment="1">
      <alignment horizontal="center" vertical="center"/>
    </xf>
    <xf numFmtId="9" fontId="28" fillId="5" borderId="1" xfId="27" applyFont="1" applyFill="1" applyBorder="1" applyAlignment="1">
      <alignment horizontal="center" vertical="center"/>
    </xf>
    <xf numFmtId="9" fontId="27" fillId="10" borderId="2" xfId="27" applyFont="1" applyFill="1" applyBorder="1" applyAlignment="1">
      <alignment horizontal="center" vertical="center" wrapText="1"/>
    </xf>
    <xf numFmtId="9" fontId="27" fillId="10" borderId="2" xfId="28" applyFont="1" applyFill="1" applyBorder="1" applyAlignment="1">
      <alignment horizontal="center" vertical="center" wrapText="1"/>
    </xf>
    <xf numFmtId="9" fontId="2" fillId="6" borderId="49" xfId="21" applyFont="1" applyFill="1" applyBorder="1" applyAlignment="1">
      <alignment horizontal="center" vertical="center" wrapText="1"/>
    </xf>
    <xf numFmtId="174" fontId="7" fillId="0" borderId="1" xfId="3" applyNumberFormat="1" applyFont="1" applyBorder="1" applyAlignment="1">
      <alignment horizontal="center" vertical="center"/>
    </xf>
    <xf numFmtId="174" fontId="18" fillId="4" borderId="1" xfId="3" applyNumberFormat="1" applyFont="1" applyFill="1" applyBorder="1" applyAlignment="1">
      <alignment horizontal="right" vertical="center"/>
    </xf>
    <xf numFmtId="0" fontId="10" fillId="7" borderId="0" xfId="0" applyFont="1" applyFill="1" applyBorder="1" applyAlignment="1">
      <alignment vertical="center" wrapText="1"/>
    </xf>
    <xf numFmtId="0" fontId="39" fillId="0" borderId="47" xfId="0" applyFont="1" applyFill="1" applyBorder="1" applyAlignment="1">
      <alignment horizontal="right"/>
    </xf>
    <xf numFmtId="0" fontId="36" fillId="0" borderId="24" xfId="0" applyFont="1" applyFill="1" applyBorder="1" applyAlignment="1">
      <alignment horizontal="center"/>
    </xf>
    <xf numFmtId="0" fontId="36" fillId="0" borderId="25" xfId="0" applyFont="1" applyFill="1" applyBorder="1" applyAlignment="1">
      <alignment horizontal="center"/>
    </xf>
    <xf numFmtId="0" fontId="36" fillId="0" borderId="26" xfId="0" applyFont="1" applyFill="1" applyBorder="1" applyAlignment="1">
      <alignment horizontal="center"/>
    </xf>
    <xf numFmtId="0" fontId="36" fillId="0" borderId="27" xfId="0" applyFont="1" applyFill="1" applyBorder="1" applyAlignment="1">
      <alignment horizontal="center"/>
    </xf>
    <xf numFmtId="0" fontId="36" fillId="0" borderId="0" xfId="0" applyFont="1" applyFill="1" applyBorder="1" applyAlignment="1">
      <alignment horizontal="center"/>
    </xf>
    <xf numFmtId="0" fontId="36" fillId="0" borderId="9" xfId="0" applyFont="1" applyFill="1" applyBorder="1" applyAlignment="1">
      <alignment horizontal="center"/>
    </xf>
    <xf numFmtId="0" fontId="5" fillId="7" borderId="16"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7" borderId="3"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wrapText="1"/>
      <protection locked="0"/>
    </xf>
    <xf numFmtId="0" fontId="5"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10" xfId="0" applyFont="1" applyFill="1" applyBorder="1" applyAlignment="1" applyProtection="1">
      <alignment horizontal="center" vertical="center" wrapText="1"/>
      <protection locked="0"/>
    </xf>
    <xf numFmtId="0" fontId="5" fillId="7" borderId="11" xfId="0" applyFont="1" applyFill="1" applyBorder="1" applyAlignment="1" applyProtection="1">
      <alignment horizontal="center" vertical="center" wrapText="1"/>
      <protection locked="0"/>
    </xf>
    <xf numFmtId="0" fontId="5" fillId="7" borderId="19" xfId="0" applyFont="1" applyFill="1" applyBorder="1" applyAlignment="1" applyProtection="1">
      <alignment horizontal="center" vertical="center" wrapText="1"/>
      <protection locked="0"/>
    </xf>
    <xf numFmtId="0" fontId="5" fillId="7" borderId="8"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17" xfId="0" applyFont="1" applyFill="1" applyBorder="1" applyAlignment="1">
      <alignment horizontal="center" vertical="center" wrapText="1"/>
    </xf>
    <xf numFmtId="0" fontId="5" fillId="7" borderId="46" xfId="0" applyFont="1" applyFill="1" applyBorder="1" applyAlignment="1">
      <alignment horizontal="center" vertical="center" wrapText="1"/>
    </xf>
    <xf numFmtId="0" fontId="29" fillId="0" borderId="10" xfId="0" applyFont="1" applyFill="1" applyBorder="1" applyAlignment="1">
      <alignment horizontal="justify" vertical="center" wrapText="1"/>
    </xf>
    <xf numFmtId="0" fontId="29" fillId="0" borderId="11" xfId="0" applyFont="1" applyFill="1" applyBorder="1" applyAlignment="1">
      <alignment horizontal="justify" vertical="center" wrapText="1"/>
    </xf>
    <xf numFmtId="0" fontId="29" fillId="0" borderId="12" xfId="0" applyFont="1" applyFill="1" applyBorder="1" applyAlignment="1">
      <alignment horizontal="justify" vertical="center" wrapText="1"/>
    </xf>
    <xf numFmtId="0" fontId="5" fillId="7" borderId="4"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41"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10" fillId="7" borderId="31" xfId="0" applyFont="1" applyFill="1" applyBorder="1" applyAlignment="1">
      <alignment horizontal="center" vertical="center" wrapText="1"/>
    </xf>
    <xf numFmtId="0" fontId="10" fillId="7" borderId="32"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33"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38" fillId="0" borderId="39"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4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16" xfId="0" applyFill="1" applyBorder="1" applyAlignment="1">
      <alignment horizontal="center"/>
    </xf>
    <xf numFmtId="0" fontId="0" fillId="0" borderId="3" xfId="0" applyFill="1" applyBorder="1" applyAlignment="1">
      <alignment horizontal="center"/>
    </xf>
    <xf numFmtId="0" fontId="0" fillId="0" borderId="17" xfId="0" applyFill="1" applyBorder="1" applyAlignment="1">
      <alignment horizontal="center"/>
    </xf>
    <xf numFmtId="0" fontId="0" fillId="0" borderId="1"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29" fillId="4" borderId="3" xfId="0" applyFont="1" applyFill="1" applyBorder="1" applyAlignment="1">
      <alignment horizontal="justify" vertical="center" wrapText="1"/>
    </xf>
    <xf numFmtId="0" fontId="29" fillId="4" borderId="1" xfId="0" applyFont="1" applyFill="1" applyBorder="1" applyAlignment="1">
      <alignment horizontal="justify" vertical="center"/>
    </xf>
    <xf numFmtId="0" fontId="29" fillId="4" borderId="4" xfId="0" applyFont="1" applyFill="1" applyBorder="1" applyAlignment="1">
      <alignment horizontal="justify" vertical="center"/>
    </xf>
    <xf numFmtId="0" fontId="5" fillId="7" borderId="4" xfId="0" applyFont="1" applyFill="1" applyBorder="1" applyAlignment="1">
      <alignment horizontal="center"/>
    </xf>
    <xf numFmtId="0" fontId="5" fillId="7" borderId="15" xfId="0" applyFont="1" applyFill="1" applyBorder="1" applyAlignment="1">
      <alignment horizontal="center" vertical="center"/>
    </xf>
    <xf numFmtId="0" fontId="5" fillId="7" borderId="31" xfId="0" applyFont="1" applyFill="1" applyBorder="1" applyAlignment="1">
      <alignment horizontal="center" vertical="center"/>
    </xf>
    <xf numFmtId="0" fontId="5" fillId="7" borderId="40" xfId="0" applyFont="1" applyFill="1" applyBorder="1" applyAlignment="1">
      <alignment horizontal="center" vertical="center"/>
    </xf>
    <xf numFmtId="0" fontId="3" fillId="7" borderId="24" xfId="0" applyFont="1" applyFill="1" applyBorder="1" applyAlignment="1" applyProtection="1">
      <alignment horizontal="center" vertical="center" wrapText="1"/>
      <protection locked="0"/>
    </xf>
    <xf numFmtId="0" fontId="3" fillId="7" borderId="25" xfId="0" applyFont="1" applyFill="1" applyBorder="1" applyAlignment="1" applyProtection="1">
      <alignment horizontal="center" vertical="center" wrapText="1"/>
      <protection locked="0"/>
    </xf>
    <xf numFmtId="0" fontId="3" fillId="7" borderId="26" xfId="0" applyFont="1" applyFill="1" applyBorder="1" applyAlignment="1" applyProtection="1">
      <alignment horizontal="center" vertical="center" wrapText="1"/>
      <protection locked="0"/>
    </xf>
    <xf numFmtId="0" fontId="3" fillId="7" borderId="27" xfId="0" applyFont="1" applyFill="1" applyBorder="1" applyAlignment="1" applyProtection="1">
      <alignment horizontal="center" vertical="center" wrapText="1"/>
      <protection locked="0"/>
    </xf>
    <xf numFmtId="0" fontId="3" fillId="7" borderId="0"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3" fillId="7" borderId="29" xfId="0" applyFont="1" applyFill="1" applyBorder="1" applyAlignment="1" applyProtection="1">
      <alignment horizontal="center" vertical="center" wrapText="1"/>
      <protection locked="0"/>
    </xf>
    <xf numFmtId="0" fontId="3" fillId="7" borderId="30" xfId="0" applyFont="1" applyFill="1" applyBorder="1" applyAlignment="1" applyProtection="1">
      <alignment horizontal="center" vertical="center" wrapText="1"/>
      <protection locked="0"/>
    </xf>
    <xf numFmtId="0" fontId="3" fillId="7" borderId="34" xfId="0" applyFont="1" applyFill="1" applyBorder="1" applyAlignment="1" applyProtection="1">
      <alignment horizontal="center" vertical="center" wrapText="1"/>
      <protection locked="0"/>
    </xf>
    <xf numFmtId="0" fontId="21" fillId="0" borderId="0" xfId="0" applyFont="1" applyFill="1" applyAlignment="1">
      <alignment horizontal="right" vertical="center"/>
    </xf>
    <xf numFmtId="0" fontId="29" fillId="0" borderId="3" xfId="0" applyFont="1" applyFill="1" applyBorder="1" applyAlignment="1">
      <alignment horizontal="justify" vertical="center" wrapText="1"/>
    </xf>
    <xf numFmtId="0" fontId="29" fillId="0" borderId="1" xfId="0" applyFont="1" applyFill="1" applyBorder="1" applyAlignment="1">
      <alignment horizontal="justify" vertical="center"/>
    </xf>
    <xf numFmtId="0" fontId="29" fillId="0" borderId="4" xfId="0" applyFont="1" applyFill="1" applyBorder="1" applyAlignment="1">
      <alignment horizontal="justify" vertical="center"/>
    </xf>
    <xf numFmtId="0" fontId="4" fillId="0" borderId="16" xfId="0"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4" borderId="3" xfId="0" applyFont="1" applyFill="1" applyBorder="1" applyAlignment="1">
      <alignment horizontal="justify" wrapText="1"/>
    </xf>
    <xf numFmtId="0" fontId="29" fillId="4" borderId="1" xfId="0" applyFont="1" applyFill="1" applyBorder="1" applyAlignment="1">
      <alignment horizontal="justify"/>
    </xf>
    <xf numFmtId="0" fontId="29" fillId="4" borderId="4" xfId="0" applyFont="1" applyFill="1" applyBorder="1" applyAlignment="1">
      <alignment horizontal="justify"/>
    </xf>
    <xf numFmtId="0" fontId="29" fillId="4" borderId="2" xfId="0" applyFont="1" applyFill="1" applyBorder="1" applyAlignment="1">
      <alignment horizontal="justify" vertical="center"/>
    </xf>
    <xf numFmtId="0" fontId="29" fillId="0" borderId="2" xfId="0" applyFont="1" applyFill="1" applyBorder="1" applyAlignment="1">
      <alignment horizontal="justify" vertical="center"/>
    </xf>
    <xf numFmtId="0" fontId="31" fillId="4" borderId="19" xfId="16" applyFont="1" applyFill="1" applyBorder="1" applyAlignment="1">
      <alignment horizontal="justify" vertical="top"/>
    </xf>
    <xf numFmtId="0" fontId="31" fillId="4" borderId="20" xfId="16" applyFont="1" applyFill="1" applyBorder="1" applyAlignment="1">
      <alignment horizontal="justify" vertical="top"/>
    </xf>
    <xf numFmtId="9" fontId="31" fillId="4" borderId="19" xfId="28" applyFont="1" applyFill="1" applyBorder="1" applyAlignment="1">
      <alignment horizontal="left" vertical="top" wrapText="1"/>
    </xf>
    <xf numFmtId="9" fontId="31" fillId="4" borderId="45" xfId="28" applyFont="1" applyFill="1" applyBorder="1" applyAlignment="1">
      <alignment horizontal="left" vertical="top" wrapText="1"/>
    </xf>
    <xf numFmtId="0" fontId="14" fillId="0" borderId="1" xfId="0" applyFont="1" applyBorder="1" applyAlignment="1" applyProtection="1">
      <alignment horizontal="center" vertical="center" wrapText="1"/>
      <protection locked="0"/>
    </xf>
    <xf numFmtId="9" fontId="15" fillId="0" borderId="2" xfId="0" applyNumberFormat="1" applyFont="1" applyFill="1" applyBorder="1" applyAlignment="1" applyProtection="1">
      <alignment horizontal="center" vertical="center" wrapText="1"/>
      <protection locked="0"/>
    </xf>
    <xf numFmtId="0" fontId="15" fillId="0" borderId="23" xfId="0" applyNumberFormat="1" applyFont="1" applyFill="1" applyBorder="1" applyAlignment="1" applyProtection="1">
      <alignment horizontal="center" vertical="center" wrapText="1"/>
      <protection locked="0"/>
    </xf>
    <xf numFmtId="0" fontId="2" fillId="6" borderId="18" xfId="16" applyFont="1" applyFill="1" applyBorder="1" applyAlignment="1">
      <alignment horizontal="center" vertical="center" wrapText="1"/>
    </xf>
    <xf numFmtId="0" fontId="2" fillId="6" borderId="4" xfId="16" applyFont="1" applyFill="1" applyBorder="1" applyAlignment="1">
      <alignment horizontal="center" vertical="center" wrapText="1"/>
    </xf>
    <xf numFmtId="0" fontId="31" fillId="4" borderId="11" xfId="16" applyFont="1" applyFill="1" applyBorder="1" applyAlignment="1">
      <alignment horizontal="justify" vertical="top"/>
    </xf>
    <xf numFmtId="9" fontId="16" fillId="9" borderId="1" xfId="28" applyNumberFormat="1" applyFont="1" applyFill="1" applyBorder="1" applyAlignment="1" applyProtection="1">
      <alignment horizontal="center" vertical="center" wrapText="1"/>
      <protection locked="0"/>
    </xf>
    <xf numFmtId="0" fontId="31" fillId="0" borderId="1" xfId="16" applyFont="1" applyFill="1" applyBorder="1" applyAlignment="1">
      <alignment horizontal="left" vertical="center" wrapText="1"/>
    </xf>
    <xf numFmtId="9" fontId="15" fillId="9" borderId="1" xfId="0" applyNumberFormat="1" applyFont="1" applyFill="1" applyBorder="1" applyAlignment="1" applyProtection="1">
      <alignment horizontal="center" vertical="center" wrapText="1"/>
      <protection locked="0"/>
    </xf>
    <xf numFmtId="0" fontId="15" fillId="9"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9" fontId="31" fillId="4" borderId="21" xfId="28" applyFont="1" applyFill="1" applyBorder="1" applyAlignment="1">
      <alignment horizontal="justify" vertical="top"/>
    </xf>
    <xf numFmtId="9" fontId="31" fillId="4" borderId="20" xfId="28" applyFont="1" applyFill="1" applyBorder="1" applyAlignment="1">
      <alignment horizontal="justify" vertical="top"/>
    </xf>
    <xf numFmtId="9" fontId="16" fillId="0" borderId="1" xfId="27" applyNumberFormat="1" applyFont="1" applyFill="1" applyBorder="1" applyAlignment="1" applyProtection="1">
      <alignment horizontal="center" vertical="center" wrapText="1"/>
      <protection locked="0"/>
    </xf>
    <xf numFmtId="0" fontId="16" fillId="0" borderId="1" xfId="27" applyNumberFormat="1" applyFont="1" applyFill="1" applyBorder="1" applyAlignment="1" applyProtection="1">
      <alignment horizontal="center" vertical="center" wrapText="1"/>
      <protection locked="0"/>
    </xf>
    <xf numFmtId="0" fontId="31" fillId="0" borderId="2" xfId="16" applyFont="1" applyFill="1" applyBorder="1" applyAlignment="1">
      <alignment horizontal="left" vertical="center" wrapText="1"/>
    </xf>
    <xf numFmtId="0" fontId="31" fillId="0" borderId="5" xfId="16" applyFont="1" applyFill="1" applyBorder="1" applyAlignment="1">
      <alignment horizontal="left" vertical="center" wrapText="1"/>
    </xf>
    <xf numFmtId="170" fontId="16" fillId="0" borderId="2" xfId="27" applyNumberFormat="1" applyFont="1" applyFill="1" applyBorder="1" applyAlignment="1" applyProtection="1">
      <alignment horizontal="center" vertical="center" wrapText="1"/>
      <protection locked="0"/>
    </xf>
    <xf numFmtId="170" fontId="16" fillId="0" borderId="5" xfId="27" applyNumberFormat="1" applyFont="1" applyFill="1" applyBorder="1" applyAlignment="1" applyProtection="1">
      <alignment horizontal="center" vertical="center" wrapText="1"/>
      <protection locked="0"/>
    </xf>
    <xf numFmtId="9" fontId="31" fillId="4" borderId="11" xfId="28" applyFont="1" applyFill="1" applyBorder="1" applyAlignment="1">
      <alignment horizontal="justify" vertical="top"/>
    </xf>
    <xf numFmtId="9" fontId="16" fillId="0" borderId="2" xfId="27" applyNumberFormat="1" applyFont="1" applyFill="1" applyBorder="1" applyAlignment="1" applyProtection="1">
      <alignment horizontal="center" vertical="center" wrapText="1"/>
      <protection locked="0"/>
    </xf>
    <xf numFmtId="9" fontId="16" fillId="0" borderId="5" xfId="27" applyNumberFormat="1"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4" borderId="2" xfId="0" applyFont="1" applyFill="1" applyBorder="1" applyAlignment="1" applyProtection="1">
      <alignment horizontal="center" vertical="center" wrapText="1"/>
      <protection locked="0"/>
    </xf>
    <xf numFmtId="0" fontId="2" fillId="6" borderId="24" xfId="16" applyFont="1" applyFill="1" applyBorder="1" applyAlignment="1">
      <alignment horizontal="center" vertical="center" wrapText="1"/>
    </xf>
    <xf numFmtId="0" fontId="2" fillId="6" borderId="29" xfId="16" applyFont="1" applyFill="1" applyBorder="1" applyAlignment="1">
      <alignment horizontal="center" vertical="center" wrapText="1"/>
    </xf>
    <xf numFmtId="0" fontId="2" fillId="6" borderId="3" xfId="16" applyFont="1" applyFill="1" applyBorder="1" applyAlignment="1">
      <alignment horizontal="center" vertical="center" wrapText="1"/>
    </xf>
    <xf numFmtId="9" fontId="15" fillId="0" borderId="2" xfId="28" applyNumberFormat="1" applyFont="1" applyFill="1" applyBorder="1" applyAlignment="1" applyProtection="1">
      <alignment horizontal="center" vertical="center" wrapText="1"/>
      <protection locked="0"/>
    </xf>
    <xf numFmtId="9" fontId="15" fillId="0" borderId="23" xfId="28" applyNumberFormat="1" applyFont="1" applyFill="1" applyBorder="1" applyAlignment="1" applyProtection="1">
      <alignment horizontal="center" vertical="center" wrapText="1"/>
      <protection locked="0"/>
    </xf>
    <xf numFmtId="0" fontId="12" fillId="4" borderId="22" xfId="16" applyFont="1" applyFill="1" applyBorder="1" applyAlignment="1">
      <alignment horizontal="justify" vertical="top"/>
    </xf>
    <xf numFmtId="0" fontId="12" fillId="4" borderId="20" xfId="16" applyFont="1" applyFill="1" applyBorder="1" applyAlignment="1">
      <alignment horizontal="justify" vertical="top"/>
    </xf>
    <xf numFmtId="0" fontId="2" fillId="6" borderId="10" xfId="16" applyFont="1" applyFill="1" applyBorder="1" applyAlignment="1">
      <alignment horizontal="center" vertical="center" wrapText="1"/>
    </xf>
    <xf numFmtId="0" fontId="2" fillId="6" borderId="12" xfId="16" applyFont="1" applyFill="1" applyBorder="1" applyAlignment="1">
      <alignment horizontal="center" vertical="center" wrapText="1"/>
    </xf>
    <xf numFmtId="0" fontId="2" fillId="6" borderId="37" xfId="16" applyFont="1" applyFill="1" applyBorder="1" applyAlignment="1">
      <alignment horizontal="center" vertical="center" wrapText="1"/>
    </xf>
    <xf numFmtId="0" fontId="2" fillId="6" borderId="38" xfId="16" applyFont="1" applyFill="1" applyBorder="1" applyAlignment="1">
      <alignment horizontal="center" vertical="center" wrapText="1"/>
    </xf>
    <xf numFmtId="0" fontId="14" fillId="6" borderId="15" xfId="16" applyFont="1" applyFill="1" applyBorder="1" applyAlignment="1">
      <alignment horizontal="center" vertical="center" wrapText="1"/>
    </xf>
    <xf numFmtId="0" fontId="14" fillId="6" borderId="40" xfId="16" applyFont="1" applyFill="1" applyBorder="1" applyAlignment="1">
      <alignment horizontal="center" vertical="center" wrapText="1"/>
    </xf>
    <xf numFmtId="0" fontId="12" fillId="0" borderId="1" xfId="16" applyFont="1" applyFill="1" applyBorder="1" applyAlignment="1">
      <alignment horizontal="center" vertical="center" wrapText="1"/>
    </xf>
    <xf numFmtId="0" fontId="4" fillId="0" borderId="16" xfId="16" applyBorder="1"/>
    <xf numFmtId="0" fontId="4" fillId="0" borderId="3" xfId="16" applyBorder="1"/>
    <xf numFmtId="0" fontId="4" fillId="0" borderId="17" xfId="16" applyBorder="1"/>
    <xf numFmtId="0" fontId="4" fillId="0" borderId="1" xfId="16" applyBorder="1"/>
    <xf numFmtId="0" fontId="4" fillId="0" borderId="18" xfId="16" applyBorder="1"/>
    <xf numFmtId="0" fontId="4" fillId="0" borderId="4" xfId="16" applyBorder="1"/>
    <xf numFmtId="0" fontId="22" fillId="6" borderId="3"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 fillId="6" borderId="8" xfId="16" applyFont="1" applyFill="1" applyBorder="1" applyAlignment="1">
      <alignment horizontal="center" vertical="center" wrapText="1"/>
    </xf>
    <xf numFmtId="0" fontId="2" fillId="6" borderId="6" xfId="16" applyFont="1" applyFill="1" applyBorder="1" applyAlignment="1">
      <alignment horizontal="center" vertical="center" wrapText="1"/>
    </xf>
    <xf numFmtId="0" fontId="12" fillId="0" borderId="50" xfId="16" applyFont="1" applyFill="1" applyBorder="1" applyAlignment="1">
      <alignment horizontal="center" vertical="center" wrapText="1"/>
    </xf>
    <xf numFmtId="0" fontId="12" fillId="0" borderId="36" xfId="16" applyFont="1" applyFill="1" applyBorder="1" applyAlignment="1">
      <alignment horizontal="center" vertical="center" wrapText="1"/>
    </xf>
    <xf numFmtId="0" fontId="12" fillId="4" borderId="13" xfId="16" applyFont="1" applyFill="1" applyBorder="1" applyAlignment="1">
      <alignment horizontal="center" vertical="center" wrapText="1"/>
    </xf>
    <xf numFmtId="0" fontId="12" fillId="4" borderId="14" xfId="16" applyFont="1" applyFill="1" applyBorder="1" applyAlignment="1">
      <alignment horizontal="center" vertical="center" wrapText="1"/>
    </xf>
  </cellXfs>
  <cellStyles count="29">
    <cellStyle name="Coma 2" xfId="1"/>
    <cellStyle name="Coma 2 2" xfId="2"/>
    <cellStyle name="Millares" xfId="3" builtinId="3"/>
    <cellStyle name="Millares 2" xfId="4"/>
    <cellStyle name="Millares 2 2" xfId="5"/>
    <cellStyle name="Millares 2 2 2" xfId="26"/>
    <cellStyle name="Millares 3" xfId="6"/>
    <cellStyle name="Millares 3 2" xfId="7"/>
    <cellStyle name="Millares 4" xfId="8"/>
    <cellStyle name="Millares 5" xfId="24"/>
    <cellStyle name="Moneda" xfId="9" builtinId="4"/>
    <cellStyle name="Moneda 2" xfId="10"/>
    <cellStyle name="Moneda 2 2" xfId="11"/>
    <cellStyle name="Moneda 2 2 2" xfId="12"/>
    <cellStyle name="Moneda 2 3" xfId="13"/>
    <cellStyle name="Moneda 2 4" xfId="25"/>
    <cellStyle name="Moneda 3" xfId="14"/>
    <cellStyle name="Moneda 4" xfId="15"/>
    <cellStyle name="Normal" xfId="0" builtinId="0"/>
    <cellStyle name="Normal 2" xfId="16"/>
    <cellStyle name="Normal 2 10" xfId="17"/>
    <cellStyle name="Normal 3" xfId="18"/>
    <cellStyle name="Normal 3 2" xfId="19"/>
    <cellStyle name="Normal 4 2" xfId="20"/>
    <cellStyle name="Porcentaje" xfId="21" builtinId="5"/>
    <cellStyle name="Porcentaje 2" xfId="27"/>
    <cellStyle name="Porcentaje 3" xfId="28"/>
    <cellStyle name="Porcentual 2" xfId="22"/>
    <cellStyle name="Porcentual 2 2" xfId="23"/>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734786</xdr:colOff>
      <xdr:row>1</xdr:row>
      <xdr:rowOff>258537</xdr:rowOff>
    </xdr:from>
    <xdr:to>
      <xdr:col>3</xdr:col>
      <xdr:colOff>1469571</xdr:colOff>
      <xdr:row>4</xdr:row>
      <xdr:rowOff>272142</xdr:rowOff>
    </xdr:to>
    <xdr:pic>
      <xdr:nvPicPr>
        <xdr:cNvPr id="15579" name="Picture 110"/>
        <xdr:cNvPicPr>
          <a:picLocks noChangeAspect="1" noChangeArrowheads="1"/>
        </xdr:cNvPicPr>
      </xdr:nvPicPr>
      <xdr:blipFill>
        <a:blip xmlns:r="http://schemas.openxmlformats.org/officeDocument/2006/relationships" r:embed="rId1" cstate="print"/>
        <a:srcRect/>
        <a:stretch>
          <a:fillRect/>
        </a:stretch>
      </xdr:blipFill>
      <xdr:spPr bwMode="auto">
        <a:xfrm>
          <a:off x="1319893" y="530680"/>
          <a:ext cx="2707821" cy="122464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81633</xdr:colOff>
      <xdr:row>0</xdr:row>
      <xdr:rowOff>249010</xdr:rowOff>
    </xdr:from>
    <xdr:to>
      <xdr:col>2</xdr:col>
      <xdr:colOff>1435544</xdr:colOff>
      <xdr:row>2</xdr:row>
      <xdr:rowOff>353785</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768919" y="249010"/>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390525</xdr:colOff>
      <xdr:row>0</xdr:row>
      <xdr:rowOff>400050</xdr:rowOff>
    </xdr:from>
    <xdr:to>
      <xdr:col>1</xdr:col>
      <xdr:colOff>542925</xdr:colOff>
      <xdr:row>3</xdr:row>
      <xdr:rowOff>9525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390525" y="400050"/>
          <a:ext cx="971550" cy="762000"/>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7"/>
  <sheetViews>
    <sheetView tabSelected="1" view="pageBreakPreview" zoomScale="70" zoomScaleNormal="60" zoomScaleSheetLayoutView="70" workbookViewId="0">
      <selection activeCell="H9" sqref="H9"/>
    </sheetView>
  </sheetViews>
  <sheetFormatPr baseColWidth="10"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16" style="1" customWidth="1"/>
    <col min="7" max="7" width="12.85546875" style="1" customWidth="1"/>
    <col min="8" max="8" width="11.7109375" style="1" customWidth="1"/>
    <col min="9" max="9" width="18" style="21" bestFit="1" customWidth="1"/>
    <col min="10" max="10" width="12.7109375" style="41" customWidth="1"/>
    <col min="11" max="11" width="12.7109375" style="21" customWidth="1"/>
    <col min="12" max="12" width="19" style="42" bestFit="1" customWidth="1"/>
    <col min="13" max="13" width="12.7109375" style="41" customWidth="1"/>
    <col min="14" max="14" width="14.28515625" style="41" customWidth="1"/>
    <col min="15" max="16" width="12.7109375" style="41" customWidth="1"/>
    <col min="17" max="17" width="12.7109375" style="42" customWidth="1"/>
    <col min="18" max="18" width="13.5703125" style="41" customWidth="1"/>
    <col min="19" max="21" width="12.7109375" style="41" customWidth="1"/>
    <col min="22" max="22" width="12.7109375" style="42" customWidth="1"/>
    <col min="23" max="26" width="12.7109375" style="41" customWidth="1"/>
    <col min="27" max="32" width="12.7109375" style="42" customWidth="1"/>
    <col min="33" max="33" width="12.85546875" style="1" customWidth="1"/>
    <col min="34" max="34" width="16.5703125" style="1" customWidth="1"/>
    <col min="35" max="35" width="12.85546875" style="1" customWidth="1"/>
    <col min="36" max="36" width="14.28515625" style="1" customWidth="1"/>
    <col min="37" max="37" width="13.140625" style="1" customWidth="1"/>
    <col min="38" max="38" width="12.28515625" style="1" customWidth="1"/>
    <col min="39" max="39" width="66.28515625" style="1" customWidth="1"/>
    <col min="40" max="40" width="18.5703125" style="1" customWidth="1"/>
    <col min="41" max="41" width="21.42578125" style="1" customWidth="1"/>
    <col min="42" max="42" width="19.140625" style="1" customWidth="1"/>
    <col min="43" max="43" width="16.7109375" style="1" customWidth="1"/>
    <col min="44" max="44" width="11.42578125" style="1"/>
    <col min="45" max="45" width="56.5703125" style="1" customWidth="1"/>
    <col min="46" max="16384" width="11.42578125" style="1"/>
  </cols>
  <sheetData>
    <row r="1" spans="1:43" ht="21" customHeight="1" thickBot="1" x14ac:dyDescent="0.3">
      <c r="A1" s="4"/>
      <c r="B1" s="4"/>
      <c r="C1" s="4"/>
      <c r="D1" s="4"/>
      <c r="E1" s="4"/>
      <c r="F1" s="4"/>
      <c r="G1" s="4"/>
      <c r="H1" s="4"/>
      <c r="I1" s="20"/>
      <c r="J1" s="20"/>
      <c r="K1" s="20"/>
      <c r="L1" s="20"/>
      <c r="M1" s="20"/>
      <c r="N1" s="20"/>
      <c r="O1" s="20"/>
      <c r="P1" s="20"/>
      <c r="Q1" s="20"/>
      <c r="R1" s="20"/>
      <c r="S1" s="20"/>
      <c r="T1" s="20"/>
      <c r="U1" s="20"/>
      <c r="V1" s="20"/>
      <c r="W1" s="20"/>
      <c r="X1" s="20"/>
      <c r="Y1" s="20"/>
      <c r="Z1" s="20"/>
      <c r="AA1" s="20"/>
      <c r="AB1" s="20"/>
      <c r="AC1" s="20"/>
      <c r="AD1" s="20"/>
      <c r="AE1" s="20"/>
      <c r="AF1" s="20"/>
      <c r="AG1" s="4"/>
      <c r="AH1" s="4"/>
      <c r="AI1" s="4"/>
      <c r="AJ1" s="4"/>
      <c r="AK1" s="4"/>
      <c r="AL1" s="4"/>
      <c r="AM1" s="4"/>
      <c r="AN1" s="4"/>
      <c r="AO1" s="4"/>
      <c r="AP1" s="4"/>
      <c r="AQ1" s="4"/>
    </row>
    <row r="2" spans="1:43" ht="38.25" customHeight="1" x14ac:dyDescent="0.25">
      <c r="A2" s="155"/>
      <c r="B2" s="156"/>
      <c r="C2" s="156"/>
      <c r="D2" s="156"/>
      <c r="E2" s="156"/>
      <c r="F2" s="157"/>
      <c r="G2" s="163" t="s">
        <v>0</v>
      </c>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4"/>
    </row>
    <row r="3" spans="1:43" ht="28.5" customHeight="1" x14ac:dyDescent="0.25">
      <c r="A3" s="158"/>
      <c r="B3" s="159"/>
      <c r="C3" s="159"/>
      <c r="D3" s="159"/>
      <c r="E3" s="159"/>
      <c r="F3" s="160"/>
      <c r="G3" s="165" t="s">
        <v>84</v>
      </c>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6"/>
    </row>
    <row r="4" spans="1:43" ht="27.75" customHeight="1" x14ac:dyDescent="0.25">
      <c r="A4" s="158"/>
      <c r="B4" s="159"/>
      <c r="C4" s="159"/>
      <c r="D4" s="159"/>
      <c r="E4" s="159"/>
      <c r="F4" s="160"/>
      <c r="G4" s="165" t="s">
        <v>1</v>
      </c>
      <c r="H4" s="165"/>
      <c r="I4" s="165"/>
      <c r="J4" s="165"/>
      <c r="K4" s="165"/>
      <c r="L4" s="165"/>
      <c r="M4" s="165"/>
      <c r="N4" s="165"/>
      <c r="O4" s="165"/>
      <c r="P4" s="165" t="s">
        <v>99</v>
      </c>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6"/>
    </row>
    <row r="5" spans="1:43" ht="26.25" customHeight="1" x14ac:dyDescent="0.25">
      <c r="A5" s="158"/>
      <c r="B5" s="159"/>
      <c r="C5" s="159"/>
      <c r="D5" s="159"/>
      <c r="E5" s="159"/>
      <c r="F5" s="160"/>
      <c r="G5" s="165" t="s">
        <v>3</v>
      </c>
      <c r="H5" s="165"/>
      <c r="I5" s="165"/>
      <c r="J5" s="165"/>
      <c r="K5" s="165"/>
      <c r="L5" s="165"/>
      <c r="M5" s="165"/>
      <c r="N5" s="165"/>
      <c r="O5" s="165"/>
      <c r="P5" s="165" t="s">
        <v>100</v>
      </c>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6"/>
    </row>
    <row r="6" spans="1:43" ht="15.75" x14ac:dyDescent="0.25">
      <c r="A6" s="58"/>
      <c r="B6" s="59"/>
      <c r="C6" s="59"/>
      <c r="D6" s="59"/>
      <c r="E6" s="59"/>
      <c r="F6" s="59"/>
      <c r="G6" s="59"/>
      <c r="H6" s="59"/>
      <c r="I6" s="60"/>
      <c r="J6" s="60"/>
      <c r="K6" s="60"/>
      <c r="L6" s="60"/>
      <c r="M6" s="60"/>
      <c r="N6" s="60"/>
      <c r="O6" s="60"/>
      <c r="P6" s="60"/>
      <c r="Q6" s="60"/>
      <c r="R6" s="60"/>
      <c r="S6" s="60"/>
      <c r="T6" s="60"/>
      <c r="U6" s="60"/>
      <c r="V6" s="60"/>
      <c r="W6" s="60"/>
      <c r="X6" s="60"/>
      <c r="Y6" s="60"/>
      <c r="Z6" s="60"/>
      <c r="AA6" s="60"/>
      <c r="AB6" s="60"/>
      <c r="AC6" s="60"/>
      <c r="AD6" s="60"/>
      <c r="AE6" s="60"/>
      <c r="AF6" s="60"/>
      <c r="AG6" s="59"/>
      <c r="AH6" s="59"/>
      <c r="AI6" s="59"/>
      <c r="AJ6" s="59"/>
      <c r="AK6" s="59"/>
      <c r="AL6" s="59"/>
      <c r="AM6" s="59"/>
      <c r="AN6" s="59"/>
      <c r="AO6" s="59"/>
      <c r="AP6" s="59"/>
      <c r="AQ6" s="61"/>
    </row>
    <row r="7" spans="1:43" ht="30" customHeight="1" x14ac:dyDescent="0.25">
      <c r="A7" s="169" t="s">
        <v>4</v>
      </c>
      <c r="B7" s="165"/>
      <c r="C7" s="165"/>
      <c r="D7" s="165"/>
      <c r="E7" s="165"/>
      <c r="F7" s="165"/>
      <c r="G7" s="165"/>
      <c r="H7" s="165"/>
      <c r="I7" s="165"/>
      <c r="J7" s="165"/>
      <c r="K7" s="165"/>
      <c r="L7" s="165"/>
      <c r="M7" s="165"/>
      <c r="N7" s="165"/>
      <c r="O7" s="165"/>
      <c r="P7" s="172" t="s">
        <v>86</v>
      </c>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3"/>
    </row>
    <row r="8" spans="1:43" ht="30" customHeight="1" thickBot="1" x14ac:dyDescent="0.3">
      <c r="A8" s="170" t="s">
        <v>2</v>
      </c>
      <c r="B8" s="171"/>
      <c r="C8" s="171" t="s">
        <v>2</v>
      </c>
      <c r="D8" s="171"/>
      <c r="E8" s="171"/>
      <c r="F8" s="171"/>
      <c r="G8" s="171"/>
      <c r="H8" s="171"/>
      <c r="I8" s="171"/>
      <c r="J8" s="171"/>
      <c r="K8" s="171"/>
      <c r="L8" s="171"/>
      <c r="M8" s="171"/>
      <c r="N8" s="171"/>
      <c r="O8" s="171"/>
      <c r="P8" s="167" t="s">
        <v>87</v>
      </c>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8"/>
    </row>
    <row r="9" spans="1:43" ht="36" customHeight="1" thickBot="1" x14ac:dyDescent="0.3">
      <c r="A9" s="55"/>
      <c r="B9" s="56"/>
      <c r="C9" s="56"/>
      <c r="D9" s="56"/>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9"/>
      <c r="AH9" s="59"/>
      <c r="AI9" s="59"/>
      <c r="AJ9" s="59"/>
      <c r="AK9" s="59"/>
      <c r="AL9" s="59"/>
      <c r="AM9" s="59"/>
      <c r="AN9" s="59"/>
      <c r="AO9" s="59"/>
      <c r="AP9" s="59"/>
      <c r="AQ9" s="61"/>
    </row>
    <row r="10" spans="1:43" s="2" customFormat="1" ht="70.5" customHeight="1" x14ac:dyDescent="0.25">
      <c r="A10" s="161" t="s">
        <v>62</v>
      </c>
      <c r="B10" s="162"/>
      <c r="C10" s="162" t="s">
        <v>65</v>
      </c>
      <c r="D10" s="162"/>
      <c r="E10" s="162" t="s">
        <v>67</v>
      </c>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t="s">
        <v>75</v>
      </c>
      <c r="AL10" s="162" t="s">
        <v>76</v>
      </c>
      <c r="AM10" s="174" t="s">
        <v>77</v>
      </c>
      <c r="AN10" s="174" t="s">
        <v>78</v>
      </c>
      <c r="AO10" s="174" t="s">
        <v>79</v>
      </c>
      <c r="AP10" s="174" t="s">
        <v>80</v>
      </c>
      <c r="AQ10" s="180" t="s">
        <v>81</v>
      </c>
    </row>
    <row r="11" spans="1:43" s="3" customFormat="1" ht="45.75" customHeight="1" x14ac:dyDescent="0.2">
      <c r="A11" s="186" t="s">
        <v>63</v>
      </c>
      <c r="B11" s="178" t="s">
        <v>64</v>
      </c>
      <c r="C11" s="178" t="s">
        <v>45</v>
      </c>
      <c r="D11" s="178" t="s">
        <v>66</v>
      </c>
      <c r="E11" s="178" t="s">
        <v>68</v>
      </c>
      <c r="F11" s="178" t="s">
        <v>69</v>
      </c>
      <c r="G11" s="178" t="s">
        <v>70</v>
      </c>
      <c r="H11" s="178" t="s">
        <v>71</v>
      </c>
      <c r="I11" s="178" t="s">
        <v>72</v>
      </c>
      <c r="J11" s="183" t="s">
        <v>73</v>
      </c>
      <c r="K11" s="184"/>
      <c r="L11" s="184"/>
      <c r="M11" s="184"/>
      <c r="N11" s="184"/>
      <c r="O11" s="184"/>
      <c r="P11" s="184"/>
      <c r="Q11" s="184"/>
      <c r="R11" s="184"/>
      <c r="S11" s="184"/>
      <c r="T11" s="184"/>
      <c r="U11" s="184"/>
      <c r="V11" s="184"/>
      <c r="W11" s="184"/>
      <c r="X11" s="184"/>
      <c r="Y11" s="184"/>
      <c r="Z11" s="184"/>
      <c r="AA11" s="184"/>
      <c r="AB11" s="184"/>
      <c r="AC11" s="184"/>
      <c r="AD11" s="184"/>
      <c r="AE11" s="184"/>
      <c r="AF11" s="185"/>
      <c r="AG11" s="177" t="s">
        <v>74</v>
      </c>
      <c r="AH11" s="177"/>
      <c r="AI11" s="177"/>
      <c r="AJ11" s="177"/>
      <c r="AK11" s="178"/>
      <c r="AL11" s="178"/>
      <c r="AM11" s="175"/>
      <c r="AN11" s="175"/>
      <c r="AO11" s="175"/>
      <c r="AP11" s="175"/>
      <c r="AQ11" s="181"/>
    </row>
    <row r="12" spans="1:43" s="3" customFormat="1" ht="51" customHeight="1" x14ac:dyDescent="0.2">
      <c r="A12" s="186"/>
      <c r="B12" s="178"/>
      <c r="C12" s="178"/>
      <c r="D12" s="178"/>
      <c r="E12" s="178"/>
      <c r="F12" s="178"/>
      <c r="G12" s="178"/>
      <c r="H12" s="178"/>
      <c r="I12" s="178"/>
      <c r="J12" s="177">
        <v>2016</v>
      </c>
      <c r="K12" s="177"/>
      <c r="L12" s="177"/>
      <c r="M12" s="177">
        <v>2017</v>
      </c>
      <c r="N12" s="177"/>
      <c r="O12" s="177"/>
      <c r="P12" s="177"/>
      <c r="Q12" s="177"/>
      <c r="R12" s="177">
        <v>2018</v>
      </c>
      <c r="S12" s="177"/>
      <c r="T12" s="177"/>
      <c r="U12" s="177"/>
      <c r="V12" s="177"/>
      <c r="W12" s="177">
        <v>2019</v>
      </c>
      <c r="X12" s="177"/>
      <c r="Y12" s="177"/>
      <c r="Z12" s="177"/>
      <c r="AA12" s="177"/>
      <c r="AB12" s="177">
        <v>2020</v>
      </c>
      <c r="AC12" s="177"/>
      <c r="AD12" s="177"/>
      <c r="AE12" s="177"/>
      <c r="AF12" s="177"/>
      <c r="AG12" s="178" t="s">
        <v>5</v>
      </c>
      <c r="AH12" s="178" t="s">
        <v>6</v>
      </c>
      <c r="AI12" s="178" t="s">
        <v>7</v>
      </c>
      <c r="AJ12" s="178" t="s">
        <v>8</v>
      </c>
      <c r="AK12" s="178"/>
      <c r="AL12" s="178"/>
      <c r="AM12" s="175"/>
      <c r="AN12" s="175"/>
      <c r="AO12" s="175"/>
      <c r="AP12" s="175"/>
      <c r="AQ12" s="181"/>
    </row>
    <row r="13" spans="1:43" s="3" customFormat="1" ht="44.25" customHeight="1" x14ac:dyDescent="0.2">
      <c r="A13" s="187"/>
      <c r="B13" s="179"/>
      <c r="C13" s="179"/>
      <c r="D13" s="179"/>
      <c r="E13" s="179"/>
      <c r="F13" s="179"/>
      <c r="G13" s="179"/>
      <c r="H13" s="179"/>
      <c r="I13" s="179"/>
      <c r="J13" s="102" t="s">
        <v>7</v>
      </c>
      <c r="K13" s="102" t="s">
        <v>8</v>
      </c>
      <c r="L13" s="102" t="s">
        <v>33</v>
      </c>
      <c r="M13" s="102" t="s">
        <v>5</v>
      </c>
      <c r="N13" s="102" t="s">
        <v>6</v>
      </c>
      <c r="O13" s="102" t="s">
        <v>7</v>
      </c>
      <c r="P13" s="102" t="s">
        <v>8</v>
      </c>
      <c r="Q13" s="102" t="s">
        <v>33</v>
      </c>
      <c r="R13" s="102" t="s">
        <v>5</v>
      </c>
      <c r="S13" s="102" t="s">
        <v>6</v>
      </c>
      <c r="T13" s="102" t="s">
        <v>7</v>
      </c>
      <c r="U13" s="102" t="s">
        <v>8</v>
      </c>
      <c r="V13" s="102" t="s">
        <v>33</v>
      </c>
      <c r="W13" s="102" t="s">
        <v>5</v>
      </c>
      <c r="X13" s="102" t="s">
        <v>6</v>
      </c>
      <c r="Y13" s="102" t="s">
        <v>7</v>
      </c>
      <c r="Z13" s="102" t="s">
        <v>8</v>
      </c>
      <c r="AA13" s="102" t="s">
        <v>33</v>
      </c>
      <c r="AB13" s="102" t="s">
        <v>5</v>
      </c>
      <c r="AC13" s="102" t="s">
        <v>6</v>
      </c>
      <c r="AD13" s="102" t="s">
        <v>7</v>
      </c>
      <c r="AE13" s="102" t="s">
        <v>8</v>
      </c>
      <c r="AF13" s="102" t="s">
        <v>33</v>
      </c>
      <c r="AG13" s="179"/>
      <c r="AH13" s="179"/>
      <c r="AI13" s="179"/>
      <c r="AJ13" s="179"/>
      <c r="AK13" s="179"/>
      <c r="AL13" s="179"/>
      <c r="AM13" s="176"/>
      <c r="AN13" s="176"/>
      <c r="AO13" s="176"/>
      <c r="AP13" s="176"/>
      <c r="AQ13" s="182"/>
    </row>
    <row r="14" spans="1:43" s="3" customFormat="1" ht="406.5" customHeight="1" x14ac:dyDescent="0.2">
      <c r="A14" s="123">
        <v>179</v>
      </c>
      <c r="B14" s="123" t="s">
        <v>88</v>
      </c>
      <c r="C14" s="123">
        <v>455</v>
      </c>
      <c r="D14" s="124" t="s">
        <v>89</v>
      </c>
      <c r="E14" s="123">
        <v>358</v>
      </c>
      <c r="F14" s="124" t="s">
        <v>101</v>
      </c>
      <c r="G14" s="123" t="s">
        <v>98</v>
      </c>
      <c r="H14" s="123" t="s">
        <v>90</v>
      </c>
      <c r="I14" s="151">
        <v>1250000</v>
      </c>
      <c r="J14" s="151">
        <v>43710</v>
      </c>
      <c r="K14" s="151">
        <v>62500</v>
      </c>
      <c r="L14" s="151">
        <v>82804</v>
      </c>
      <c r="M14" s="151">
        <v>375000</v>
      </c>
      <c r="N14" s="151">
        <v>375000</v>
      </c>
      <c r="O14" s="123"/>
      <c r="P14" s="123"/>
      <c r="Q14" s="123"/>
      <c r="R14" s="151">
        <v>375000</v>
      </c>
      <c r="S14" s="123"/>
      <c r="T14" s="123"/>
      <c r="U14" s="123"/>
      <c r="V14" s="123"/>
      <c r="W14" s="151">
        <v>375000</v>
      </c>
      <c r="X14" s="123"/>
      <c r="Y14" s="123"/>
      <c r="Z14" s="123"/>
      <c r="AA14" s="123"/>
      <c r="AB14" s="151">
        <v>42196</v>
      </c>
      <c r="AC14" s="123"/>
      <c r="AD14" s="123"/>
      <c r="AE14" s="123"/>
      <c r="AF14" s="123"/>
      <c r="AG14" s="151">
        <v>34376</v>
      </c>
      <c r="AH14" s="151">
        <v>134443</v>
      </c>
      <c r="AI14" s="123"/>
      <c r="AJ14" s="123"/>
      <c r="AK14" s="125">
        <f>AH14/N14</f>
        <v>0.35851466666666665</v>
      </c>
      <c r="AL14" s="125">
        <f>(AH14+L14)/I14</f>
        <v>0.1737976</v>
      </c>
      <c r="AM14" s="124" t="s">
        <v>123</v>
      </c>
      <c r="AN14" s="124" t="s">
        <v>124</v>
      </c>
      <c r="AO14" s="124" t="s">
        <v>125</v>
      </c>
      <c r="AP14" s="124" t="s">
        <v>105</v>
      </c>
      <c r="AQ14" s="124" t="s">
        <v>106</v>
      </c>
    </row>
    <row r="15" spans="1:43" ht="32.25" customHeight="1" x14ac:dyDescent="0.25">
      <c r="A15" s="154" t="s">
        <v>107</v>
      </c>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row>
    <row r="17" spans="11:11" x14ac:dyDescent="0.25">
      <c r="K17" s="27"/>
    </row>
  </sheetData>
  <mergeCells count="42">
    <mergeCell ref="A11:A13"/>
    <mergeCell ref="B11:B13"/>
    <mergeCell ref="C11:C13"/>
    <mergeCell ref="D11:D13"/>
    <mergeCell ref="E11:E13"/>
    <mergeCell ref="P5:AQ5"/>
    <mergeCell ref="I11:I13"/>
    <mergeCell ref="AP10:AP13"/>
    <mergeCell ref="AQ10:AQ13"/>
    <mergeCell ref="F11:F13"/>
    <mergeCell ref="G11:G13"/>
    <mergeCell ref="H11:H13"/>
    <mergeCell ref="AI12:AI13"/>
    <mergeCell ref="AJ12:AJ13"/>
    <mergeCell ref="AK10:AK13"/>
    <mergeCell ref="AL10:AL13"/>
    <mergeCell ref="AN10:AN13"/>
    <mergeCell ref="R12:V12"/>
    <mergeCell ref="W12:AA12"/>
    <mergeCell ref="AB12:AF12"/>
    <mergeCell ref="J11:AF11"/>
    <mergeCell ref="AM10:AM13"/>
    <mergeCell ref="AG12:AG13"/>
    <mergeCell ref="AH12:AH13"/>
    <mergeCell ref="E10:AJ10"/>
    <mergeCell ref="AG11:AJ11"/>
    <mergeCell ref="A15:AQ15"/>
    <mergeCell ref="A2:F5"/>
    <mergeCell ref="A10:B10"/>
    <mergeCell ref="G2:AQ2"/>
    <mergeCell ref="G3:AQ3"/>
    <mergeCell ref="P8:AQ8"/>
    <mergeCell ref="G4:O4"/>
    <mergeCell ref="C10:D10"/>
    <mergeCell ref="A7:O7"/>
    <mergeCell ref="A8:O8"/>
    <mergeCell ref="P7:AQ7"/>
    <mergeCell ref="AO10:AO13"/>
    <mergeCell ref="P4:AQ4"/>
    <mergeCell ref="J12:L12"/>
    <mergeCell ref="M12:Q12"/>
    <mergeCell ref="G5:O5"/>
  </mergeCells>
  <phoneticPr fontId="8" type="noConversion"/>
  <dataValidations count="1">
    <dataValidation type="list" allowBlank="1" showInputMessage="1" showErrorMessage="1" sqref="H14">
      <formula1>"suma, personas"</formula1>
    </dataValidation>
  </dataValidations>
  <printOptions horizontalCentered="1" verticalCentered="1"/>
  <pageMargins left="0" right="0" top="0.55118110236220474" bottom="0" header="0.31496062992125984" footer="0.31496062992125984"/>
  <pageSetup scale="20"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0"/>
  <sheetViews>
    <sheetView view="pageBreakPreview" zoomScale="70" zoomScaleNormal="50" zoomScaleSheetLayoutView="70" workbookViewId="0">
      <selection activeCell="C9" sqref="C9:C14"/>
    </sheetView>
  </sheetViews>
  <sheetFormatPr baseColWidth="10" defaultRowHeight="15.75" x14ac:dyDescent="0.25"/>
  <cols>
    <col min="1" max="1" width="12.85546875" style="1" customWidth="1"/>
    <col min="2" max="2" width="12.42578125" style="1" customWidth="1"/>
    <col min="3" max="3" width="25.140625" style="1" customWidth="1"/>
    <col min="4" max="4" width="17.85546875" style="6" customWidth="1"/>
    <col min="5" max="5" width="16.140625" style="6" customWidth="1"/>
    <col min="6" max="6" width="14.140625" style="6" customWidth="1"/>
    <col min="7" max="7" width="13.85546875" style="26" customWidth="1"/>
    <col min="8" max="8" width="19.28515625" style="7" customWidth="1"/>
    <col min="9" max="9" width="20.140625" style="7" customWidth="1"/>
    <col min="10" max="10" width="15.7109375" style="7" bestFit="1" customWidth="1"/>
    <col min="11" max="11" width="18.28515625" style="7" customWidth="1"/>
    <col min="12" max="12" width="19" style="7" customWidth="1"/>
    <col min="13" max="13" width="17.42578125" style="7" bestFit="1" customWidth="1"/>
    <col min="14" max="14" width="13.42578125" style="7" customWidth="1"/>
    <col min="15" max="15" width="13.7109375" style="7" customWidth="1"/>
    <col min="16" max="16" width="18.28515625" style="7" customWidth="1"/>
    <col min="17" max="17" width="19.140625" style="7" customWidth="1"/>
    <col min="18" max="18" width="13.140625" style="7" customWidth="1"/>
    <col min="19" max="19" width="14" style="7" customWidth="1"/>
    <col min="20" max="20" width="13.42578125" style="7" customWidth="1"/>
    <col min="21" max="21" width="18.28515625" style="7" customWidth="1"/>
    <col min="22" max="22" width="21.42578125" style="7" customWidth="1"/>
    <col min="23" max="25" width="16.28515625" style="7" customWidth="1"/>
    <col min="26" max="26" width="18.28515625" style="7" customWidth="1"/>
    <col min="27" max="27" width="22.140625" style="7" customWidth="1"/>
    <col min="28" max="30" width="16.28515625" style="7" customWidth="1"/>
    <col min="31" max="31" width="18.28515625" style="7" customWidth="1"/>
    <col min="32" max="32" width="18.28515625" style="1" customWidth="1"/>
    <col min="33" max="33" width="17.7109375" style="1" bestFit="1" customWidth="1"/>
    <col min="34" max="34" width="12.7109375" style="21" customWidth="1"/>
    <col min="35" max="35" width="17.85546875" style="21" bestFit="1" customWidth="1"/>
    <col min="36" max="36" width="23.42578125" style="1" bestFit="1" customWidth="1"/>
    <col min="37" max="37" width="9.7109375" style="1" customWidth="1"/>
    <col min="38" max="38" width="72.140625" style="1" customWidth="1"/>
    <col min="39" max="39" width="13.7109375" style="1" customWidth="1"/>
    <col min="40" max="40" width="22" style="1" customWidth="1"/>
    <col min="41" max="41" width="20.7109375" style="1" customWidth="1"/>
    <col min="42" max="42" width="21.42578125" style="1" customWidth="1"/>
    <col min="43" max="63" width="11.42578125" style="92"/>
    <col min="64" max="16384" width="11.42578125" style="1"/>
  </cols>
  <sheetData>
    <row r="1" spans="1:63" ht="38.25" customHeight="1" x14ac:dyDescent="0.25">
      <c r="A1" s="208"/>
      <c r="B1" s="209"/>
      <c r="C1" s="209"/>
      <c r="D1" s="209"/>
      <c r="E1" s="209"/>
      <c r="F1" s="195" t="s">
        <v>0</v>
      </c>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7"/>
    </row>
    <row r="2" spans="1:63" ht="30.75" customHeight="1" x14ac:dyDescent="0.25">
      <c r="A2" s="210"/>
      <c r="B2" s="211"/>
      <c r="C2" s="211"/>
      <c r="D2" s="211"/>
      <c r="E2" s="211"/>
      <c r="F2" s="198" t="s">
        <v>83</v>
      </c>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200"/>
    </row>
    <row r="3" spans="1:63" ht="27.75" customHeight="1" x14ac:dyDescent="0.25">
      <c r="A3" s="210"/>
      <c r="B3" s="211"/>
      <c r="C3" s="211"/>
      <c r="D3" s="211"/>
      <c r="E3" s="211"/>
      <c r="F3" s="165" t="s">
        <v>1</v>
      </c>
      <c r="G3" s="165"/>
      <c r="H3" s="165"/>
      <c r="I3" s="165"/>
      <c r="J3" s="165"/>
      <c r="K3" s="165"/>
      <c r="L3" s="165"/>
      <c r="M3" s="165"/>
      <c r="N3" s="165"/>
      <c r="O3" s="165" t="s">
        <v>99</v>
      </c>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6"/>
    </row>
    <row r="4" spans="1:63" ht="26.25" customHeight="1" thickBot="1" x14ac:dyDescent="0.3">
      <c r="A4" s="212"/>
      <c r="B4" s="213"/>
      <c r="C4" s="213"/>
      <c r="D4" s="213"/>
      <c r="E4" s="213"/>
      <c r="F4" s="171" t="s">
        <v>3</v>
      </c>
      <c r="G4" s="171"/>
      <c r="H4" s="171"/>
      <c r="I4" s="171"/>
      <c r="J4" s="171"/>
      <c r="K4" s="171"/>
      <c r="L4" s="171"/>
      <c r="M4" s="171"/>
      <c r="N4" s="171"/>
      <c r="O4" s="165" t="s">
        <v>100</v>
      </c>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6"/>
    </row>
    <row r="5" spans="1:63" ht="14.25" customHeight="1" thickBot="1" x14ac:dyDescent="0.3">
      <c r="AI5" s="27"/>
    </row>
    <row r="6" spans="1:63" s="54" customFormat="1" ht="53.25" customHeight="1" x14ac:dyDescent="0.25">
      <c r="A6" s="161" t="s">
        <v>34</v>
      </c>
      <c r="B6" s="162" t="s">
        <v>44</v>
      </c>
      <c r="C6" s="162"/>
      <c r="D6" s="162"/>
      <c r="E6" s="162" t="s">
        <v>48</v>
      </c>
      <c r="F6" s="162" t="s">
        <v>49</v>
      </c>
      <c r="G6" s="162" t="s">
        <v>50</v>
      </c>
      <c r="H6" s="162" t="s">
        <v>51</v>
      </c>
      <c r="I6" s="218" t="s">
        <v>52</v>
      </c>
      <c r="J6" s="219"/>
      <c r="K6" s="219"/>
      <c r="L6" s="219"/>
      <c r="M6" s="219"/>
      <c r="N6" s="219"/>
      <c r="O6" s="219"/>
      <c r="P6" s="219"/>
      <c r="Q6" s="219"/>
      <c r="R6" s="219"/>
      <c r="S6" s="219"/>
      <c r="T6" s="219"/>
      <c r="U6" s="219"/>
      <c r="V6" s="219"/>
      <c r="W6" s="219"/>
      <c r="X6" s="219"/>
      <c r="Y6" s="219"/>
      <c r="Z6" s="219"/>
      <c r="AA6" s="219"/>
      <c r="AB6" s="219"/>
      <c r="AC6" s="219"/>
      <c r="AD6" s="219"/>
      <c r="AE6" s="220"/>
      <c r="AF6" s="162" t="s">
        <v>53</v>
      </c>
      <c r="AG6" s="162"/>
      <c r="AH6" s="162"/>
      <c r="AI6" s="162"/>
      <c r="AJ6" s="162" t="s">
        <v>55</v>
      </c>
      <c r="AK6" s="162" t="s">
        <v>56</v>
      </c>
      <c r="AL6" s="162" t="s">
        <v>57</v>
      </c>
      <c r="AM6" s="162" t="s">
        <v>58</v>
      </c>
      <c r="AN6" s="162" t="s">
        <v>59</v>
      </c>
      <c r="AO6" s="162" t="s">
        <v>60</v>
      </c>
      <c r="AP6" s="192" t="s">
        <v>61</v>
      </c>
      <c r="AQ6" s="117"/>
      <c r="AR6" s="117"/>
      <c r="AS6" s="117"/>
      <c r="AT6" s="117"/>
      <c r="AU6" s="117"/>
      <c r="AV6" s="117"/>
      <c r="AW6" s="117"/>
      <c r="AX6" s="117"/>
      <c r="AY6" s="117"/>
      <c r="AZ6" s="117"/>
      <c r="BA6" s="117"/>
      <c r="BB6" s="117"/>
      <c r="BC6" s="117"/>
      <c r="BD6" s="117"/>
      <c r="BE6" s="117"/>
      <c r="BF6" s="117"/>
      <c r="BG6" s="117"/>
      <c r="BH6" s="117"/>
      <c r="BI6" s="117"/>
      <c r="BJ6" s="117"/>
      <c r="BK6" s="117"/>
    </row>
    <row r="7" spans="1:63" s="54" customFormat="1" ht="53.25" customHeight="1" x14ac:dyDescent="0.25">
      <c r="A7" s="186"/>
      <c r="B7" s="178"/>
      <c r="C7" s="178"/>
      <c r="D7" s="178"/>
      <c r="E7" s="178"/>
      <c r="F7" s="178"/>
      <c r="G7" s="178"/>
      <c r="H7" s="178"/>
      <c r="I7" s="177">
        <v>2016</v>
      </c>
      <c r="J7" s="177"/>
      <c r="K7" s="177"/>
      <c r="L7" s="177">
        <v>2017</v>
      </c>
      <c r="M7" s="177"/>
      <c r="N7" s="177"/>
      <c r="O7" s="177"/>
      <c r="P7" s="177"/>
      <c r="Q7" s="177">
        <v>2018</v>
      </c>
      <c r="R7" s="177"/>
      <c r="S7" s="177"/>
      <c r="T7" s="177"/>
      <c r="U7" s="177"/>
      <c r="V7" s="183">
        <v>2019</v>
      </c>
      <c r="W7" s="184"/>
      <c r="X7" s="184"/>
      <c r="Y7" s="184"/>
      <c r="Z7" s="185"/>
      <c r="AA7" s="183">
        <v>2020</v>
      </c>
      <c r="AB7" s="184"/>
      <c r="AC7" s="184"/>
      <c r="AD7" s="184"/>
      <c r="AE7" s="185"/>
      <c r="AF7" s="177" t="s">
        <v>54</v>
      </c>
      <c r="AG7" s="177"/>
      <c r="AH7" s="177"/>
      <c r="AI7" s="177"/>
      <c r="AJ7" s="178"/>
      <c r="AK7" s="178"/>
      <c r="AL7" s="178"/>
      <c r="AM7" s="178"/>
      <c r="AN7" s="178"/>
      <c r="AO7" s="178"/>
      <c r="AP7" s="193"/>
      <c r="AQ7" s="117"/>
      <c r="AR7" s="117"/>
      <c r="AS7" s="117"/>
      <c r="AT7" s="117"/>
      <c r="AU7" s="117"/>
      <c r="AV7" s="117"/>
      <c r="AW7" s="117"/>
      <c r="AX7" s="117"/>
      <c r="AY7" s="117"/>
      <c r="AZ7" s="117"/>
      <c r="BA7" s="117"/>
      <c r="BB7" s="117"/>
      <c r="BC7" s="117"/>
      <c r="BD7" s="117"/>
      <c r="BE7" s="117"/>
      <c r="BF7" s="117"/>
      <c r="BG7" s="117"/>
      <c r="BH7" s="117"/>
      <c r="BI7" s="117"/>
      <c r="BJ7" s="117"/>
      <c r="BK7" s="117"/>
    </row>
    <row r="8" spans="1:63" s="54" customFormat="1" ht="55.5" customHeight="1" thickBot="1" x14ac:dyDescent="0.3">
      <c r="A8" s="201"/>
      <c r="B8" s="102" t="s">
        <v>45</v>
      </c>
      <c r="C8" s="102" t="s">
        <v>46</v>
      </c>
      <c r="D8" s="102" t="s">
        <v>47</v>
      </c>
      <c r="E8" s="191"/>
      <c r="F8" s="191"/>
      <c r="G8" s="191"/>
      <c r="H8" s="217"/>
      <c r="I8" s="102" t="s">
        <v>7</v>
      </c>
      <c r="J8" s="102" t="s">
        <v>8</v>
      </c>
      <c r="K8" s="102" t="s">
        <v>33</v>
      </c>
      <c r="L8" s="102" t="s">
        <v>5</v>
      </c>
      <c r="M8" s="102" t="s">
        <v>6</v>
      </c>
      <c r="N8" s="102" t="s">
        <v>7</v>
      </c>
      <c r="O8" s="102" t="s">
        <v>8</v>
      </c>
      <c r="P8" s="102" t="s">
        <v>33</v>
      </c>
      <c r="Q8" s="102" t="s">
        <v>5</v>
      </c>
      <c r="R8" s="102" t="s">
        <v>6</v>
      </c>
      <c r="S8" s="102" t="s">
        <v>7</v>
      </c>
      <c r="T8" s="102" t="s">
        <v>8</v>
      </c>
      <c r="U8" s="102" t="s">
        <v>33</v>
      </c>
      <c r="V8" s="102" t="s">
        <v>5</v>
      </c>
      <c r="W8" s="102" t="s">
        <v>6</v>
      </c>
      <c r="X8" s="102" t="s">
        <v>7</v>
      </c>
      <c r="Y8" s="102" t="s">
        <v>8</v>
      </c>
      <c r="Z8" s="102" t="s">
        <v>33</v>
      </c>
      <c r="AA8" s="102" t="s">
        <v>5</v>
      </c>
      <c r="AB8" s="102" t="s">
        <v>6</v>
      </c>
      <c r="AC8" s="102" t="s">
        <v>7</v>
      </c>
      <c r="AD8" s="102" t="s">
        <v>8</v>
      </c>
      <c r="AE8" s="102" t="s">
        <v>33</v>
      </c>
      <c r="AF8" s="102" t="s">
        <v>5</v>
      </c>
      <c r="AG8" s="102" t="s">
        <v>6</v>
      </c>
      <c r="AH8" s="102" t="s">
        <v>7</v>
      </c>
      <c r="AI8" s="102" t="s">
        <v>8</v>
      </c>
      <c r="AJ8" s="179"/>
      <c r="AK8" s="179"/>
      <c r="AL8" s="191"/>
      <c r="AM8" s="191"/>
      <c r="AN8" s="191"/>
      <c r="AO8" s="191"/>
      <c r="AP8" s="194"/>
      <c r="AQ8" s="117"/>
      <c r="AR8" s="117"/>
      <c r="AS8" s="117"/>
      <c r="AT8" s="117"/>
      <c r="AU8" s="117"/>
      <c r="AV8" s="117"/>
      <c r="AW8" s="117"/>
      <c r="AX8" s="117"/>
      <c r="AY8" s="117"/>
      <c r="AZ8" s="117"/>
      <c r="BA8" s="117"/>
      <c r="BB8" s="117"/>
      <c r="BC8" s="117"/>
      <c r="BD8" s="117"/>
      <c r="BE8" s="117"/>
      <c r="BF8" s="117"/>
      <c r="BG8" s="117"/>
      <c r="BH8" s="117"/>
      <c r="BI8" s="117"/>
      <c r="BJ8" s="117"/>
      <c r="BK8" s="117"/>
    </row>
    <row r="9" spans="1:63" s="84" customFormat="1" ht="15" customHeight="1" x14ac:dyDescent="0.25">
      <c r="A9" s="248" t="s">
        <v>91</v>
      </c>
      <c r="B9" s="251">
        <v>1</v>
      </c>
      <c r="C9" s="240" t="s">
        <v>102</v>
      </c>
      <c r="D9" s="240" t="s">
        <v>90</v>
      </c>
      <c r="E9" s="205">
        <v>455</v>
      </c>
      <c r="F9" s="243">
        <v>179</v>
      </c>
      <c r="G9" s="62" t="s">
        <v>9</v>
      </c>
      <c r="H9" s="98">
        <f>+K9+L9+Q9+V9+AA9</f>
        <v>125000</v>
      </c>
      <c r="I9" s="30">
        <v>6250</v>
      </c>
      <c r="J9" s="43">
        <v>6250</v>
      </c>
      <c r="K9" s="43">
        <v>7504</v>
      </c>
      <c r="L9" s="43">
        <v>37500</v>
      </c>
      <c r="M9" s="43">
        <v>37500</v>
      </c>
      <c r="N9" s="43"/>
      <c r="O9" s="43"/>
      <c r="P9" s="43"/>
      <c r="Q9" s="43">
        <v>37500</v>
      </c>
      <c r="R9" s="43"/>
      <c r="S9" s="43"/>
      <c r="T9" s="43"/>
      <c r="U9" s="43"/>
      <c r="V9" s="43">
        <v>37500</v>
      </c>
      <c r="W9" s="43"/>
      <c r="X9" s="43"/>
      <c r="Y9" s="43"/>
      <c r="Z9" s="43"/>
      <c r="AA9" s="43">
        <v>4996</v>
      </c>
      <c r="AB9" s="43"/>
      <c r="AC9" s="43"/>
      <c r="AD9" s="43"/>
      <c r="AE9" s="43"/>
      <c r="AF9" s="35">
        <v>2021</v>
      </c>
      <c r="AG9" s="35">
        <v>18718</v>
      </c>
      <c r="AH9" s="32"/>
      <c r="AI9" s="69"/>
      <c r="AJ9" s="126">
        <f>AG9/M9</f>
        <v>0.49914666666666668</v>
      </c>
      <c r="AK9" s="126">
        <f>(AG9+K9)/H9</f>
        <v>0.20977599999999999</v>
      </c>
      <c r="AL9" s="214" t="s">
        <v>126</v>
      </c>
      <c r="AM9" s="245" t="s">
        <v>110</v>
      </c>
      <c r="AN9" s="245" t="s">
        <v>127</v>
      </c>
      <c r="AO9" s="231" t="s">
        <v>108</v>
      </c>
      <c r="AP9" s="188" t="s">
        <v>106</v>
      </c>
      <c r="AQ9" s="85"/>
      <c r="AR9" s="85"/>
      <c r="AS9" s="85"/>
      <c r="AT9" s="85"/>
      <c r="AU9" s="85"/>
      <c r="AV9" s="85"/>
      <c r="AW9" s="85"/>
      <c r="AX9" s="85"/>
      <c r="AY9" s="85"/>
      <c r="AZ9" s="85"/>
      <c r="BA9" s="85"/>
      <c r="BB9" s="85"/>
      <c r="BC9" s="85"/>
      <c r="BD9" s="85"/>
      <c r="BE9" s="85"/>
      <c r="BF9" s="85"/>
      <c r="BG9" s="85"/>
      <c r="BH9" s="85"/>
      <c r="BI9" s="85"/>
      <c r="BJ9" s="85"/>
      <c r="BK9" s="85"/>
    </row>
    <row r="10" spans="1:63" s="85" customFormat="1" ht="18" x14ac:dyDescent="0.2">
      <c r="A10" s="249"/>
      <c r="B10" s="252"/>
      <c r="C10" s="241"/>
      <c r="D10" s="241"/>
      <c r="E10" s="206"/>
      <c r="F10" s="206"/>
      <c r="G10" s="63" t="s">
        <v>10</v>
      </c>
      <c r="H10" s="94">
        <v>5900173100</v>
      </c>
      <c r="I10" s="103">
        <v>706868074</v>
      </c>
      <c r="J10" s="37">
        <v>762181577</v>
      </c>
      <c r="K10" s="37">
        <v>762036331</v>
      </c>
      <c r="L10" s="103">
        <v>1147000000</v>
      </c>
      <c r="M10" s="37">
        <v>1147000000</v>
      </c>
      <c r="N10" s="37"/>
      <c r="O10" s="37"/>
      <c r="P10" s="37"/>
      <c r="Q10" s="103">
        <v>1449900000</v>
      </c>
      <c r="R10" s="37"/>
      <c r="S10" s="37"/>
      <c r="T10" s="37"/>
      <c r="U10" s="37"/>
      <c r="V10" s="103">
        <v>1557192600</v>
      </c>
      <c r="W10" s="37"/>
      <c r="X10" s="37"/>
      <c r="Y10" s="37"/>
      <c r="Z10" s="37"/>
      <c r="AA10" s="103">
        <v>836212426</v>
      </c>
      <c r="AB10" s="37"/>
      <c r="AC10" s="37"/>
      <c r="AD10" s="37"/>
      <c r="AE10" s="37"/>
      <c r="AF10" s="37">
        <v>970198000</v>
      </c>
      <c r="AG10" s="37">
        <v>1146770000</v>
      </c>
      <c r="AH10" s="33"/>
      <c r="AI10" s="110"/>
      <c r="AJ10" s="126">
        <f>AG10/M10</f>
        <v>0.99979947689625104</v>
      </c>
      <c r="AK10" s="126">
        <f>(AG10+K10)/H10</f>
        <v>0.32351700511973114</v>
      </c>
      <c r="AL10" s="215"/>
      <c r="AM10" s="246"/>
      <c r="AN10" s="246"/>
      <c r="AO10" s="232"/>
      <c r="AP10" s="189"/>
    </row>
    <row r="11" spans="1:63" s="85" customFormat="1" ht="18" x14ac:dyDescent="0.25">
      <c r="A11" s="249"/>
      <c r="B11" s="252"/>
      <c r="C11" s="241"/>
      <c r="D11" s="241"/>
      <c r="E11" s="206"/>
      <c r="F11" s="206"/>
      <c r="G11" s="63" t="s">
        <v>11</v>
      </c>
      <c r="H11" s="95"/>
      <c r="I11" s="44"/>
      <c r="J11" s="44"/>
      <c r="K11" s="44"/>
      <c r="L11" s="44"/>
      <c r="M11" s="44"/>
      <c r="N11" s="44"/>
      <c r="O11" s="44"/>
      <c r="P11" s="44"/>
      <c r="Q11" s="44"/>
      <c r="R11" s="44"/>
      <c r="S11" s="44"/>
      <c r="T11" s="44"/>
      <c r="U11" s="44"/>
      <c r="V11" s="44"/>
      <c r="W11" s="44"/>
      <c r="X11" s="44"/>
      <c r="Y11" s="44"/>
      <c r="Z11" s="44"/>
      <c r="AA11" s="44"/>
      <c r="AB11" s="44"/>
      <c r="AC11" s="44"/>
      <c r="AD11" s="44"/>
      <c r="AE11" s="44"/>
      <c r="AF11" s="45"/>
      <c r="AG11" s="45"/>
      <c r="AH11" s="33"/>
      <c r="AI11" s="46"/>
      <c r="AJ11" s="126"/>
      <c r="AK11" s="126"/>
      <c r="AL11" s="215"/>
      <c r="AM11" s="246"/>
      <c r="AN11" s="246"/>
      <c r="AO11" s="232"/>
      <c r="AP11" s="189"/>
    </row>
    <row r="12" spans="1:63" s="85" customFormat="1" ht="18" x14ac:dyDescent="0.25">
      <c r="A12" s="249"/>
      <c r="B12" s="252"/>
      <c r="C12" s="241"/>
      <c r="D12" s="241"/>
      <c r="E12" s="206"/>
      <c r="F12" s="206"/>
      <c r="G12" s="63" t="s">
        <v>12</v>
      </c>
      <c r="H12" s="96">
        <v>0</v>
      </c>
      <c r="I12" s="81">
        <v>0</v>
      </c>
      <c r="J12" s="44">
        <v>0</v>
      </c>
      <c r="K12" s="44">
        <v>0</v>
      </c>
      <c r="L12" s="44">
        <v>189013479</v>
      </c>
      <c r="M12" s="44">
        <v>186809282</v>
      </c>
      <c r="N12" s="44"/>
      <c r="O12" s="44"/>
      <c r="P12" s="44"/>
      <c r="Q12" s="44">
        <v>0</v>
      </c>
      <c r="R12" s="44"/>
      <c r="S12" s="44"/>
      <c r="T12" s="44"/>
      <c r="U12" s="44"/>
      <c r="V12" s="44">
        <v>0</v>
      </c>
      <c r="W12" s="44"/>
      <c r="X12" s="44"/>
      <c r="Y12" s="44"/>
      <c r="Z12" s="44"/>
      <c r="AA12" s="44">
        <v>0</v>
      </c>
      <c r="AB12" s="44"/>
      <c r="AC12" s="44"/>
      <c r="AD12" s="44"/>
      <c r="AE12" s="44"/>
      <c r="AF12" s="37">
        <v>172019983</v>
      </c>
      <c r="AG12" s="37">
        <v>186809282</v>
      </c>
      <c r="AH12" s="33"/>
      <c r="AI12" s="45"/>
      <c r="AJ12" s="126"/>
      <c r="AK12" s="126"/>
      <c r="AL12" s="215"/>
      <c r="AM12" s="246"/>
      <c r="AN12" s="246"/>
      <c r="AO12" s="232"/>
      <c r="AP12" s="189"/>
    </row>
    <row r="13" spans="1:63" s="85" customFormat="1" ht="18" x14ac:dyDescent="0.25">
      <c r="A13" s="249"/>
      <c r="B13" s="252"/>
      <c r="C13" s="241"/>
      <c r="D13" s="241"/>
      <c r="E13" s="206"/>
      <c r="F13" s="206"/>
      <c r="G13" s="63" t="s">
        <v>13</v>
      </c>
      <c r="H13" s="97"/>
      <c r="I13" s="47"/>
      <c r="J13" s="47"/>
      <c r="K13" s="47">
        <v>0</v>
      </c>
      <c r="L13" s="47"/>
      <c r="M13" s="47"/>
      <c r="N13" s="47"/>
      <c r="O13" s="47"/>
      <c r="P13" s="47"/>
      <c r="Q13" s="47"/>
      <c r="R13" s="47"/>
      <c r="S13" s="47"/>
      <c r="T13" s="47"/>
      <c r="U13" s="47"/>
      <c r="V13" s="47"/>
      <c r="W13" s="47"/>
      <c r="X13" s="47"/>
      <c r="Y13" s="47"/>
      <c r="Z13" s="47"/>
      <c r="AA13" s="47"/>
      <c r="AB13" s="47"/>
      <c r="AC13" s="47"/>
      <c r="AD13" s="47"/>
      <c r="AE13" s="47"/>
      <c r="AF13" s="45"/>
      <c r="AG13" s="45"/>
      <c r="AH13" s="33"/>
      <c r="AI13" s="46"/>
      <c r="AJ13" s="126"/>
      <c r="AK13" s="126"/>
      <c r="AL13" s="215"/>
      <c r="AM13" s="246"/>
      <c r="AN13" s="246"/>
      <c r="AO13" s="232"/>
      <c r="AP13" s="189"/>
    </row>
    <row r="14" spans="1:63" s="86" customFormat="1" ht="45" customHeight="1" thickBot="1" x14ac:dyDescent="0.25">
      <c r="A14" s="250"/>
      <c r="B14" s="253"/>
      <c r="C14" s="242"/>
      <c r="D14" s="242"/>
      <c r="E14" s="206"/>
      <c r="F14" s="206"/>
      <c r="G14" s="65" t="s">
        <v>14</v>
      </c>
      <c r="H14" s="105">
        <v>5900173100</v>
      </c>
      <c r="I14" s="106">
        <v>706868073.64999998</v>
      </c>
      <c r="J14" s="83">
        <v>762181577</v>
      </c>
      <c r="K14" s="83">
        <v>762036331</v>
      </c>
      <c r="L14" s="106">
        <v>1336013479</v>
      </c>
      <c r="M14" s="83">
        <v>1333809282</v>
      </c>
      <c r="N14" s="83"/>
      <c r="O14" s="83"/>
      <c r="P14" s="83"/>
      <c r="Q14" s="106">
        <f>Q10+Q12</f>
        <v>1449900000</v>
      </c>
      <c r="R14" s="83"/>
      <c r="S14" s="83"/>
      <c r="T14" s="83"/>
      <c r="U14" s="83"/>
      <c r="V14" s="106">
        <f>V10+V12</f>
        <v>1557192600</v>
      </c>
      <c r="W14" s="83"/>
      <c r="X14" s="83"/>
      <c r="Y14" s="83"/>
      <c r="Z14" s="83"/>
      <c r="AA14" s="106">
        <f>AA10+AA12</f>
        <v>836212426</v>
      </c>
      <c r="AB14" s="83"/>
      <c r="AC14" s="83"/>
      <c r="AD14" s="83"/>
      <c r="AE14" s="83"/>
      <c r="AF14" s="38">
        <v>1142217983</v>
      </c>
      <c r="AG14" s="38">
        <f>+AG12+AG10</f>
        <v>1333579282</v>
      </c>
      <c r="AH14" s="49"/>
      <c r="AI14" s="111"/>
      <c r="AJ14" s="126"/>
      <c r="AK14" s="126"/>
      <c r="AL14" s="216"/>
      <c r="AM14" s="247"/>
      <c r="AN14" s="247"/>
      <c r="AO14" s="233"/>
      <c r="AP14" s="190"/>
      <c r="AQ14" s="85"/>
      <c r="AR14" s="85"/>
      <c r="AS14" s="85"/>
      <c r="AT14" s="85"/>
      <c r="AU14" s="85"/>
      <c r="AV14" s="85"/>
      <c r="AW14" s="85"/>
      <c r="AX14" s="85"/>
      <c r="AY14" s="85"/>
      <c r="AZ14" s="85"/>
      <c r="BA14" s="85"/>
      <c r="BB14" s="85"/>
      <c r="BC14" s="85"/>
      <c r="BD14" s="85"/>
      <c r="BE14" s="85"/>
      <c r="BF14" s="85"/>
      <c r="BG14" s="85"/>
      <c r="BH14" s="85"/>
      <c r="BI14" s="85"/>
      <c r="BJ14" s="85"/>
      <c r="BK14" s="85"/>
    </row>
    <row r="15" spans="1:63" s="5" customFormat="1" ht="15" customHeight="1" x14ac:dyDescent="0.25">
      <c r="A15" s="202" t="s">
        <v>92</v>
      </c>
      <c r="B15" s="252">
        <v>2</v>
      </c>
      <c r="C15" s="241" t="s">
        <v>103</v>
      </c>
      <c r="D15" s="241" t="s">
        <v>90</v>
      </c>
      <c r="E15" s="206"/>
      <c r="F15" s="206"/>
      <c r="G15" s="66" t="s">
        <v>9</v>
      </c>
      <c r="H15" s="104">
        <f>+K15+L15+Q15+V15+AA15</f>
        <v>1125000</v>
      </c>
      <c r="I15" s="69">
        <v>56250</v>
      </c>
      <c r="J15" s="69">
        <v>56250</v>
      </c>
      <c r="K15" s="69">
        <v>75300</v>
      </c>
      <c r="L15" s="69">
        <v>337500</v>
      </c>
      <c r="M15" s="69">
        <v>337500</v>
      </c>
      <c r="N15" s="69"/>
      <c r="O15" s="69"/>
      <c r="P15" s="69"/>
      <c r="Q15" s="69">
        <v>337500</v>
      </c>
      <c r="R15" s="69"/>
      <c r="S15" s="69"/>
      <c r="T15" s="69"/>
      <c r="U15" s="69"/>
      <c r="V15" s="69">
        <v>337500</v>
      </c>
      <c r="W15" s="69"/>
      <c r="X15" s="69"/>
      <c r="Y15" s="69"/>
      <c r="Z15" s="69"/>
      <c r="AA15" s="69">
        <v>37200</v>
      </c>
      <c r="AB15" s="69"/>
      <c r="AC15" s="69"/>
      <c r="AD15" s="69"/>
      <c r="AE15" s="69"/>
      <c r="AF15" s="70">
        <v>32355</v>
      </c>
      <c r="AG15" s="70">
        <v>115725</v>
      </c>
      <c r="AH15" s="71"/>
      <c r="AI15" s="43"/>
      <c r="AJ15" s="126">
        <f>AG15/M15</f>
        <v>0.34288888888888891</v>
      </c>
      <c r="AK15" s="126">
        <f>(AG15+K15)/H15</f>
        <v>0.16980000000000001</v>
      </c>
      <c r="AL15" s="214" t="s">
        <v>128</v>
      </c>
      <c r="AM15" s="245" t="s">
        <v>129</v>
      </c>
      <c r="AN15" s="245" t="s">
        <v>130</v>
      </c>
      <c r="AO15" s="231" t="s">
        <v>109</v>
      </c>
      <c r="AP15" s="188" t="s">
        <v>106</v>
      </c>
      <c r="AQ15" s="85"/>
      <c r="AR15" s="85"/>
      <c r="AS15" s="85"/>
      <c r="AT15" s="85"/>
      <c r="AU15" s="85"/>
      <c r="AV15" s="85"/>
      <c r="AW15" s="85"/>
      <c r="AX15" s="85"/>
      <c r="AY15" s="85"/>
      <c r="AZ15" s="85"/>
      <c r="BA15" s="85"/>
      <c r="BB15" s="85"/>
      <c r="BC15" s="85"/>
      <c r="BD15" s="85"/>
      <c r="BE15" s="85"/>
      <c r="BF15" s="85"/>
      <c r="BG15" s="85"/>
      <c r="BH15" s="85"/>
      <c r="BI15" s="85"/>
      <c r="BJ15" s="85"/>
      <c r="BK15" s="85"/>
    </row>
    <row r="16" spans="1:63" s="5" customFormat="1" ht="18" x14ac:dyDescent="0.2">
      <c r="A16" s="203"/>
      <c r="B16" s="252"/>
      <c r="C16" s="241"/>
      <c r="D16" s="241"/>
      <c r="E16" s="206"/>
      <c r="F16" s="206"/>
      <c r="G16" s="63" t="s">
        <v>10</v>
      </c>
      <c r="H16" s="94">
        <v>10961469339</v>
      </c>
      <c r="I16" s="103">
        <v>1344237809</v>
      </c>
      <c r="J16" s="37">
        <v>1414072899</v>
      </c>
      <c r="K16" s="37">
        <v>1401669991</v>
      </c>
      <c r="L16" s="103">
        <v>1752766000</v>
      </c>
      <c r="M16" s="37">
        <v>1738766000</v>
      </c>
      <c r="N16" s="37"/>
      <c r="O16" s="37"/>
      <c r="P16" s="37"/>
      <c r="Q16" s="103">
        <v>2685000000</v>
      </c>
      <c r="R16" s="37"/>
      <c r="S16" s="37"/>
      <c r="T16" s="37"/>
      <c r="U16" s="37"/>
      <c r="V16" s="103">
        <v>2883690000</v>
      </c>
      <c r="W16" s="37"/>
      <c r="X16" s="37"/>
      <c r="Y16" s="37"/>
      <c r="Z16" s="37"/>
      <c r="AA16" s="103">
        <v>1548541530</v>
      </c>
      <c r="AB16" s="37"/>
      <c r="AC16" s="37"/>
      <c r="AD16" s="37"/>
      <c r="AE16" s="37"/>
      <c r="AF16" s="37">
        <v>909979500</v>
      </c>
      <c r="AG16" s="37">
        <v>1628318000</v>
      </c>
      <c r="AH16" s="33"/>
      <c r="AI16" s="110"/>
      <c r="AJ16" s="126">
        <f>AG16/M16</f>
        <v>0.93647908919314038</v>
      </c>
      <c r="AK16" s="126">
        <f>(AG16+K16)/H16</f>
        <v>0.27642170016564782</v>
      </c>
      <c r="AL16" s="215"/>
      <c r="AM16" s="246"/>
      <c r="AN16" s="246"/>
      <c r="AO16" s="232"/>
      <c r="AP16" s="189"/>
      <c r="AQ16" s="85"/>
      <c r="AR16" s="85"/>
      <c r="AS16" s="85"/>
      <c r="AT16" s="85"/>
      <c r="AU16" s="85"/>
      <c r="AV16" s="85"/>
      <c r="AW16" s="85"/>
      <c r="AX16" s="85"/>
      <c r="AY16" s="85"/>
      <c r="AZ16" s="85"/>
      <c r="BA16" s="85"/>
      <c r="BB16" s="85"/>
      <c r="BC16" s="85"/>
      <c r="BD16" s="85"/>
      <c r="BE16" s="85"/>
      <c r="BF16" s="85"/>
      <c r="BG16" s="85"/>
      <c r="BH16" s="85"/>
      <c r="BI16" s="85"/>
      <c r="BJ16" s="85"/>
      <c r="BK16" s="85"/>
    </row>
    <row r="17" spans="1:63" s="5" customFormat="1" ht="18" x14ac:dyDescent="0.25">
      <c r="A17" s="203"/>
      <c r="B17" s="252"/>
      <c r="C17" s="241"/>
      <c r="D17" s="241"/>
      <c r="E17" s="206"/>
      <c r="F17" s="206"/>
      <c r="G17" s="63" t="s">
        <v>11</v>
      </c>
      <c r="H17" s="95"/>
      <c r="I17" s="44"/>
      <c r="J17" s="44"/>
      <c r="K17" s="44"/>
      <c r="L17" s="44"/>
      <c r="M17" s="44"/>
      <c r="N17" s="44"/>
      <c r="O17" s="44"/>
      <c r="P17" s="44"/>
      <c r="Q17" s="44"/>
      <c r="R17" s="44"/>
      <c r="S17" s="44"/>
      <c r="T17" s="44"/>
      <c r="U17" s="44"/>
      <c r="V17" s="44"/>
      <c r="W17" s="44"/>
      <c r="X17" s="44"/>
      <c r="Y17" s="44"/>
      <c r="Z17" s="44"/>
      <c r="AA17" s="44"/>
      <c r="AB17" s="44"/>
      <c r="AC17" s="44"/>
      <c r="AD17" s="44"/>
      <c r="AE17" s="44"/>
      <c r="AF17" s="45"/>
      <c r="AG17" s="45"/>
      <c r="AH17" s="33"/>
      <c r="AI17" s="45"/>
      <c r="AJ17" s="126"/>
      <c r="AK17" s="126"/>
      <c r="AL17" s="215"/>
      <c r="AM17" s="246"/>
      <c r="AN17" s="246"/>
      <c r="AO17" s="232"/>
      <c r="AP17" s="189"/>
      <c r="AQ17" s="85"/>
      <c r="AR17" s="85"/>
      <c r="AS17" s="85"/>
      <c r="AT17" s="85"/>
      <c r="AU17" s="85"/>
      <c r="AV17" s="85"/>
      <c r="AW17" s="85"/>
      <c r="AX17" s="85"/>
      <c r="AY17" s="85"/>
      <c r="AZ17" s="85"/>
      <c r="BA17" s="85"/>
      <c r="BB17" s="85"/>
      <c r="BC17" s="85"/>
      <c r="BD17" s="85"/>
      <c r="BE17" s="85"/>
      <c r="BF17" s="85"/>
      <c r="BG17" s="85"/>
      <c r="BH17" s="85"/>
      <c r="BI17" s="85"/>
      <c r="BJ17" s="85"/>
      <c r="BK17" s="85"/>
    </row>
    <row r="18" spans="1:63" s="5" customFormat="1" ht="18" x14ac:dyDescent="0.25">
      <c r="A18" s="203"/>
      <c r="B18" s="252"/>
      <c r="C18" s="241"/>
      <c r="D18" s="241"/>
      <c r="E18" s="206"/>
      <c r="F18" s="206"/>
      <c r="G18" s="63" t="s">
        <v>12</v>
      </c>
      <c r="H18" s="99">
        <v>0</v>
      </c>
      <c r="I18" s="48">
        <v>0</v>
      </c>
      <c r="J18" s="48"/>
      <c r="K18" s="48">
        <v>0</v>
      </c>
      <c r="L18" s="48">
        <v>471446514</v>
      </c>
      <c r="M18" s="48">
        <v>470494887</v>
      </c>
      <c r="N18" s="48"/>
      <c r="O18" s="48"/>
      <c r="P18" s="48"/>
      <c r="Q18" s="48">
        <v>0</v>
      </c>
      <c r="R18" s="48"/>
      <c r="S18" s="48"/>
      <c r="T18" s="48"/>
      <c r="U18" s="48"/>
      <c r="V18" s="48">
        <v>0</v>
      </c>
      <c r="W18" s="48"/>
      <c r="X18" s="48"/>
      <c r="Y18" s="48"/>
      <c r="Z18" s="48"/>
      <c r="AA18" s="48">
        <v>0</v>
      </c>
      <c r="AB18" s="48"/>
      <c r="AC18" s="48"/>
      <c r="AD18" s="48"/>
      <c r="AE18" s="48"/>
      <c r="AF18" s="37">
        <v>312913522</v>
      </c>
      <c r="AG18" s="37">
        <v>370375366</v>
      </c>
      <c r="AH18" s="37"/>
      <c r="AI18" s="112"/>
      <c r="AJ18" s="126"/>
      <c r="AK18" s="126"/>
      <c r="AL18" s="215"/>
      <c r="AM18" s="246"/>
      <c r="AN18" s="246"/>
      <c r="AO18" s="232"/>
      <c r="AP18" s="189"/>
      <c r="AQ18" s="85"/>
      <c r="AR18" s="85"/>
      <c r="AS18" s="85"/>
      <c r="AT18" s="85"/>
      <c r="AU18" s="85"/>
      <c r="AV18" s="85"/>
      <c r="AW18" s="85"/>
      <c r="AX18" s="85"/>
      <c r="AY18" s="85"/>
      <c r="AZ18" s="85"/>
      <c r="BA18" s="85"/>
      <c r="BB18" s="85"/>
      <c r="BC18" s="85"/>
      <c r="BD18" s="85"/>
      <c r="BE18" s="85"/>
      <c r="BF18" s="85"/>
      <c r="BG18" s="85"/>
      <c r="BH18" s="85"/>
      <c r="BI18" s="85"/>
      <c r="BJ18" s="85"/>
      <c r="BK18" s="85"/>
    </row>
    <row r="19" spans="1:63" s="5" customFormat="1" ht="18" x14ac:dyDescent="0.25">
      <c r="A19" s="203"/>
      <c r="B19" s="252"/>
      <c r="C19" s="241"/>
      <c r="D19" s="241"/>
      <c r="E19" s="206"/>
      <c r="F19" s="206"/>
      <c r="G19" s="63" t="s">
        <v>13</v>
      </c>
      <c r="H19" s="97"/>
      <c r="I19" s="47"/>
      <c r="J19" s="47"/>
      <c r="K19" s="47"/>
      <c r="L19" s="47"/>
      <c r="M19" s="47"/>
      <c r="N19" s="47"/>
      <c r="O19" s="47"/>
      <c r="P19" s="47"/>
      <c r="Q19" s="47"/>
      <c r="R19" s="47"/>
      <c r="S19" s="47"/>
      <c r="T19" s="47"/>
      <c r="U19" s="47"/>
      <c r="V19" s="47"/>
      <c r="W19" s="47"/>
      <c r="X19" s="47"/>
      <c r="Y19" s="47"/>
      <c r="Z19" s="47"/>
      <c r="AA19" s="47"/>
      <c r="AB19" s="47"/>
      <c r="AC19" s="47"/>
      <c r="AD19" s="47"/>
      <c r="AE19" s="47"/>
      <c r="AF19" s="45"/>
      <c r="AG19" s="45"/>
      <c r="AH19" s="33"/>
      <c r="AI19" s="110"/>
      <c r="AJ19" s="126"/>
      <c r="AK19" s="126"/>
      <c r="AL19" s="215"/>
      <c r="AM19" s="246"/>
      <c r="AN19" s="246"/>
      <c r="AO19" s="232"/>
      <c r="AP19" s="189"/>
      <c r="AQ19" s="85"/>
      <c r="AR19" s="85"/>
      <c r="AS19" s="85"/>
      <c r="AT19" s="85"/>
      <c r="AU19" s="85"/>
      <c r="AV19" s="85"/>
      <c r="AW19" s="85"/>
      <c r="AX19" s="85"/>
      <c r="AY19" s="85"/>
      <c r="AZ19" s="85"/>
      <c r="BA19" s="85"/>
      <c r="BB19" s="85"/>
      <c r="BC19" s="85"/>
      <c r="BD19" s="85"/>
      <c r="BE19" s="85"/>
      <c r="BF19" s="85"/>
      <c r="BG19" s="85"/>
      <c r="BH19" s="85"/>
      <c r="BI19" s="85"/>
      <c r="BJ19" s="85"/>
      <c r="BK19" s="85"/>
    </row>
    <row r="20" spans="1:63" s="5" customFormat="1" ht="51" customHeight="1" thickBot="1" x14ac:dyDescent="0.25">
      <c r="A20" s="204"/>
      <c r="B20" s="252"/>
      <c r="C20" s="241"/>
      <c r="D20" s="241"/>
      <c r="E20" s="206"/>
      <c r="F20" s="206"/>
      <c r="G20" s="64" t="s">
        <v>14</v>
      </c>
      <c r="H20" s="100">
        <v>10961469339</v>
      </c>
      <c r="I20" s="82">
        <v>1344237809.0000002</v>
      </c>
      <c r="J20" s="39">
        <v>1414072899</v>
      </c>
      <c r="K20" s="39">
        <v>1401669991</v>
      </c>
      <c r="L20" s="103">
        <v>2224212514</v>
      </c>
      <c r="M20" s="39">
        <v>2209260887</v>
      </c>
      <c r="N20" s="39"/>
      <c r="O20" s="39"/>
      <c r="P20" s="39"/>
      <c r="Q20" s="106">
        <f>Q16+Q18</f>
        <v>2685000000</v>
      </c>
      <c r="R20" s="39"/>
      <c r="S20" s="39"/>
      <c r="T20" s="39"/>
      <c r="U20" s="39"/>
      <c r="V20" s="106">
        <f>V16+V18</f>
        <v>2883690000</v>
      </c>
      <c r="W20" s="39"/>
      <c r="X20" s="39"/>
      <c r="Y20" s="39"/>
      <c r="Z20" s="39"/>
      <c r="AA20" s="106">
        <f>AA16+AA18</f>
        <v>1548541530</v>
      </c>
      <c r="AB20" s="39"/>
      <c r="AC20" s="39"/>
      <c r="AD20" s="39"/>
      <c r="AE20" s="39"/>
      <c r="AF20" s="39">
        <v>1222893022</v>
      </c>
      <c r="AG20" s="39">
        <f>+AG18+AG16</f>
        <v>1998693366</v>
      </c>
      <c r="AH20" s="40"/>
      <c r="AI20" s="113"/>
      <c r="AJ20" s="126"/>
      <c r="AK20" s="126"/>
      <c r="AL20" s="260"/>
      <c r="AM20" s="247"/>
      <c r="AN20" s="247"/>
      <c r="AO20" s="261"/>
      <c r="AP20" s="190"/>
      <c r="AQ20" s="85"/>
      <c r="AR20" s="85"/>
      <c r="AS20" s="85"/>
      <c r="AT20" s="85"/>
      <c r="AU20" s="85"/>
      <c r="AV20" s="85"/>
      <c r="AW20" s="85"/>
      <c r="AX20" s="85"/>
      <c r="AY20" s="85"/>
      <c r="AZ20" s="85"/>
      <c r="BA20" s="85"/>
      <c r="BB20" s="85"/>
      <c r="BC20" s="85"/>
      <c r="BD20" s="85"/>
      <c r="BE20" s="85"/>
      <c r="BF20" s="85"/>
      <c r="BG20" s="85"/>
      <c r="BH20" s="85"/>
      <c r="BI20" s="85"/>
      <c r="BJ20" s="85"/>
      <c r="BK20" s="85"/>
    </row>
    <row r="21" spans="1:63" s="84" customFormat="1" ht="15" customHeight="1" x14ac:dyDescent="0.25">
      <c r="A21" s="234" t="s">
        <v>93</v>
      </c>
      <c r="B21" s="237">
        <v>3</v>
      </c>
      <c r="C21" s="240" t="s">
        <v>104</v>
      </c>
      <c r="D21" s="240" t="s">
        <v>90</v>
      </c>
      <c r="E21" s="206"/>
      <c r="F21" s="206"/>
      <c r="G21" s="62" t="s">
        <v>9</v>
      </c>
      <c r="H21" s="98">
        <v>5</v>
      </c>
      <c r="I21" s="30">
        <v>1</v>
      </c>
      <c r="J21" s="30">
        <v>1</v>
      </c>
      <c r="K21" s="30">
        <v>1</v>
      </c>
      <c r="L21" s="30">
        <v>1</v>
      </c>
      <c r="M21" s="30">
        <v>1</v>
      </c>
      <c r="N21" s="30"/>
      <c r="O21" s="30"/>
      <c r="P21" s="30"/>
      <c r="Q21" s="30">
        <v>1</v>
      </c>
      <c r="R21" s="30"/>
      <c r="S21" s="30"/>
      <c r="T21" s="30"/>
      <c r="U21" s="30"/>
      <c r="V21" s="30">
        <v>1</v>
      </c>
      <c r="W21" s="30"/>
      <c r="X21" s="30"/>
      <c r="Y21" s="30"/>
      <c r="Z21" s="30"/>
      <c r="AA21" s="30">
        <v>1</v>
      </c>
      <c r="AB21" s="30"/>
      <c r="AC21" s="30"/>
      <c r="AD21" s="30"/>
      <c r="AE21" s="30"/>
      <c r="AF21" s="35">
        <v>0.24</v>
      </c>
      <c r="AG21" s="35">
        <v>0.5</v>
      </c>
      <c r="AH21" s="36"/>
      <c r="AI21" s="31"/>
      <c r="AJ21" s="126">
        <f>AG21/M21</f>
        <v>0.5</v>
      </c>
      <c r="AK21" s="127">
        <f>(AG21+K21)/H21</f>
        <v>0.3</v>
      </c>
      <c r="AL21" s="257" t="s">
        <v>131</v>
      </c>
      <c r="AM21" s="254" t="s">
        <v>110</v>
      </c>
      <c r="AN21" s="254" t="s">
        <v>127</v>
      </c>
      <c r="AO21" s="231" t="s">
        <v>111</v>
      </c>
      <c r="AP21" s="188" t="s">
        <v>112</v>
      </c>
      <c r="AQ21" s="85"/>
      <c r="AR21" s="85"/>
      <c r="AS21" s="85"/>
      <c r="AT21" s="85"/>
      <c r="AU21" s="85"/>
      <c r="AV21" s="85"/>
      <c r="AW21" s="85"/>
      <c r="AX21" s="85"/>
      <c r="AY21" s="85"/>
      <c r="AZ21" s="85"/>
      <c r="BA21" s="85"/>
      <c r="BB21" s="85"/>
      <c r="BC21" s="85"/>
      <c r="BD21" s="85"/>
      <c r="BE21" s="85"/>
      <c r="BF21" s="85"/>
      <c r="BG21" s="85"/>
      <c r="BH21" s="85"/>
      <c r="BI21" s="85"/>
      <c r="BJ21" s="85"/>
      <c r="BK21" s="85"/>
    </row>
    <row r="22" spans="1:63" s="85" customFormat="1" ht="18" x14ac:dyDescent="0.2">
      <c r="A22" s="235"/>
      <c r="B22" s="238"/>
      <c r="C22" s="241"/>
      <c r="D22" s="241"/>
      <c r="E22" s="206"/>
      <c r="F22" s="206"/>
      <c r="G22" s="63" t="s">
        <v>10</v>
      </c>
      <c r="H22" s="94">
        <v>5040496641</v>
      </c>
      <c r="I22" s="103">
        <v>616570137</v>
      </c>
      <c r="J22" s="37">
        <v>568813013</v>
      </c>
      <c r="K22" s="37">
        <v>568547877</v>
      </c>
      <c r="L22" s="103">
        <v>884505000</v>
      </c>
      <c r="M22" s="37">
        <v>884505000</v>
      </c>
      <c r="N22" s="37"/>
      <c r="O22" s="37"/>
      <c r="P22" s="37"/>
      <c r="Q22" s="103">
        <v>1235100000</v>
      </c>
      <c r="R22" s="37"/>
      <c r="S22" s="37"/>
      <c r="T22" s="37"/>
      <c r="U22" s="37"/>
      <c r="V22" s="103">
        <v>1326497400</v>
      </c>
      <c r="W22" s="37"/>
      <c r="X22" s="37"/>
      <c r="Y22" s="37"/>
      <c r="Z22" s="37"/>
      <c r="AA22" s="103">
        <v>712329104</v>
      </c>
      <c r="AB22" s="37"/>
      <c r="AC22" s="37"/>
      <c r="AD22" s="37"/>
      <c r="AE22" s="37"/>
      <c r="AF22" s="37">
        <v>182819000</v>
      </c>
      <c r="AG22" s="37">
        <v>778090826</v>
      </c>
      <c r="AH22" s="34"/>
      <c r="AI22" s="112"/>
      <c r="AJ22" s="126">
        <f>AG22/M22</f>
        <v>0.87969070384000092</v>
      </c>
      <c r="AK22" s="127">
        <f>(AG22+K22)/H22</f>
        <v>0.26716389255103962</v>
      </c>
      <c r="AL22" s="258"/>
      <c r="AM22" s="255"/>
      <c r="AN22" s="255"/>
      <c r="AO22" s="232"/>
      <c r="AP22" s="189"/>
    </row>
    <row r="23" spans="1:63" s="85" customFormat="1" ht="18" x14ac:dyDescent="0.25">
      <c r="A23" s="235"/>
      <c r="B23" s="238"/>
      <c r="C23" s="241"/>
      <c r="D23" s="241"/>
      <c r="E23" s="206"/>
      <c r="F23" s="206"/>
      <c r="G23" s="63" t="s">
        <v>11</v>
      </c>
      <c r="H23" s="95"/>
      <c r="I23" s="44"/>
      <c r="J23" s="44"/>
      <c r="K23" s="44"/>
      <c r="L23" s="44"/>
      <c r="M23" s="44"/>
      <c r="N23" s="44"/>
      <c r="O23" s="44"/>
      <c r="P23" s="44"/>
      <c r="Q23" s="44"/>
      <c r="R23" s="44"/>
      <c r="S23" s="44"/>
      <c r="T23" s="44"/>
      <c r="U23" s="44"/>
      <c r="V23" s="44"/>
      <c r="W23" s="44"/>
      <c r="X23" s="44"/>
      <c r="Y23" s="44"/>
      <c r="Z23" s="44"/>
      <c r="AA23" s="44"/>
      <c r="AB23" s="44"/>
      <c r="AC23" s="44"/>
      <c r="AD23" s="44"/>
      <c r="AE23" s="44"/>
      <c r="AF23" s="45"/>
      <c r="AG23" s="45"/>
      <c r="AH23" s="33"/>
      <c r="AI23" s="45"/>
      <c r="AJ23" s="126"/>
      <c r="AK23" s="127"/>
      <c r="AL23" s="258"/>
      <c r="AM23" s="255"/>
      <c r="AN23" s="255"/>
      <c r="AO23" s="232"/>
      <c r="AP23" s="189"/>
    </row>
    <row r="24" spans="1:63" s="85" customFormat="1" ht="18" x14ac:dyDescent="0.25">
      <c r="A24" s="235"/>
      <c r="B24" s="238"/>
      <c r="C24" s="241"/>
      <c r="D24" s="241"/>
      <c r="E24" s="206"/>
      <c r="F24" s="206"/>
      <c r="G24" s="63" t="s">
        <v>12</v>
      </c>
      <c r="H24" s="96">
        <v>0</v>
      </c>
      <c r="I24" s="81">
        <v>0</v>
      </c>
      <c r="J24" s="44"/>
      <c r="K24" s="44">
        <v>0</v>
      </c>
      <c r="L24" s="44">
        <v>411508129</v>
      </c>
      <c r="M24" s="44">
        <v>411508129</v>
      </c>
      <c r="N24" s="44"/>
      <c r="O24" s="44"/>
      <c r="P24" s="44"/>
      <c r="Q24" s="44">
        <v>0</v>
      </c>
      <c r="R24" s="44"/>
      <c r="S24" s="44"/>
      <c r="T24" s="44"/>
      <c r="U24" s="44"/>
      <c r="V24" s="44">
        <v>0</v>
      </c>
      <c r="W24" s="44"/>
      <c r="X24" s="44"/>
      <c r="Y24" s="44"/>
      <c r="Z24" s="44"/>
      <c r="AA24" s="44">
        <v>0</v>
      </c>
      <c r="AB24" s="44"/>
      <c r="AC24" s="44"/>
      <c r="AD24" s="44"/>
      <c r="AE24" s="44"/>
      <c r="AF24" s="37">
        <v>314186722</v>
      </c>
      <c r="AG24" s="37">
        <v>404679986</v>
      </c>
      <c r="AH24" s="33"/>
      <c r="AI24" s="45"/>
      <c r="AJ24" s="126"/>
      <c r="AK24" s="127"/>
      <c r="AL24" s="258"/>
      <c r="AM24" s="255"/>
      <c r="AN24" s="255"/>
      <c r="AO24" s="232"/>
      <c r="AP24" s="189"/>
    </row>
    <row r="25" spans="1:63" s="85" customFormat="1" ht="18" x14ac:dyDescent="0.25">
      <c r="A25" s="235"/>
      <c r="B25" s="238"/>
      <c r="C25" s="241"/>
      <c r="D25" s="241"/>
      <c r="E25" s="206"/>
      <c r="F25" s="206"/>
      <c r="G25" s="63" t="s">
        <v>13</v>
      </c>
      <c r="H25" s="97"/>
      <c r="I25" s="47"/>
      <c r="J25" s="47"/>
      <c r="K25" s="47"/>
      <c r="L25" s="47"/>
      <c r="M25" s="47"/>
      <c r="N25" s="47"/>
      <c r="O25" s="47"/>
      <c r="P25" s="47"/>
      <c r="Q25" s="47"/>
      <c r="R25" s="47"/>
      <c r="S25" s="47"/>
      <c r="T25" s="47"/>
      <c r="U25" s="47"/>
      <c r="V25" s="47"/>
      <c r="W25" s="47"/>
      <c r="X25" s="47"/>
      <c r="Y25" s="47"/>
      <c r="Z25" s="47"/>
      <c r="AA25" s="47"/>
      <c r="AB25" s="47"/>
      <c r="AC25" s="47"/>
      <c r="AD25" s="47"/>
      <c r="AE25" s="47"/>
      <c r="AF25" s="45"/>
      <c r="AG25" s="45"/>
      <c r="AH25" s="33"/>
      <c r="AI25" s="45"/>
      <c r="AJ25" s="126"/>
      <c r="AK25" s="127"/>
      <c r="AL25" s="258"/>
      <c r="AM25" s="255"/>
      <c r="AN25" s="255"/>
      <c r="AO25" s="232"/>
      <c r="AP25" s="189"/>
    </row>
    <row r="26" spans="1:63" s="86" customFormat="1" ht="18.75" thickBot="1" x14ac:dyDescent="0.25">
      <c r="A26" s="236"/>
      <c r="B26" s="239"/>
      <c r="C26" s="242"/>
      <c r="D26" s="242"/>
      <c r="E26" s="207"/>
      <c r="F26" s="244"/>
      <c r="G26" s="65" t="s">
        <v>14</v>
      </c>
      <c r="H26" s="105">
        <v>5040496641</v>
      </c>
      <c r="I26" s="83">
        <v>616570137</v>
      </c>
      <c r="J26" s="38">
        <v>568813013</v>
      </c>
      <c r="K26" s="38">
        <v>568547877</v>
      </c>
      <c r="L26" s="106">
        <v>1296013129</v>
      </c>
      <c r="M26" s="38">
        <v>1296013129</v>
      </c>
      <c r="N26" s="38"/>
      <c r="O26" s="38"/>
      <c r="P26" s="38"/>
      <c r="Q26" s="106">
        <f>Q22+Q24</f>
        <v>1235100000</v>
      </c>
      <c r="R26" s="38"/>
      <c r="S26" s="38"/>
      <c r="T26" s="38"/>
      <c r="U26" s="38"/>
      <c r="V26" s="106">
        <f>V22+V24</f>
        <v>1326497400</v>
      </c>
      <c r="W26" s="38"/>
      <c r="X26" s="38"/>
      <c r="Y26" s="38"/>
      <c r="Z26" s="38"/>
      <c r="AA26" s="106">
        <f>AA22+AA24</f>
        <v>712329104</v>
      </c>
      <c r="AB26" s="38"/>
      <c r="AC26" s="38"/>
      <c r="AD26" s="38"/>
      <c r="AE26" s="38"/>
      <c r="AF26" s="38">
        <v>497005722</v>
      </c>
      <c r="AG26" s="38">
        <f>+AG22+AG24</f>
        <v>1182770812</v>
      </c>
      <c r="AH26" s="49"/>
      <c r="AI26" s="111"/>
      <c r="AJ26" s="126"/>
      <c r="AK26" s="127"/>
      <c r="AL26" s="259"/>
      <c r="AM26" s="256"/>
      <c r="AN26" s="256"/>
      <c r="AO26" s="233"/>
      <c r="AP26" s="190"/>
      <c r="AQ26" s="85"/>
      <c r="AR26" s="85"/>
      <c r="AS26" s="85"/>
      <c r="AT26" s="85"/>
      <c r="AU26" s="85"/>
      <c r="AV26" s="85"/>
      <c r="AW26" s="85"/>
      <c r="AX26" s="85"/>
      <c r="AY26" s="85"/>
      <c r="AZ26" s="85"/>
      <c r="BA26" s="85"/>
      <c r="BB26" s="85"/>
      <c r="BC26" s="85"/>
      <c r="BD26" s="85"/>
      <c r="BE26" s="85"/>
      <c r="BF26" s="85"/>
      <c r="BG26" s="85"/>
      <c r="BH26" s="85"/>
      <c r="BI26" s="85"/>
      <c r="BJ26" s="85"/>
      <c r="BK26" s="85"/>
    </row>
    <row r="27" spans="1:63" s="91" customFormat="1" ht="31.5" customHeight="1" x14ac:dyDescent="0.25">
      <c r="A27" s="221" t="s">
        <v>15</v>
      </c>
      <c r="B27" s="222"/>
      <c r="C27" s="222"/>
      <c r="D27" s="222"/>
      <c r="E27" s="222"/>
      <c r="F27" s="223"/>
      <c r="G27" s="62" t="s">
        <v>10</v>
      </c>
      <c r="H27" s="87">
        <f>H10+H16+H22</f>
        <v>21902139080</v>
      </c>
      <c r="I27" s="107">
        <f>I10+I16+I22</f>
        <v>2667676020</v>
      </c>
      <c r="J27" s="88">
        <v>2745067489</v>
      </c>
      <c r="K27" s="88">
        <f>K10+K16+K22</f>
        <v>2732254199</v>
      </c>
      <c r="L27" s="103">
        <f>L10+L16+L22</f>
        <v>3784271000</v>
      </c>
      <c r="M27" s="88">
        <f>M10+M16+M22</f>
        <v>3770271000</v>
      </c>
      <c r="N27" s="88"/>
      <c r="O27" s="88"/>
      <c r="P27" s="88"/>
      <c r="Q27" s="103">
        <f>Q10+Q16+Q22</f>
        <v>5370000000</v>
      </c>
      <c r="R27" s="88"/>
      <c r="S27" s="88"/>
      <c r="T27" s="88"/>
      <c r="U27" s="88"/>
      <c r="V27" s="103">
        <f>V10+V16+V22</f>
        <v>5767380000</v>
      </c>
      <c r="W27" s="88"/>
      <c r="X27" s="88"/>
      <c r="Y27" s="88"/>
      <c r="Z27" s="88"/>
      <c r="AA27" s="103">
        <f>AA10+AA16+AA22</f>
        <v>3097083060</v>
      </c>
      <c r="AB27" s="88"/>
      <c r="AC27" s="88"/>
      <c r="AD27" s="88"/>
      <c r="AE27" s="88"/>
      <c r="AF27" s="89">
        <f>AF10+AF16+AF22</f>
        <v>2062996500</v>
      </c>
      <c r="AG27" s="89">
        <f>AG10+AG16+AG22</f>
        <v>3553178826</v>
      </c>
      <c r="AH27" s="90"/>
      <c r="AI27" s="114"/>
      <c r="AJ27" s="115"/>
      <c r="AK27" s="67"/>
      <c r="AL27" s="68"/>
      <c r="AM27" s="68"/>
      <c r="AN27" s="68"/>
      <c r="AO27" s="68"/>
      <c r="AP27" s="68"/>
      <c r="AQ27" s="92"/>
      <c r="AR27" s="92"/>
      <c r="AS27" s="92"/>
      <c r="AT27" s="92"/>
      <c r="AU27" s="92"/>
      <c r="AV27" s="92"/>
      <c r="AW27" s="92"/>
      <c r="AX27" s="92"/>
      <c r="AY27" s="92"/>
      <c r="AZ27" s="92"/>
      <c r="BA27" s="92"/>
      <c r="BB27" s="92"/>
      <c r="BC27" s="92"/>
      <c r="BD27" s="92"/>
      <c r="BE27" s="92"/>
      <c r="BF27" s="92"/>
      <c r="BG27" s="92"/>
      <c r="BH27" s="92"/>
      <c r="BI27" s="92"/>
      <c r="BJ27" s="92"/>
      <c r="BK27" s="92"/>
    </row>
    <row r="28" spans="1:63" s="92" customFormat="1" ht="28.5" customHeight="1" x14ac:dyDescent="0.25">
      <c r="A28" s="224"/>
      <c r="B28" s="225"/>
      <c r="C28" s="225"/>
      <c r="D28" s="225"/>
      <c r="E28" s="225"/>
      <c r="F28" s="226"/>
      <c r="G28" s="63" t="s">
        <v>12</v>
      </c>
      <c r="H28" s="101">
        <v>0</v>
      </c>
      <c r="I28" s="81">
        <v>0</v>
      </c>
      <c r="J28" s="44">
        <v>0</v>
      </c>
      <c r="K28" s="44">
        <v>0</v>
      </c>
      <c r="L28" s="48">
        <f>+L12+L18+L24</f>
        <v>1071968122</v>
      </c>
      <c r="M28" s="152">
        <f>+M12+M18+M24</f>
        <v>1068812298</v>
      </c>
      <c r="N28" s="44"/>
      <c r="O28" s="44"/>
      <c r="P28" s="44"/>
      <c r="Q28" s="44">
        <v>0</v>
      </c>
      <c r="R28" s="44"/>
      <c r="S28" s="44"/>
      <c r="T28" s="44"/>
      <c r="U28" s="44"/>
      <c r="V28" s="44">
        <v>0</v>
      </c>
      <c r="W28" s="44"/>
      <c r="X28" s="44"/>
      <c r="Y28" s="44"/>
      <c r="Z28" s="44"/>
      <c r="AA28" s="44">
        <v>0</v>
      </c>
      <c r="AB28" s="44"/>
      <c r="AC28" s="44"/>
      <c r="AD28" s="44"/>
      <c r="AE28" s="44"/>
      <c r="AF28" s="50">
        <f>+AF12+AF18+AF24</f>
        <v>799120227</v>
      </c>
      <c r="AG28" s="50">
        <f>+AG12+AG18+AG24</f>
        <v>961864634</v>
      </c>
      <c r="AH28" s="52"/>
      <c r="AI28" s="48"/>
      <c r="AJ28" s="67"/>
      <c r="AK28" s="67"/>
      <c r="AL28" s="68"/>
      <c r="AM28" s="68"/>
      <c r="AN28" s="68"/>
      <c r="AO28" s="68"/>
      <c r="AP28" s="68"/>
    </row>
    <row r="29" spans="1:63" s="53" customFormat="1" ht="35.25" customHeight="1" thickBot="1" x14ac:dyDescent="0.3">
      <c r="A29" s="227"/>
      <c r="B29" s="228"/>
      <c r="C29" s="228"/>
      <c r="D29" s="228"/>
      <c r="E29" s="228"/>
      <c r="F29" s="229"/>
      <c r="G29" s="65" t="s">
        <v>15</v>
      </c>
      <c r="H29" s="93">
        <f>H27+H28</f>
        <v>21902139080</v>
      </c>
      <c r="I29" s="108">
        <f>+I27</f>
        <v>2667676020</v>
      </c>
      <c r="J29" s="72">
        <v>2745067489</v>
      </c>
      <c r="K29" s="72">
        <f>+K27</f>
        <v>2732254199</v>
      </c>
      <c r="L29" s="108">
        <f>L27+L28</f>
        <v>4856239122</v>
      </c>
      <c r="M29" s="72">
        <f>M27+M28</f>
        <v>4839083298</v>
      </c>
      <c r="N29" s="72"/>
      <c r="O29" s="72"/>
      <c r="P29" s="72"/>
      <c r="Q29" s="108">
        <f>Q27+Q28</f>
        <v>5370000000</v>
      </c>
      <c r="R29" s="72"/>
      <c r="S29" s="72"/>
      <c r="T29" s="72"/>
      <c r="U29" s="72"/>
      <c r="V29" s="108">
        <f>V27+V28</f>
        <v>5767380000</v>
      </c>
      <c r="W29" s="72"/>
      <c r="X29" s="72"/>
      <c r="Y29" s="72"/>
      <c r="Z29" s="72"/>
      <c r="AA29" s="108">
        <f>AA27+AA28</f>
        <v>3097083060</v>
      </c>
      <c r="AB29" s="72"/>
      <c r="AC29" s="72"/>
      <c r="AD29" s="72"/>
      <c r="AE29" s="72"/>
      <c r="AF29" s="73">
        <f>AF27+AF28</f>
        <v>2862116727</v>
      </c>
      <c r="AG29" s="73">
        <f>AG27+AG28</f>
        <v>4515043460</v>
      </c>
      <c r="AH29" s="74"/>
      <c r="AI29" s="72"/>
      <c r="AJ29" s="75"/>
      <c r="AK29" s="75"/>
      <c r="AL29" s="76"/>
      <c r="AM29" s="76"/>
      <c r="AN29" s="76"/>
      <c r="AO29" s="76"/>
      <c r="AP29" s="116"/>
      <c r="AQ29" s="118"/>
      <c r="AR29" s="118"/>
      <c r="AS29" s="118"/>
      <c r="AT29" s="118"/>
      <c r="AU29" s="92"/>
      <c r="AV29" s="92"/>
      <c r="AW29" s="92"/>
      <c r="AX29" s="92"/>
      <c r="AY29" s="92"/>
      <c r="AZ29" s="92"/>
      <c r="BA29" s="92"/>
      <c r="BB29" s="92"/>
      <c r="BC29" s="92"/>
      <c r="BD29" s="92"/>
      <c r="BE29" s="92"/>
      <c r="BF29" s="92"/>
      <c r="BG29" s="92"/>
      <c r="BH29" s="92"/>
      <c r="BI29" s="92"/>
      <c r="BJ29" s="92"/>
      <c r="BK29" s="92"/>
    </row>
    <row r="30" spans="1:63" ht="71.25" customHeight="1" x14ac:dyDescent="0.25">
      <c r="A30" s="230" t="s">
        <v>85</v>
      </c>
      <c r="B30" s="230"/>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row>
  </sheetData>
  <mergeCells count="59">
    <mergeCell ref="AO15:AO20"/>
    <mergeCell ref="AP15:AP20"/>
    <mergeCell ref="AN9:AN14"/>
    <mergeCell ref="AO9:AO14"/>
    <mergeCell ref="D15:D20"/>
    <mergeCell ref="AM21:AM26"/>
    <mergeCell ref="AN21:AN26"/>
    <mergeCell ref="AL21:AL26"/>
    <mergeCell ref="AM15:AM20"/>
    <mergeCell ref="C15:C20"/>
    <mergeCell ref="AL15:AL20"/>
    <mergeCell ref="A27:F29"/>
    <mergeCell ref="A30:AP30"/>
    <mergeCell ref="AO21:AO26"/>
    <mergeCell ref="AP21:AP26"/>
    <mergeCell ref="A21:A26"/>
    <mergeCell ref="B21:B26"/>
    <mergeCell ref="C21:C26"/>
    <mergeCell ref="D21:D26"/>
    <mergeCell ref="F9:F26"/>
    <mergeCell ref="AM9:AM14"/>
    <mergeCell ref="A9:A14"/>
    <mergeCell ref="B9:B14"/>
    <mergeCell ref="C9:C14"/>
    <mergeCell ref="D9:D14"/>
    <mergeCell ref="B15:B20"/>
    <mergeCell ref="AN15:AN20"/>
    <mergeCell ref="F1:AP1"/>
    <mergeCell ref="F2:AP2"/>
    <mergeCell ref="B6:D7"/>
    <mergeCell ref="A6:A8"/>
    <mergeCell ref="A15:A20"/>
    <mergeCell ref="E9:E26"/>
    <mergeCell ref="A1:E4"/>
    <mergeCell ref="AL6:AL8"/>
    <mergeCell ref="AL9:AL14"/>
    <mergeCell ref="AJ6:AJ8"/>
    <mergeCell ref="AM6:AM8"/>
    <mergeCell ref="E6:E8"/>
    <mergeCell ref="G6:G8"/>
    <mergeCell ref="H6:H8"/>
    <mergeCell ref="AK6:AK8"/>
    <mergeCell ref="I6:AE6"/>
    <mergeCell ref="AF6:AI6"/>
    <mergeCell ref="AP9:AP14"/>
    <mergeCell ref="F3:N3"/>
    <mergeCell ref="F4:N4"/>
    <mergeCell ref="O3:AP3"/>
    <mergeCell ref="O4:AP4"/>
    <mergeCell ref="V7:Z7"/>
    <mergeCell ref="AA7:AE7"/>
    <mergeCell ref="AF7:AI7"/>
    <mergeCell ref="I7:K7"/>
    <mergeCell ref="L7:P7"/>
    <mergeCell ref="Q7:U7"/>
    <mergeCell ref="F6:F8"/>
    <mergeCell ref="AP6:AP8"/>
    <mergeCell ref="AN6:AN8"/>
    <mergeCell ref="AO6:AO8"/>
  </mergeCells>
  <dataValidations count="1">
    <dataValidation type="list" allowBlank="1" showInputMessage="1" showErrorMessage="1" sqref="D9:D26">
      <formula1>"suma, creciente"</formula1>
    </dataValidation>
  </dataValidations>
  <printOptions horizontalCentered="1" verticalCentered="1"/>
  <pageMargins left="0" right="0" top="0.74803149606299213" bottom="0" header="0.31496062992125984" footer="0"/>
  <pageSetup scale="17"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97"/>
  <sheetViews>
    <sheetView view="pageBreakPreview" topLeftCell="A16" zoomScaleNormal="50" zoomScaleSheetLayoutView="100" workbookViewId="0">
      <selection activeCell="C12" sqref="C12:C13"/>
    </sheetView>
  </sheetViews>
  <sheetFormatPr baseColWidth="10" defaultRowHeight="12.75" x14ac:dyDescent="0.25"/>
  <cols>
    <col min="1" max="1" width="12.28515625" style="8" customWidth="1"/>
    <col min="2" max="2" width="15.28515625" style="8" customWidth="1"/>
    <col min="3" max="3" width="46.42578125" style="25" customWidth="1"/>
    <col min="4" max="4" width="6.140625" style="8" customWidth="1"/>
    <col min="5" max="5" width="7.85546875" style="8" customWidth="1"/>
    <col min="6" max="6" width="9.42578125" style="8" customWidth="1"/>
    <col min="7" max="7" width="7.5703125" style="8" customWidth="1"/>
    <col min="8" max="8" width="6.7109375" style="8" customWidth="1"/>
    <col min="9" max="13" width="7" style="8" customWidth="1"/>
    <col min="14" max="14" width="7" style="9" customWidth="1"/>
    <col min="15" max="18" width="9.5703125" style="9" customWidth="1"/>
    <col min="19" max="19" width="11.7109375" style="9" customWidth="1"/>
    <col min="20" max="21" width="8.7109375" style="9" customWidth="1"/>
    <col min="22" max="22" width="88.140625" style="13" customWidth="1"/>
    <col min="23" max="23" width="15.7109375" style="13" customWidth="1"/>
    <col min="24" max="60" width="11.42578125" style="13"/>
    <col min="61" max="16384" width="11.42578125" style="8"/>
  </cols>
  <sheetData>
    <row r="1" spans="1:31" s="10" customFormat="1" ht="33" customHeight="1" x14ac:dyDescent="0.25">
      <c r="A1" s="306"/>
      <c r="B1" s="307"/>
      <c r="C1" s="312" t="s">
        <v>0</v>
      </c>
      <c r="D1" s="312"/>
      <c r="E1" s="312"/>
      <c r="F1" s="312"/>
      <c r="G1" s="312"/>
      <c r="H1" s="312"/>
      <c r="I1" s="312"/>
      <c r="J1" s="312"/>
      <c r="K1" s="312"/>
      <c r="L1" s="312"/>
      <c r="M1" s="312"/>
      <c r="N1" s="312"/>
      <c r="O1" s="312"/>
      <c r="P1" s="312"/>
      <c r="Q1" s="312"/>
      <c r="R1" s="312"/>
      <c r="S1" s="312"/>
      <c r="T1" s="312"/>
      <c r="U1" s="312"/>
      <c r="V1" s="313"/>
    </row>
    <row r="2" spans="1:31" s="10" customFormat="1" ht="30" customHeight="1" x14ac:dyDescent="0.25">
      <c r="A2" s="308"/>
      <c r="B2" s="309"/>
      <c r="C2" s="314" t="s">
        <v>82</v>
      </c>
      <c r="D2" s="314"/>
      <c r="E2" s="314"/>
      <c r="F2" s="314"/>
      <c r="G2" s="314"/>
      <c r="H2" s="314"/>
      <c r="I2" s="314"/>
      <c r="J2" s="314"/>
      <c r="K2" s="314"/>
      <c r="L2" s="314"/>
      <c r="M2" s="314"/>
      <c r="N2" s="314"/>
      <c r="O2" s="314"/>
      <c r="P2" s="314"/>
      <c r="Q2" s="314"/>
      <c r="R2" s="314"/>
      <c r="S2" s="314"/>
      <c r="T2" s="314"/>
      <c r="U2" s="314"/>
      <c r="V2" s="315"/>
    </row>
    <row r="3" spans="1:31" s="10" customFormat="1" ht="27.75" customHeight="1" x14ac:dyDescent="0.25">
      <c r="A3" s="308"/>
      <c r="B3" s="309"/>
      <c r="C3" s="51" t="s">
        <v>1</v>
      </c>
      <c r="D3" s="316" t="s">
        <v>99</v>
      </c>
      <c r="E3" s="317"/>
      <c r="F3" s="317"/>
      <c r="G3" s="317"/>
      <c r="H3" s="317"/>
      <c r="I3" s="317"/>
      <c r="J3" s="317"/>
      <c r="K3" s="317"/>
      <c r="L3" s="317"/>
      <c r="M3" s="317"/>
      <c r="N3" s="317"/>
      <c r="O3" s="317"/>
      <c r="P3" s="317"/>
      <c r="Q3" s="317"/>
      <c r="R3" s="317"/>
      <c r="S3" s="317"/>
      <c r="T3" s="317"/>
      <c r="U3" s="317"/>
      <c r="V3" s="317"/>
      <c r="W3" s="153"/>
      <c r="X3" s="153"/>
      <c r="Y3" s="153"/>
      <c r="Z3" s="153"/>
      <c r="AA3" s="153"/>
      <c r="AB3" s="153"/>
      <c r="AC3" s="153"/>
      <c r="AD3" s="153"/>
      <c r="AE3" s="153"/>
    </row>
    <row r="4" spans="1:31" s="10" customFormat="1" ht="33" customHeight="1" thickBot="1" x14ac:dyDescent="0.3">
      <c r="A4" s="310"/>
      <c r="B4" s="311"/>
      <c r="C4" s="77" t="s">
        <v>16</v>
      </c>
      <c r="D4" s="316" t="s">
        <v>100</v>
      </c>
      <c r="E4" s="317"/>
      <c r="F4" s="317"/>
      <c r="G4" s="317"/>
      <c r="H4" s="317"/>
      <c r="I4" s="317"/>
      <c r="J4" s="317"/>
      <c r="K4" s="317"/>
      <c r="L4" s="317"/>
      <c r="M4" s="317"/>
      <c r="N4" s="317"/>
      <c r="O4" s="317"/>
      <c r="P4" s="317"/>
      <c r="Q4" s="317"/>
      <c r="R4" s="317"/>
      <c r="S4" s="317"/>
      <c r="T4" s="317"/>
      <c r="U4" s="317"/>
      <c r="V4" s="317"/>
      <c r="W4" s="153"/>
      <c r="X4" s="153"/>
      <c r="Y4" s="153"/>
      <c r="Z4" s="153"/>
      <c r="AA4" s="153"/>
      <c r="AB4" s="153"/>
      <c r="AC4" s="153"/>
      <c r="AD4" s="153"/>
      <c r="AE4" s="153"/>
    </row>
    <row r="5" spans="1:31" s="10" customFormat="1" ht="13.5" thickBot="1" x14ac:dyDescent="0.3">
      <c r="A5" s="11"/>
      <c r="B5" s="8"/>
      <c r="C5" s="22"/>
      <c r="D5" s="8"/>
      <c r="E5" s="8"/>
      <c r="F5" s="8"/>
      <c r="G5" s="8"/>
      <c r="H5" s="8"/>
      <c r="I5" s="8"/>
      <c r="J5" s="8"/>
      <c r="K5" s="8"/>
      <c r="L5" s="8"/>
      <c r="M5" s="8"/>
      <c r="N5" s="9"/>
      <c r="O5" s="9"/>
      <c r="P5" s="9"/>
      <c r="Q5" s="9"/>
      <c r="R5" s="9"/>
      <c r="S5" s="9"/>
      <c r="T5" s="9"/>
      <c r="U5" s="9"/>
    </row>
    <row r="6" spans="1:31" s="12" customFormat="1" ht="42.75" customHeight="1" x14ac:dyDescent="0.25">
      <c r="A6" s="292" t="s">
        <v>34</v>
      </c>
      <c r="B6" s="294" t="s">
        <v>35</v>
      </c>
      <c r="C6" s="301" t="s">
        <v>36</v>
      </c>
      <c r="D6" s="303" t="s">
        <v>37</v>
      </c>
      <c r="E6" s="304"/>
      <c r="F6" s="294" t="s">
        <v>114</v>
      </c>
      <c r="G6" s="294"/>
      <c r="H6" s="294"/>
      <c r="I6" s="294"/>
      <c r="J6" s="294"/>
      <c r="K6" s="294"/>
      <c r="L6" s="294"/>
      <c r="M6" s="294"/>
      <c r="N6" s="294"/>
      <c r="O6" s="294"/>
      <c r="P6" s="294"/>
      <c r="Q6" s="294"/>
      <c r="R6" s="294"/>
      <c r="S6" s="294"/>
      <c r="T6" s="294" t="s">
        <v>41</v>
      </c>
      <c r="U6" s="294"/>
      <c r="V6" s="299" t="s">
        <v>140</v>
      </c>
    </row>
    <row r="7" spans="1:31" s="12" customFormat="1" ht="44.25" customHeight="1" thickBot="1" x14ac:dyDescent="0.3">
      <c r="A7" s="293"/>
      <c r="B7" s="270"/>
      <c r="C7" s="302"/>
      <c r="D7" s="78" t="s">
        <v>38</v>
      </c>
      <c r="E7" s="78" t="s">
        <v>39</v>
      </c>
      <c r="F7" s="78" t="s">
        <v>40</v>
      </c>
      <c r="G7" s="79" t="s">
        <v>17</v>
      </c>
      <c r="H7" s="79" t="s">
        <v>18</v>
      </c>
      <c r="I7" s="79" t="s">
        <v>19</v>
      </c>
      <c r="J7" s="79" t="s">
        <v>20</v>
      </c>
      <c r="K7" s="79" t="s">
        <v>21</v>
      </c>
      <c r="L7" s="79" t="s">
        <v>22</v>
      </c>
      <c r="M7" s="79" t="s">
        <v>23</v>
      </c>
      <c r="N7" s="79" t="s">
        <v>24</v>
      </c>
      <c r="O7" s="79" t="s">
        <v>25</v>
      </c>
      <c r="P7" s="79" t="s">
        <v>26</v>
      </c>
      <c r="Q7" s="79" t="s">
        <v>27</v>
      </c>
      <c r="R7" s="79" t="s">
        <v>28</v>
      </c>
      <c r="S7" s="109" t="s">
        <v>29</v>
      </c>
      <c r="T7" s="109" t="s">
        <v>42</v>
      </c>
      <c r="U7" s="109" t="s">
        <v>43</v>
      </c>
      <c r="V7" s="300"/>
    </row>
    <row r="8" spans="1:31" s="13" customFormat="1" ht="30" customHeight="1" x14ac:dyDescent="0.25">
      <c r="A8" s="305" t="s">
        <v>91</v>
      </c>
      <c r="B8" s="305" t="s">
        <v>113</v>
      </c>
      <c r="C8" s="273" t="s">
        <v>115</v>
      </c>
      <c r="D8" s="276" t="s">
        <v>96</v>
      </c>
      <c r="E8" s="277"/>
      <c r="F8" s="122" t="s">
        <v>30</v>
      </c>
      <c r="G8" s="149">
        <v>0.08</v>
      </c>
      <c r="H8" s="148">
        <v>0.02</v>
      </c>
      <c r="I8" s="148">
        <v>0.04</v>
      </c>
      <c r="J8" s="148">
        <v>0.1</v>
      </c>
      <c r="K8" s="148">
        <v>0.1</v>
      </c>
      <c r="L8" s="148">
        <v>0.1</v>
      </c>
      <c r="M8" s="148">
        <v>0.1</v>
      </c>
      <c r="N8" s="148">
        <v>0.1</v>
      </c>
      <c r="O8" s="148">
        <v>0.1</v>
      </c>
      <c r="P8" s="148">
        <v>0.1</v>
      </c>
      <c r="Q8" s="148">
        <v>0.1</v>
      </c>
      <c r="R8" s="148">
        <v>0.06</v>
      </c>
      <c r="S8" s="147">
        <v>0.99749999999999994</v>
      </c>
      <c r="T8" s="295">
        <v>0.35</v>
      </c>
      <c r="U8" s="281">
        <v>0.02</v>
      </c>
      <c r="V8" s="297" t="s">
        <v>132</v>
      </c>
    </row>
    <row r="9" spans="1:31" s="13" customFormat="1" ht="30" customHeight="1" thickBot="1" x14ac:dyDescent="0.3">
      <c r="A9" s="305"/>
      <c r="B9" s="305"/>
      <c r="C9" s="273"/>
      <c r="D9" s="276"/>
      <c r="E9" s="278"/>
      <c r="F9" s="121" t="s">
        <v>31</v>
      </c>
      <c r="G9" s="139">
        <v>4.3555555555555556E-2</v>
      </c>
      <c r="H9" s="139">
        <v>8.5777777777777772E-2</v>
      </c>
      <c r="I9" s="139">
        <v>5.0222222222222231E-2</v>
      </c>
      <c r="J9" s="139">
        <v>0.05</v>
      </c>
      <c r="K9" s="139">
        <v>0.17</v>
      </c>
      <c r="L9" s="119">
        <v>0.14000000000000001</v>
      </c>
      <c r="M9" s="138"/>
      <c r="N9" s="138"/>
      <c r="O9" s="138"/>
      <c r="P9" s="138"/>
      <c r="Q9" s="138"/>
      <c r="R9" s="138"/>
      <c r="S9" s="130">
        <f>SUM(G9:R9)</f>
        <v>0.53955555555555557</v>
      </c>
      <c r="T9" s="296"/>
      <c r="U9" s="282"/>
      <c r="V9" s="298"/>
    </row>
    <row r="10" spans="1:31" s="13" customFormat="1" ht="30" customHeight="1" x14ac:dyDescent="0.25">
      <c r="A10" s="305"/>
      <c r="B10" s="305"/>
      <c r="C10" s="273" t="s">
        <v>116</v>
      </c>
      <c r="D10" s="276" t="s">
        <v>96</v>
      </c>
      <c r="E10" s="266"/>
      <c r="F10" s="137" t="s">
        <v>30</v>
      </c>
      <c r="G10" s="141">
        <v>0.08</v>
      </c>
      <c r="H10" s="141">
        <v>0.02</v>
      </c>
      <c r="I10" s="141">
        <v>0.04</v>
      </c>
      <c r="J10" s="141">
        <v>0.1</v>
      </c>
      <c r="K10" s="141">
        <v>0.1</v>
      </c>
      <c r="L10" s="141">
        <v>0.1</v>
      </c>
      <c r="M10" s="141">
        <v>0.1</v>
      </c>
      <c r="N10" s="141">
        <v>0.1</v>
      </c>
      <c r="O10" s="141">
        <v>0.1</v>
      </c>
      <c r="P10" s="141">
        <v>0.1</v>
      </c>
      <c r="Q10" s="141">
        <v>0.1</v>
      </c>
      <c r="R10" s="141">
        <v>0.06</v>
      </c>
      <c r="S10" s="146">
        <v>1</v>
      </c>
      <c r="T10" s="296"/>
      <c r="U10" s="281">
        <v>0.33</v>
      </c>
      <c r="V10" s="279" t="s">
        <v>133</v>
      </c>
    </row>
    <row r="11" spans="1:31" s="13" customFormat="1" ht="30" customHeight="1" thickBot="1" x14ac:dyDescent="0.3">
      <c r="A11" s="305"/>
      <c r="B11" s="305"/>
      <c r="C11" s="273"/>
      <c r="D11" s="276"/>
      <c r="E11" s="266"/>
      <c r="F11" s="121" t="s">
        <v>31</v>
      </c>
      <c r="G11" s="133">
        <v>1.472340425531915E-2</v>
      </c>
      <c r="H11" s="133">
        <v>2.0737588652482271E-2</v>
      </c>
      <c r="I11" s="133">
        <v>9.5602836879432624E-3</v>
      </c>
      <c r="J11" s="133">
        <v>0.03</v>
      </c>
      <c r="K11" s="133">
        <v>0.28999999999999998</v>
      </c>
      <c r="L11" s="29">
        <v>0.13</v>
      </c>
      <c r="M11" s="138"/>
      <c r="N11" s="138"/>
      <c r="O11" s="138"/>
      <c r="P11" s="138"/>
      <c r="Q11" s="138"/>
      <c r="R11" s="138"/>
      <c r="S11" s="130">
        <f>SUM(G11:R11)</f>
        <v>0.49502127659574469</v>
      </c>
      <c r="T11" s="296"/>
      <c r="U11" s="282"/>
      <c r="V11" s="280"/>
    </row>
    <row r="12" spans="1:31" s="13" customFormat="1" ht="30" customHeight="1" x14ac:dyDescent="0.25">
      <c r="A12" s="318" t="s">
        <v>92</v>
      </c>
      <c r="B12" s="320" t="s">
        <v>95</v>
      </c>
      <c r="C12" s="283" t="s">
        <v>117</v>
      </c>
      <c r="D12" s="276" t="s">
        <v>96</v>
      </c>
      <c r="E12" s="277"/>
      <c r="F12" s="137" t="s">
        <v>30</v>
      </c>
      <c r="G12" s="145">
        <v>0.02</v>
      </c>
      <c r="H12" s="145">
        <v>0.08</v>
      </c>
      <c r="I12" s="145">
        <v>0.06</v>
      </c>
      <c r="J12" s="145">
        <v>0.1</v>
      </c>
      <c r="K12" s="145">
        <v>0.1</v>
      </c>
      <c r="L12" s="145">
        <v>0.1</v>
      </c>
      <c r="M12" s="145">
        <v>0.1</v>
      </c>
      <c r="N12" s="145">
        <v>0.1</v>
      </c>
      <c r="O12" s="145">
        <v>0.1</v>
      </c>
      <c r="P12" s="145">
        <v>0.1</v>
      </c>
      <c r="Q12" s="145">
        <v>0.08</v>
      </c>
      <c r="R12" s="145">
        <v>0.06</v>
      </c>
      <c r="S12" s="142">
        <v>1.0024834009955443</v>
      </c>
      <c r="T12" s="267">
        <v>0.45</v>
      </c>
      <c r="U12" s="288">
        <v>0.18000000000000002</v>
      </c>
      <c r="V12" s="279" t="s">
        <v>134</v>
      </c>
    </row>
    <row r="13" spans="1:31" s="13" customFormat="1" ht="30" customHeight="1" x14ac:dyDescent="0.25">
      <c r="A13" s="319"/>
      <c r="B13" s="321"/>
      <c r="C13" s="284"/>
      <c r="D13" s="276"/>
      <c r="E13" s="266"/>
      <c r="F13" s="121" t="s">
        <v>31</v>
      </c>
      <c r="G13" s="144">
        <v>2.6311111111111108E-2</v>
      </c>
      <c r="H13" s="144">
        <v>6.1666666666666654E-2</v>
      </c>
      <c r="I13" s="144">
        <v>1.1429629629629626E-2</v>
      </c>
      <c r="J13" s="144">
        <v>0.06</v>
      </c>
      <c r="K13" s="144">
        <v>0.08</v>
      </c>
      <c r="L13" s="144">
        <v>0.09</v>
      </c>
      <c r="M13" s="143"/>
      <c r="N13" s="143"/>
      <c r="O13" s="143"/>
      <c r="P13" s="143"/>
      <c r="Q13" s="143"/>
      <c r="R13" s="143"/>
      <c r="S13" s="130">
        <f>SUM(G13:R13)</f>
        <v>0.32940740740740737</v>
      </c>
      <c r="T13" s="268"/>
      <c r="U13" s="289"/>
      <c r="V13" s="280"/>
    </row>
    <row r="14" spans="1:31" s="13" customFormat="1" ht="30" customHeight="1" x14ac:dyDescent="0.25">
      <c r="A14" s="319"/>
      <c r="B14" s="321"/>
      <c r="C14" s="283" t="s">
        <v>118</v>
      </c>
      <c r="D14" s="276" t="s">
        <v>96</v>
      </c>
      <c r="E14" s="266"/>
      <c r="F14" s="137" t="s">
        <v>30</v>
      </c>
      <c r="G14" s="141">
        <v>0.02</v>
      </c>
      <c r="H14" s="141">
        <v>0.08</v>
      </c>
      <c r="I14" s="141">
        <v>0.06</v>
      </c>
      <c r="J14" s="141">
        <v>0.1</v>
      </c>
      <c r="K14" s="141">
        <v>0.1</v>
      </c>
      <c r="L14" s="141">
        <v>0.1</v>
      </c>
      <c r="M14" s="120">
        <v>0.1</v>
      </c>
      <c r="N14" s="120">
        <v>0.1</v>
      </c>
      <c r="O14" s="120">
        <v>0.1</v>
      </c>
      <c r="P14" s="120">
        <v>0.1</v>
      </c>
      <c r="Q14" s="120">
        <v>0.08</v>
      </c>
      <c r="R14" s="120">
        <v>0.06</v>
      </c>
      <c r="S14" s="142">
        <v>0.99624557078038167</v>
      </c>
      <c r="T14" s="268"/>
      <c r="U14" s="288">
        <v>0.21</v>
      </c>
      <c r="V14" s="287" t="s">
        <v>135</v>
      </c>
    </row>
    <row r="15" spans="1:31" s="13" customFormat="1" ht="30" customHeight="1" x14ac:dyDescent="0.25">
      <c r="A15" s="319"/>
      <c r="B15" s="321"/>
      <c r="C15" s="284"/>
      <c r="D15" s="276"/>
      <c r="E15" s="266"/>
      <c r="F15" s="121" t="s">
        <v>31</v>
      </c>
      <c r="G15" s="133">
        <v>3.6968184653774175E-2</v>
      </c>
      <c r="H15" s="133">
        <v>5.0254171214720103E-2</v>
      </c>
      <c r="I15" s="133">
        <v>1.6373843434868491E-2</v>
      </c>
      <c r="J15" s="133">
        <v>7.0000000000000007E-2</v>
      </c>
      <c r="K15" s="133">
        <v>0.13</v>
      </c>
      <c r="L15" s="133">
        <v>0.11</v>
      </c>
      <c r="M15" s="138"/>
      <c r="N15" s="138"/>
      <c r="O15" s="138"/>
      <c r="P15" s="138"/>
      <c r="Q15" s="138"/>
      <c r="R15" s="138"/>
      <c r="S15" s="130">
        <f>SUM(G15:R15)</f>
        <v>0.41359619930336278</v>
      </c>
      <c r="T15" s="268"/>
      <c r="U15" s="289"/>
      <c r="V15" s="287"/>
    </row>
    <row r="16" spans="1:31" s="13" customFormat="1" ht="30" customHeight="1" x14ac:dyDescent="0.25">
      <c r="A16" s="319"/>
      <c r="B16" s="321"/>
      <c r="C16" s="283" t="s">
        <v>119</v>
      </c>
      <c r="D16" s="276" t="s">
        <v>96</v>
      </c>
      <c r="E16" s="266"/>
      <c r="F16" s="137" t="s">
        <v>30</v>
      </c>
      <c r="G16" s="141">
        <v>8.3333333333333329E-2</v>
      </c>
      <c r="H16" s="141">
        <v>0.08</v>
      </c>
      <c r="I16" s="141">
        <v>0.08</v>
      </c>
      <c r="J16" s="141">
        <v>0.08</v>
      </c>
      <c r="K16" s="141">
        <v>0.08</v>
      </c>
      <c r="L16" s="141">
        <v>0.1</v>
      </c>
      <c r="M16" s="120">
        <v>0.1</v>
      </c>
      <c r="N16" s="120">
        <v>0.08</v>
      </c>
      <c r="O16" s="120">
        <v>0.08</v>
      </c>
      <c r="P16" s="120">
        <v>0.08</v>
      </c>
      <c r="Q16" s="120">
        <v>0.08</v>
      </c>
      <c r="R16" s="120">
        <v>0.08</v>
      </c>
      <c r="S16" s="142">
        <v>1</v>
      </c>
      <c r="T16" s="268"/>
      <c r="U16" s="285">
        <v>2E-3</v>
      </c>
      <c r="V16" s="271" t="s">
        <v>136</v>
      </c>
    </row>
    <row r="17" spans="1:60" s="13" customFormat="1" ht="30" customHeight="1" x14ac:dyDescent="0.25">
      <c r="A17" s="319"/>
      <c r="B17" s="321"/>
      <c r="C17" s="284"/>
      <c r="D17" s="276"/>
      <c r="E17" s="266"/>
      <c r="F17" s="121" t="s">
        <v>31</v>
      </c>
      <c r="G17" s="133">
        <v>1.6470588235294119E-2</v>
      </c>
      <c r="H17" s="133">
        <v>8.8888888888888889E-3</v>
      </c>
      <c r="I17" s="133">
        <v>0</v>
      </c>
      <c r="J17" s="133">
        <v>0</v>
      </c>
      <c r="K17" s="133">
        <v>0</v>
      </c>
      <c r="L17" s="133">
        <v>0</v>
      </c>
      <c r="M17" s="138"/>
      <c r="N17" s="138"/>
      <c r="O17" s="138"/>
      <c r="P17" s="138"/>
      <c r="Q17" s="138"/>
      <c r="R17" s="138"/>
      <c r="S17" s="130">
        <f>SUM(G17:R17)</f>
        <v>2.5359477124183009E-2</v>
      </c>
      <c r="T17" s="268"/>
      <c r="U17" s="286"/>
      <c r="V17" s="271"/>
    </row>
    <row r="18" spans="1:60" s="28" customFormat="1" ht="30" customHeight="1" x14ac:dyDescent="0.25">
      <c r="A18" s="319"/>
      <c r="B18" s="321"/>
      <c r="C18" s="283" t="s">
        <v>120</v>
      </c>
      <c r="D18" s="276" t="s">
        <v>96</v>
      </c>
      <c r="E18" s="290"/>
      <c r="F18" s="137" t="s">
        <v>30</v>
      </c>
      <c r="G18" s="141">
        <v>8.3333333333333329E-2</v>
      </c>
      <c r="H18" s="141">
        <v>0.08</v>
      </c>
      <c r="I18" s="141">
        <v>0.08</v>
      </c>
      <c r="J18" s="141">
        <v>0.08</v>
      </c>
      <c r="K18" s="141">
        <v>0.08</v>
      </c>
      <c r="L18" s="141">
        <v>0.1</v>
      </c>
      <c r="M18" s="120">
        <v>0.1</v>
      </c>
      <c r="N18" s="120">
        <v>0.08</v>
      </c>
      <c r="O18" s="120">
        <v>0.08</v>
      </c>
      <c r="P18" s="120">
        <v>0.08</v>
      </c>
      <c r="Q18" s="120">
        <v>0.08</v>
      </c>
      <c r="R18" s="120">
        <v>0.08</v>
      </c>
      <c r="S18" s="140">
        <v>100</v>
      </c>
      <c r="T18" s="268"/>
      <c r="U18" s="285">
        <v>2.4E-2</v>
      </c>
      <c r="V18" s="262" t="s">
        <v>137</v>
      </c>
    </row>
    <row r="19" spans="1:60" s="28" customFormat="1" ht="30" customHeight="1" x14ac:dyDescent="0.25">
      <c r="A19" s="319"/>
      <c r="B19" s="321"/>
      <c r="C19" s="284"/>
      <c r="D19" s="276"/>
      <c r="E19" s="291"/>
      <c r="F19" s="121" t="s">
        <v>31</v>
      </c>
      <c r="G19" s="139">
        <v>8.3111111111111094E-2</v>
      </c>
      <c r="H19" s="139">
        <v>3.0518518518518514E-2</v>
      </c>
      <c r="I19" s="139">
        <v>5.5999999999999994E-2</v>
      </c>
      <c r="J19" s="139">
        <v>0.04</v>
      </c>
      <c r="K19" s="139">
        <v>0.04</v>
      </c>
      <c r="L19" s="139">
        <v>7.0000000000000007E-2</v>
      </c>
      <c r="M19" s="138"/>
      <c r="N19" s="138"/>
      <c r="O19" s="138"/>
      <c r="P19" s="138"/>
      <c r="Q19" s="138"/>
      <c r="R19" s="138"/>
      <c r="S19" s="130">
        <f>SUM(G19:R19)</f>
        <v>0.3196296296296296</v>
      </c>
      <c r="T19" s="268"/>
      <c r="U19" s="286"/>
      <c r="V19" s="263"/>
    </row>
    <row r="20" spans="1:60" s="13" customFormat="1" ht="30" customHeight="1" x14ac:dyDescent="0.25">
      <c r="A20" s="319"/>
      <c r="B20" s="321"/>
      <c r="C20" s="283" t="s">
        <v>121</v>
      </c>
      <c r="D20" s="276" t="s">
        <v>96</v>
      </c>
      <c r="E20" s="266"/>
      <c r="F20" s="137" t="s">
        <v>30</v>
      </c>
      <c r="G20" s="136">
        <v>0.08</v>
      </c>
      <c r="H20" s="136">
        <v>0.08</v>
      </c>
      <c r="I20" s="136">
        <v>0.08</v>
      </c>
      <c r="J20" s="136">
        <v>0.08</v>
      </c>
      <c r="K20" s="136">
        <v>0.08</v>
      </c>
      <c r="L20" s="136">
        <v>0.1</v>
      </c>
      <c r="M20" s="136">
        <v>0.1</v>
      </c>
      <c r="N20" s="136">
        <v>0.08</v>
      </c>
      <c r="O20" s="136">
        <v>0.08</v>
      </c>
      <c r="P20" s="136">
        <v>0.08</v>
      </c>
      <c r="Q20" s="136">
        <v>0.08</v>
      </c>
      <c r="R20" s="136">
        <v>0.08</v>
      </c>
      <c r="S20" s="135">
        <v>100</v>
      </c>
      <c r="T20" s="268"/>
      <c r="U20" s="285">
        <v>0.03</v>
      </c>
      <c r="V20" s="264" t="s">
        <v>138</v>
      </c>
    </row>
    <row r="21" spans="1:60" s="13" customFormat="1" ht="30" customHeight="1" thickBot="1" x14ac:dyDescent="0.3">
      <c r="A21" s="319"/>
      <c r="B21" s="321"/>
      <c r="C21" s="284"/>
      <c r="D21" s="276"/>
      <c r="E21" s="266"/>
      <c r="F21" s="121" t="s">
        <v>31</v>
      </c>
      <c r="G21" s="133">
        <v>0</v>
      </c>
      <c r="H21" s="133">
        <v>0</v>
      </c>
      <c r="I21" s="133">
        <v>0</v>
      </c>
      <c r="J21" s="133">
        <v>0</v>
      </c>
      <c r="K21" s="133">
        <v>0.01</v>
      </c>
      <c r="L21" s="133">
        <v>0.01</v>
      </c>
      <c r="M21" s="138"/>
      <c r="N21" s="138"/>
      <c r="O21" s="138"/>
      <c r="P21" s="138"/>
      <c r="Q21" s="138"/>
      <c r="R21" s="138"/>
      <c r="S21" s="130">
        <f>SUM(G21:R21)</f>
        <v>0.02</v>
      </c>
      <c r="T21" s="268"/>
      <c r="U21" s="286"/>
      <c r="V21" s="265"/>
    </row>
    <row r="22" spans="1:60" s="10" customFormat="1" ht="30" customHeight="1" x14ac:dyDescent="0.25">
      <c r="A22" s="305" t="s">
        <v>97</v>
      </c>
      <c r="B22" s="305" t="s">
        <v>94</v>
      </c>
      <c r="C22" s="273" t="s">
        <v>122</v>
      </c>
      <c r="D22" s="276" t="s">
        <v>96</v>
      </c>
      <c r="E22" s="266"/>
      <c r="F22" s="137" t="s">
        <v>30</v>
      </c>
      <c r="G22" s="136">
        <v>0.08</v>
      </c>
      <c r="H22" s="136">
        <v>0.08</v>
      </c>
      <c r="I22" s="136">
        <v>0.08</v>
      </c>
      <c r="J22" s="136">
        <v>0.08</v>
      </c>
      <c r="K22" s="136">
        <v>0.08</v>
      </c>
      <c r="L22" s="136">
        <v>0.1</v>
      </c>
      <c r="M22" s="136">
        <v>0.1</v>
      </c>
      <c r="N22" s="136">
        <v>0.08</v>
      </c>
      <c r="O22" s="136">
        <v>0.08</v>
      </c>
      <c r="P22" s="136">
        <v>0.08</v>
      </c>
      <c r="Q22" s="136">
        <v>0.08</v>
      </c>
      <c r="R22" s="136">
        <v>0.08</v>
      </c>
      <c r="S22" s="135">
        <v>100</v>
      </c>
      <c r="T22" s="274">
        <v>0.2</v>
      </c>
      <c r="U22" s="272">
        <v>0.2</v>
      </c>
      <c r="V22" s="271" t="s">
        <v>139</v>
      </c>
      <c r="W22" s="13"/>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0" s="10" customFormat="1" ht="30" customHeight="1" thickBot="1" x14ac:dyDescent="0.3">
      <c r="A23" s="305"/>
      <c r="B23" s="305"/>
      <c r="C23" s="273"/>
      <c r="D23" s="276"/>
      <c r="E23" s="266"/>
      <c r="F23" s="121" t="s">
        <v>31</v>
      </c>
      <c r="G23" s="134">
        <v>0.08</v>
      </c>
      <c r="H23" s="133">
        <v>0.08</v>
      </c>
      <c r="I23" s="133">
        <v>0.08</v>
      </c>
      <c r="J23" s="133">
        <v>0.08</v>
      </c>
      <c r="K23" s="133">
        <v>0.08</v>
      </c>
      <c r="L23" s="133">
        <v>0.1</v>
      </c>
      <c r="M23" s="131"/>
      <c r="N23" s="131"/>
      <c r="O23" s="132"/>
      <c r="P23" s="131"/>
      <c r="Q23" s="131"/>
      <c r="R23" s="131"/>
      <c r="S23" s="130">
        <f>SUM(G23:R23)</f>
        <v>0.5</v>
      </c>
      <c r="T23" s="275"/>
      <c r="U23" s="272"/>
      <c r="V23" s="271"/>
      <c r="W23" s="13"/>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0" s="15" customFormat="1" ht="18.75" customHeight="1" thickBot="1" x14ac:dyDescent="0.3">
      <c r="A24" s="269" t="s">
        <v>32</v>
      </c>
      <c r="B24" s="270"/>
      <c r="C24" s="270"/>
      <c r="D24" s="270"/>
      <c r="E24" s="270"/>
      <c r="F24" s="270"/>
      <c r="G24" s="270"/>
      <c r="H24" s="270"/>
      <c r="I24" s="270"/>
      <c r="J24" s="270"/>
      <c r="K24" s="270"/>
      <c r="L24" s="270"/>
      <c r="M24" s="270"/>
      <c r="N24" s="270"/>
      <c r="O24" s="270"/>
      <c r="P24" s="270"/>
      <c r="Q24" s="270"/>
      <c r="R24" s="270"/>
      <c r="S24" s="270"/>
      <c r="T24" s="150">
        <f>SUM(T8:T23)</f>
        <v>1</v>
      </c>
      <c r="U24" s="129">
        <f>SUM(U8:U23)</f>
        <v>0.996</v>
      </c>
      <c r="V24" s="128"/>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row>
    <row r="25" spans="1:60" s="15" customFormat="1" ht="30.75" customHeight="1" x14ac:dyDescent="0.25">
      <c r="A25" s="16"/>
      <c r="B25" s="16"/>
      <c r="C25" s="23"/>
      <c r="D25" s="16"/>
      <c r="E25" s="16"/>
      <c r="F25" s="16"/>
      <c r="G25" s="17"/>
      <c r="H25" s="17"/>
      <c r="I25" s="17"/>
      <c r="J25" s="17"/>
      <c r="K25" s="17"/>
      <c r="L25" s="17"/>
      <c r="M25" s="17"/>
      <c r="N25" s="17"/>
      <c r="O25" s="17"/>
      <c r="P25" s="17"/>
      <c r="Q25" s="17"/>
      <c r="R25" s="17"/>
      <c r="S25" s="17"/>
      <c r="T25" s="18"/>
      <c r="U25" s="18"/>
      <c r="V25" s="80" t="s">
        <v>85</v>
      </c>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row>
    <row r="26" spans="1:60" ht="29.25" customHeight="1" x14ac:dyDescent="0.25">
      <c r="A26" s="13"/>
      <c r="B26" s="13"/>
      <c r="C26" s="24"/>
      <c r="D26" s="13"/>
      <c r="E26" s="13"/>
      <c r="F26" s="13"/>
      <c r="G26" s="13"/>
      <c r="H26" s="13"/>
      <c r="I26" s="13"/>
      <c r="J26" s="13"/>
      <c r="K26" s="13"/>
      <c r="L26" s="13"/>
      <c r="M26" s="13"/>
      <c r="N26" s="19"/>
      <c r="O26" s="19"/>
      <c r="P26" s="19"/>
      <c r="Q26" s="19"/>
      <c r="R26" s="19"/>
      <c r="S26" s="19"/>
      <c r="T26" s="19"/>
      <c r="U26" s="19"/>
    </row>
    <row r="27" spans="1:60" x14ac:dyDescent="0.25">
      <c r="A27" s="13"/>
      <c r="B27" s="13"/>
      <c r="C27" s="24"/>
      <c r="D27" s="13"/>
      <c r="E27" s="13"/>
      <c r="F27" s="13"/>
      <c r="G27" s="13"/>
      <c r="H27" s="13"/>
      <c r="I27" s="13"/>
      <c r="J27" s="13"/>
      <c r="K27" s="13"/>
      <c r="L27" s="13"/>
      <c r="M27" s="13"/>
      <c r="N27" s="19"/>
      <c r="O27" s="19"/>
      <c r="P27" s="19"/>
      <c r="Q27" s="19"/>
      <c r="R27" s="19"/>
      <c r="S27" s="19"/>
      <c r="T27" s="19"/>
      <c r="U27" s="19"/>
    </row>
    <row r="28" spans="1:60" x14ac:dyDescent="0.25">
      <c r="A28" s="13"/>
      <c r="B28" s="13"/>
      <c r="C28" s="24"/>
      <c r="D28" s="13"/>
      <c r="E28" s="13"/>
      <c r="F28" s="13"/>
      <c r="G28" s="13"/>
      <c r="H28" s="13"/>
      <c r="I28" s="13"/>
      <c r="J28" s="13"/>
      <c r="K28" s="13"/>
      <c r="L28" s="13"/>
      <c r="M28" s="13"/>
      <c r="N28" s="19"/>
      <c r="O28" s="19"/>
      <c r="P28" s="19"/>
      <c r="Q28" s="19"/>
      <c r="R28" s="19"/>
      <c r="S28" s="19"/>
      <c r="T28" s="19"/>
      <c r="U28" s="19"/>
    </row>
    <row r="29" spans="1:60" x14ac:dyDescent="0.25">
      <c r="A29" s="13"/>
      <c r="B29" s="13"/>
      <c r="C29" s="24"/>
      <c r="D29" s="13"/>
      <c r="E29" s="13"/>
      <c r="F29" s="13"/>
      <c r="G29" s="13"/>
      <c r="H29" s="13"/>
      <c r="I29" s="13"/>
      <c r="J29" s="13"/>
      <c r="K29" s="13"/>
      <c r="L29" s="13"/>
      <c r="M29" s="13"/>
      <c r="N29" s="19"/>
      <c r="O29" s="19"/>
      <c r="P29" s="19"/>
      <c r="Q29" s="19"/>
      <c r="R29" s="19"/>
      <c r="S29" s="19"/>
      <c r="T29" s="19"/>
      <c r="U29" s="19"/>
    </row>
    <row r="30" spans="1:60" x14ac:dyDescent="0.25">
      <c r="A30" s="13"/>
      <c r="B30" s="13"/>
      <c r="C30" s="24"/>
      <c r="D30" s="13"/>
      <c r="E30" s="13"/>
      <c r="F30" s="13"/>
      <c r="G30" s="13"/>
      <c r="H30" s="13"/>
      <c r="I30" s="13"/>
      <c r="J30" s="13"/>
      <c r="K30" s="13"/>
      <c r="L30" s="13"/>
      <c r="M30" s="13"/>
      <c r="N30" s="19"/>
      <c r="O30" s="19"/>
      <c r="P30" s="19"/>
      <c r="Q30" s="19"/>
      <c r="R30" s="19"/>
      <c r="S30" s="19"/>
      <c r="T30" s="19"/>
      <c r="U30" s="19"/>
    </row>
    <row r="31" spans="1:60" x14ac:dyDescent="0.25">
      <c r="A31" s="13"/>
      <c r="B31" s="13"/>
      <c r="C31" s="24"/>
      <c r="D31" s="13"/>
      <c r="E31" s="13"/>
      <c r="F31" s="13"/>
      <c r="G31" s="13"/>
      <c r="H31" s="13"/>
      <c r="I31" s="13"/>
      <c r="J31" s="13"/>
      <c r="K31" s="13"/>
      <c r="L31" s="13"/>
      <c r="M31" s="13"/>
      <c r="N31" s="19"/>
      <c r="O31" s="19"/>
      <c r="P31" s="19"/>
      <c r="Q31" s="19"/>
      <c r="R31" s="19"/>
      <c r="S31" s="19"/>
      <c r="T31" s="19"/>
      <c r="U31" s="19"/>
    </row>
    <row r="32" spans="1:60" x14ac:dyDescent="0.25">
      <c r="A32" s="13"/>
      <c r="B32" s="13"/>
      <c r="C32" s="24"/>
      <c r="D32" s="13"/>
      <c r="E32" s="13"/>
      <c r="F32" s="13"/>
      <c r="G32" s="13"/>
      <c r="H32" s="13"/>
      <c r="I32" s="13"/>
      <c r="J32" s="13"/>
      <c r="K32" s="13"/>
      <c r="L32" s="13"/>
      <c r="M32" s="13"/>
      <c r="N32" s="19"/>
      <c r="O32" s="19"/>
      <c r="P32" s="19"/>
      <c r="Q32" s="19"/>
      <c r="R32" s="19"/>
      <c r="S32" s="19"/>
      <c r="T32" s="19"/>
      <c r="U32" s="19"/>
    </row>
    <row r="33" spans="1:21" x14ac:dyDescent="0.25">
      <c r="A33" s="13"/>
      <c r="B33" s="13"/>
      <c r="C33" s="24"/>
      <c r="D33" s="13"/>
      <c r="E33" s="13"/>
      <c r="F33" s="13"/>
      <c r="G33" s="13"/>
      <c r="H33" s="13"/>
      <c r="I33" s="13"/>
      <c r="J33" s="13"/>
      <c r="K33" s="13"/>
      <c r="L33" s="13"/>
      <c r="M33" s="13"/>
      <c r="N33" s="19"/>
      <c r="O33" s="19"/>
      <c r="P33" s="19"/>
      <c r="Q33" s="19"/>
      <c r="R33" s="19"/>
      <c r="S33" s="19"/>
      <c r="T33" s="19"/>
      <c r="U33" s="19"/>
    </row>
    <row r="34" spans="1:21" x14ac:dyDescent="0.25">
      <c r="A34" s="13"/>
      <c r="B34" s="13"/>
      <c r="C34" s="24"/>
      <c r="D34" s="13"/>
      <c r="E34" s="13"/>
      <c r="F34" s="13"/>
      <c r="G34" s="13"/>
      <c r="H34" s="13"/>
      <c r="I34" s="13"/>
      <c r="J34" s="13"/>
      <c r="K34" s="13"/>
      <c r="L34" s="13"/>
      <c r="M34" s="13"/>
      <c r="N34" s="19"/>
      <c r="O34" s="19"/>
      <c r="P34" s="19"/>
      <c r="Q34" s="19"/>
      <c r="R34" s="19"/>
      <c r="S34" s="19"/>
      <c r="T34" s="19"/>
      <c r="U34" s="19"/>
    </row>
    <row r="35" spans="1:21" x14ac:dyDescent="0.25">
      <c r="A35" s="13"/>
      <c r="B35" s="13"/>
      <c r="C35" s="24"/>
      <c r="D35" s="13"/>
      <c r="E35" s="13"/>
      <c r="F35" s="13"/>
      <c r="G35" s="13"/>
      <c r="H35" s="13"/>
      <c r="I35" s="13"/>
      <c r="J35" s="13"/>
      <c r="K35" s="13"/>
      <c r="L35" s="13"/>
      <c r="M35" s="13"/>
      <c r="N35" s="19"/>
      <c r="O35" s="19"/>
      <c r="P35" s="19"/>
      <c r="Q35" s="19"/>
      <c r="R35" s="19"/>
      <c r="S35" s="19"/>
      <c r="T35" s="19"/>
      <c r="U35" s="19"/>
    </row>
    <row r="36" spans="1:21" x14ac:dyDescent="0.25">
      <c r="A36" s="13"/>
      <c r="B36" s="13"/>
      <c r="C36" s="24"/>
      <c r="D36" s="13"/>
      <c r="E36" s="13"/>
      <c r="F36" s="13"/>
      <c r="G36" s="13"/>
      <c r="H36" s="13"/>
      <c r="I36" s="13"/>
      <c r="J36" s="13"/>
      <c r="K36" s="13"/>
      <c r="L36" s="13"/>
      <c r="M36" s="13"/>
      <c r="N36" s="19"/>
      <c r="O36" s="19"/>
      <c r="P36" s="19"/>
      <c r="Q36" s="19"/>
      <c r="R36" s="19"/>
      <c r="S36" s="19"/>
      <c r="T36" s="19"/>
      <c r="U36" s="19"/>
    </row>
    <row r="37" spans="1:21" x14ac:dyDescent="0.25">
      <c r="A37" s="13"/>
      <c r="B37" s="13"/>
      <c r="C37" s="24"/>
      <c r="D37" s="13"/>
      <c r="E37" s="13"/>
      <c r="F37" s="13"/>
      <c r="G37" s="13"/>
      <c r="H37" s="13"/>
      <c r="I37" s="13"/>
      <c r="J37" s="13"/>
      <c r="K37" s="13"/>
      <c r="L37" s="13"/>
      <c r="M37" s="13"/>
      <c r="N37" s="19"/>
      <c r="O37" s="19"/>
      <c r="P37" s="19"/>
      <c r="Q37" s="19"/>
      <c r="R37" s="19"/>
      <c r="S37" s="19"/>
      <c r="T37" s="19"/>
      <c r="U37" s="19"/>
    </row>
    <row r="38" spans="1:21" x14ac:dyDescent="0.25">
      <c r="A38" s="13"/>
      <c r="B38" s="13"/>
      <c r="C38" s="24"/>
      <c r="D38" s="13"/>
      <c r="E38" s="13"/>
      <c r="F38" s="13"/>
      <c r="G38" s="13"/>
      <c r="H38" s="13"/>
      <c r="I38" s="13"/>
      <c r="J38" s="13"/>
      <c r="K38" s="13"/>
      <c r="L38" s="13"/>
      <c r="M38" s="13"/>
      <c r="N38" s="19"/>
      <c r="O38" s="19"/>
      <c r="P38" s="19"/>
      <c r="Q38" s="19"/>
      <c r="R38" s="19"/>
      <c r="S38" s="19"/>
      <c r="T38" s="19"/>
      <c r="U38" s="19"/>
    </row>
    <row r="39" spans="1:21" x14ac:dyDescent="0.25">
      <c r="A39" s="13"/>
      <c r="B39" s="13"/>
      <c r="C39" s="24"/>
      <c r="D39" s="13"/>
      <c r="E39" s="13"/>
      <c r="F39" s="13"/>
      <c r="G39" s="13"/>
      <c r="H39" s="13"/>
      <c r="I39" s="13"/>
      <c r="J39" s="13"/>
      <c r="K39" s="13"/>
      <c r="L39" s="13"/>
      <c r="M39" s="13"/>
      <c r="N39" s="19"/>
      <c r="O39" s="19"/>
      <c r="P39" s="19"/>
      <c r="Q39" s="19"/>
      <c r="R39" s="19"/>
      <c r="S39" s="19"/>
      <c r="T39" s="19"/>
      <c r="U39" s="19"/>
    </row>
    <row r="40" spans="1:21" x14ac:dyDescent="0.25">
      <c r="A40" s="13"/>
      <c r="B40" s="13"/>
      <c r="C40" s="24"/>
      <c r="D40" s="13"/>
      <c r="E40" s="13"/>
      <c r="F40" s="13"/>
      <c r="G40" s="13"/>
      <c r="H40" s="13"/>
      <c r="I40" s="13"/>
      <c r="J40" s="13"/>
      <c r="K40" s="13"/>
      <c r="L40" s="13"/>
      <c r="M40" s="13"/>
      <c r="N40" s="19"/>
      <c r="O40" s="19"/>
      <c r="P40" s="19"/>
      <c r="Q40" s="19"/>
      <c r="R40" s="19"/>
      <c r="S40" s="19"/>
      <c r="T40" s="19"/>
      <c r="U40" s="19"/>
    </row>
    <row r="41" spans="1:21" x14ac:dyDescent="0.25">
      <c r="A41" s="13"/>
      <c r="B41" s="13"/>
      <c r="C41" s="24"/>
      <c r="D41" s="13"/>
      <c r="E41" s="13"/>
      <c r="F41" s="13"/>
      <c r="G41" s="13"/>
      <c r="H41" s="13"/>
      <c r="I41" s="13"/>
      <c r="J41" s="13"/>
      <c r="K41" s="13"/>
      <c r="L41" s="13"/>
      <c r="M41" s="13"/>
      <c r="N41" s="19"/>
      <c r="O41" s="19"/>
      <c r="P41" s="19"/>
      <c r="Q41" s="19"/>
      <c r="R41" s="19"/>
      <c r="S41" s="19"/>
      <c r="T41" s="19"/>
      <c r="U41" s="19"/>
    </row>
    <row r="42" spans="1:21" x14ac:dyDescent="0.25">
      <c r="A42" s="13"/>
      <c r="B42" s="13"/>
      <c r="C42" s="24"/>
      <c r="D42" s="13"/>
      <c r="E42" s="13"/>
      <c r="F42" s="13"/>
      <c r="G42" s="13"/>
      <c r="H42" s="13"/>
      <c r="I42" s="13"/>
      <c r="J42" s="13"/>
      <c r="K42" s="13"/>
      <c r="L42" s="13"/>
      <c r="M42" s="13"/>
      <c r="N42" s="19"/>
      <c r="O42" s="19"/>
      <c r="P42" s="19"/>
      <c r="Q42" s="19"/>
      <c r="R42" s="19"/>
      <c r="S42" s="19"/>
      <c r="T42" s="19"/>
      <c r="U42" s="19"/>
    </row>
    <row r="43" spans="1:21" x14ac:dyDescent="0.25">
      <c r="A43" s="13"/>
      <c r="B43" s="13"/>
      <c r="C43" s="24"/>
      <c r="D43" s="13"/>
      <c r="E43" s="13"/>
      <c r="F43" s="13"/>
      <c r="G43" s="13"/>
      <c r="H43" s="13"/>
      <c r="I43" s="13"/>
      <c r="J43" s="13"/>
      <c r="K43" s="13"/>
      <c r="L43" s="13"/>
      <c r="M43" s="13"/>
      <c r="N43" s="19"/>
      <c r="O43" s="19"/>
      <c r="P43" s="19"/>
      <c r="Q43" s="19"/>
      <c r="R43" s="19"/>
      <c r="S43" s="19"/>
      <c r="T43" s="19"/>
      <c r="U43" s="19"/>
    </row>
    <row r="44" spans="1:21" x14ac:dyDescent="0.25">
      <c r="A44" s="13"/>
      <c r="B44" s="13"/>
      <c r="C44" s="24"/>
      <c r="D44" s="13"/>
      <c r="E44" s="13"/>
      <c r="F44" s="13"/>
      <c r="G44" s="13"/>
      <c r="H44" s="13"/>
      <c r="I44" s="13"/>
      <c r="J44" s="13"/>
      <c r="K44" s="13"/>
      <c r="L44" s="13"/>
      <c r="M44" s="13"/>
      <c r="N44" s="19"/>
      <c r="O44" s="19"/>
      <c r="P44" s="19"/>
      <c r="Q44" s="19"/>
      <c r="R44" s="19"/>
      <c r="S44" s="19"/>
      <c r="T44" s="19"/>
      <c r="U44" s="19"/>
    </row>
    <row r="45" spans="1:21" x14ac:dyDescent="0.25">
      <c r="A45" s="13"/>
      <c r="B45" s="13"/>
      <c r="C45" s="24"/>
      <c r="D45" s="13"/>
      <c r="E45" s="13"/>
      <c r="F45" s="13"/>
      <c r="G45" s="13"/>
      <c r="H45" s="13"/>
      <c r="I45" s="13"/>
      <c r="J45" s="13"/>
      <c r="K45" s="13"/>
      <c r="L45" s="13"/>
      <c r="M45" s="13"/>
      <c r="N45" s="19"/>
      <c r="O45" s="19"/>
      <c r="P45" s="19"/>
      <c r="Q45" s="19"/>
      <c r="R45" s="19"/>
      <c r="S45" s="19"/>
      <c r="T45" s="19"/>
      <c r="U45" s="19"/>
    </row>
    <row r="46" spans="1:21" x14ac:dyDescent="0.25">
      <c r="A46" s="13"/>
      <c r="B46" s="13"/>
      <c r="C46" s="24"/>
      <c r="D46" s="13"/>
      <c r="E46" s="13"/>
      <c r="F46" s="13"/>
      <c r="G46" s="13"/>
      <c r="H46" s="13"/>
      <c r="I46" s="13"/>
      <c r="J46" s="13"/>
      <c r="K46" s="13"/>
      <c r="L46" s="13"/>
      <c r="M46" s="13"/>
      <c r="N46" s="19"/>
      <c r="O46" s="19"/>
      <c r="P46" s="19"/>
      <c r="Q46" s="19"/>
      <c r="R46" s="19"/>
      <c r="S46" s="19"/>
      <c r="T46" s="19"/>
      <c r="U46" s="19"/>
    </row>
    <row r="47" spans="1:21" x14ac:dyDescent="0.25">
      <c r="A47" s="13"/>
      <c r="B47" s="13"/>
      <c r="C47" s="24"/>
      <c r="D47" s="13"/>
      <c r="E47" s="13"/>
      <c r="F47" s="13"/>
      <c r="G47" s="13"/>
      <c r="H47" s="13"/>
      <c r="I47" s="13"/>
      <c r="J47" s="13"/>
      <c r="K47" s="13"/>
      <c r="L47" s="13"/>
      <c r="M47" s="13"/>
      <c r="N47" s="19"/>
      <c r="O47" s="19"/>
      <c r="P47" s="19"/>
      <c r="Q47" s="19"/>
      <c r="R47" s="19"/>
      <c r="S47" s="19"/>
      <c r="T47" s="19"/>
      <c r="U47" s="19"/>
    </row>
    <row r="48" spans="1:21" x14ac:dyDescent="0.25">
      <c r="A48" s="13"/>
      <c r="B48" s="13"/>
      <c r="C48" s="24"/>
      <c r="D48" s="13"/>
      <c r="E48" s="13"/>
      <c r="F48" s="13"/>
      <c r="G48" s="13"/>
      <c r="H48" s="13"/>
      <c r="I48" s="13"/>
      <c r="J48" s="13"/>
      <c r="K48" s="13"/>
      <c r="L48" s="13"/>
      <c r="M48" s="13"/>
      <c r="N48" s="19"/>
      <c r="O48" s="19"/>
      <c r="P48" s="19"/>
      <c r="Q48" s="19"/>
      <c r="R48" s="19"/>
      <c r="S48" s="19"/>
      <c r="T48" s="19"/>
      <c r="U48" s="19"/>
    </row>
    <row r="49" spans="1:21" x14ac:dyDescent="0.25">
      <c r="A49" s="13"/>
      <c r="B49" s="13"/>
      <c r="C49" s="24"/>
      <c r="D49" s="13"/>
      <c r="E49" s="13"/>
      <c r="F49" s="13"/>
      <c r="G49" s="13"/>
      <c r="H49" s="13"/>
      <c r="I49" s="13"/>
      <c r="J49" s="13"/>
      <c r="K49" s="13"/>
      <c r="L49" s="13"/>
      <c r="M49" s="13"/>
      <c r="N49" s="19"/>
      <c r="O49" s="19"/>
      <c r="P49" s="19"/>
      <c r="Q49" s="19"/>
      <c r="R49" s="19"/>
      <c r="S49" s="19"/>
      <c r="T49" s="19"/>
      <c r="U49" s="19"/>
    </row>
    <row r="50" spans="1:21" x14ac:dyDescent="0.25">
      <c r="A50" s="13"/>
      <c r="B50" s="13"/>
      <c r="C50" s="24"/>
      <c r="D50" s="13"/>
      <c r="E50" s="13"/>
      <c r="F50" s="13"/>
      <c r="G50" s="13"/>
      <c r="H50" s="13"/>
      <c r="I50" s="13"/>
      <c r="J50" s="13"/>
      <c r="K50" s="13"/>
      <c r="L50" s="13"/>
      <c r="M50" s="13"/>
      <c r="N50" s="19"/>
      <c r="O50" s="19"/>
      <c r="P50" s="19"/>
      <c r="Q50" s="19"/>
      <c r="R50" s="19"/>
      <c r="S50" s="19"/>
      <c r="T50" s="19"/>
      <c r="U50" s="19"/>
    </row>
    <row r="51" spans="1:21" x14ac:dyDescent="0.25">
      <c r="A51" s="13"/>
      <c r="B51" s="13"/>
      <c r="C51" s="24"/>
      <c r="D51" s="13"/>
      <c r="E51" s="13"/>
      <c r="F51" s="13"/>
      <c r="G51" s="13"/>
      <c r="H51" s="13"/>
      <c r="I51" s="13"/>
      <c r="J51" s="13"/>
      <c r="K51" s="13"/>
      <c r="L51" s="13"/>
      <c r="M51" s="13"/>
      <c r="N51" s="19"/>
      <c r="O51" s="19"/>
      <c r="P51" s="19"/>
      <c r="Q51" s="19"/>
      <c r="R51" s="19"/>
      <c r="S51" s="19"/>
      <c r="T51" s="19"/>
      <c r="U51" s="19"/>
    </row>
    <row r="52" spans="1:21" x14ac:dyDescent="0.25">
      <c r="A52" s="13"/>
      <c r="B52" s="13"/>
      <c r="C52" s="24"/>
      <c r="D52" s="13"/>
      <c r="E52" s="13"/>
      <c r="F52" s="13"/>
      <c r="G52" s="13"/>
      <c r="H52" s="13"/>
      <c r="I52" s="13"/>
      <c r="J52" s="13"/>
      <c r="K52" s="13"/>
      <c r="L52" s="13"/>
      <c r="M52" s="13"/>
      <c r="N52" s="19"/>
      <c r="O52" s="19"/>
      <c r="P52" s="19"/>
      <c r="Q52" s="19"/>
      <c r="R52" s="19"/>
      <c r="S52" s="19"/>
      <c r="T52" s="19"/>
      <c r="U52" s="19"/>
    </row>
    <row r="53" spans="1:21" x14ac:dyDescent="0.25">
      <c r="A53" s="13"/>
      <c r="B53" s="13"/>
      <c r="C53" s="24"/>
      <c r="D53" s="13"/>
      <c r="E53" s="13"/>
      <c r="F53" s="13"/>
      <c r="G53" s="13"/>
      <c r="H53" s="13"/>
      <c r="I53" s="13"/>
      <c r="J53" s="13"/>
      <c r="K53" s="13"/>
      <c r="L53" s="13"/>
      <c r="M53" s="13"/>
      <c r="N53" s="19"/>
      <c r="O53" s="19"/>
      <c r="P53" s="19"/>
      <c r="Q53" s="19"/>
      <c r="R53" s="19"/>
      <c r="S53" s="19"/>
      <c r="T53" s="19"/>
      <c r="U53" s="19"/>
    </row>
    <row r="54" spans="1:21" x14ac:dyDescent="0.25">
      <c r="A54" s="13"/>
      <c r="B54" s="13"/>
      <c r="C54" s="24"/>
      <c r="D54" s="13"/>
      <c r="E54" s="13"/>
      <c r="F54" s="13"/>
      <c r="G54" s="13"/>
      <c r="H54" s="13"/>
      <c r="I54" s="13"/>
      <c r="J54" s="13"/>
      <c r="K54" s="13"/>
      <c r="L54" s="13"/>
      <c r="M54" s="13"/>
      <c r="N54" s="19"/>
      <c r="O54" s="19"/>
      <c r="P54" s="19"/>
      <c r="Q54" s="19"/>
      <c r="R54" s="19"/>
      <c r="S54" s="19"/>
      <c r="T54" s="19"/>
      <c r="U54" s="19"/>
    </row>
    <row r="55" spans="1:21" x14ac:dyDescent="0.25">
      <c r="A55" s="13"/>
      <c r="B55" s="13"/>
      <c r="C55" s="24"/>
      <c r="D55" s="13"/>
      <c r="E55" s="13"/>
      <c r="F55" s="13"/>
      <c r="G55" s="13"/>
      <c r="H55" s="13"/>
      <c r="I55" s="13"/>
      <c r="J55" s="13"/>
      <c r="K55" s="13"/>
      <c r="L55" s="13"/>
      <c r="M55" s="13"/>
      <c r="N55" s="19"/>
      <c r="O55" s="19"/>
      <c r="P55" s="19"/>
      <c r="Q55" s="19"/>
      <c r="R55" s="19"/>
      <c r="S55" s="19"/>
      <c r="T55" s="19"/>
      <c r="U55" s="19"/>
    </row>
    <row r="56" spans="1:21" x14ac:dyDescent="0.25">
      <c r="A56" s="13"/>
      <c r="B56" s="13"/>
      <c r="C56" s="24"/>
      <c r="D56" s="13"/>
      <c r="E56" s="13"/>
      <c r="F56" s="13"/>
      <c r="G56" s="13"/>
      <c r="H56" s="13"/>
      <c r="I56" s="13"/>
      <c r="J56" s="13"/>
      <c r="K56" s="13"/>
      <c r="L56" s="13"/>
      <c r="M56" s="13"/>
      <c r="N56" s="19"/>
      <c r="O56" s="19"/>
      <c r="P56" s="19"/>
      <c r="Q56" s="19"/>
      <c r="R56" s="19"/>
      <c r="S56" s="19"/>
      <c r="T56" s="19"/>
      <c r="U56" s="19"/>
    </row>
    <row r="57" spans="1:21" x14ac:dyDescent="0.25">
      <c r="A57" s="13"/>
      <c r="B57" s="13"/>
      <c r="C57" s="24"/>
      <c r="D57" s="13"/>
      <c r="E57" s="13"/>
      <c r="F57" s="13"/>
      <c r="G57" s="13"/>
      <c r="H57" s="13"/>
      <c r="I57" s="13"/>
      <c r="J57" s="13"/>
      <c r="K57" s="13"/>
      <c r="L57" s="13"/>
      <c r="M57" s="13"/>
      <c r="N57" s="19"/>
      <c r="O57" s="19"/>
      <c r="P57" s="19"/>
      <c r="Q57" s="19"/>
      <c r="R57" s="19"/>
      <c r="S57" s="19"/>
      <c r="T57" s="19"/>
      <c r="U57" s="19"/>
    </row>
    <row r="58" spans="1:21" x14ac:dyDescent="0.25">
      <c r="A58" s="13"/>
      <c r="B58" s="13"/>
      <c r="C58" s="24"/>
      <c r="D58" s="13"/>
      <c r="E58" s="13"/>
      <c r="F58" s="13"/>
      <c r="G58" s="13"/>
      <c r="H58" s="13"/>
      <c r="I58" s="13"/>
      <c r="J58" s="13"/>
      <c r="K58" s="13"/>
      <c r="L58" s="13"/>
      <c r="M58" s="13"/>
      <c r="N58" s="19"/>
      <c r="O58" s="19"/>
      <c r="P58" s="19"/>
      <c r="Q58" s="19"/>
      <c r="R58" s="19"/>
      <c r="S58" s="19"/>
      <c r="T58" s="19"/>
      <c r="U58" s="19"/>
    </row>
    <row r="59" spans="1:21" x14ac:dyDescent="0.25">
      <c r="A59" s="13"/>
      <c r="B59" s="13"/>
      <c r="C59" s="24"/>
      <c r="D59" s="13"/>
      <c r="E59" s="13"/>
      <c r="F59" s="13"/>
      <c r="G59" s="13"/>
      <c r="H59" s="13"/>
      <c r="I59" s="13"/>
      <c r="J59" s="13"/>
      <c r="K59" s="13"/>
      <c r="L59" s="13"/>
      <c r="M59" s="13"/>
      <c r="N59" s="19"/>
      <c r="O59" s="19"/>
      <c r="P59" s="19"/>
      <c r="Q59" s="19"/>
      <c r="R59" s="19"/>
      <c r="S59" s="19"/>
      <c r="T59" s="19"/>
      <c r="U59" s="19"/>
    </row>
    <row r="60" spans="1:21" x14ac:dyDescent="0.25">
      <c r="A60" s="13"/>
      <c r="B60" s="13"/>
      <c r="C60" s="24"/>
      <c r="D60" s="13"/>
      <c r="E60" s="13"/>
      <c r="F60" s="13"/>
      <c r="G60" s="13"/>
      <c r="H60" s="13"/>
      <c r="I60" s="13"/>
      <c r="J60" s="13"/>
      <c r="K60" s="13"/>
      <c r="L60" s="13"/>
      <c r="M60" s="13"/>
      <c r="N60" s="19"/>
      <c r="O60" s="19"/>
      <c r="P60" s="19"/>
      <c r="Q60" s="19"/>
      <c r="R60" s="19"/>
      <c r="S60" s="19"/>
      <c r="T60" s="19"/>
      <c r="U60" s="19"/>
    </row>
    <row r="61" spans="1:21" x14ac:dyDescent="0.25">
      <c r="A61" s="13"/>
      <c r="B61" s="13"/>
      <c r="C61" s="24"/>
      <c r="D61" s="13"/>
      <c r="E61" s="13"/>
      <c r="F61" s="13"/>
      <c r="G61" s="13"/>
      <c r="H61" s="13"/>
      <c r="I61" s="13"/>
      <c r="J61" s="13"/>
      <c r="K61" s="13"/>
      <c r="L61" s="13"/>
      <c r="M61" s="13"/>
      <c r="N61" s="19"/>
      <c r="O61" s="19"/>
      <c r="P61" s="19"/>
      <c r="Q61" s="19"/>
      <c r="R61" s="19"/>
      <c r="S61" s="19"/>
      <c r="T61" s="19"/>
      <c r="U61" s="19"/>
    </row>
    <row r="62" spans="1:21" x14ac:dyDescent="0.25">
      <c r="A62" s="13"/>
      <c r="B62" s="13"/>
      <c r="C62" s="24"/>
      <c r="D62" s="13"/>
      <c r="E62" s="13"/>
      <c r="F62" s="13"/>
      <c r="G62" s="13"/>
      <c r="H62" s="13"/>
      <c r="I62" s="13"/>
      <c r="J62" s="13"/>
      <c r="K62" s="13"/>
      <c r="L62" s="13"/>
      <c r="M62" s="13"/>
      <c r="N62" s="19"/>
      <c r="O62" s="19"/>
      <c r="P62" s="19"/>
      <c r="Q62" s="19"/>
      <c r="R62" s="19"/>
      <c r="S62" s="19"/>
      <c r="T62" s="19"/>
      <c r="U62" s="19"/>
    </row>
    <row r="63" spans="1:21" x14ac:dyDescent="0.25">
      <c r="A63" s="13"/>
      <c r="B63" s="13"/>
      <c r="C63" s="24"/>
      <c r="D63" s="13"/>
      <c r="E63" s="13"/>
      <c r="F63" s="13"/>
      <c r="G63" s="13"/>
      <c r="H63" s="13"/>
      <c r="I63" s="13"/>
      <c r="J63" s="13"/>
      <c r="K63" s="13"/>
      <c r="L63" s="13"/>
      <c r="M63" s="13"/>
      <c r="N63" s="19"/>
      <c r="O63" s="19"/>
      <c r="P63" s="19"/>
      <c r="Q63" s="19"/>
      <c r="R63" s="19"/>
      <c r="S63" s="19"/>
      <c r="T63" s="19"/>
      <c r="U63" s="19"/>
    </row>
    <row r="64" spans="1:21" x14ac:dyDescent="0.25">
      <c r="A64" s="13"/>
      <c r="B64" s="13"/>
      <c r="C64" s="24"/>
      <c r="D64" s="13"/>
      <c r="E64" s="13"/>
      <c r="F64" s="13"/>
      <c r="G64" s="13"/>
      <c r="H64" s="13"/>
      <c r="I64" s="13"/>
      <c r="J64" s="13"/>
      <c r="K64" s="13"/>
      <c r="L64" s="13"/>
      <c r="M64" s="13"/>
      <c r="N64" s="19"/>
      <c r="O64" s="19"/>
      <c r="P64" s="19"/>
      <c r="Q64" s="19"/>
      <c r="R64" s="19"/>
      <c r="S64" s="19"/>
      <c r="T64" s="19"/>
      <c r="U64" s="19"/>
    </row>
    <row r="65" spans="1:21" x14ac:dyDescent="0.25">
      <c r="A65" s="13"/>
      <c r="B65" s="13"/>
      <c r="C65" s="24"/>
      <c r="D65" s="13"/>
      <c r="E65" s="13"/>
      <c r="F65" s="13"/>
      <c r="G65" s="13"/>
      <c r="H65" s="13"/>
      <c r="I65" s="13"/>
      <c r="J65" s="13"/>
      <c r="K65" s="13"/>
      <c r="L65" s="13"/>
      <c r="M65" s="13"/>
      <c r="N65" s="19"/>
      <c r="O65" s="19"/>
      <c r="P65" s="19"/>
      <c r="Q65" s="19"/>
      <c r="R65" s="19"/>
      <c r="S65" s="19"/>
      <c r="T65" s="19"/>
      <c r="U65" s="19"/>
    </row>
    <row r="66" spans="1:21" x14ac:dyDescent="0.25">
      <c r="A66" s="13"/>
      <c r="B66" s="13"/>
      <c r="C66" s="24"/>
      <c r="D66" s="13"/>
      <c r="E66" s="13"/>
      <c r="F66" s="13"/>
      <c r="G66" s="13"/>
      <c r="H66" s="13"/>
      <c r="I66" s="13"/>
      <c r="J66" s="13"/>
      <c r="K66" s="13"/>
      <c r="L66" s="13"/>
      <c r="M66" s="13"/>
      <c r="N66" s="19"/>
      <c r="O66" s="19"/>
      <c r="P66" s="19"/>
      <c r="Q66" s="19"/>
      <c r="R66" s="19"/>
      <c r="S66" s="19"/>
      <c r="T66" s="19"/>
      <c r="U66" s="19"/>
    </row>
    <row r="67" spans="1:21" x14ac:dyDescent="0.25">
      <c r="A67" s="13"/>
      <c r="B67" s="13"/>
      <c r="C67" s="24"/>
      <c r="D67" s="13"/>
      <c r="E67" s="13"/>
      <c r="F67" s="13"/>
      <c r="G67" s="13"/>
      <c r="H67" s="13"/>
      <c r="I67" s="13"/>
      <c r="J67" s="13"/>
      <c r="K67" s="13"/>
      <c r="L67" s="13"/>
      <c r="M67" s="13"/>
      <c r="N67" s="19"/>
      <c r="O67" s="19"/>
      <c r="P67" s="19"/>
      <c r="Q67" s="19"/>
      <c r="R67" s="19"/>
      <c r="S67" s="19"/>
      <c r="T67" s="19"/>
      <c r="U67" s="19"/>
    </row>
    <row r="68" spans="1:21" x14ac:dyDescent="0.25">
      <c r="A68" s="13"/>
      <c r="B68" s="13"/>
      <c r="C68" s="24"/>
      <c r="D68" s="13"/>
      <c r="E68" s="13"/>
      <c r="F68" s="13"/>
      <c r="G68" s="13"/>
      <c r="H68" s="13"/>
      <c r="I68" s="13"/>
      <c r="J68" s="13"/>
      <c r="K68" s="13"/>
      <c r="L68" s="13"/>
      <c r="M68" s="13"/>
      <c r="N68" s="19"/>
      <c r="O68" s="19"/>
      <c r="P68" s="19"/>
      <c r="Q68" s="19"/>
      <c r="R68" s="19"/>
      <c r="S68" s="19"/>
      <c r="T68" s="19"/>
      <c r="U68" s="19"/>
    </row>
    <row r="69" spans="1:21" x14ac:dyDescent="0.25">
      <c r="A69" s="13"/>
      <c r="B69" s="13"/>
      <c r="C69" s="24"/>
      <c r="D69" s="13"/>
      <c r="E69" s="13"/>
      <c r="F69" s="13"/>
      <c r="G69" s="13"/>
      <c r="H69" s="13"/>
      <c r="I69" s="13"/>
      <c r="J69" s="13"/>
      <c r="K69" s="13"/>
      <c r="L69" s="13"/>
      <c r="M69" s="13"/>
      <c r="N69" s="19"/>
      <c r="O69" s="19"/>
      <c r="P69" s="19"/>
      <c r="Q69" s="19"/>
      <c r="R69" s="19"/>
      <c r="S69" s="19"/>
      <c r="T69" s="19"/>
      <c r="U69" s="19"/>
    </row>
    <row r="70" spans="1:21" x14ac:dyDescent="0.25">
      <c r="A70" s="13"/>
      <c r="B70" s="13"/>
      <c r="C70" s="24"/>
      <c r="D70" s="13"/>
      <c r="E70" s="13"/>
      <c r="F70" s="13"/>
      <c r="G70" s="13"/>
      <c r="H70" s="13"/>
      <c r="I70" s="13"/>
      <c r="J70" s="13"/>
      <c r="K70" s="13"/>
      <c r="L70" s="13"/>
      <c r="M70" s="13"/>
      <c r="N70" s="19"/>
      <c r="O70" s="19"/>
      <c r="P70" s="19"/>
      <c r="Q70" s="19"/>
      <c r="R70" s="19"/>
      <c r="S70" s="19"/>
      <c r="T70" s="19"/>
      <c r="U70" s="19"/>
    </row>
    <row r="71" spans="1:21" x14ac:dyDescent="0.25">
      <c r="A71" s="13"/>
      <c r="B71" s="13"/>
      <c r="C71" s="24"/>
      <c r="D71" s="13"/>
      <c r="E71" s="13"/>
      <c r="F71" s="13"/>
      <c r="G71" s="13"/>
      <c r="H71" s="13"/>
      <c r="I71" s="13"/>
      <c r="J71" s="13"/>
      <c r="K71" s="13"/>
      <c r="L71" s="13"/>
      <c r="M71" s="13"/>
      <c r="N71" s="19"/>
      <c r="O71" s="19"/>
      <c r="P71" s="19"/>
      <c r="Q71" s="19"/>
      <c r="R71" s="19"/>
      <c r="S71" s="19"/>
      <c r="T71" s="19"/>
      <c r="U71" s="19"/>
    </row>
    <row r="72" spans="1:21" x14ac:dyDescent="0.25">
      <c r="A72" s="13"/>
      <c r="B72" s="13"/>
      <c r="C72" s="24"/>
      <c r="D72" s="13"/>
      <c r="E72" s="13"/>
      <c r="F72" s="13"/>
      <c r="G72" s="13"/>
      <c r="H72" s="13"/>
      <c r="I72" s="13"/>
      <c r="J72" s="13"/>
      <c r="K72" s="13"/>
      <c r="L72" s="13"/>
      <c r="M72" s="13"/>
      <c r="N72" s="19"/>
      <c r="O72" s="19"/>
      <c r="P72" s="19"/>
      <c r="Q72" s="19"/>
      <c r="R72" s="19"/>
      <c r="S72" s="19"/>
      <c r="T72" s="19"/>
      <c r="U72" s="19"/>
    </row>
    <row r="73" spans="1:21" x14ac:dyDescent="0.25">
      <c r="A73" s="13"/>
      <c r="B73" s="13"/>
      <c r="C73" s="24"/>
      <c r="D73" s="13"/>
      <c r="E73" s="13"/>
      <c r="F73" s="13"/>
      <c r="G73" s="13"/>
      <c r="H73" s="13"/>
      <c r="I73" s="13"/>
      <c r="J73" s="13"/>
      <c r="K73" s="13"/>
      <c r="L73" s="13"/>
      <c r="M73" s="13"/>
      <c r="N73" s="19"/>
      <c r="O73" s="19"/>
      <c r="P73" s="19"/>
      <c r="Q73" s="19"/>
      <c r="R73" s="19"/>
      <c r="S73" s="19"/>
      <c r="T73" s="19"/>
      <c r="U73" s="19"/>
    </row>
    <row r="74" spans="1:21" x14ac:dyDescent="0.25">
      <c r="A74" s="13"/>
      <c r="B74" s="13"/>
      <c r="C74" s="24"/>
      <c r="D74" s="13"/>
      <c r="E74" s="13"/>
      <c r="F74" s="13"/>
      <c r="G74" s="13"/>
      <c r="H74" s="13"/>
      <c r="I74" s="13"/>
      <c r="J74" s="13"/>
      <c r="K74" s="13"/>
      <c r="L74" s="13"/>
      <c r="M74" s="13"/>
      <c r="N74" s="19"/>
      <c r="O74" s="19"/>
      <c r="P74" s="19"/>
      <c r="Q74" s="19"/>
      <c r="R74" s="19"/>
      <c r="S74" s="19"/>
      <c r="T74" s="19"/>
      <c r="U74" s="19"/>
    </row>
    <row r="75" spans="1:21" x14ac:dyDescent="0.25">
      <c r="A75" s="13"/>
      <c r="B75" s="13"/>
      <c r="C75" s="24"/>
      <c r="D75" s="13"/>
      <c r="E75" s="13"/>
      <c r="F75" s="13"/>
      <c r="G75" s="13"/>
      <c r="H75" s="13"/>
      <c r="I75" s="13"/>
      <c r="J75" s="13"/>
      <c r="K75" s="13"/>
      <c r="L75" s="13"/>
      <c r="M75" s="13"/>
      <c r="N75" s="19"/>
      <c r="O75" s="19"/>
      <c r="P75" s="19"/>
      <c r="Q75" s="19"/>
      <c r="R75" s="19"/>
      <c r="S75" s="19"/>
      <c r="T75" s="19"/>
      <c r="U75" s="19"/>
    </row>
    <row r="76" spans="1:21" x14ac:dyDescent="0.25">
      <c r="A76" s="13"/>
      <c r="B76" s="13"/>
      <c r="C76" s="24"/>
      <c r="D76" s="13"/>
      <c r="E76" s="13"/>
      <c r="F76" s="13"/>
      <c r="G76" s="13"/>
      <c r="H76" s="13"/>
      <c r="I76" s="13"/>
      <c r="J76" s="13"/>
      <c r="K76" s="13"/>
      <c r="L76" s="13"/>
      <c r="M76" s="13"/>
      <c r="N76" s="19"/>
      <c r="O76" s="19"/>
      <c r="P76" s="19"/>
      <c r="Q76" s="19"/>
      <c r="R76" s="19"/>
      <c r="S76" s="19"/>
      <c r="T76" s="19"/>
      <c r="U76" s="19"/>
    </row>
    <row r="77" spans="1:21" x14ac:dyDescent="0.25">
      <c r="A77" s="13"/>
      <c r="B77" s="13"/>
      <c r="C77" s="24"/>
      <c r="D77" s="13"/>
      <c r="E77" s="13"/>
      <c r="F77" s="13"/>
      <c r="G77" s="13"/>
      <c r="H77" s="13"/>
      <c r="I77" s="13"/>
      <c r="J77" s="13"/>
      <c r="K77" s="13"/>
      <c r="L77" s="13"/>
      <c r="M77" s="13"/>
      <c r="N77" s="19"/>
      <c r="O77" s="19"/>
      <c r="P77" s="19"/>
      <c r="Q77" s="19"/>
      <c r="R77" s="19"/>
      <c r="S77" s="19"/>
      <c r="T77" s="19"/>
      <c r="U77" s="19"/>
    </row>
    <row r="78" spans="1:21" x14ac:dyDescent="0.25">
      <c r="A78" s="13"/>
      <c r="B78" s="13"/>
      <c r="C78" s="24"/>
      <c r="D78" s="13"/>
      <c r="E78" s="13"/>
      <c r="F78" s="13"/>
      <c r="G78" s="13"/>
      <c r="H78" s="13"/>
      <c r="I78" s="13"/>
      <c r="J78" s="13"/>
      <c r="K78" s="13"/>
      <c r="L78" s="13"/>
      <c r="M78" s="13"/>
      <c r="N78" s="19"/>
      <c r="O78" s="19"/>
      <c r="P78" s="19"/>
      <c r="Q78" s="19"/>
      <c r="R78" s="19"/>
      <c r="S78" s="19"/>
      <c r="T78" s="19"/>
      <c r="U78" s="19"/>
    </row>
    <row r="79" spans="1:21" x14ac:dyDescent="0.25">
      <c r="A79" s="13"/>
      <c r="B79" s="13"/>
      <c r="C79" s="24"/>
      <c r="D79" s="13"/>
      <c r="E79" s="13"/>
      <c r="F79" s="13"/>
      <c r="G79" s="13"/>
      <c r="H79" s="13"/>
      <c r="I79" s="13"/>
      <c r="J79" s="13"/>
      <c r="K79" s="13"/>
      <c r="L79" s="13"/>
      <c r="M79" s="13"/>
      <c r="N79" s="19"/>
      <c r="O79" s="19"/>
      <c r="P79" s="19"/>
      <c r="Q79" s="19"/>
      <c r="R79" s="19"/>
      <c r="S79" s="19"/>
      <c r="T79" s="19"/>
      <c r="U79" s="19"/>
    </row>
    <row r="80" spans="1:21" x14ac:dyDescent="0.25">
      <c r="A80" s="13"/>
      <c r="B80" s="13"/>
      <c r="C80" s="24"/>
      <c r="D80" s="13"/>
      <c r="E80" s="13"/>
      <c r="F80" s="13"/>
      <c r="G80" s="13"/>
      <c r="H80" s="13"/>
      <c r="I80" s="13"/>
      <c r="J80" s="13"/>
      <c r="K80" s="13"/>
      <c r="L80" s="13"/>
      <c r="M80" s="13"/>
      <c r="N80" s="19"/>
      <c r="O80" s="19"/>
      <c r="P80" s="19"/>
      <c r="Q80" s="19"/>
      <c r="R80" s="19"/>
      <c r="S80" s="19"/>
      <c r="T80" s="19"/>
      <c r="U80" s="19"/>
    </row>
    <row r="81" spans="1:21" x14ac:dyDescent="0.25">
      <c r="A81" s="13"/>
      <c r="B81" s="13"/>
      <c r="C81" s="24"/>
      <c r="D81" s="13"/>
      <c r="E81" s="13"/>
      <c r="F81" s="13"/>
      <c r="G81" s="13"/>
      <c r="H81" s="13"/>
      <c r="I81" s="13"/>
      <c r="J81" s="13"/>
      <c r="K81" s="13"/>
      <c r="L81" s="13"/>
      <c r="M81" s="13"/>
      <c r="N81" s="19"/>
      <c r="O81" s="19"/>
      <c r="P81" s="19"/>
      <c r="Q81" s="19"/>
      <c r="R81" s="19"/>
      <c r="S81" s="19"/>
      <c r="T81" s="19"/>
      <c r="U81" s="19"/>
    </row>
    <row r="82" spans="1:21" x14ac:dyDescent="0.25">
      <c r="A82" s="13"/>
      <c r="B82" s="13"/>
      <c r="C82" s="24"/>
      <c r="D82" s="13"/>
      <c r="E82" s="13"/>
      <c r="F82" s="13"/>
      <c r="G82" s="13"/>
      <c r="H82" s="13"/>
      <c r="I82" s="13"/>
      <c r="J82" s="13"/>
      <c r="K82" s="13"/>
      <c r="L82" s="13"/>
      <c r="M82" s="13"/>
      <c r="N82" s="19"/>
      <c r="O82" s="19"/>
      <c r="P82" s="19"/>
      <c r="Q82" s="19"/>
      <c r="R82" s="19"/>
      <c r="S82" s="19"/>
      <c r="T82" s="19"/>
      <c r="U82" s="19"/>
    </row>
    <row r="83" spans="1:21" x14ac:dyDescent="0.25">
      <c r="A83" s="13"/>
      <c r="B83" s="13"/>
      <c r="C83" s="24"/>
      <c r="D83" s="13"/>
      <c r="E83" s="13"/>
      <c r="F83" s="13"/>
      <c r="G83" s="13"/>
      <c r="H83" s="13"/>
      <c r="I83" s="13"/>
      <c r="J83" s="13"/>
      <c r="K83" s="13"/>
      <c r="L83" s="13"/>
      <c r="M83" s="13"/>
      <c r="N83" s="19"/>
      <c r="O83" s="19"/>
      <c r="P83" s="19"/>
      <c r="Q83" s="19"/>
      <c r="R83" s="19"/>
      <c r="S83" s="19"/>
      <c r="T83" s="19"/>
      <c r="U83" s="19"/>
    </row>
    <row r="84" spans="1:21" x14ac:dyDescent="0.25">
      <c r="A84" s="13"/>
      <c r="B84" s="13"/>
      <c r="C84" s="24"/>
      <c r="D84" s="13"/>
      <c r="E84" s="13"/>
      <c r="F84" s="13"/>
      <c r="G84" s="13"/>
      <c r="H84" s="13"/>
      <c r="I84" s="13"/>
      <c r="J84" s="13"/>
      <c r="K84" s="13"/>
      <c r="L84" s="13"/>
      <c r="M84" s="13"/>
      <c r="N84" s="19"/>
      <c r="O84" s="19"/>
      <c r="P84" s="19"/>
      <c r="Q84" s="19"/>
      <c r="R84" s="19"/>
      <c r="S84" s="19"/>
      <c r="T84" s="19"/>
      <c r="U84" s="19"/>
    </row>
    <row r="85" spans="1:21" x14ac:dyDescent="0.25">
      <c r="A85" s="13"/>
      <c r="B85" s="13"/>
      <c r="C85" s="24"/>
      <c r="D85" s="13"/>
      <c r="E85" s="13"/>
      <c r="F85" s="13"/>
      <c r="G85" s="13"/>
      <c r="H85" s="13"/>
      <c r="I85" s="13"/>
      <c r="J85" s="13"/>
      <c r="K85" s="13"/>
      <c r="L85" s="13"/>
      <c r="M85" s="13"/>
      <c r="N85" s="19"/>
      <c r="O85" s="19"/>
      <c r="P85" s="19"/>
      <c r="Q85" s="19"/>
      <c r="R85" s="19"/>
      <c r="S85" s="19"/>
      <c r="T85" s="19"/>
      <c r="U85" s="19"/>
    </row>
    <row r="86" spans="1:21" x14ac:dyDescent="0.25">
      <c r="A86" s="13"/>
      <c r="B86" s="13"/>
      <c r="C86" s="24"/>
      <c r="D86" s="13"/>
      <c r="E86" s="13"/>
      <c r="F86" s="13"/>
      <c r="G86" s="13"/>
      <c r="H86" s="13"/>
      <c r="I86" s="13"/>
      <c r="J86" s="13"/>
      <c r="K86" s="13"/>
      <c r="L86" s="13"/>
      <c r="M86" s="13"/>
      <c r="N86" s="19"/>
      <c r="O86" s="19"/>
      <c r="P86" s="19"/>
      <c r="Q86" s="19"/>
      <c r="R86" s="19"/>
      <c r="S86" s="19"/>
      <c r="T86" s="19"/>
      <c r="U86" s="19"/>
    </row>
    <row r="87" spans="1:21" x14ac:dyDescent="0.25">
      <c r="A87" s="13"/>
      <c r="B87" s="13"/>
      <c r="C87" s="24"/>
      <c r="D87" s="13"/>
      <c r="E87" s="13"/>
      <c r="F87" s="13"/>
      <c r="G87" s="13"/>
      <c r="H87" s="13"/>
      <c r="I87" s="13"/>
      <c r="J87" s="13"/>
      <c r="K87" s="13"/>
      <c r="L87" s="13"/>
      <c r="M87" s="13"/>
      <c r="N87" s="19"/>
      <c r="O87" s="19"/>
      <c r="P87" s="19"/>
      <c r="Q87" s="19"/>
      <c r="R87" s="19"/>
      <c r="S87" s="19"/>
      <c r="T87" s="19"/>
      <c r="U87" s="19"/>
    </row>
    <row r="88" spans="1:21" x14ac:dyDescent="0.25">
      <c r="A88" s="13"/>
      <c r="B88" s="13"/>
      <c r="C88" s="24"/>
      <c r="D88" s="13"/>
      <c r="E88" s="13"/>
      <c r="F88" s="13"/>
      <c r="G88" s="13"/>
      <c r="H88" s="13"/>
      <c r="I88" s="13"/>
      <c r="J88" s="13"/>
      <c r="K88" s="13"/>
      <c r="L88" s="13"/>
      <c r="M88" s="13"/>
      <c r="N88" s="19"/>
      <c r="O88" s="19"/>
      <c r="P88" s="19"/>
      <c r="Q88" s="19"/>
      <c r="R88" s="19"/>
      <c r="S88" s="19"/>
      <c r="T88" s="19"/>
      <c r="U88" s="19"/>
    </row>
    <row r="89" spans="1:21" x14ac:dyDescent="0.25">
      <c r="A89" s="13"/>
      <c r="B89" s="13"/>
      <c r="C89" s="24"/>
      <c r="D89" s="13"/>
      <c r="E89" s="13"/>
      <c r="F89" s="13"/>
      <c r="G89" s="13"/>
      <c r="H89" s="13"/>
      <c r="I89" s="13"/>
      <c r="J89" s="13"/>
      <c r="K89" s="13"/>
      <c r="L89" s="13"/>
      <c r="M89" s="13"/>
      <c r="N89" s="19"/>
      <c r="O89" s="19"/>
      <c r="P89" s="19"/>
      <c r="Q89" s="19"/>
      <c r="R89" s="19"/>
      <c r="S89" s="19"/>
      <c r="T89" s="19"/>
      <c r="U89" s="19"/>
    </row>
    <row r="90" spans="1:21" x14ac:dyDescent="0.25">
      <c r="A90" s="13"/>
      <c r="B90" s="13"/>
      <c r="C90" s="24"/>
      <c r="D90" s="13"/>
      <c r="E90" s="13"/>
      <c r="F90" s="13"/>
      <c r="G90" s="13"/>
      <c r="H90" s="13"/>
      <c r="I90" s="13"/>
      <c r="J90" s="13"/>
      <c r="K90" s="13"/>
      <c r="L90" s="13"/>
      <c r="M90" s="13"/>
      <c r="N90" s="19"/>
      <c r="O90" s="19"/>
      <c r="P90" s="19"/>
      <c r="Q90" s="19"/>
      <c r="R90" s="19"/>
      <c r="S90" s="19"/>
      <c r="T90" s="19"/>
      <c r="U90" s="19"/>
    </row>
    <row r="91" spans="1:21" x14ac:dyDescent="0.25">
      <c r="A91" s="13"/>
      <c r="B91" s="13"/>
      <c r="C91" s="24"/>
      <c r="D91" s="13"/>
      <c r="E91" s="13"/>
      <c r="F91" s="13"/>
      <c r="G91" s="13"/>
      <c r="H91" s="13"/>
      <c r="I91" s="13"/>
      <c r="J91" s="13"/>
      <c r="K91" s="13"/>
      <c r="L91" s="13"/>
      <c r="M91" s="13"/>
      <c r="N91" s="19"/>
      <c r="O91" s="19"/>
      <c r="P91" s="19"/>
      <c r="Q91" s="19"/>
      <c r="R91" s="19"/>
      <c r="S91" s="19"/>
      <c r="T91" s="19"/>
      <c r="U91" s="19"/>
    </row>
    <row r="92" spans="1:21" x14ac:dyDescent="0.25">
      <c r="A92" s="13"/>
      <c r="B92" s="13"/>
      <c r="C92" s="24"/>
      <c r="D92" s="13"/>
      <c r="E92" s="13"/>
      <c r="F92" s="13"/>
      <c r="G92" s="13"/>
      <c r="H92" s="13"/>
      <c r="I92" s="13"/>
      <c r="J92" s="13"/>
      <c r="K92" s="13"/>
      <c r="L92" s="13"/>
      <c r="M92" s="13"/>
      <c r="N92" s="19"/>
      <c r="O92" s="19"/>
      <c r="P92" s="19"/>
      <c r="Q92" s="19"/>
      <c r="R92" s="19"/>
      <c r="S92" s="19"/>
      <c r="T92" s="19"/>
      <c r="U92" s="19"/>
    </row>
    <row r="93" spans="1:21" x14ac:dyDescent="0.25">
      <c r="A93" s="13"/>
      <c r="B93" s="13"/>
      <c r="C93" s="24"/>
      <c r="D93" s="13"/>
      <c r="E93" s="13"/>
      <c r="F93" s="13"/>
      <c r="G93" s="13"/>
      <c r="H93" s="13"/>
      <c r="I93" s="13"/>
      <c r="J93" s="13"/>
      <c r="K93" s="13"/>
      <c r="L93" s="13"/>
      <c r="M93" s="13"/>
      <c r="N93" s="19"/>
      <c r="O93" s="19"/>
      <c r="P93" s="19"/>
      <c r="Q93" s="19"/>
      <c r="R93" s="19"/>
      <c r="S93" s="19"/>
      <c r="T93" s="19"/>
      <c r="U93" s="19"/>
    </row>
    <row r="94" spans="1:21" x14ac:dyDescent="0.25">
      <c r="C94" s="24"/>
      <c r="D94" s="13"/>
      <c r="E94" s="13"/>
      <c r="F94" s="13"/>
      <c r="G94" s="13"/>
      <c r="H94" s="13"/>
      <c r="I94" s="13"/>
      <c r="J94" s="13"/>
      <c r="K94" s="13"/>
      <c r="L94" s="13"/>
      <c r="M94" s="13"/>
      <c r="N94" s="19"/>
    </row>
    <row r="95" spans="1:21" x14ac:dyDescent="0.25">
      <c r="C95" s="24"/>
      <c r="D95" s="13"/>
      <c r="E95" s="13"/>
      <c r="F95" s="13"/>
      <c r="G95" s="13"/>
      <c r="H95" s="13"/>
      <c r="I95" s="13"/>
      <c r="J95" s="13"/>
      <c r="K95" s="13"/>
      <c r="L95" s="13"/>
      <c r="M95" s="13"/>
      <c r="N95" s="19"/>
    </row>
    <row r="96" spans="1:21" x14ac:dyDescent="0.25">
      <c r="C96" s="24"/>
      <c r="D96" s="13"/>
      <c r="E96" s="13"/>
      <c r="F96" s="13"/>
      <c r="G96" s="13"/>
      <c r="H96" s="13"/>
      <c r="I96" s="13"/>
      <c r="J96" s="13"/>
      <c r="K96" s="13"/>
      <c r="L96" s="13"/>
      <c r="M96" s="13"/>
      <c r="N96" s="19"/>
    </row>
    <row r="97" spans="3:14" x14ac:dyDescent="0.25">
      <c r="C97" s="24"/>
      <c r="D97" s="13"/>
      <c r="E97" s="13"/>
      <c r="F97" s="13"/>
      <c r="G97" s="13"/>
      <c r="H97" s="13"/>
      <c r="I97" s="13"/>
      <c r="J97" s="13"/>
      <c r="K97" s="13"/>
      <c r="L97" s="13"/>
      <c r="M97" s="13"/>
      <c r="N97" s="19"/>
    </row>
  </sheetData>
  <mergeCells count="62">
    <mergeCell ref="A22:A23"/>
    <mergeCell ref="B22:B23"/>
    <mergeCell ref="B8:B11"/>
    <mergeCell ref="A1:B4"/>
    <mergeCell ref="C1:V1"/>
    <mergeCell ref="C2:V2"/>
    <mergeCell ref="D3:V3"/>
    <mergeCell ref="D4:V4"/>
    <mergeCell ref="V6:V7"/>
    <mergeCell ref="C6:C7"/>
    <mergeCell ref="D6:E6"/>
    <mergeCell ref="F6:S6"/>
    <mergeCell ref="A8:A11"/>
    <mergeCell ref="V8:V9"/>
    <mergeCell ref="C10:C11"/>
    <mergeCell ref="D10:D11"/>
    <mergeCell ref="U8:U9"/>
    <mergeCell ref="E10:E11"/>
    <mergeCell ref="C8:C9"/>
    <mergeCell ref="D8:D9"/>
    <mergeCell ref="D18:D19"/>
    <mergeCell ref="E18:E19"/>
    <mergeCell ref="U18:U19"/>
    <mergeCell ref="U20:U21"/>
    <mergeCell ref="A6:A7"/>
    <mergeCell ref="B6:B7"/>
    <mergeCell ref="T8:T11"/>
    <mergeCell ref="T6:U6"/>
    <mergeCell ref="A12:A21"/>
    <mergeCell ref="B12:B21"/>
    <mergeCell ref="E8:E9"/>
    <mergeCell ref="V10:V11"/>
    <mergeCell ref="U10:U11"/>
    <mergeCell ref="C16:C17"/>
    <mergeCell ref="D16:D17"/>
    <mergeCell ref="D14:D15"/>
    <mergeCell ref="D12:D13"/>
    <mergeCell ref="C14:C15"/>
    <mergeCell ref="C12:C13"/>
    <mergeCell ref="U16:U17"/>
    <mergeCell ref="V12:V13"/>
    <mergeCell ref="V14:V15"/>
    <mergeCell ref="V16:V17"/>
    <mergeCell ref="U12:U13"/>
    <mergeCell ref="U14:U15"/>
    <mergeCell ref="E12:E13"/>
    <mergeCell ref="V18:V19"/>
    <mergeCell ref="V20:V21"/>
    <mergeCell ref="E16:E17"/>
    <mergeCell ref="T12:T21"/>
    <mergeCell ref="A24:S24"/>
    <mergeCell ref="V22:V23"/>
    <mergeCell ref="U22:U23"/>
    <mergeCell ref="C22:C23"/>
    <mergeCell ref="T22:T23"/>
    <mergeCell ref="D22:D23"/>
    <mergeCell ref="E22:E23"/>
    <mergeCell ref="C18:C19"/>
    <mergeCell ref="C20:C21"/>
    <mergeCell ref="E14:E15"/>
    <mergeCell ref="D20:D21"/>
    <mergeCell ref="E20:E21"/>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GESTIÓN</vt:lpstr>
      <vt:lpstr>INVERSIÓN</vt:lpstr>
      <vt:lpstr>ACTIVIDADES</vt:lpstr>
      <vt:lpstr>ACTIVIDADES!Área_de_impresión</vt:lpstr>
      <vt:lpstr>GESTIÓN!Área_de_impresión</vt:lpstr>
      <vt:lpstr>INVERSIÓN!Área_de_impresión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2014-02-14T15:16:27Z</cp:lastPrinted>
  <dcterms:created xsi:type="dcterms:W3CDTF">2010-03-25T16:40:43Z</dcterms:created>
  <dcterms:modified xsi:type="dcterms:W3CDTF">2017-08-14T16:13:35Z</dcterms:modified>
</cp:coreProperties>
</file>