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Users\YULIED.PENARANDA\Desktop\2021\CONSOLIDACIÓN SOPORTES INF FYP\INSUMOS\PLAN DE ACCION IV TRI.2019\"/>
    </mc:Choice>
  </mc:AlternateContent>
  <xr:revisionPtr revIDLastSave="0" documentId="8_{0442410A-47FC-4879-8539-25DA63358B8C}" xr6:coauthVersionLast="47" xr6:coauthVersionMax="47" xr10:uidLastSave="{00000000-0000-0000-0000-000000000000}"/>
  <bookViews>
    <workbookView xWindow="-120" yWindow="-120" windowWidth="20730" windowHeight="11160" tabRatio="494" activeTab="2" xr2:uid="{00000000-000D-0000-FFFF-FFFF00000000}"/>
  </bookViews>
  <sheets>
    <sheet name="GESTIÓN" sheetId="5" r:id="rId1"/>
    <sheet name="INVERSIÓN" sheetId="6" r:id="rId2"/>
    <sheet name="ACTIVIDADES" sheetId="7" r:id="rId3"/>
    <sheet name="TERRITORIALIZACIÓN" sheetId="8" r:id="rId4"/>
  </sheets>
  <externalReferences>
    <externalReference r:id="rId5"/>
  </externalReferences>
  <definedNames>
    <definedName name="_xlnm.Print_Area" localSheetId="2">ACTIVIDADES!$A$1:$V$27</definedName>
    <definedName name="_xlnm.Print_Area" localSheetId="0">GESTIÓN!$A$1:$AW$19</definedName>
    <definedName name="_xlnm.Print_Area" localSheetId="1">INVERSIÓN!$A$1:$AU$32</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0" i="6" l="1"/>
  <c r="AD20" i="6"/>
  <c r="AC20" i="6"/>
  <c r="AB20" i="6"/>
  <c r="AA20" i="6"/>
  <c r="Z20" i="6"/>
  <c r="Y20" i="6"/>
  <c r="X20" i="6"/>
  <c r="W20" i="6"/>
  <c r="V20" i="6"/>
  <c r="U20" i="6"/>
  <c r="T20" i="6"/>
  <c r="S20" i="6"/>
  <c r="R20" i="6"/>
  <c r="Q20" i="6"/>
  <c r="P20" i="6"/>
  <c r="O20" i="6"/>
  <c r="N20" i="6"/>
  <c r="M20" i="6"/>
  <c r="L20" i="6"/>
  <c r="K20" i="6"/>
  <c r="J20" i="6"/>
  <c r="I20" i="6"/>
  <c r="J26" i="6"/>
  <c r="K26" i="6"/>
  <c r="L26" i="6"/>
  <c r="M26" i="6"/>
  <c r="N26" i="6"/>
  <c r="O26" i="6"/>
  <c r="P26" i="6"/>
  <c r="Q26" i="6"/>
  <c r="R26" i="6"/>
  <c r="S26" i="6"/>
  <c r="T26" i="6"/>
  <c r="U26" i="6"/>
  <c r="V26" i="6"/>
  <c r="W26" i="6"/>
  <c r="X26" i="6"/>
  <c r="Y26" i="6"/>
  <c r="Z26" i="6"/>
  <c r="AA26" i="6"/>
  <c r="AB26" i="6"/>
  <c r="AC26" i="6"/>
  <c r="AD26" i="6"/>
  <c r="AE26" i="6"/>
  <c r="I26" i="6"/>
  <c r="AN26" i="6"/>
  <c r="AM26" i="6"/>
  <c r="AL26" i="6"/>
  <c r="AK26" i="6"/>
  <c r="AN20" i="6"/>
  <c r="AM20" i="6"/>
  <c r="AL20" i="6"/>
  <c r="AK20" i="6"/>
  <c r="AL14" i="6"/>
  <c r="AM14" i="6"/>
  <c r="AN14" i="6"/>
  <c r="AK14" i="6"/>
  <c r="T14" i="6"/>
  <c r="U14" i="6"/>
  <c r="V14" i="6"/>
  <c r="W14" i="6"/>
  <c r="X14" i="6"/>
  <c r="Y14" i="6"/>
  <c r="Z14" i="6"/>
  <c r="AA14" i="6"/>
  <c r="AB14" i="6"/>
  <c r="AC14" i="6"/>
  <c r="AD14" i="6"/>
  <c r="AE14" i="6"/>
  <c r="J14" i="6"/>
  <c r="K14" i="6"/>
  <c r="L14" i="6"/>
  <c r="M14" i="6"/>
  <c r="N14" i="6"/>
  <c r="O14" i="6"/>
  <c r="P14" i="6"/>
  <c r="Q14" i="6"/>
  <c r="R14" i="6"/>
  <c r="S14" i="6"/>
  <c r="I14" i="6"/>
  <c r="AN28" i="6" l="1"/>
  <c r="AD28" i="6"/>
  <c r="AN27" i="6"/>
  <c r="AD27" i="6"/>
  <c r="AN21" i="6"/>
  <c r="AD21" i="6"/>
  <c r="AO17" i="6"/>
  <c r="AN15" i="6"/>
  <c r="AD15" i="6"/>
  <c r="AO11" i="6"/>
  <c r="AO13" i="6"/>
  <c r="AO16" i="6"/>
  <c r="AO19" i="6"/>
  <c r="AO22" i="6"/>
  <c r="AO23" i="6"/>
  <c r="AO25" i="6"/>
  <c r="AN29" i="6"/>
  <c r="AO10" i="6"/>
  <c r="AN30" i="6" l="1"/>
  <c r="AD29" i="6" l="1"/>
  <c r="AD30" i="6" s="1"/>
  <c r="AC29" i="6"/>
  <c r="AO29" i="6" s="1"/>
  <c r="AC27" i="6"/>
  <c r="AO27" i="6" s="1"/>
  <c r="AC21" i="6"/>
  <c r="AO21" i="6" s="1"/>
  <c r="AC15" i="6"/>
  <c r="AO15" i="6" s="1"/>
  <c r="AC28" i="6"/>
  <c r="AO28" i="6" s="1"/>
  <c r="AC30" i="6" l="1"/>
  <c r="AO30" i="6" s="1"/>
  <c r="AR14" i="5"/>
  <c r="AQ14" i="5"/>
  <c r="H25" i="6" l="1"/>
  <c r="AP25" i="6" s="1"/>
  <c r="H23" i="6"/>
  <c r="AP23" i="6" s="1"/>
  <c r="H20" i="6"/>
  <c r="H19" i="6"/>
  <c r="AP19" i="6" s="1"/>
  <c r="H17" i="6"/>
  <c r="AP17" i="6" s="1"/>
  <c r="H13" i="6"/>
  <c r="AP13" i="6" s="1"/>
  <c r="H11" i="6" l="1"/>
  <c r="AP11" i="6" s="1"/>
  <c r="AM29" i="6" l="1"/>
  <c r="AM28" i="6"/>
  <c r="AM30" i="6" s="1"/>
  <c r="AM27" i="6"/>
  <c r="AM21" i="6"/>
  <c r="AM15" i="6"/>
  <c r="AB29" i="6" l="1"/>
  <c r="H29" i="6" s="1"/>
  <c r="AP29" i="6" s="1"/>
  <c r="AB28" i="6"/>
  <c r="AB30" i="6" s="1"/>
  <c r="AB27" i="6"/>
  <c r="AB21" i="6"/>
  <c r="AB15" i="6"/>
  <c r="AL29" i="6" l="1"/>
  <c r="AL28" i="6"/>
  <c r="AL27" i="6"/>
  <c r="AL21" i="6"/>
  <c r="AL15" i="6"/>
  <c r="AA29" i="6"/>
  <c r="AA27" i="6"/>
  <c r="AA21" i="6"/>
  <c r="AA15" i="6"/>
  <c r="AL30" i="6" l="1"/>
  <c r="AA28" i="6" l="1"/>
  <c r="AA30" i="6" s="1"/>
  <c r="AK27" i="6" l="1"/>
  <c r="AK21" i="6"/>
  <c r="AK15" i="6"/>
  <c r="AW18" i="6"/>
  <c r="AK29" i="6" l="1"/>
  <c r="AK28" i="6"/>
  <c r="AK30" i="6" l="1"/>
  <c r="S16" i="7" l="1"/>
  <c r="S10" i="7"/>
  <c r="S9" i="7"/>
  <c r="Z29" i="6" l="1"/>
  <c r="Z28" i="6"/>
  <c r="Z27" i="6"/>
  <c r="Z21" i="6"/>
  <c r="Z15" i="6"/>
  <c r="Z30" i="6" l="1"/>
  <c r="S20" i="7"/>
  <c r="S21" i="7"/>
  <c r="Y29" i="6"/>
  <c r="W29" i="6"/>
  <c r="V29" i="6"/>
  <c r="U29" i="6"/>
  <c r="T29" i="6"/>
  <c r="S29" i="6"/>
  <c r="Q29" i="6"/>
  <c r="P29" i="6"/>
  <c r="O29" i="6"/>
  <c r="N29" i="6"/>
  <c r="AE28" i="6"/>
  <c r="AE30" i="6" s="1"/>
  <c r="Y28" i="6"/>
  <c r="W28" i="6"/>
  <c r="V28" i="6"/>
  <c r="U28" i="6"/>
  <c r="T28" i="6"/>
  <c r="S28" i="6"/>
  <c r="Q28" i="6"/>
  <c r="P28" i="6"/>
  <c r="O28" i="6"/>
  <c r="N28" i="6"/>
  <c r="L28" i="6"/>
  <c r="J28" i="6"/>
  <c r="J30" i="6" s="1"/>
  <c r="AE27" i="6"/>
  <c r="H27" i="6" s="1"/>
  <c r="AP27" i="6" s="1"/>
  <c r="Y27" i="6"/>
  <c r="W27" i="6"/>
  <c r="V27" i="6"/>
  <c r="U27" i="6"/>
  <c r="T27" i="6"/>
  <c r="S27" i="6"/>
  <c r="Q27" i="6"/>
  <c r="H22" i="6"/>
  <c r="AP22" i="6" s="1"/>
  <c r="AE21" i="6"/>
  <c r="H21" i="6" s="1"/>
  <c r="AP21" i="6" s="1"/>
  <c r="Y21" i="6"/>
  <c r="W21" i="6"/>
  <c r="V21" i="6"/>
  <c r="U21" i="6"/>
  <c r="T21" i="6"/>
  <c r="S21" i="6"/>
  <c r="Q21" i="6"/>
  <c r="H16" i="6"/>
  <c r="AP16" i="6" s="1"/>
  <c r="AE15" i="6"/>
  <c r="H15" i="6" s="1"/>
  <c r="AP15" i="6" s="1"/>
  <c r="Y15" i="6"/>
  <c r="W15" i="6"/>
  <c r="V15" i="6"/>
  <c r="U15" i="6"/>
  <c r="T15" i="6"/>
  <c r="S15" i="6"/>
  <c r="Q15" i="6"/>
  <c r="H10" i="6"/>
  <c r="AP10" i="6" s="1"/>
  <c r="H28" i="6" l="1"/>
  <c r="AP28" i="6" s="1"/>
  <c r="T30" i="6"/>
  <c r="U30" i="6"/>
  <c r="O30" i="6"/>
  <c r="V30" i="6"/>
  <c r="S30" i="6"/>
  <c r="N30" i="6"/>
  <c r="W30" i="6"/>
  <c r="Y30" i="6"/>
  <c r="P30" i="6"/>
  <c r="Q30" i="6"/>
  <c r="L30" i="6"/>
  <c r="H30" i="6" l="1"/>
  <c r="AP30" i="6" s="1"/>
  <c r="S19" i="7"/>
  <c r="S18" i="7"/>
  <c r="S17" i="7"/>
  <c r="S15" i="7"/>
  <c r="S14" i="7"/>
  <c r="S13" i="7"/>
  <c r="S12" i="7"/>
  <c r="S8" i="7" l="1"/>
  <c r="S11" i="7"/>
  <c r="T22" i="7"/>
  <c r="U22" i="7"/>
</calcChain>
</file>

<file path=xl/sharedStrings.xml><?xml version="1.0" encoding="utf-8"?>
<sst xmlns="http://schemas.openxmlformats.org/spreadsheetml/2006/main" count="1605" uniqueCount="258">
  <si>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</si>
  <si>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</si>
  <si>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</si>
  <si>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</si>
  <si>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</si>
  <si>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</si>
  <si>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</si>
  <si>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</si>
  <si>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</si>
  <si>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</si>
  <si>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</si>
  <si>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</si>
  <si>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</si>
  <si>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</si>
  <si>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</si>
  <si>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</si>
  <si>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</si>
  <si>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</si>
  <si>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</si>
  <si>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</si>
  <si>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</si>
  <si>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</si>
  <si>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</si>
  <si>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</si>
  <si>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</si>
  <si>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</si>
  <si>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</si>
  <si>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</si>
  <si>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</si>
  <si>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</si>
  <si>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</si>
  <si>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</si>
  <si>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</si>
  <si>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</si>
  <si>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</si>
  <si>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</si>
  <si>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</si>
  <si>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</si>
  <si>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</si>
  <si>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</si>
  <si>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</si>
  <si>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</si>
  <si>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</si>
  <si>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</si>
  <si>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</si>
  <si>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</si>
  <si>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</si>
  <si>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</si>
  <si>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</si>
  <si>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</si>
  <si>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</si>
  <si>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</si>
  <si>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</si>
  <si>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</si>
  <si>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</si>
  <si>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</si>
  <si>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</si>
  <si>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</si>
  <si>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</si>
  <si>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</si>
  <si>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</si>
  <si>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</si>
  <si>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</si>
  <si>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</si>
  <si>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</si>
  <si>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</si>
  <si>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</si>
  <si>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</si>
  <si>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</si>
  <si>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</si>
  <si>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</si>
  <si>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</si>
  <si>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</si>
  <si>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</si>
  <si>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</si>
  <si>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</si>
  <si>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</si>
  <si>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</si>
  <si>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</si>
  <si>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</si>
  <si>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</si>
  <si>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</si>
  <si>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</si>
  <si>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</si>
  <si>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</si>
  <si>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</si>
  <si>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</si>
  <si>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</si>
  <si>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</si>
  <si>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</si>
  <si>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</si>
  <si>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</si>
  <si>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</si>
  <si>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</si>
  <si>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</si>
  <si>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</si>
  <si>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</si>
  <si>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</si>
  <si>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</si>
  <si>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</si>
  <si>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DIRECCIONAMIENTO ESTRATÉGICO</t>
  </si>
  <si>
    <t>OFICINA DE PARTICIPACIÓN, EDUCACIÓN Y LOCALIDADES</t>
  </si>
  <si>
    <t>981 - PARTICIPACIÓN, EDUCACIÓN Y COMUNICACIÓN PARA LA SOSTENIBILIDAD AMBIENTAL DEL DISTRITO CAPITAL</t>
  </si>
  <si>
    <t>TERCER EJE TRANSVERSAL: SOSTENIBILIDAD AMBIENTAL BASADA EN EFICIENCIA ENERGÉTICA</t>
  </si>
  <si>
    <t>Ambiente sano para la equidad y disfrute del ciudadano</t>
  </si>
  <si>
    <t>Ambiente sano</t>
  </si>
  <si>
    <t>2.500.000 de ciudadanos participan en los programas de socialización de la política ambiental y de las estrategias de gestión de riesgos y cambio climático de la ciudad</t>
  </si>
  <si>
    <t xml:space="preserve">Número de ciudadanos participan en socialización de la política ambiental y estrategias de gestión de riesgos y cambio climático </t>
  </si>
  <si>
    <t>Ciudadanos</t>
  </si>
  <si>
    <t>suma</t>
  </si>
  <si>
    <t xml:space="preserve">Gestión ambiental local y participación ciudadana. </t>
  </si>
  <si>
    <t>Participar 125,000 ciudadanos en procesos de gestión ambiental local.</t>
  </si>
  <si>
    <t>Estrategias de educación ambiental</t>
  </si>
  <si>
    <t>Participar 1,125,000 ciudadanos en acciones de educación ambiental</t>
  </si>
  <si>
    <t xml:space="preserve"> Plan de comunicaciones</t>
  </si>
  <si>
    <t>Diseñar y ejecutar 5 planes de comunicación.</t>
  </si>
  <si>
    <t xml:space="preserve">Participar en  procesos de gestión ambiental local, 125.000 ciudadanos. </t>
  </si>
  <si>
    <t>1. Participación en las Comisiones Ambientales y demás instancias donde se ejerce la secretaría técnica, para el mejoramiento de las condiciones ambientales de las localidades.</t>
  </si>
  <si>
    <t>X</t>
  </si>
  <si>
    <t xml:space="preserve">2. Vinculación de ciudadanos de organizaciones y/o procesos sociales, al desarrollo y apropiación de los proyectos estratégicos del Plan de Desarrollo Distrital y  ejecución de acciones que mejoren las condiciones ambientales de las 20 localidades de Bogotá D.C. </t>
  </si>
  <si>
    <t>Participar 1.125.000 ciudadanos, en acciones de educación ambiental</t>
  </si>
  <si>
    <t>Estrategias de Comunicación</t>
  </si>
  <si>
    <t xml:space="preserve">Diseñar y ejecutar 5 planes de comunicación durante el plan de desarrollo </t>
  </si>
  <si>
    <t xml:space="preserve">DEPENDENCIA: </t>
  </si>
  <si>
    <t xml:space="preserve">CÓDIGO Y NOMBRE PROYECTO: </t>
  </si>
  <si>
    <t>No se presentaron atrasos</t>
  </si>
  <si>
    <t>NA</t>
  </si>
  <si>
    <t xml:space="preserve">• Participación y corresponsabilidad ciudadana en los procesos de gestión ambiental local.
• Ejecución de las estrategias de la Política Pública Distrital de Educación Ambiental.
• Divulgación  de los bienes y servicios ambientales presentes en el Distrito Capital
</t>
  </si>
  <si>
    <t xml:space="preserve">Archivo de gestión de la Oficina de participación, educación y localidades ubicado en la sede de la SDA y espacios administrados por la SDA,  según TRD, Código de la dependencia 120  </t>
  </si>
  <si>
    <t>No se presentaron retrasos</t>
  </si>
  <si>
    <t>Participación y corresponsabilidad ciudadana en los procesos de gestión ambiental local.</t>
  </si>
  <si>
    <t xml:space="preserve">Aumento del conocimiento por parte de la ciudadanía en el cuidado y protección de los bienes y servicios ambientales del Distrito Capital
</t>
  </si>
  <si>
    <t>No aplica</t>
  </si>
  <si>
    <t xml:space="preserve">La ejecución de cada una de estas actividades ha permitido la socialización a la ciudadanía de las diversas temáticas institucionales  lideradas por la Secretaría Distrital de Ambiente. </t>
  </si>
  <si>
    <t xml:space="preserve">Los soportes reposan en el archivo de gestión de la Oficina Asesora de Comunicaciones </t>
  </si>
  <si>
    <t>3. Ejecución de acciones de educación ambiental en la estrategia de  Aulas Ambientales</t>
  </si>
  <si>
    <t>4. Ejecución de acciones de educación ambiental en las 20 localidades del Distrito Capital</t>
  </si>
  <si>
    <t>5. Ejecución de caminatas ecológicas acorde al inventario institucional.</t>
  </si>
  <si>
    <t>6. Implementación de acciones pedagógicas por medio del uso de las Tecnologías de la Información y Comunicación-Tics</t>
  </si>
  <si>
    <t>7. Ejecutar las actividades definidas en el plan de comunicación estratégica interna y externa, que permitan   divulgar a la ciudadanía las acciones realizadas por la entidad  para generar una cultura ambiental.</t>
  </si>
  <si>
    <t>5, PONDERACIÓN HORIZONTAL AÑO: 2019</t>
  </si>
  <si>
    <t xml:space="preserve">Durante el cuarto trimestre  de 2019 participaron 78.914 ciudadanos en procesos de educación y  participación ciudadana, para un acumulado durante la vigencia de 367.000, lo que suma un total de 1.227.000 ciudadanos en lo corrido del plan de desarrollo.
Esta participación se adelantó en el marco del desarrollo de las estrategias de educación ambiental definidas en la Política Pública Distrital de Educación Ambiental. Así mismo, mediante la participación en las comisiones ambientales locales desarrolladas en las 20 localidades del Distrito Capital, y en las jornadas de apropiación social del territorio.
</t>
  </si>
  <si>
    <t>Durante el periodo reportado, el equipo pedagógico de la estrategia  aulas ambientales, realizó diferentes acciones de educación ambiental con la participación de 32.560 ciudadanos. Los equipos de educación de cada una de ellas, realizaron acciones de educación ambiental, en conmemoración a día mundial de los animales, día del árbol, , día internacional de las montañas, semana del consumo responsable, entre otras, además de la promoción de la campaña institucional "Navidad sin musgo", de igual manera se desarrolló un proceso de formación a dinamizadores ambientales en articulación con el IDT, con operadores turísticos de naturaleza y también se ejecutaron actividades en el marco del convenio entre la SDA y el DASCD, con relación a vacaciones ecodivertidas, caminatas ecológicas y jornadas de avistamiento de aves en el humedal Santa María del lago.</t>
  </si>
  <si>
    <t>Durante el cuarto trimestre del 2019, mediante el cumplimiento del desarrollo de la estrategia de educación ambiental en las localidades del Distrito Capital, se contó con la participación de 30.844 ciudadanos.  Este ejercicio se llevó a cabo en el marco de la Política Pública Distrital de Educación Ambiental, con especial énfasis en el desarrollo de jornadas de apropiación del espacio público y el manejo de residuos sólidos en 19 localidades del Distrito Capital a través del tema "Código Nacional de Policía y Convivencia; se realizó la conmemoración de las fechas de calendario ambiental: Día Nacional de las Aves, Día Mundial de los Animales, Día Mundial del Árbol, Día Mundial del Árbol, Día Mundial del Ahorro de Energía, Día Mundial de la Ecología, Día del Ambientalista Latinoamericano y el Día Internacional de las Montañas</t>
  </si>
  <si>
    <t>7, OBSERVACIONES AVANCE CUARTO TRIMESTRE   DE  2019</t>
  </si>
  <si>
    <t>Durante este periodo se contó con la participación de 7.320 ciudadanos en acciones de educación ambiental mediante el uso de las Tecnologías de la Información y la Comunicación - TIC´s.  Estas actividades se desarrollaron en diferentes escenarios del territorio capitalino mediante la implementación del Túnel Ambiental, herramienta lúdico-pedagógica que permitió socializar con los grupos poblacionales participantes respecto a las dinámicas ambientales de Bogotá.  La estrategia también estuvo presente en el parque de la Biblioteca el Tintal, en el marco de las celebraciones culturales organizadas por la Secretaría de Integración Social. Finalmente, y en el marco de la época decembrina, se hizo presencia en el Centro Comercial Altavista, con lo que fue posible realizar jornadas de sensibilización con la comunidad visitante.</t>
  </si>
  <si>
    <t>Durante el cuarto  trimestre del 2019 se realizó la Secretaría Técnica las Comisiones Ambientales Locales realizadas en las 20 localidades del D.C. Sin embargo no se reporta participación de ciudadanos debido a que se cumplió con la meta programada en el mes de septiembre.</t>
  </si>
  <si>
    <t>Durante el cuarto trimestre del 2019 participó un total de 6.333 ciudadanos en procesos de participación en las 20 localidades del Distrito Capital, liderados por los Gestores Ambientales Locales de la Oficina de Participación, Educación y Localidades. Estos procesos participativos se ejecutaron en el marco de las jornadas de vinculación de ciudadanos en acciones ambientales locales articuladas desde la Comisión Ambiental Local y que dieron respuesta a las necesidades ambientales identificadas en la localidades, así como en el marco de la actualización del diagnóstico ambiental de las localidades, vinculando a las mujeres en conmemoración a la no violencia contra de mujeres.</t>
  </si>
  <si>
    <t>Durante el cuarto trimestre de 2019, se contó con la participación de 1.857 ciudadanos en el desarrollo de las caminatas ecológicas. El equipo de caminatas ecológicas  desarrolló la oferta institucional de caminatas ecológicas mediante la página web, con un total de 31 senderos en 14 localidades del Distrito Capital. Así mismo, se desarrollaron caminatas ecológicas, principalmente en los espacios de PED de Humedales y el nuevo sendero de la localidad San Cristóbal Cerro el Zuque</t>
  </si>
  <si>
    <t>Código: PE01-PR02-F2</t>
  </si>
  <si>
    <t>Durante el cuarto trimestre de 2019  asistieron 6.333 ciudadanos en procesos de participación ciudadana, para un total de 30.000 en lo corrido del año y un total de acumulado durante la vigencia del plan de desarrollo de 119.607 ciudadanos.  Esta participación se ejecutó en el marco de las jornadas de vinculación de ciudadanos en acciones ambientales locales articuladas desde la Comisión Ambiental Local y que dieron respuesta a las necesidades ambientales identificadas en la localidades, así como en el marco de la actualización del diagnóstico ambiental de las localidades, vinculando a las mujeres en conmemoración a la no violencia contra de mujeres.</t>
  </si>
  <si>
    <t>Durante el cuarto trimestre de 2019 y en desarrollo del Plan de Comunicaciones se realizaron las siguientes actividades:
Comunicación Externa: 
Como resultado de las actividades de comunicación externa, se elaboraron 15 comunicados de prensa y 37 acompañamientos a funcionarios en entrevistas, lo que permitió alcanzar un total de 610 registros en diferentes medios de comunicación, de igual forma se actualizó de manera permanente la página web institucional con un total de 211 actualizaciones y publicaciones.
En redes sociales obtuvimos los siguientes resultados: 118.005 seguidores en twitter, 29.666  seguidores en Facebook, 20.624 seguidores en Instagram y 3.301.950 visualizaciones de los videos institucionales en el canal de YouTube durante el trimestre.
Comunicación Interna:
Se publicaron 6 ediciones del Boletín digital “Mi Ambiente Interno”, se realizaron 8 emisiones del programa de radio “nuestro ambiente” y se divulgaron 3 fondos de pantalla sobre temáticas ambientales. Se llevó a cabo la publicación diaria de información en las carteleras digitales de la SDA con un consolidado de 38 publicaciones sobre temas de interés y el envío de 89 mensajes a funcionarios y contratistas a través del correo comunicacioninterna@ambientebogota.gov.co.
Campañas y eventos institucionales:
Campañas 34: #YoCambioConElCambio (2), #NoEspantoSoloEncanto (1), Libres y en Casa (3), Bogotá Protege el Curí (2), apagón ambiental (3), #HistoriasDeAmbiente (2), #SOSTingua (3), Impopulares pero Eficientes (1), Servicio al Ciudadano (3), #YoNoDañoNoMeDañes (3), AccionesPurasAirePuro (1), #TemporadaDeLluvias (1), #BiodiverrsidadBogotá (2), #NavidadSinMusgo (2), #FaunaEnFotos (1), #CadaCosaEnSuLugar (2), #FueUnHonorTrabajarPorBogotá (1), #NuncaToqueLaPolvora (1).
Eventos 9: October Big Day, BioExpo2019, Primer Foro Distrital de Residuos Peligrosos y Especiales, Halloween, PREAD2019, Cierre de Gestión, Cumpleaños Parque Entre Nubes, Feria Bogotá Distrito Ambiental y lanzamiento nueva plataforma digital del Observatorio Ambiental.
Celebraciones 7: Día Mundial del Árbol, Día Nacional de las Aves, Día Mundial de los Animales, Día de los Parques Nacionales, Día de Velitas, Navidad y Día Internacional de las Montañas.
Material gráfico y audiovisual: 
Se diseñaron 362 piezas de material gráfico y audiovisual distribuido así: 89 videos y/o clips institucionales, 28 animaciones y 245 piezas gráficas institucionales.</t>
  </si>
  <si>
    <t>Durante el cuarto trimestre de 2019 se involucraron 72.581 ciudadanos en las estrategia de educación ambiental, para un total de 337.000 ciudadanos en lo corrido del año y un acumulado durante el plan de desarrollo de 1.107.393 ciudadanos.  Este ejercicio se llevó a cabo por medio del desarrollo de acciones de educación ambiental, procesos de formación, recorridos interpretativos y caminatas ecológicas, en las temáticas de Biodiversidad, Manejo de Residuos Sólidos, Agua y Estructura Ecológica Principal, Cambio Climático y Gestión de Riesgos. Así mismo, se ejecutaron acciones en el marco de la Política Pública Distrital de Educación Ambiental, con especial énfasis en el desarrollo de jornadas de apropiación del espacio público y el manejo de residuos sólidos en 19 localidades del Distrito Capital a través del tema "Código Nacional de Policía y Convivencia; se realizó la conmemoración de las fechas de calendario ambiental: Día Nacional de las Aves, Día Mundial de los Animales, Día Mundial del Árbol, Día Mundial del Árbol, Día Mundial del Ahorro de Energía, Día Mundial de la Ecología, Día del Ambientalista Latinoamericano y el Día Internacional de las Montañas. Se desarrollaron caminatas ecológicas, principalmente en los espacios de PED de Humedales y el nuevo sendero de la localidad San Cristóbal Cerro el Zuque. El equipo TIC desarrolló actividades en diferentes escenarios del territorio capitalino mediante la implementación del Túnel Ambiental, herramienta lúdico-pedagógica que permitió socializar con los grupos poblacionales participantes respecto a las dinámicas ambientales de Bogotá. Así mismo, en el marco de la estrategia de aulas ambientales, los equipos de educación de cada una de ellas, realizaron acciones de educación ambiental, en conmemoración de las fechas de calendario ambiental además de la promoción de la campaña institucional "Navidad sin musgo".</t>
  </si>
  <si>
    <t>PROGRAMACIÓN, ACTUALIZACIÓN Y SEGUIMIENTO DEL PLAN DE ACCIÓN
Actualización y seguimiento a territorialización de la inversión</t>
  </si>
  <si>
    <t>PROYECTO:</t>
  </si>
  <si>
    <t>PERIODO:</t>
  </si>
  <si>
    <t>1, COD. META</t>
  </si>
  <si>
    <t>2, Meta Proyecto</t>
  </si>
  <si>
    <t>3, Nombre -Punto de inversión (Escala: Localidad, Especial, Distrital)
Breve descripción del punto de inversión.</t>
  </si>
  <si>
    <t>4, Variable</t>
  </si>
  <si>
    <t>5, Programación-Actualización</t>
  </si>
  <si>
    <t xml:space="preserve">6, ACTUALIZACIÓN </t>
  </si>
  <si>
    <t>8, LOCALIZACIÓN GEOGRÁFICA</t>
  </si>
  <si>
    <t>9,  POBLACIÓN</t>
  </si>
  <si>
    <t>ID Meta</t>
  </si>
  <si>
    <t>Marzo</t>
  </si>
  <si>
    <t>Junio</t>
  </si>
  <si>
    <t>Septiembre</t>
  </si>
  <si>
    <t>Diciembre</t>
  </si>
  <si>
    <t>8,1 LOCALIDADES</t>
  </si>
  <si>
    <t>8,2 UPZ</t>
  </si>
  <si>
    <t>8,3 BARRIO</t>
  </si>
  <si>
    <t>8,4 PUNTO, LÍNEA O POLÍGONO</t>
  </si>
  <si>
    <t>8,5 ÁREA DE INFLUENCIA</t>
  </si>
  <si>
    <t>9,1 NUMERO DE HOMBRES</t>
  </si>
  <si>
    <t>9,2 NUMERO DE MUJERES</t>
  </si>
  <si>
    <t xml:space="preserve">NUMERO INTERSEXUAL </t>
  </si>
  <si>
    <t>9,3 GRUPO ETARIO</t>
  </si>
  <si>
    <t>9,4 CONDICION POBLACIONAL</t>
  </si>
  <si>
    <t>9,5 GRUPOS ETNICOS</t>
  </si>
  <si>
    <t>9,6 TOTAL POBLACIÓN
PERSONAS/CANTIDAD</t>
  </si>
  <si>
    <t>Participar 125.000 ciudadanos  en  procesos de gestión ambiental local</t>
  </si>
  <si>
    <t>Usaquén</t>
  </si>
  <si>
    <t>Magnitud Vigencia</t>
  </si>
  <si>
    <t>Anexo georeferenciación</t>
  </si>
  <si>
    <t>O-5 Primera Infancia</t>
  </si>
  <si>
    <t>Niños y niñas de primera infancia</t>
  </si>
  <si>
    <t>Mestizo</t>
  </si>
  <si>
    <t>Recursos Vigencia</t>
  </si>
  <si>
    <t>6-13 Infancia</t>
  </si>
  <si>
    <t>Niños y niñas y adolescentes escolarizados</t>
  </si>
  <si>
    <t>Afrocolombiano</t>
  </si>
  <si>
    <t>Magnitud Reservas</t>
  </si>
  <si>
    <t>14-17Adolescencia</t>
  </si>
  <si>
    <t>Jovenes escolarizados</t>
  </si>
  <si>
    <t>Indígena</t>
  </si>
  <si>
    <t>Reservas Presupuestales</t>
  </si>
  <si>
    <t>18-26 Juventud</t>
  </si>
  <si>
    <t>Servidores y Servidoras Pùblicas</t>
  </si>
  <si>
    <t>No identifica grupo étnico</t>
  </si>
  <si>
    <t>27-59 Adultez</t>
  </si>
  <si>
    <t>Comunidad en general</t>
  </si>
  <si>
    <t>Otro</t>
  </si>
  <si>
    <t>60 o más personas mayores</t>
  </si>
  <si>
    <t>¿Cual?</t>
  </si>
  <si>
    <t>Grupo etario sin definir</t>
  </si>
  <si>
    <t>cual</t>
  </si>
  <si>
    <t>Chapinero</t>
  </si>
  <si>
    <t>Santa Fe</t>
  </si>
  <si>
    <t>San Cristobal</t>
  </si>
  <si>
    <t>Usme</t>
  </si>
  <si>
    <t>Tunjuelito</t>
  </si>
  <si>
    <t>Bosa</t>
  </si>
  <si>
    <t>Kennedy</t>
  </si>
  <si>
    <t>Fontibon</t>
  </si>
  <si>
    <t>Engativa</t>
  </si>
  <si>
    <t>Suba</t>
  </si>
  <si>
    <t>Barrios Unidos</t>
  </si>
  <si>
    <t>Teusaquillo</t>
  </si>
  <si>
    <t>Los Martires</t>
  </si>
  <si>
    <t>Antonio Nariño</t>
  </si>
  <si>
    <t>Puente Aranda</t>
  </si>
  <si>
    <t>Candelaria</t>
  </si>
  <si>
    <t>Rafael Uribe Uribe</t>
  </si>
  <si>
    <t>Ciudad Bolivar</t>
  </si>
  <si>
    <t>Sumapaz</t>
  </si>
  <si>
    <t>TOTAL MP1</t>
  </si>
  <si>
    <t>TOTAL MAGNITUD vigencia</t>
  </si>
  <si>
    <t>TOTAL RECURSOS VIGENCIA</t>
  </si>
  <si>
    <t xml:space="preserve">TOTAL MAGNITUD Reservas </t>
  </si>
  <si>
    <t>TOTAL RESERVAS PRESUPUESTALES</t>
  </si>
  <si>
    <t>TOTAL LOCALIDADES</t>
  </si>
  <si>
    <t>TOTAL MAGNITUD</t>
  </si>
  <si>
    <t>PUNTO DE INVERSIÓN 1     
Soratama</t>
  </si>
  <si>
    <t>Usaquen</t>
  </si>
  <si>
    <t>UPZ 11. San Cristobal Norte.</t>
  </si>
  <si>
    <t>Localidad Usaquen</t>
  </si>
  <si>
    <t>PUNTO DE INVERSIÓN 2 
Santa Maria del Lago</t>
  </si>
  <si>
    <t>ENGATIVA</t>
  </si>
  <si>
    <t>Boyacá Real</t>
  </si>
  <si>
    <t>Localidad Engativá</t>
  </si>
  <si>
    <t>PUNTO DE INVERSIÓN 3    
Mirador de los Nevados</t>
  </si>
  <si>
    <t>SUBA</t>
  </si>
  <si>
    <t>UPZ SUBA</t>
  </si>
  <si>
    <t>Localidad Suba</t>
  </si>
  <si>
    <t>PUNTO DE INVERSIÓN 4  
Entrenubes</t>
  </si>
  <si>
    <t>UPZ 60 Parque Entre Nubes (Usme)</t>
  </si>
  <si>
    <t>Localidades San Cristobal, Usme, Rafael Uribe Uribe.</t>
  </si>
  <si>
    <t>PUNTO DE INVERSIÓN 5 
Aumbari</t>
  </si>
  <si>
    <t>Distrital</t>
  </si>
  <si>
    <t>TOTAL AULAS</t>
  </si>
  <si>
    <t>TOTAL MP2</t>
  </si>
  <si>
    <t>TOTAL MP3</t>
  </si>
  <si>
    <t>TOTALES - PROYECTO</t>
  </si>
  <si>
    <t>TOTALES Rec. Vigencia</t>
  </si>
  <si>
    <t>TOTALES Rec. Reservas</t>
  </si>
  <si>
    <t>TOTAL PRESUPUESTO</t>
  </si>
  <si>
    <t>A diciembre 31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</si>
</sst>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_([$$-240A]\ * #,##0_);_([$$-240A]\ * \(#,##0\);_([$$-240A]\ * &quot;-&quot;??_);_(@_)"/>
    <numFmt numFmtId="171" formatCode="0.0%"/>
    <numFmt numFmtId="172" formatCode="_ * #,##0_ ;_ * \-#,##0_ ;_ * &quot;-&quot;??_ ;_ @_ "/>
    <numFmt numFmtId="173" formatCode="_(&quot;$&quot;* #,##0.00_);_(&quot;$&quot;* \(#,##0.00\);_(&quot;$&quot;* &quot;-&quot;??_);_(@_)"/>
    <numFmt numFmtId="174" formatCode="_-* #,##0\ _€_-;\-* #,##0\ _€_-;_-* &quot;-&quot;??\ _€_-;_-@_-"/>
    <numFmt numFmtId="175" formatCode="_-[$$-240A]* #,##0_-;\-[$$-240A]* #,##0_-;_-[$$-240A]* &quot;-&quot;??_-;_-@_-"/>
    <numFmt numFmtId="176" formatCode="_(* #,##0_);_(* \(#,##0\);_(* &quot;-&quot;??_);_(@_)"/>
    <numFmt numFmtId="177" formatCode="[$$-240A]\ #,##0"/>
  </numFmts>
  <fonts count="51"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color indexed="8"/>
      <name val="Arial"/>
      <family val="2"/>
    </font>
    <font>
      <sz val="11"/>
      <color theme="1"/>
      <name val="Calibri"/>
      <family val="2"/>
      <scheme val="minor"/>
    </font>
    <font>
      <sz val="10"/>
      <color theme="1"/>
      <name val="Calibri"/>
      <family val="2"/>
      <scheme val="minor"/>
    </font>
    <font>
      <sz val="7"/>
      <name val="Calibri"/>
      <family val="2"/>
      <scheme val="minor"/>
    </font>
    <font>
      <sz val="9"/>
      <color theme="1"/>
      <name val="Calibri"/>
      <family val="2"/>
      <scheme val="minor"/>
    </font>
    <font>
      <sz val="8"/>
      <color theme="1"/>
      <name val="Arial"/>
      <family val="2"/>
    </font>
    <font>
      <sz val="11"/>
      <color theme="1"/>
      <name val="Arial Narrow"/>
      <family val="2"/>
    </font>
    <font>
      <sz val="12"/>
      <color theme="1"/>
      <name val="Arial"/>
      <family val="2"/>
    </font>
    <font>
      <b/>
      <sz val="11"/>
      <color theme="1"/>
      <name val="Calibri"/>
      <family val="2"/>
      <scheme val="minor"/>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0"/>
      <color theme="1"/>
      <name val="Calibri"/>
      <family val="2"/>
      <scheme val="minor"/>
    </font>
    <font>
      <sz val="24"/>
      <name val="Arial"/>
      <family val="2"/>
    </font>
    <font>
      <sz val="10"/>
      <color theme="1"/>
      <name val="Arial"/>
      <family val="2"/>
    </font>
    <font>
      <sz val="9"/>
      <name val="Calibri"/>
      <family val="2"/>
      <scheme val="minor"/>
    </font>
    <font>
      <sz val="10"/>
      <name val="Calibri"/>
      <family val="2"/>
      <scheme val="minor"/>
    </font>
    <font>
      <b/>
      <sz val="14"/>
      <color indexed="8"/>
      <name val="Arial"/>
      <family val="2"/>
    </font>
    <font>
      <b/>
      <sz val="12"/>
      <color indexed="8"/>
      <name val="Arial"/>
      <family val="2"/>
    </font>
    <font>
      <sz val="8"/>
      <color indexed="8"/>
      <name val="Arial"/>
      <family val="2"/>
    </font>
    <font>
      <b/>
      <sz val="7"/>
      <name val="Calibri"/>
      <family val="2"/>
      <scheme val="minor"/>
    </font>
    <font>
      <b/>
      <sz val="11"/>
      <color indexed="8"/>
      <name val="Arial"/>
      <family val="2"/>
    </font>
    <font>
      <b/>
      <sz val="11"/>
      <name val="Arial"/>
      <family val="2"/>
    </font>
    <font>
      <b/>
      <sz val="11"/>
      <name val="Calibri"/>
      <family val="2"/>
      <scheme val="minor"/>
    </font>
    <font>
      <b/>
      <sz val="8"/>
      <color indexed="8"/>
      <name val="Arial"/>
      <family val="2"/>
    </font>
    <font>
      <b/>
      <sz val="10"/>
      <color indexed="8"/>
      <name val="Arial"/>
      <family val="2"/>
    </font>
    <font>
      <sz val="11"/>
      <name val="Calibri"/>
      <family val="2"/>
      <scheme val="minor"/>
    </font>
    <font>
      <sz val="14"/>
      <name val="Tahoma"/>
      <family val="2"/>
    </font>
    <font>
      <sz val="14"/>
      <name val="Arial"/>
      <family val="2"/>
    </font>
    <font>
      <b/>
      <sz val="14"/>
      <name val="Tahoma"/>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s>
  <cellStyleXfs count="29">
    <xf numFmtId="0" fontId="0" fillId="0" borderId="0"/>
    <xf numFmtId="169" fontId="9" fillId="0" borderId="0" applyFont="0" applyFill="0" applyBorder="0" applyAlignment="0" applyProtection="0"/>
    <xf numFmtId="169" fontId="4" fillId="0" borderId="0" applyFont="0" applyFill="0" applyBorder="0" applyAlignment="0" applyProtection="0"/>
    <xf numFmtId="167" fontId="6" fillId="0" borderId="0" applyFont="0" applyFill="0" applyBorder="0" applyAlignment="0" applyProtection="0"/>
    <xf numFmtId="165" fontId="20"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0" fillId="0" borderId="0" applyFont="0" applyFill="0" applyBorder="0" applyAlignment="0" applyProtection="0"/>
    <xf numFmtId="173" fontId="13"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cellStyleXfs>
  <cellXfs count="559">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1"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0" fontId="4" fillId="3" borderId="0" xfId="16" applyFill="1" applyAlignment="1">
      <alignment vertical="center"/>
    </xf>
    <xf numFmtId="3" fontId="17" fillId="0" borderId="3"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174" fontId="23" fillId="0" borderId="1" xfId="3"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25" fillId="0" borderId="0" xfId="0" applyFont="1" applyFill="1" applyAlignment="1">
      <alignment horizontal="center" vertical="center"/>
    </xf>
    <xf numFmtId="0" fontId="5" fillId="3" borderId="0" xfId="0" applyFont="1" applyFill="1" applyBorder="1" applyAlignment="1">
      <alignment horizontal="center" vertical="center" wrapText="1"/>
    </xf>
    <xf numFmtId="0" fontId="26" fillId="3" borderId="0" xfId="0" applyFont="1" applyFill="1" applyBorder="1"/>
    <xf numFmtId="0" fontId="26" fillId="3" borderId="29" xfId="0" applyFont="1" applyFill="1" applyBorder="1"/>
    <xf numFmtId="0" fontId="29" fillId="0" borderId="0" xfId="0" applyFont="1" applyFill="1"/>
    <xf numFmtId="0" fontId="31" fillId="0" borderId="0" xfId="0" applyFont="1" applyFill="1"/>
    <xf numFmtId="0" fontId="5" fillId="4" borderId="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15" fillId="4" borderId="5"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protection locked="0"/>
    </xf>
    <xf numFmtId="0" fontId="15" fillId="4" borderId="3"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5" fillId="5" borderId="2" xfId="0" applyFont="1" applyFill="1" applyBorder="1" applyAlignment="1" applyProtection="1">
      <alignment horizontal="left" vertical="center" wrapText="1"/>
      <protection locked="0"/>
    </xf>
    <xf numFmtId="0" fontId="15" fillId="5" borderId="4" xfId="0" applyFont="1" applyFill="1" applyBorder="1" applyAlignment="1" applyProtection="1">
      <alignment horizontal="left" vertical="center" wrapText="1"/>
      <protection locked="0"/>
    </xf>
    <xf numFmtId="10" fontId="4" fillId="4" borderId="4" xfId="16" applyNumberFormat="1" applyFont="1" applyFill="1" applyBorder="1" applyAlignment="1">
      <alignment horizontal="center" vertical="center" wrapText="1"/>
    </xf>
    <xf numFmtId="0" fontId="2" fillId="4" borderId="4" xfId="16" applyFont="1" applyFill="1" applyBorder="1" applyAlignment="1">
      <alignment horizontal="center" vertical="center" wrapText="1"/>
    </xf>
    <xf numFmtId="0" fontId="14" fillId="4" borderId="4" xfId="16" applyFont="1" applyFill="1" applyBorder="1" applyAlignment="1">
      <alignment horizontal="center" vertical="center" textRotation="90" wrapText="1"/>
    </xf>
    <xf numFmtId="171" fontId="22" fillId="4" borderId="5" xfId="0" applyNumberFormat="1" applyFont="1" applyFill="1" applyBorder="1" applyAlignment="1">
      <alignment vertical="center"/>
    </xf>
    <xf numFmtId="171" fontId="22" fillId="4" borderId="3" xfId="0" applyNumberFormat="1" applyFont="1" applyFill="1" applyBorder="1" applyAlignment="1">
      <alignment vertical="center"/>
    </xf>
    <xf numFmtId="171" fontId="22" fillId="5" borderId="1" xfId="0" applyNumberFormat="1" applyFont="1" applyFill="1" applyBorder="1" applyAlignment="1">
      <alignment vertical="center"/>
    </xf>
    <xf numFmtId="0" fontId="27" fillId="0" borderId="0" xfId="0" applyFont="1" applyFill="1"/>
    <xf numFmtId="0" fontId="0" fillId="0" borderId="1" xfId="0" applyFill="1" applyBorder="1" applyAlignment="1">
      <alignment horizontal="center" vertical="center"/>
    </xf>
    <xf numFmtId="0" fontId="27" fillId="6" borderId="1" xfId="0" applyFont="1" applyFill="1" applyBorder="1" applyAlignment="1">
      <alignment horizontal="center" vertical="center"/>
    </xf>
    <xf numFmtId="0" fontId="33" fillId="6" borderId="1" xfId="0" applyFont="1" applyFill="1" applyBorder="1" applyAlignment="1">
      <alignment horizontal="center" vertical="center"/>
    </xf>
    <xf numFmtId="0" fontId="21" fillId="0" borderId="1" xfId="0" applyFont="1" applyFill="1" applyBorder="1" applyAlignment="1">
      <alignment horizontal="center" vertical="center"/>
    </xf>
    <xf numFmtId="0" fontId="27" fillId="3" borderId="0" xfId="0" applyFont="1" applyFill="1"/>
    <xf numFmtId="0" fontId="4" fillId="3" borderId="0" xfId="0" applyFont="1" applyFill="1"/>
    <xf numFmtId="0" fontId="12" fillId="3" borderId="0" xfId="0" applyFont="1" applyFill="1"/>
    <xf numFmtId="0" fontId="5" fillId="3" borderId="0" xfId="0" applyFont="1" applyFill="1" applyAlignment="1">
      <alignment horizontal="center"/>
    </xf>
    <xf numFmtId="174" fontId="0" fillId="3" borderId="0" xfId="0" applyNumberFormat="1" applyFill="1" applyAlignment="1">
      <alignment horizontal="center"/>
    </xf>
    <xf numFmtId="0" fontId="3" fillId="0" borderId="1" xfId="0" applyFont="1" applyFill="1" applyBorder="1" applyAlignment="1">
      <alignment horizontal="justify" vertical="center" wrapText="1"/>
    </xf>
    <xf numFmtId="3" fontId="4" fillId="0" borderId="17"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170" fontId="28" fillId="0" borderId="1" xfId="10" applyNumberFormat="1" applyFont="1" applyFill="1" applyBorder="1" applyAlignment="1">
      <alignment horizontal="center" vertical="center" wrapText="1"/>
    </xf>
    <xf numFmtId="170" fontId="4"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4" fillId="0" borderId="1" xfId="0" applyFont="1" applyFill="1" applyBorder="1" applyAlignment="1">
      <alignment horizontal="center" vertical="center"/>
    </xf>
    <xf numFmtId="3" fontId="4" fillId="0" borderId="1" xfId="10" applyNumberFormat="1" applyFont="1" applyFill="1" applyBorder="1" applyAlignment="1">
      <alignment horizontal="center" vertical="center" wrapText="1"/>
    </xf>
    <xf numFmtId="170" fontId="28" fillId="0" borderId="4" xfId="1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170" fontId="28" fillId="0" borderId="1" xfId="0" applyNumberFormat="1" applyFont="1" applyFill="1" applyBorder="1" applyAlignment="1">
      <alignment horizontal="center" vertical="center"/>
    </xf>
    <xf numFmtId="170" fontId="28" fillId="0" borderId="2" xfId="10" applyNumberFormat="1" applyFont="1" applyFill="1" applyBorder="1" applyAlignment="1">
      <alignment horizontal="center" vertical="center" wrapText="1"/>
    </xf>
    <xf numFmtId="9" fontId="2" fillId="4" borderId="39" xfId="21" applyFont="1" applyFill="1" applyBorder="1" applyAlignment="1">
      <alignment horizontal="center" vertical="center" wrapText="1"/>
    </xf>
    <xf numFmtId="0" fontId="2" fillId="4" borderId="4" xfId="16" applyFont="1" applyFill="1" applyBorder="1" applyAlignment="1">
      <alignment horizontal="center" vertical="center" wrapText="1"/>
    </xf>
    <xf numFmtId="10" fontId="4" fillId="2" borderId="0" xfId="16" applyNumberFormat="1" applyFill="1" applyAlignment="1">
      <alignment horizontal="center" vertical="center"/>
    </xf>
    <xf numFmtId="10" fontId="4" fillId="0" borderId="0" xfId="16" applyNumberFormat="1" applyAlignment="1">
      <alignment horizontal="center" vertical="center"/>
    </xf>
    <xf numFmtId="170" fontId="0" fillId="0" borderId="0" xfId="0" applyNumberFormat="1" applyFill="1"/>
    <xf numFmtId="170" fontId="4" fillId="0" borderId="3" xfId="0" applyNumberFormat="1" applyFont="1" applyFill="1" applyBorder="1" applyAlignment="1">
      <alignment horizontal="center" vertical="center"/>
    </xf>
    <xf numFmtId="170" fontId="4" fillId="0" borderId="4" xfId="0" applyNumberFormat="1" applyFont="1" applyFill="1" applyBorder="1" applyAlignment="1">
      <alignment horizontal="center" vertical="center"/>
    </xf>
    <xf numFmtId="171" fontId="37" fillId="4" borderId="3" xfId="0" applyNumberFormat="1" applyFont="1" applyFill="1" applyBorder="1" applyAlignment="1">
      <alignment horizontal="center" vertical="center"/>
    </xf>
    <xf numFmtId="171" fontId="37" fillId="5" borderId="1" xfId="0" applyNumberFormat="1" applyFont="1" applyFill="1" applyBorder="1" applyAlignment="1">
      <alignment horizontal="center" vertical="center"/>
    </xf>
    <xf numFmtId="171" fontId="37" fillId="4" borderId="5" xfId="0" applyNumberFormat="1" applyFont="1" applyFill="1" applyBorder="1" applyAlignment="1">
      <alignment horizontal="center" vertical="center"/>
    </xf>
    <xf numFmtId="3" fontId="0" fillId="0" borderId="0" xfId="0" applyNumberFormat="1" applyFill="1" applyAlignment="1">
      <alignment horizontal="center" vertical="center"/>
    </xf>
    <xf numFmtId="3" fontId="17" fillId="0" borderId="5" xfId="0" applyNumberFormat="1" applyFont="1" applyFill="1" applyBorder="1" applyAlignment="1">
      <alignment horizontal="center" vertical="center" wrapText="1"/>
    </xf>
    <xf numFmtId="10" fontId="23" fillId="0" borderId="5" xfId="21" applyNumberFormat="1" applyFont="1" applyFill="1" applyBorder="1" applyAlignment="1">
      <alignment horizontal="center" vertical="center"/>
    </xf>
    <xf numFmtId="37" fontId="18" fillId="0" borderId="1" xfId="9" applyNumberFormat="1" applyFont="1" applyFill="1" applyBorder="1" applyAlignment="1">
      <alignment horizontal="center" vertical="center"/>
    </xf>
    <xf numFmtId="0" fontId="18" fillId="0" borderId="1" xfId="0" applyFont="1" applyFill="1" applyBorder="1" applyAlignment="1">
      <alignment horizontal="right" vertical="center"/>
    </xf>
    <xf numFmtId="3" fontId="17" fillId="0" borderId="1" xfId="10" applyNumberFormat="1" applyFont="1" applyFill="1" applyBorder="1" applyAlignment="1">
      <alignment horizontal="center" vertical="center" wrapText="1"/>
    </xf>
    <xf numFmtId="37" fontId="19" fillId="0" borderId="4" xfId="9" applyNumberFormat="1" applyFont="1" applyFill="1" applyBorder="1" applyAlignment="1">
      <alignment horizontal="center" vertical="center"/>
    </xf>
    <xf numFmtId="37" fontId="19" fillId="0" borderId="2" xfId="9" applyNumberFormat="1" applyFont="1" applyFill="1" applyBorder="1" applyAlignment="1">
      <alignment horizontal="center" vertical="center"/>
    </xf>
    <xf numFmtId="170" fontId="18" fillId="0" borderId="1" xfId="0" applyNumberFormat="1" applyFont="1" applyFill="1" applyBorder="1" applyAlignment="1">
      <alignment horizontal="right" vertical="center"/>
    </xf>
    <xf numFmtId="0" fontId="7" fillId="0" borderId="4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4" fontId="7" fillId="0" borderId="1" xfId="5"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174" fontId="7" fillId="0" borderId="1" xfId="0" applyNumberFormat="1" applyFont="1" applyFill="1" applyBorder="1" applyAlignment="1">
      <alignment horizontal="center" vertical="center"/>
    </xf>
    <xf numFmtId="10" fontId="7" fillId="0" borderId="1" xfId="24" applyNumberFormat="1" applyFont="1" applyFill="1" applyBorder="1" applyAlignment="1">
      <alignment horizontal="center" vertical="center"/>
    </xf>
    <xf numFmtId="0" fontId="16" fillId="0" borderId="11" xfId="0" applyFont="1" applyFill="1" applyBorder="1" applyAlignment="1">
      <alignment horizontal="justify" vertical="center" wrapText="1"/>
    </xf>
    <xf numFmtId="0" fontId="7" fillId="0" borderId="0" xfId="0" applyFont="1" applyFill="1"/>
    <xf numFmtId="9" fontId="2" fillId="4" borderId="40" xfId="21" applyFont="1" applyFill="1" applyBorder="1" applyAlignment="1">
      <alignment horizontal="center" vertical="center" wrapText="1"/>
    </xf>
    <xf numFmtId="174" fontId="23" fillId="0" borderId="1" xfId="5" applyNumberFormat="1" applyFont="1" applyFill="1" applyBorder="1" applyAlignment="1">
      <alignment horizontal="center" vertical="center"/>
    </xf>
    <xf numFmtId="174" fontId="0" fillId="3" borderId="0" xfId="0" applyNumberFormat="1" applyFill="1"/>
    <xf numFmtId="10" fontId="7" fillId="0" borderId="1" xfId="21" applyNumberFormat="1" applyFont="1" applyFill="1" applyBorder="1" applyAlignment="1">
      <alignment horizontal="center" vertical="center"/>
    </xf>
    <xf numFmtId="10" fontId="35" fillId="0" borderId="1" xfId="16" applyNumberFormat="1" applyFont="1" applyFill="1" applyBorder="1" applyAlignment="1">
      <alignment horizontal="center" vertical="center" wrapText="1"/>
    </xf>
    <xf numFmtId="175" fontId="28" fillId="0" borderId="1" xfId="10" applyNumberFormat="1" applyFont="1" applyFill="1" applyBorder="1" applyAlignment="1">
      <alignment horizontal="center" vertical="center"/>
    </xf>
    <xf numFmtId="174" fontId="5" fillId="0" borderId="1" xfId="5" applyNumberFormat="1" applyFont="1" applyFill="1" applyBorder="1" applyAlignment="1">
      <alignment horizontal="center" vertical="center"/>
    </xf>
    <xf numFmtId="174" fontId="5" fillId="0" borderId="3" xfId="5" applyNumberFormat="1" applyFont="1" applyFill="1" applyBorder="1" applyAlignment="1">
      <alignment vertical="center"/>
    </xf>
    <xf numFmtId="174" fontId="7" fillId="0" borderId="3" xfId="5" applyNumberFormat="1" applyFont="1" applyFill="1" applyBorder="1" applyAlignment="1">
      <alignment vertical="center"/>
    </xf>
    <xf numFmtId="0" fontId="3" fillId="0" borderId="3" xfId="0" applyFont="1" applyFill="1" applyBorder="1" applyAlignment="1">
      <alignment horizontal="justify" vertical="top"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174" fontId="23" fillId="0" borderId="5" xfId="3" applyNumberFormat="1" applyFont="1" applyFill="1" applyBorder="1" applyAlignment="1">
      <alignment horizontal="center" vertical="center"/>
    </xf>
    <xf numFmtId="174" fontId="23" fillId="0" borderId="1" xfId="0" applyNumberFormat="1" applyFont="1" applyFill="1" applyBorder="1" applyAlignment="1">
      <alignment horizontal="center" vertical="center"/>
    </xf>
    <xf numFmtId="0" fontId="23" fillId="0" borderId="3" xfId="0" applyFont="1" applyFill="1" applyBorder="1" applyAlignment="1">
      <alignment horizontal="center" vertical="center"/>
    </xf>
    <xf numFmtId="167" fontId="23" fillId="0" borderId="3" xfId="3" applyNumberFormat="1" applyFont="1" applyFill="1" applyBorder="1" applyAlignment="1">
      <alignment horizontal="center" vertical="center"/>
    </xf>
    <xf numFmtId="167" fontId="23" fillId="0" borderId="1" xfId="0" applyNumberFormat="1" applyFont="1" applyFill="1" applyBorder="1" applyAlignment="1">
      <alignment horizontal="center" vertical="center"/>
    </xf>
    <xf numFmtId="9" fontId="35" fillId="0" borderId="38" xfId="25" applyFont="1" applyFill="1" applyBorder="1" applyAlignment="1">
      <alignment horizontal="center" vertical="center" wrapText="1"/>
    </xf>
    <xf numFmtId="9" fontId="35" fillId="0" borderId="38" xfId="24" applyFont="1" applyFill="1" applyBorder="1" applyAlignment="1">
      <alignment horizontal="center" vertical="center" wrapText="1"/>
    </xf>
    <xf numFmtId="9" fontId="35" fillId="0" borderId="1" xfId="16" applyNumberFormat="1" applyFont="1" applyFill="1" applyBorder="1" applyAlignment="1">
      <alignment horizontal="center" vertical="center" wrapText="1"/>
    </xf>
    <xf numFmtId="9" fontId="35" fillId="0" borderId="1" xfId="25" applyFont="1" applyFill="1" applyBorder="1" applyAlignment="1">
      <alignment horizontal="center" vertical="center" wrapText="1"/>
    </xf>
    <xf numFmtId="9" fontId="4" fillId="0" borderId="3" xfId="25" applyFont="1" applyFill="1" applyBorder="1" applyAlignment="1">
      <alignment horizontal="center" vertical="center" wrapText="1"/>
    </xf>
    <xf numFmtId="9" fontId="35" fillId="0" borderId="1" xfId="24" applyFont="1" applyFill="1" applyBorder="1" applyAlignment="1">
      <alignment horizontal="center" vertical="center" wrapText="1"/>
    </xf>
    <xf numFmtId="9" fontId="4" fillId="0" borderId="1" xfId="16" applyNumberFormat="1" applyFont="1" applyFill="1" applyBorder="1" applyAlignment="1">
      <alignment horizontal="center" vertical="center"/>
    </xf>
    <xf numFmtId="9" fontId="35" fillId="0" borderId="3" xfId="24" applyFont="1" applyFill="1" applyBorder="1" applyAlignment="1">
      <alignment horizontal="center" vertical="center" wrapText="1"/>
    </xf>
    <xf numFmtId="0" fontId="30" fillId="3" borderId="20" xfId="0" applyFont="1" applyFill="1" applyBorder="1" applyAlignment="1">
      <alignment horizontal="center" vertical="center" wrapText="1"/>
    </xf>
    <xf numFmtId="3" fontId="4" fillId="7" borderId="18" xfId="0" applyNumberFormat="1" applyFont="1" applyFill="1" applyBorder="1" applyAlignment="1">
      <alignment horizontal="center" vertical="center" wrapText="1"/>
    </xf>
    <xf numFmtId="0" fontId="28" fillId="7" borderId="1" xfId="0" applyFont="1" applyFill="1" applyBorder="1" applyAlignment="1">
      <alignment horizontal="center" vertical="center"/>
    </xf>
    <xf numFmtId="0" fontId="4" fillId="7" borderId="1" xfId="0" applyFont="1" applyFill="1" applyBorder="1" applyAlignment="1">
      <alignment horizontal="center" vertical="center"/>
    </xf>
    <xf numFmtId="170" fontId="28" fillId="7" borderId="1" xfId="0" applyNumberFormat="1" applyFont="1" applyFill="1" applyBorder="1" applyAlignment="1">
      <alignment horizontal="center" vertical="center"/>
    </xf>
    <xf numFmtId="0" fontId="27" fillId="6" borderId="1" xfId="0" applyFont="1" applyFill="1" applyBorder="1" applyAlignment="1">
      <alignment horizontal="center" vertical="center"/>
    </xf>
    <xf numFmtId="0" fontId="14" fillId="4" borderId="2" xfId="19" applyFont="1" applyFill="1" applyBorder="1" applyAlignment="1">
      <alignment horizontal="center" vertical="center" wrapText="1"/>
    </xf>
    <xf numFmtId="3" fontId="28" fillId="0" borderId="3" xfId="19" applyNumberFormat="1" applyFont="1" applyBorder="1" applyAlignment="1">
      <alignment horizontal="center" vertical="center" wrapText="1"/>
    </xf>
    <xf numFmtId="3" fontId="16" fillId="0" borderId="3" xfId="0" applyNumberFormat="1" applyFont="1" applyBorder="1" applyAlignment="1">
      <alignment horizontal="center" vertical="center" wrapText="1"/>
    </xf>
    <xf numFmtId="1" fontId="28" fillId="0" borderId="3" xfId="0" applyNumberFormat="1" applyFont="1" applyBorder="1" applyAlignment="1">
      <alignment horizontal="center" vertical="center" wrapText="1"/>
    </xf>
    <xf numFmtId="1" fontId="16" fillId="0" borderId="3" xfId="0" applyNumberFormat="1" applyFont="1" applyBorder="1" applyAlignment="1">
      <alignment horizontal="center" vertical="center" wrapText="1"/>
    </xf>
    <xf numFmtId="170" fontId="28" fillId="0" borderId="1" xfId="10" applyNumberFormat="1" applyFont="1" applyFill="1" applyBorder="1" applyAlignment="1">
      <alignment horizontal="center" vertical="center"/>
    </xf>
    <xf numFmtId="175" fontId="28" fillId="0" borderId="1" xfId="10" applyNumberFormat="1" applyFont="1" applyFill="1" applyBorder="1" applyAlignment="1">
      <alignment horizontal="center" vertical="center" wrapText="1"/>
    </xf>
    <xf numFmtId="3" fontId="28" fillId="0" borderId="1" xfId="19" applyNumberFormat="1" applyFont="1" applyBorder="1" applyAlignment="1">
      <alignment horizontal="center" vertical="center" wrapText="1"/>
    </xf>
    <xf numFmtId="3" fontId="16" fillId="0" borderId="1"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1" fontId="28"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175" fontId="28" fillId="0" borderId="1" xfId="0" applyNumberFormat="1" applyFont="1" applyBorder="1" applyAlignment="1">
      <alignment horizontal="center" vertical="center" wrapText="1"/>
    </xf>
    <xf numFmtId="3" fontId="28" fillId="0" borderId="3" xfId="0" applyNumberFormat="1" applyFont="1" applyBorder="1" applyAlignment="1">
      <alignment horizontal="center" vertical="center" wrapText="1"/>
    </xf>
    <xf numFmtId="175" fontId="28" fillId="0" borderId="1" xfId="24" applyNumberFormat="1" applyFont="1" applyFill="1" applyBorder="1" applyAlignment="1">
      <alignment horizontal="center" vertical="center" wrapText="1"/>
    </xf>
    <xf numFmtId="175" fontId="4"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3" fontId="27" fillId="0" borderId="1" xfId="0" applyNumberFormat="1" applyFont="1" applyBorder="1" applyAlignment="1">
      <alignment horizontal="center" vertical="center"/>
    </xf>
    <xf numFmtId="3" fontId="33" fillId="0" borderId="1" xfId="0" applyNumberFormat="1" applyFont="1" applyBorder="1" applyAlignment="1">
      <alignment horizontal="center" vertical="center"/>
    </xf>
    <xf numFmtId="3" fontId="27" fillId="0" borderId="2" xfId="0" applyNumberFormat="1" applyFont="1" applyBorder="1" applyAlignment="1">
      <alignment horizontal="center" vertical="center"/>
    </xf>
    <xf numFmtId="3" fontId="33" fillId="0" borderId="2" xfId="0" applyNumberFormat="1" applyFont="1" applyBorder="1" applyAlignment="1">
      <alignment horizontal="center" vertical="center"/>
    </xf>
    <xf numFmtId="170" fontId="0" fillId="0" borderId="4" xfId="0" applyNumberFormat="1" applyBorder="1"/>
    <xf numFmtId="170" fontId="21" fillId="0" borderId="4" xfId="0" applyNumberFormat="1" applyFont="1" applyBorder="1"/>
    <xf numFmtId="3" fontId="4" fillId="0" borderId="3" xfId="27" applyNumberFormat="1" applyFont="1" applyFill="1" applyBorder="1" applyAlignment="1">
      <alignment horizontal="center" vertical="center" wrapText="1"/>
    </xf>
    <xf numFmtId="3" fontId="4" fillId="0" borderId="1" xfId="19" applyNumberFormat="1" applyBorder="1" applyAlignment="1">
      <alignment horizontal="center" vertical="center" wrapText="1"/>
    </xf>
    <xf numFmtId="3" fontId="4" fillId="0" borderId="5" xfId="27" applyNumberFormat="1" applyFont="1" applyFill="1" applyBorder="1" applyAlignment="1">
      <alignment horizontal="center" vertical="center" wrapText="1"/>
    </xf>
    <xf numFmtId="1" fontId="28" fillId="0" borderId="5" xfId="0" applyNumberFormat="1" applyFont="1" applyBorder="1" applyAlignment="1">
      <alignment horizontal="center" vertical="center" wrapText="1"/>
    </xf>
    <xf numFmtId="3" fontId="16" fillId="0" borderId="5" xfId="0" applyNumberFormat="1" applyFont="1" applyBorder="1" applyAlignment="1">
      <alignment horizontal="center" vertical="center" wrapText="1"/>
    </xf>
    <xf numFmtId="3" fontId="4" fillId="0" borderId="1" xfId="28" applyNumberFormat="1" applyFont="1" applyFill="1" applyBorder="1" applyAlignment="1">
      <alignment horizontal="center" vertical="center" wrapText="1"/>
    </xf>
    <xf numFmtId="0" fontId="4" fillId="0" borderId="1" xfId="19" applyBorder="1" applyAlignment="1">
      <alignment horizontal="center"/>
    </xf>
    <xf numFmtId="3" fontId="42" fillId="0" borderId="3" xfId="0" applyNumberFormat="1" applyFont="1" applyBorder="1" applyAlignment="1">
      <alignment horizontal="center" vertical="center" wrapText="1"/>
    </xf>
    <xf numFmtId="170" fontId="27" fillId="0" borderId="4" xfId="0" applyNumberFormat="1" applyFont="1" applyBorder="1"/>
    <xf numFmtId="170" fontId="28" fillId="0" borderId="4" xfId="10" applyNumberFormat="1" applyFont="1" applyFill="1" applyBorder="1" applyAlignment="1">
      <alignment horizontal="center" vertical="center"/>
    </xf>
    <xf numFmtId="3" fontId="4" fillId="0" borderId="3" xfId="19" applyNumberForma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3" xfId="19" applyNumberFormat="1" applyBorder="1" applyAlignment="1">
      <alignment horizontal="center" vertical="center"/>
    </xf>
    <xf numFmtId="3" fontId="4" fillId="0" borderId="1" xfId="19" applyNumberFormat="1" applyBorder="1" applyAlignment="1">
      <alignment horizontal="center" vertical="center"/>
    </xf>
    <xf numFmtId="3" fontId="43" fillId="0" borderId="3" xfId="0" applyNumberFormat="1" applyFont="1" applyBorder="1" applyAlignment="1">
      <alignment horizontal="center" vertical="center" wrapText="1"/>
    </xf>
    <xf numFmtId="3" fontId="44" fillId="0" borderId="1" xfId="0" applyNumberFormat="1" applyFont="1" applyBorder="1" applyAlignment="1">
      <alignment horizontal="center" vertical="center"/>
    </xf>
    <xf numFmtId="170" fontId="44" fillId="0" borderId="4" xfId="0" applyNumberFormat="1" applyFont="1" applyBorder="1"/>
    <xf numFmtId="1" fontId="0" fillId="0" borderId="3" xfId="0" applyNumberFormat="1" applyBorder="1" applyAlignment="1">
      <alignment horizontal="center" vertical="center" wrapText="1"/>
    </xf>
    <xf numFmtId="2" fontId="0" fillId="0" borderId="3" xfId="0" applyNumberFormat="1" applyBorder="1" applyAlignment="1">
      <alignment horizontal="center" vertical="center" wrapText="1"/>
    </xf>
    <xf numFmtId="4" fontId="28" fillId="0" borderId="3" xfId="0" applyNumberFormat="1" applyFont="1" applyBorder="1" applyAlignment="1">
      <alignment horizontal="center" vertical="center" wrapText="1"/>
    </xf>
    <xf numFmtId="4" fontId="16" fillId="0" borderId="3" xfId="0" applyNumberFormat="1" applyFont="1" applyBorder="1" applyAlignment="1">
      <alignment horizontal="center" vertical="center" wrapText="1"/>
    </xf>
    <xf numFmtId="170" fontId="28" fillId="3" borderId="1" xfId="10" applyNumberFormat="1" applyFont="1" applyFill="1" applyBorder="1" applyAlignment="1">
      <alignment horizontal="center" vertical="center"/>
    </xf>
    <xf numFmtId="171" fontId="22" fillId="4" borderId="1" xfId="0" applyNumberFormat="1" applyFont="1" applyFill="1" applyBorder="1" applyAlignment="1">
      <alignment vertical="center"/>
    </xf>
    <xf numFmtId="1" fontId="0" fillId="0" borderId="1" xfId="0" applyNumberFormat="1" applyBorder="1" applyAlignment="1">
      <alignment horizontal="center" vertical="center" wrapText="1"/>
    </xf>
    <xf numFmtId="4" fontId="28" fillId="0" borderId="1" xfId="0" applyNumberFormat="1" applyFont="1" applyBorder="1" applyAlignment="1">
      <alignment horizontal="center" vertical="center" wrapText="1"/>
    </xf>
    <xf numFmtId="171" fontId="22" fillId="5" borderId="4" xfId="0" applyNumberFormat="1" applyFont="1" applyFill="1" applyBorder="1" applyAlignment="1">
      <alignment vertical="center"/>
    </xf>
    <xf numFmtId="170" fontId="28" fillId="3" borderId="4" xfId="10" applyNumberFormat="1" applyFont="1" applyFill="1" applyBorder="1" applyAlignment="1">
      <alignment horizontal="center" vertical="center"/>
    </xf>
    <xf numFmtId="174" fontId="23" fillId="0" borderId="1" xfId="27" applyNumberFormat="1" applyFont="1" applyFill="1" applyBorder="1" applyAlignment="1">
      <alignment horizontal="center" vertical="center"/>
    </xf>
    <xf numFmtId="175" fontId="28" fillId="0" borderId="4" xfId="0" applyNumberFormat="1" applyFont="1" applyBorder="1" applyAlignment="1">
      <alignment horizontal="center" vertical="center" wrapText="1"/>
    </xf>
    <xf numFmtId="0" fontId="19" fillId="4" borderId="62" xfId="19" applyFont="1" applyFill="1" applyBorder="1" applyAlignment="1">
      <alignment horizontal="left" vertical="center" wrapText="1"/>
    </xf>
    <xf numFmtId="170" fontId="19" fillId="4" borderId="49" xfId="19" applyNumberFormat="1" applyFont="1" applyFill="1" applyBorder="1" applyAlignment="1">
      <alignment horizontal="left" vertical="center" wrapText="1"/>
    </xf>
    <xf numFmtId="0" fontId="19" fillId="5" borderId="63" xfId="19" applyFont="1" applyFill="1" applyBorder="1" applyAlignment="1">
      <alignment horizontal="left" vertical="center" wrapText="1"/>
    </xf>
    <xf numFmtId="170" fontId="19" fillId="5" borderId="7" xfId="19" applyNumberFormat="1" applyFont="1" applyFill="1" applyBorder="1" applyAlignment="1">
      <alignment horizontal="left" vertical="center" wrapText="1"/>
    </xf>
    <xf numFmtId="0" fontId="19" fillId="4" borderId="64" xfId="19" applyFont="1" applyFill="1" applyBorder="1" applyAlignment="1">
      <alignment horizontal="left" vertical="center" wrapText="1"/>
    </xf>
    <xf numFmtId="170" fontId="19" fillId="4" borderId="52" xfId="19" applyNumberFormat="1" applyFont="1" applyFill="1" applyBorder="1" applyAlignment="1">
      <alignment horizontal="left" vertical="center" wrapText="1"/>
    </xf>
    <xf numFmtId="0" fontId="48" fillId="3" borderId="0" xfId="16" applyFont="1" applyFill="1" applyProtection="1">
      <protection locked="0"/>
    </xf>
    <xf numFmtId="0" fontId="49" fillId="3" borderId="0" xfId="16" applyFont="1" applyFill="1" applyProtection="1">
      <protection locked="0"/>
    </xf>
    <xf numFmtId="0" fontId="50" fillId="3" borderId="0" xfId="16" applyFont="1" applyFill="1" applyAlignment="1" applyProtection="1">
      <alignment horizontal="center"/>
      <protection locked="0"/>
    </xf>
    <xf numFmtId="0" fontId="0" fillId="0" borderId="1" xfId="0" applyBorder="1" applyAlignment="1">
      <alignment horizontal="center" vertical="center"/>
    </xf>
    <xf numFmtId="1" fontId="12" fillId="0" borderId="3" xfId="0" applyNumberFormat="1" applyFont="1" applyFill="1" applyBorder="1" applyAlignment="1">
      <alignment vertical="center" wrapText="1"/>
    </xf>
    <xf numFmtId="176" fontId="20" fillId="0" borderId="1" xfId="3" applyNumberFormat="1" applyFont="1" applyFill="1" applyBorder="1" applyAlignment="1">
      <alignment horizontal="center" vertical="center"/>
    </xf>
    <xf numFmtId="1" fontId="12" fillId="0" borderId="3" xfId="0" applyNumberFormat="1" applyFont="1" applyFill="1" applyBorder="1" applyAlignment="1">
      <alignment horizontal="left" vertical="center" wrapText="1"/>
    </xf>
    <xf numFmtId="1" fontId="12" fillId="0" borderId="1" xfId="0" applyNumberFormat="1" applyFont="1" applyFill="1" applyBorder="1" applyAlignment="1">
      <alignment vertical="center" wrapText="1"/>
    </xf>
    <xf numFmtId="1" fontId="12" fillId="0" borderId="1" xfId="0" applyNumberFormat="1" applyFont="1" applyFill="1" applyBorder="1" applyAlignment="1">
      <alignment horizontal="left" vertical="center" wrapText="1"/>
    </xf>
    <xf numFmtId="1" fontId="12" fillId="0" borderId="4" xfId="0" applyNumberFormat="1" applyFont="1" applyFill="1" applyBorder="1" applyAlignment="1">
      <alignment vertical="center" wrapText="1"/>
    </xf>
    <xf numFmtId="0" fontId="0" fillId="0" borderId="4" xfId="0" applyFill="1" applyBorder="1" applyAlignment="1">
      <alignment vertical="center" wrapText="1"/>
    </xf>
    <xf numFmtId="0" fontId="0" fillId="0" borderId="4" xfId="0" applyFill="1" applyBorder="1" applyAlignment="1">
      <alignment horizontal="center" vertical="center" wrapText="1"/>
    </xf>
    <xf numFmtId="0" fontId="33" fillId="0" borderId="1" xfId="0" applyFont="1" applyFill="1" applyBorder="1" applyAlignment="1">
      <alignment horizontal="center"/>
    </xf>
    <xf numFmtId="1" fontId="33" fillId="0" borderId="1" xfId="0" applyNumberFormat="1" applyFont="1" applyFill="1" applyBorder="1" applyAlignment="1">
      <alignment horizontal="center"/>
    </xf>
    <xf numFmtId="171" fontId="41" fillId="4" borderId="3" xfId="0" applyNumberFormat="1" applyFont="1" applyFill="1" applyBorder="1" applyAlignment="1">
      <alignment vertical="center"/>
    </xf>
    <xf numFmtId="171" fontId="41" fillId="4" borderId="1" xfId="0" applyNumberFormat="1" applyFont="1" applyFill="1" applyBorder="1" applyAlignment="1">
      <alignment vertical="center" wrapText="1"/>
    </xf>
    <xf numFmtId="171" fontId="41" fillId="4" borderId="4" xfId="0" applyNumberFormat="1" applyFont="1" applyFill="1" applyBorder="1" applyAlignment="1">
      <alignment vertical="center" wrapText="1"/>
    </xf>
    <xf numFmtId="0" fontId="5" fillId="4" borderId="3"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0"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0" fillId="4" borderId="18" xfId="0" applyFont="1" applyFill="1" applyBorder="1" applyAlignment="1">
      <alignment horizontal="right" vertical="center" wrapText="1"/>
    </xf>
    <xf numFmtId="0" fontId="10" fillId="4" borderId="1" xfId="0" applyFont="1" applyFill="1" applyBorder="1" applyAlignment="1">
      <alignment horizontal="right" vertical="center" wrapText="1"/>
    </xf>
    <xf numFmtId="0" fontId="32" fillId="0" borderId="16" xfId="0" applyFont="1" applyFill="1" applyBorder="1" applyAlignment="1">
      <alignment horizontal="center" vertical="center" wrapText="1"/>
    </xf>
    <xf numFmtId="0" fontId="32" fillId="0" borderId="34"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36" xfId="0" applyFont="1" applyFill="1" applyBorder="1" applyAlignment="1">
      <alignment vertical="center" wrapText="1"/>
    </xf>
    <xf numFmtId="0" fontId="5" fillId="3" borderId="42"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30" fillId="3" borderId="42" xfId="0" applyFont="1" applyFill="1" applyBorder="1" applyAlignment="1">
      <alignment horizontal="left" vertical="center" wrapText="1"/>
    </xf>
    <xf numFmtId="0" fontId="30" fillId="3" borderId="32" xfId="0" applyFont="1" applyFill="1" applyBorder="1" applyAlignment="1">
      <alignment horizontal="left" vertical="center" wrapText="1"/>
    </xf>
    <xf numFmtId="0" fontId="30" fillId="3" borderId="52" xfId="0" applyFont="1" applyFill="1" applyBorder="1" applyAlignment="1">
      <alignment horizontal="left" vertical="center" wrapText="1"/>
    </xf>
    <xf numFmtId="0" fontId="30" fillId="3" borderId="33" xfId="0" applyFont="1" applyFill="1" applyBorder="1" applyAlignment="1">
      <alignment horizontal="left" vertical="center" wrapText="1"/>
    </xf>
    <xf numFmtId="0" fontId="10" fillId="4" borderId="43" xfId="0" applyFont="1" applyFill="1" applyBorder="1" applyAlignment="1">
      <alignment horizontal="right" vertical="center" wrapText="1"/>
    </xf>
    <xf numFmtId="0" fontId="10" fillId="4" borderId="34" xfId="0" applyFont="1" applyFill="1" applyBorder="1" applyAlignment="1">
      <alignment horizontal="right" vertical="center" wrapText="1"/>
    </xf>
    <xf numFmtId="0" fontId="10" fillId="4" borderId="41" xfId="0" applyFont="1" applyFill="1" applyBorder="1" applyAlignment="1">
      <alignment horizontal="right" vertical="center" wrapText="1"/>
    </xf>
    <xf numFmtId="0" fontId="10" fillId="4" borderId="44" xfId="0" applyFont="1" applyFill="1" applyBorder="1" applyAlignment="1">
      <alignment horizontal="right" vertical="center" wrapText="1"/>
    </xf>
    <xf numFmtId="0" fontId="10" fillId="4" borderId="6" xfId="0" applyFont="1" applyFill="1" applyBorder="1" applyAlignment="1">
      <alignment horizontal="right" vertical="center" wrapText="1"/>
    </xf>
    <xf numFmtId="0" fontId="10" fillId="4" borderId="7" xfId="0" applyFont="1" applyFill="1" applyBorder="1" applyAlignment="1">
      <alignment horizontal="right" vertical="center" wrapText="1"/>
    </xf>
    <xf numFmtId="0" fontId="31" fillId="0" borderId="25" xfId="0" applyFont="1" applyFill="1" applyBorder="1" applyAlignment="1">
      <alignment horizontal="center"/>
    </xf>
    <xf numFmtId="0" fontId="31" fillId="0" borderId="26" xfId="0" applyFont="1" applyFill="1" applyBorder="1" applyAlignment="1">
      <alignment horizontal="center"/>
    </xf>
    <xf numFmtId="0" fontId="31" fillId="0" borderId="27" xfId="0" applyFont="1" applyFill="1" applyBorder="1" applyAlignment="1">
      <alignment horizontal="center"/>
    </xf>
    <xf numFmtId="0" fontId="31" fillId="0" borderId="28" xfId="0" applyFont="1" applyFill="1" applyBorder="1" applyAlignment="1">
      <alignment horizontal="center"/>
    </xf>
    <xf numFmtId="0" fontId="31" fillId="0" borderId="0" xfId="0" applyFont="1" applyFill="1" applyBorder="1" applyAlignment="1">
      <alignment horizontal="center"/>
    </xf>
    <xf numFmtId="0" fontId="31" fillId="0" borderId="9" xfId="0" applyFont="1" applyFill="1" applyBorder="1" applyAlignment="1">
      <alignment horizontal="center"/>
    </xf>
    <xf numFmtId="0" fontId="31" fillId="0" borderId="30" xfId="0" applyFont="1" applyFill="1" applyBorder="1" applyAlignment="1">
      <alignment horizontal="center"/>
    </xf>
    <xf numFmtId="0" fontId="31" fillId="0" borderId="31" xfId="0" applyFont="1" applyFill="1" applyBorder="1" applyAlignment="1">
      <alignment horizontal="center"/>
    </xf>
    <xf numFmtId="0" fontId="31" fillId="0" borderId="37" xfId="0" applyFont="1" applyFill="1" applyBorder="1" applyAlignment="1">
      <alignment horizontal="center"/>
    </xf>
    <xf numFmtId="0" fontId="34" fillId="0" borderId="8"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36"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21" fillId="0" borderId="1" xfId="0" applyFont="1" applyFill="1" applyBorder="1" applyAlignment="1">
      <alignment horizontal="left"/>
    </xf>
    <xf numFmtId="0" fontId="0" fillId="0" borderId="28" xfId="0" applyFill="1" applyBorder="1" applyAlignment="1">
      <alignment horizontal="center"/>
    </xf>
    <xf numFmtId="0" fontId="0" fillId="0" borderId="0" xfId="0" applyFill="1" applyBorder="1" applyAlignment="1">
      <alignment horizontal="center"/>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33" fillId="6" borderId="1" xfId="0" applyFont="1" applyFill="1" applyBorder="1" applyAlignment="1">
      <alignment horizontal="center" vertical="center"/>
    </xf>
    <xf numFmtId="0" fontId="21" fillId="0" borderId="1" xfId="0" applyFont="1" applyFill="1" applyBorder="1" applyAlignment="1">
      <alignment horizontal="left" vertical="center"/>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0" borderId="25"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9"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xf>
    <xf numFmtId="0" fontId="0" fillId="0" borderId="37" xfId="0" applyFill="1" applyBorder="1" applyAlignment="1">
      <alignment horizontal="center"/>
    </xf>
    <xf numFmtId="0" fontId="10" fillId="4" borderId="50" xfId="0" applyFont="1" applyFill="1" applyBorder="1" applyAlignment="1">
      <alignment horizontal="right" vertical="center" wrapText="1"/>
    </xf>
    <xf numFmtId="0" fontId="10" fillId="4" borderId="48" xfId="0" applyFont="1" applyFill="1" applyBorder="1" applyAlignment="1">
      <alignment horizontal="right" vertical="center" wrapText="1"/>
    </xf>
    <xf numFmtId="0" fontId="10" fillId="4" borderId="49" xfId="0" applyFont="1" applyFill="1" applyBorder="1" applyAlignment="1">
      <alignment horizontal="right" vertical="center" wrapText="1"/>
    </xf>
    <xf numFmtId="0" fontId="10" fillId="4" borderId="51" xfId="0" applyFont="1" applyFill="1" applyBorder="1" applyAlignment="1">
      <alignment horizontal="right" vertical="center" wrapText="1"/>
    </xf>
    <xf numFmtId="0" fontId="10" fillId="4" borderId="32" xfId="0" applyFont="1" applyFill="1" applyBorder="1" applyAlignment="1">
      <alignment horizontal="right" vertical="center" wrapText="1"/>
    </xf>
    <xf numFmtId="0" fontId="10" fillId="4" borderId="52" xfId="0" applyFont="1" applyFill="1" applyBorder="1" applyAlignment="1">
      <alignment horizontal="right" vertical="center" wrapText="1"/>
    </xf>
    <xf numFmtId="0" fontId="30" fillId="3"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10" fillId="3" borderId="47"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32"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34" fillId="3"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6" fillId="0" borderId="41" xfId="0" applyFont="1" applyFill="1" applyBorder="1" applyAlignment="1">
      <alignment horizontal="justify" vertical="top" wrapText="1"/>
    </xf>
    <xf numFmtId="0" fontId="36" fillId="0" borderId="7" xfId="0" applyFont="1" applyFill="1" applyBorder="1" applyAlignment="1">
      <alignment horizontal="justify" vertical="top"/>
    </xf>
    <xf numFmtId="0" fontId="36" fillId="0" borderId="54" xfId="0" applyFont="1" applyFill="1" applyBorder="1" applyAlignment="1">
      <alignment horizontal="justify" vertical="top"/>
    </xf>
    <xf numFmtId="0" fontId="23"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5" fillId="4" borderId="4" xfId="0" applyFont="1" applyFill="1" applyBorder="1" applyAlignment="1">
      <alignment horizontal="center"/>
    </xf>
    <xf numFmtId="0" fontId="5" fillId="4" borderId="16"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41" xfId="0" applyFont="1" applyFill="1" applyBorder="1" applyAlignment="1">
      <alignment horizontal="center" vertical="center"/>
    </xf>
    <xf numFmtId="0" fontId="36" fillId="0" borderId="41" xfId="0" applyFont="1" applyFill="1" applyBorder="1" applyAlignment="1">
      <alignment horizontal="justify" vertical="center" wrapText="1"/>
    </xf>
    <xf numFmtId="0" fontId="36" fillId="0" borderId="7" xfId="0" applyFont="1" applyFill="1" applyBorder="1" applyAlignment="1">
      <alignment horizontal="justify" vertical="center"/>
    </xf>
    <xf numFmtId="0" fontId="36" fillId="0" borderId="52" xfId="0" applyFont="1" applyFill="1" applyBorder="1" applyAlignment="1">
      <alignment horizontal="justify"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5" fillId="0" borderId="54"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49"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0" xfId="0" applyFont="1" applyFill="1" applyBorder="1" applyAlignment="1">
      <alignment horizontal="center" vertical="center" wrapText="1"/>
    </xf>
    <xf numFmtId="174" fontId="23" fillId="0" borderId="46" xfId="0" applyNumberFormat="1" applyFont="1" applyFill="1" applyBorder="1" applyAlignment="1">
      <alignment horizontal="center"/>
    </xf>
    <xf numFmtId="174" fontId="23" fillId="0" borderId="26" xfId="0" applyNumberFormat="1" applyFont="1" applyFill="1" applyBorder="1" applyAlignment="1">
      <alignment horizontal="center"/>
    </xf>
    <xf numFmtId="174" fontId="23" fillId="0" borderId="27" xfId="0" applyNumberFormat="1" applyFont="1" applyFill="1" applyBorder="1" applyAlignment="1">
      <alignment horizontal="center"/>
    </xf>
    <xf numFmtId="174" fontId="23" fillId="0" borderId="45" xfId="0" applyNumberFormat="1" applyFont="1" applyFill="1" applyBorder="1" applyAlignment="1">
      <alignment horizontal="center"/>
    </xf>
    <xf numFmtId="174" fontId="23" fillId="0" borderId="0" xfId="0" applyNumberFormat="1" applyFont="1" applyFill="1" applyBorder="1" applyAlignment="1">
      <alignment horizontal="center"/>
    </xf>
    <xf numFmtId="174" fontId="23" fillId="0" borderId="9" xfId="0" applyNumberFormat="1" applyFont="1" applyFill="1" applyBorder="1" applyAlignment="1">
      <alignment horizontal="center"/>
    </xf>
    <xf numFmtId="174" fontId="23" fillId="0" borderId="40" xfId="0" applyNumberFormat="1" applyFont="1" applyFill="1" applyBorder="1" applyAlignment="1">
      <alignment horizontal="center"/>
    </xf>
    <xf numFmtId="174" fontId="23" fillId="0" borderId="31" xfId="0" applyNumberFormat="1" applyFont="1" applyFill="1" applyBorder="1" applyAlignment="1">
      <alignment horizontal="center"/>
    </xf>
    <xf numFmtId="174" fontId="23" fillId="0" borderId="37" xfId="0" applyNumberFormat="1" applyFont="1" applyFill="1" applyBorder="1" applyAlignment="1">
      <alignment horizontal="center"/>
    </xf>
    <xf numFmtId="0" fontId="23" fillId="0" borderId="10" xfId="0" applyFont="1" applyFill="1" applyBorder="1" applyAlignment="1">
      <alignment horizontal="justify" vertical="center" wrapText="1"/>
    </xf>
    <xf numFmtId="0" fontId="23" fillId="0" borderId="11" xfId="0" applyFont="1" applyFill="1" applyBorder="1" applyAlignment="1">
      <alignment horizontal="justify" vertical="center" wrapText="1"/>
    </xf>
    <xf numFmtId="0" fontId="23" fillId="0" borderId="12" xfId="0" applyFont="1" applyFill="1" applyBorder="1" applyAlignment="1">
      <alignment horizontal="justify" vertical="center" wrapText="1"/>
    </xf>
    <xf numFmtId="0" fontId="23" fillId="0" borderId="3"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0" borderId="4" xfId="0" applyFont="1" applyFill="1" applyBorder="1" applyAlignment="1">
      <alignment horizontal="justify" vertical="center"/>
    </xf>
    <xf numFmtId="0" fontId="23" fillId="0" borderId="2" xfId="0" applyFont="1" applyFill="1" applyBorder="1" applyAlignment="1">
      <alignment horizontal="justify" vertical="center"/>
    </xf>
    <xf numFmtId="0" fontId="23" fillId="0" borderId="20" xfId="0" applyFont="1" applyFill="1" applyBorder="1" applyAlignment="1">
      <alignment horizontal="justify" vertical="center" wrapText="1"/>
    </xf>
    <xf numFmtId="0" fontId="23" fillId="0" borderId="4" xfId="0" applyFont="1" applyFill="1" applyBorder="1" applyAlignment="1">
      <alignment horizontal="center" vertical="center" wrapText="1"/>
    </xf>
    <xf numFmtId="0" fontId="3" fillId="4" borderId="28"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3" borderId="56" xfId="16" applyFont="1" applyFill="1" applyBorder="1" applyAlignment="1">
      <alignment horizontal="justify" vertical="top" wrapText="1"/>
    </xf>
    <xf numFmtId="0" fontId="12" fillId="3" borderId="0" xfId="16" applyFont="1" applyFill="1" applyBorder="1" applyAlignment="1">
      <alignment horizontal="justify" vertical="top" wrapText="1"/>
    </xf>
    <xf numFmtId="0" fontId="2" fillId="4" borderId="5" xfId="16" applyFont="1" applyFill="1" applyBorder="1" applyAlignment="1">
      <alignment horizontal="center" vertical="center" wrapText="1"/>
    </xf>
    <xf numFmtId="0" fontId="2" fillId="4" borderId="21" xfId="16" applyFont="1" applyFill="1" applyBorder="1" applyAlignment="1">
      <alignment horizontal="center" vertical="center" wrapText="1"/>
    </xf>
    <xf numFmtId="0" fontId="2" fillId="4" borderId="12" xfId="16"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2" fillId="4" borderId="38" xfId="16" applyFont="1" applyFill="1" applyBorder="1" applyAlignment="1">
      <alignment horizontal="center" vertical="center" wrapText="1"/>
    </xf>
    <xf numFmtId="0" fontId="2" fillId="4" borderId="39" xfId="16" applyFont="1" applyFill="1" applyBorder="1" applyAlignment="1">
      <alignment horizontal="center" vertical="center" wrapText="1"/>
    </xf>
    <xf numFmtId="0" fontId="14" fillId="4" borderId="47" xfId="16" applyFont="1" applyFill="1" applyBorder="1" applyAlignment="1">
      <alignment horizontal="center" vertical="center" wrapText="1"/>
    </xf>
    <xf numFmtId="0" fontId="14" fillId="4" borderId="49" xfId="16" applyFont="1" applyFill="1" applyBorder="1" applyAlignment="1">
      <alignment horizontal="center" vertical="center" wrapText="1"/>
    </xf>
    <xf numFmtId="0" fontId="10" fillId="4" borderId="51" xfId="0" applyFont="1" applyFill="1" applyBorder="1" applyAlignment="1">
      <alignment horizontal="left" vertical="center" wrapText="1"/>
    </xf>
    <xf numFmtId="0" fontId="10" fillId="4" borderId="32"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2" fillId="4" borderId="25" xfId="16" applyFont="1" applyFill="1" applyBorder="1" applyAlignment="1">
      <alignment horizontal="center" vertical="center" wrapText="1"/>
    </xf>
    <xf numFmtId="0" fontId="2" fillId="4" borderId="30" xfId="16" applyFont="1" applyFill="1" applyBorder="1" applyAlignment="1">
      <alignment horizontal="center" vertical="center" wrapText="1"/>
    </xf>
    <xf numFmtId="0" fontId="2" fillId="4" borderId="3" xfId="16" applyFont="1" applyFill="1" applyBorder="1" applyAlignment="1">
      <alignment horizontal="center" vertical="center" wrapText="1"/>
    </xf>
    <xf numFmtId="0" fontId="2" fillId="4" borderId="4" xfId="16" applyFont="1" applyFill="1" applyBorder="1" applyAlignment="1">
      <alignment horizontal="center" vertical="center" wrapText="1"/>
    </xf>
    <xf numFmtId="0" fontId="12" fillId="0" borderId="3" xfId="16" applyFont="1" applyFill="1" applyBorder="1" applyAlignment="1">
      <alignment horizontal="center" vertical="center" wrapText="1"/>
    </xf>
    <xf numFmtId="0" fontId="12" fillId="0" borderId="1" xfId="16" applyFont="1" applyFill="1" applyBorder="1" applyAlignment="1">
      <alignment horizontal="center" vertical="center" wrapText="1"/>
    </xf>
    <xf numFmtId="0" fontId="12" fillId="0" borderId="4" xfId="16" applyFont="1" applyFill="1" applyBorder="1" applyAlignment="1">
      <alignment horizontal="center" vertical="center" wrapText="1"/>
    </xf>
    <xf numFmtId="0" fontId="12" fillId="0" borderId="17" xfId="16" applyFont="1" applyFill="1" applyBorder="1" applyAlignment="1">
      <alignment horizontal="center" vertical="center" wrapText="1"/>
    </xf>
    <xf numFmtId="0" fontId="12" fillId="0" borderId="18" xfId="16" applyFont="1" applyFill="1" applyBorder="1" applyAlignment="1">
      <alignment horizontal="center" vertical="center" wrapText="1"/>
    </xf>
    <xf numFmtId="0" fontId="12" fillId="0" borderId="19" xfId="16" applyFont="1" applyFill="1" applyBorder="1" applyAlignment="1">
      <alignment horizontal="center" vertical="center" wrapText="1"/>
    </xf>
    <xf numFmtId="9" fontId="12" fillId="0" borderId="22" xfId="25" applyFont="1" applyFill="1" applyBorder="1" applyAlignment="1">
      <alignment horizontal="justify" vertical="top" wrapText="1"/>
    </xf>
    <xf numFmtId="9" fontId="12" fillId="0" borderId="21" xfId="25" applyFont="1" applyFill="1" applyBorder="1" applyAlignment="1">
      <alignment horizontal="justify" vertical="top" wrapText="1"/>
    </xf>
    <xf numFmtId="9" fontId="4" fillId="0" borderId="1" xfId="24" applyNumberFormat="1" applyFont="1" applyFill="1" applyBorder="1" applyAlignment="1" applyProtection="1">
      <alignment horizontal="center" vertical="center" wrapText="1"/>
      <protection locked="0"/>
    </xf>
    <xf numFmtId="0" fontId="4" fillId="0" borderId="4" xfId="24" applyNumberFormat="1" applyFont="1" applyFill="1" applyBorder="1" applyAlignment="1" applyProtection="1">
      <alignment horizontal="center" vertical="center" wrapText="1"/>
      <protection locked="0"/>
    </xf>
    <xf numFmtId="9" fontId="4" fillId="0" borderId="3" xfId="24" applyNumberFormat="1" applyFont="1" applyFill="1" applyBorder="1" applyAlignment="1" applyProtection="1">
      <alignment horizontal="center" vertical="center" wrapText="1"/>
      <protection locked="0"/>
    </xf>
    <xf numFmtId="0" fontId="4" fillId="0" borderId="1" xfId="24"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4" fillId="0" borderId="3" xfId="16" applyFont="1" applyFill="1" applyBorder="1" applyAlignment="1">
      <alignment horizontal="left" vertical="center" wrapText="1"/>
    </xf>
    <xf numFmtId="0" fontId="24" fillId="0" borderId="1" xfId="16" applyFont="1" applyFill="1" applyBorder="1" applyAlignment="1">
      <alignment horizontal="left" vertical="center" wrapText="1"/>
    </xf>
    <xf numFmtId="0" fontId="14" fillId="0" borderId="3"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10" fontId="2" fillId="0" borderId="3"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12" fillId="0" borderId="22" xfId="16" applyFont="1" applyFill="1" applyBorder="1" applyAlignment="1">
      <alignment horizontal="justify" vertical="top" wrapText="1"/>
    </xf>
    <xf numFmtId="0" fontId="12" fillId="0" borderId="57" xfId="16" applyFont="1" applyFill="1" applyBorder="1" applyAlignment="1">
      <alignment horizontal="justify" vertical="top" wrapText="1"/>
    </xf>
    <xf numFmtId="0" fontId="24" fillId="0" borderId="4" xfId="16" applyFont="1" applyFill="1" applyBorder="1" applyAlignment="1">
      <alignment horizontal="left" vertical="center" wrapText="1"/>
    </xf>
    <xf numFmtId="0" fontId="14" fillId="0" borderId="4"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24" fillId="0" borderId="38" xfId="16" applyFont="1" applyFill="1" applyBorder="1" applyAlignment="1">
      <alignment horizontal="left" vertical="center" wrapText="1"/>
    </xf>
    <xf numFmtId="0" fontId="24" fillId="0" borderId="5" xfId="16" applyFont="1" applyFill="1" applyBorder="1" applyAlignment="1">
      <alignment horizontal="left" vertical="center" wrapText="1"/>
    </xf>
    <xf numFmtId="0" fontId="24" fillId="0" borderId="2" xfId="16" applyFont="1" applyFill="1" applyBorder="1" applyAlignment="1">
      <alignment horizontal="left" vertical="center" wrapText="1"/>
    </xf>
    <xf numFmtId="0" fontId="24" fillId="0" borderId="39" xfId="16" applyFont="1" applyFill="1" applyBorder="1" applyAlignment="1">
      <alignment horizontal="left" vertical="center" wrapText="1"/>
    </xf>
    <xf numFmtId="0" fontId="12" fillId="0" borderId="2" xfId="16" applyFont="1" applyFill="1" applyBorder="1" applyAlignment="1">
      <alignment horizontal="justify" vertical="top" wrapText="1"/>
    </xf>
    <xf numFmtId="0" fontId="12" fillId="0" borderId="5" xfId="16" applyFont="1" applyFill="1" applyBorder="1" applyAlignment="1">
      <alignment horizontal="justify" vertical="top" wrapText="1"/>
    </xf>
    <xf numFmtId="0" fontId="14" fillId="0" borderId="38"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10" fontId="2" fillId="0" borderId="38" xfId="0" applyNumberFormat="1" applyFont="1" applyFill="1" applyBorder="1" applyAlignment="1" applyProtection="1">
      <alignment horizontal="center" vertical="center" wrapText="1"/>
      <protection locked="0"/>
    </xf>
    <xf numFmtId="10" fontId="2" fillId="0" borderId="24"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12" fillId="0" borderId="23" xfId="16" applyFont="1" applyFill="1" applyBorder="1" applyAlignment="1">
      <alignment horizontal="justify" vertical="top" wrapText="1"/>
    </xf>
    <xf numFmtId="0" fontId="12" fillId="0" borderId="21" xfId="16" applyFont="1" applyFill="1" applyBorder="1" applyAlignment="1">
      <alignment horizontal="justify" vertical="top" wrapText="1"/>
    </xf>
    <xf numFmtId="0" fontId="12" fillId="0" borderId="11" xfId="16" applyFont="1" applyFill="1" applyBorder="1" applyAlignment="1">
      <alignment horizontal="justify" vertical="top" wrapText="1"/>
    </xf>
    <xf numFmtId="0" fontId="12" fillId="0" borderId="11" xfId="16" applyFont="1" applyFill="1" applyBorder="1" applyAlignment="1">
      <alignment horizontal="justify" vertical="top"/>
    </xf>
    <xf numFmtId="0" fontId="12" fillId="0" borderId="25" xfId="16" applyFont="1" applyFill="1" applyBorder="1" applyAlignment="1">
      <alignment horizontal="center" vertical="center" wrapText="1"/>
    </xf>
    <xf numFmtId="0" fontId="12" fillId="0" borderId="28" xfId="16" applyFont="1" applyFill="1" applyBorder="1" applyAlignment="1">
      <alignment horizontal="center" vertical="center" wrapText="1"/>
    </xf>
    <xf numFmtId="0" fontId="12" fillId="0" borderId="30" xfId="16" applyFont="1" applyFill="1" applyBorder="1" applyAlignment="1">
      <alignment horizontal="center" vertical="center" wrapText="1"/>
    </xf>
    <xf numFmtId="0" fontId="30" fillId="3" borderId="55" xfId="0" applyFont="1" applyFill="1" applyBorder="1" applyAlignment="1">
      <alignment horizontal="left" vertical="center" wrapText="1"/>
    </xf>
    <xf numFmtId="0" fontId="30" fillId="3" borderId="56" xfId="0" applyFont="1" applyFill="1" applyBorder="1" applyAlignment="1">
      <alignment horizontal="left" vertical="center" wrapText="1"/>
    </xf>
    <xf numFmtId="0" fontId="30" fillId="3" borderId="54" xfId="0" applyFont="1" applyFill="1" applyBorder="1" applyAlignment="1">
      <alignment horizontal="left" vertical="center" wrapText="1"/>
    </xf>
    <xf numFmtId="0" fontId="0" fillId="0" borderId="1" xfId="0" applyFill="1" applyBorder="1" applyAlignment="1">
      <alignment horizontal="left" vertical="center"/>
    </xf>
    <xf numFmtId="0" fontId="27" fillId="6" borderId="1" xfId="0" applyFont="1" applyFill="1" applyBorder="1" applyAlignment="1">
      <alignment horizontal="center" vertical="center"/>
    </xf>
    <xf numFmtId="0" fontId="27" fillId="6" borderId="1" xfId="0" applyFont="1" applyFill="1" applyBorder="1" applyAlignment="1">
      <alignment horizontal="center" vertical="center" wrapText="1"/>
    </xf>
    <xf numFmtId="9" fontId="4" fillId="0" borderId="38" xfId="24" applyNumberFormat="1" applyFont="1" applyFill="1" applyBorder="1" applyAlignment="1" applyProtection="1">
      <alignment horizontal="center" vertical="center" wrapText="1"/>
      <protection locked="0"/>
    </xf>
    <xf numFmtId="9" fontId="4" fillId="0" borderId="5" xfId="24" applyNumberFormat="1" applyFont="1" applyFill="1" applyBorder="1" applyAlignment="1" applyProtection="1">
      <alignment horizontal="center" vertical="center" wrapText="1"/>
      <protection locked="0"/>
    </xf>
    <xf numFmtId="9" fontId="4" fillId="0" borderId="2" xfId="24" applyNumberFormat="1" applyFont="1" applyFill="1" applyBorder="1" applyAlignment="1" applyProtection="1">
      <alignment horizontal="center" vertical="center" wrapText="1"/>
      <protection locked="0"/>
    </xf>
    <xf numFmtId="171" fontId="4" fillId="0" borderId="2" xfId="24" applyNumberFormat="1" applyFont="1" applyFill="1" applyBorder="1" applyAlignment="1" applyProtection="1">
      <alignment horizontal="center" vertical="center" wrapText="1"/>
      <protection locked="0"/>
    </xf>
    <xf numFmtId="171" fontId="4" fillId="0" borderId="5" xfId="24" applyNumberFormat="1" applyFont="1" applyFill="1" applyBorder="1" applyAlignment="1" applyProtection="1">
      <alignment horizontal="center" vertical="center" wrapText="1"/>
      <protection locked="0"/>
    </xf>
    <xf numFmtId="171" fontId="4" fillId="0" borderId="39" xfId="24" applyNumberFormat="1" applyFont="1" applyFill="1" applyBorder="1" applyAlignment="1" applyProtection="1">
      <alignment horizontal="center" vertical="center" wrapText="1"/>
      <protection locked="0"/>
    </xf>
    <xf numFmtId="9" fontId="4" fillId="0" borderId="3" xfId="25" applyNumberFormat="1" applyFont="1" applyFill="1" applyBorder="1" applyAlignment="1" applyProtection="1">
      <alignment horizontal="center" vertical="center" wrapText="1"/>
      <protection locked="0"/>
    </xf>
    <xf numFmtId="9" fontId="4" fillId="0" borderId="4" xfId="25" applyNumberFormat="1" applyFont="1" applyFill="1" applyBorder="1" applyAlignment="1" applyProtection="1">
      <alignment horizontal="center" vertical="center" wrapText="1"/>
      <protection locked="0"/>
    </xf>
    <xf numFmtId="0" fontId="2" fillId="4" borderId="15" xfId="16" applyFont="1" applyFill="1" applyBorder="1" applyAlignment="1">
      <alignment horizontal="center" vertical="center" wrapText="1"/>
    </xf>
    <xf numFmtId="0" fontId="12" fillId="3" borderId="3" xfId="16" applyFont="1" applyFill="1" applyBorder="1" applyAlignment="1">
      <alignment horizontal="center" vertical="center" wrapText="1"/>
    </xf>
    <xf numFmtId="0" fontId="12" fillId="3" borderId="1" xfId="16" applyFont="1" applyFill="1" applyBorder="1" applyAlignment="1">
      <alignment horizontal="center" vertical="center" wrapText="1"/>
    </xf>
    <xf numFmtId="0" fontId="12" fillId="3" borderId="4" xfId="16" applyFont="1" applyFill="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170" fontId="28" fillId="0" borderId="1" xfId="10" applyNumberFormat="1" applyFont="1" applyFill="1" applyBorder="1" applyAlignment="1">
      <alignment horizontal="center" vertical="center"/>
    </xf>
    <xf numFmtId="170" fontId="28" fillId="0" borderId="4" xfId="10" applyNumberFormat="1" applyFont="1" applyFill="1" applyBorder="1" applyAlignment="1">
      <alignment horizontal="center" vertical="center"/>
    </xf>
    <xf numFmtId="0" fontId="15" fillId="4" borderId="2" xfId="0" applyFont="1" applyFill="1" applyBorder="1" applyAlignment="1" applyProtection="1">
      <alignment horizontal="center" vertical="center" wrapText="1"/>
      <protection locked="0"/>
    </xf>
    <xf numFmtId="0" fontId="15" fillId="4" borderId="24" xfId="0" applyFont="1" applyFill="1" applyBorder="1" applyAlignment="1" applyProtection="1">
      <alignment horizontal="center" vertical="center" wrapText="1"/>
      <protection locked="0"/>
    </xf>
    <xf numFmtId="0" fontId="15" fillId="4" borderId="39" xfId="0" applyFont="1" applyFill="1" applyBorder="1" applyAlignment="1" applyProtection="1">
      <alignment horizontal="center" vertical="center" wrapText="1"/>
      <protection locked="0"/>
    </xf>
    <xf numFmtId="0" fontId="14" fillId="4" borderId="1" xfId="19" applyFont="1" applyFill="1"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0" fillId="0" borderId="31" xfId="0" applyBorder="1" applyAlignment="1">
      <alignment horizontal="center"/>
    </xf>
    <xf numFmtId="0" fontId="32" fillId="0" borderId="1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0" xfId="0" applyFont="1" applyBorder="1" applyAlignment="1">
      <alignment horizontal="center" vertical="center" wrapText="1"/>
    </xf>
    <xf numFmtId="0" fontId="34" fillId="3" borderId="8" xfId="0" applyFont="1" applyFill="1" applyBorder="1" applyAlignment="1">
      <alignment horizontal="center" vertical="center" wrapText="1"/>
    </xf>
    <xf numFmtId="0" fontId="30" fillId="3" borderId="19" xfId="0" applyFont="1" applyFill="1" applyBorder="1" applyAlignment="1">
      <alignment horizontal="left" vertical="center" wrapText="1"/>
    </xf>
    <xf numFmtId="0" fontId="30" fillId="3" borderId="4" xfId="0" applyFont="1" applyFill="1" applyBorder="1" applyAlignment="1">
      <alignment horizontal="left" vertical="center" wrapText="1"/>
    </xf>
    <xf numFmtId="0" fontId="30" fillId="3" borderId="4" xfId="0" applyFont="1" applyFill="1" applyBorder="1" applyAlignment="1">
      <alignment horizontal="center" vertical="center" wrapText="1"/>
    </xf>
    <xf numFmtId="0" fontId="30" fillId="3" borderId="42"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8" fillId="4" borderId="43" xfId="19" applyFont="1" applyFill="1" applyBorder="1" applyAlignment="1">
      <alignment horizontal="right" vertical="center" wrapText="1"/>
    </xf>
    <xf numFmtId="0" fontId="38" fillId="4" borderId="34" xfId="19" applyFont="1" applyFill="1" applyBorder="1" applyAlignment="1">
      <alignment horizontal="right" vertical="center" wrapText="1"/>
    </xf>
    <xf numFmtId="0" fontId="38" fillId="4" borderId="41" xfId="19" applyFont="1" applyFill="1" applyBorder="1" applyAlignment="1">
      <alignment horizontal="right" vertical="center" wrapText="1"/>
    </xf>
    <xf numFmtId="0" fontId="39" fillId="3" borderId="47" xfId="19" applyFont="1" applyFill="1" applyBorder="1" applyAlignment="1">
      <alignment vertical="center" wrapText="1"/>
    </xf>
    <xf numFmtId="0" fontId="39" fillId="3" borderId="48" xfId="19" applyFont="1" applyFill="1" applyBorder="1" applyAlignment="1">
      <alignment vertical="center" wrapText="1"/>
    </xf>
    <xf numFmtId="0" fontId="39" fillId="3" borderId="53" xfId="19" applyFont="1" applyFill="1" applyBorder="1" applyAlignment="1">
      <alignmen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38" fillId="4" borderId="55" xfId="19" applyFont="1" applyFill="1" applyBorder="1" applyAlignment="1">
      <alignment horizontal="right" vertical="center" wrapText="1"/>
    </xf>
    <xf numFmtId="0" fontId="38" fillId="4" borderId="56" xfId="19" applyFont="1" applyFill="1" applyBorder="1" applyAlignment="1">
      <alignment horizontal="right" vertical="center" wrapText="1"/>
    </xf>
    <xf numFmtId="0" fontId="38" fillId="4" borderId="54" xfId="19" applyFont="1" applyFill="1" applyBorder="1" applyAlignment="1">
      <alignment horizontal="right" vertical="center" wrapText="1"/>
    </xf>
    <xf numFmtId="0" fontId="39" fillId="3" borderId="58" xfId="19" applyFont="1" applyFill="1" applyBorder="1" applyAlignment="1">
      <alignment vertical="center" wrapText="1"/>
    </xf>
    <xf numFmtId="0" fontId="39" fillId="3" borderId="56" xfId="19" applyFont="1" applyFill="1" applyBorder="1" applyAlignment="1">
      <alignment vertical="center" wrapText="1"/>
    </xf>
    <xf numFmtId="0" fontId="39" fillId="3" borderId="59" xfId="19" applyFont="1" applyFill="1" applyBorder="1" applyAlignment="1">
      <alignment vertical="center" wrapText="1"/>
    </xf>
    <xf numFmtId="0" fontId="14" fillId="4" borderId="2" xfId="19" applyFont="1" applyFill="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35" fillId="3" borderId="3"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4" xfId="0" applyFont="1" applyFill="1" applyBorder="1" applyAlignment="1">
      <alignment horizontal="center" vertical="center" wrapText="1"/>
    </xf>
    <xf numFmtId="3" fontId="4" fillId="0" borderId="22"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3" fontId="4" fillId="0" borderId="57" xfId="0" applyNumberFormat="1" applyFont="1" applyFill="1" applyBorder="1" applyAlignment="1">
      <alignment horizontal="center" vertical="center"/>
    </xf>
    <xf numFmtId="3" fontId="4" fillId="0" borderId="10"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xf>
    <xf numFmtId="0" fontId="0" fillId="0" borderId="38"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39" xfId="0" applyFill="1" applyBorder="1" applyAlignment="1">
      <alignment horizontal="center" vertical="center" wrapText="1"/>
    </xf>
    <xf numFmtId="0" fontId="40" fillId="0" borderId="17" xfId="19" applyFont="1" applyBorder="1" applyAlignment="1">
      <alignment horizontal="center" vertical="center" wrapText="1"/>
    </xf>
    <xf numFmtId="0" fontId="40" fillId="0" borderId="18" xfId="19" applyFont="1" applyBorder="1" applyAlignment="1">
      <alignment horizontal="center" vertical="center" wrapText="1"/>
    </xf>
    <xf numFmtId="0" fontId="40" fillId="0" borderId="60" xfId="19" applyFont="1" applyBorder="1" applyAlignment="1">
      <alignment horizontal="center" vertical="center" wrapText="1"/>
    </xf>
    <xf numFmtId="0" fontId="40" fillId="0" borderId="19" xfId="19" applyFont="1" applyBorder="1" applyAlignment="1">
      <alignment horizontal="center" vertical="center" wrapText="1"/>
    </xf>
    <xf numFmtId="0" fontId="0" fillId="0" borderId="2" xfId="0"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vertical="center" wrapText="1"/>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3" fontId="0" fillId="0" borderId="10" xfId="0" applyNumberFormat="1" applyFill="1" applyBorder="1" applyAlignment="1">
      <alignment horizontal="center" vertical="center" wrapText="1"/>
    </xf>
    <xf numFmtId="0" fontId="0" fillId="0" borderId="1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2" xfId="0" applyFill="1" applyBorder="1" applyAlignment="1">
      <alignment horizontal="center" vertical="center" wrapText="1"/>
    </xf>
    <xf numFmtId="170" fontId="28" fillId="0" borderId="2" xfId="10" applyNumberFormat="1" applyFont="1" applyFill="1" applyBorder="1" applyAlignment="1">
      <alignment horizontal="center" vertical="center"/>
    </xf>
    <xf numFmtId="170" fontId="28" fillId="0" borderId="24" xfId="10" applyNumberFormat="1" applyFont="1" applyFill="1" applyBorder="1" applyAlignment="1">
      <alignment horizontal="center" vertical="center"/>
    </xf>
    <xf numFmtId="170" fontId="28" fillId="0" borderId="39" xfId="10" applyNumberFormat="1" applyFont="1" applyFill="1" applyBorder="1" applyAlignment="1">
      <alignment horizontal="center" vertical="center"/>
    </xf>
    <xf numFmtId="0" fontId="28" fillId="0" borderId="61" xfId="0" applyFont="1" applyBorder="1" applyAlignment="1">
      <alignment horizontal="center" vertical="center" wrapText="1"/>
    </xf>
    <xf numFmtId="0" fontId="0" fillId="0" borderId="5" xfId="0"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1" fontId="4" fillId="0" borderId="3"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4"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0" fontId="45" fillId="0" borderId="17" xfId="19" applyFont="1" applyBorder="1" applyAlignment="1">
      <alignment horizontal="center" vertical="center" wrapText="1"/>
    </xf>
    <xf numFmtId="0" fontId="45" fillId="0" borderId="18" xfId="19" applyFont="1" applyBorder="1" applyAlignment="1">
      <alignment horizontal="center" vertical="center" wrapText="1"/>
    </xf>
    <xf numFmtId="0" fontId="45" fillId="0" borderId="19" xfId="19" applyFont="1" applyBorder="1" applyAlignment="1">
      <alignment horizontal="center" vertical="center" wrapText="1"/>
    </xf>
    <xf numFmtId="0" fontId="0" fillId="0" borderId="10" xfId="0" applyFill="1" applyBorder="1" applyAlignment="1">
      <alignment horizontal="center" vertical="center" wrapText="1"/>
    </xf>
    <xf numFmtId="0" fontId="46" fillId="4" borderId="17"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47" fillId="0" borderId="3"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4"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14" fillId="4" borderId="61" xfId="19" applyFont="1" applyFill="1" applyBorder="1" applyAlignment="1">
      <alignment horizontal="center" vertical="center" wrapText="1"/>
    </xf>
    <xf numFmtId="0" fontId="14" fillId="4" borderId="5" xfId="19" applyFont="1" applyFill="1" applyBorder="1" applyAlignment="1">
      <alignment horizontal="center" vertical="center" wrapText="1"/>
    </xf>
    <xf numFmtId="0" fontId="14" fillId="4" borderId="21" xfId="19" applyFont="1" applyFill="1" applyBorder="1" applyAlignment="1">
      <alignment horizontal="center" vertical="center" wrapText="1"/>
    </xf>
    <xf numFmtId="0" fontId="14" fillId="4" borderId="18" xfId="19" applyFont="1" applyFill="1" applyBorder="1" applyAlignment="1">
      <alignment horizontal="center" vertical="center" wrapText="1"/>
    </xf>
    <xf numFmtId="0" fontId="14" fillId="4" borderId="11" xfId="19" applyFont="1" applyFill="1" applyBorder="1" applyAlignment="1">
      <alignment horizontal="center" vertical="center" wrapText="1"/>
    </xf>
    <xf numFmtId="0" fontId="14" fillId="4" borderId="19" xfId="19" applyFont="1" applyFill="1" applyBorder="1" applyAlignment="1">
      <alignment horizontal="center" vertical="center" wrapText="1"/>
    </xf>
    <xf numFmtId="0" fontId="14" fillId="4" borderId="4" xfId="19" applyFont="1" applyFill="1" applyBorder="1" applyAlignment="1">
      <alignment horizontal="center" vertical="center" wrapText="1"/>
    </xf>
    <xf numFmtId="0" fontId="14" fillId="4" borderId="12" xfId="19"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9"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65" xfId="0" applyFont="1" applyFill="1" applyBorder="1" applyAlignment="1">
      <alignment horizontal="center" vertical="center" wrapText="1"/>
    </xf>
  </cellXfs>
  <cellStyles count="29">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2 2 2" xfId="27" xr:uid="{00000000-0005-0000-0000-000005000000}"/>
    <cellStyle name="Millares 3" xfId="6" xr:uid="{00000000-0005-0000-0000-000006000000}"/>
    <cellStyle name="Millares 3 2" xfId="7" xr:uid="{00000000-0005-0000-0000-000007000000}"/>
    <cellStyle name="Millares 4" xfId="8" xr:uid="{00000000-0005-0000-0000-000008000000}"/>
    <cellStyle name="Moneda" xfId="9" builtinId="4"/>
    <cellStyle name="Moneda 2" xfId="10" xr:uid="{00000000-0005-0000-0000-00000A000000}"/>
    <cellStyle name="Moneda 2 2" xfId="11" xr:uid="{00000000-0005-0000-0000-00000B000000}"/>
    <cellStyle name="Moneda 2 2 2" xfId="12" xr:uid="{00000000-0005-0000-0000-00000C000000}"/>
    <cellStyle name="Moneda 2 3" xfId="13" xr:uid="{00000000-0005-0000-0000-00000D000000}"/>
    <cellStyle name="Moneda 2 4" xfId="28" xr:uid="{00000000-0005-0000-0000-00000E000000}"/>
    <cellStyle name="Moneda 3" xfId="14" xr:uid="{00000000-0005-0000-0000-00000F000000}"/>
    <cellStyle name="Moneda 4" xfId="15" xr:uid="{00000000-0005-0000-0000-000010000000}"/>
    <cellStyle name="Normal" xfId="0" builtinId="0"/>
    <cellStyle name="Normal 2" xfId="16" xr:uid="{00000000-0005-0000-0000-000012000000}"/>
    <cellStyle name="Normal 2 10" xfId="17" xr:uid="{00000000-0005-0000-0000-000013000000}"/>
    <cellStyle name="Normal 3" xfId="18" xr:uid="{00000000-0005-0000-0000-000014000000}"/>
    <cellStyle name="Normal 3 2" xfId="19" xr:uid="{00000000-0005-0000-0000-000015000000}"/>
    <cellStyle name="Normal 4 2" xfId="20" xr:uid="{00000000-0005-0000-0000-000016000000}"/>
    <cellStyle name="Porcentaje" xfId="21" builtinId="5"/>
    <cellStyle name="Porcentaje 2" xfId="24" xr:uid="{00000000-0005-0000-0000-000018000000}"/>
    <cellStyle name="Porcentaje 3" xfId="25" xr:uid="{00000000-0005-0000-0000-000019000000}"/>
    <cellStyle name="Porcentaje 4" xfId="26" xr:uid="{00000000-0005-0000-0000-00001A000000}"/>
    <cellStyle name="Porcentual 2" xfId="22" xr:uid="{00000000-0005-0000-0000-00001B000000}"/>
    <cellStyle name="Porcentual 2 2" xfId="23" xr:uid="{00000000-0005-0000-0000-00001C000000}"/>
  </cellStyles>
  <dxfs count="0"/>
  <tableStyles count="0" defaultTableStyle="TableStyleMedium9" defaultPivotStyle="PivotStyleLight16"/>
  <colors>
    <mruColors>
      <color rgb="FF7BB800"/>
      <color rgb="FF669900"/>
      <color rgb="FF75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295275</xdr:colOff>
      <xdr:row>1</xdr:row>
      <xdr:rowOff>114299</xdr:rowOff>
    </xdr:from>
    <xdr:to>
      <xdr:col>6</xdr:col>
      <xdr:colOff>628650</xdr:colOff>
      <xdr:row>3</xdr:row>
      <xdr:rowOff>293122</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0999"/>
          <a:ext cx="4867275" cy="1988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109537</xdr:rowOff>
    </xdr:from>
    <xdr:to>
      <xdr:col>3</xdr:col>
      <xdr:colOff>145115</xdr:colOff>
      <xdr:row>2</xdr:row>
      <xdr:rowOff>405106</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537"/>
          <a:ext cx="1713939" cy="1934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254795</xdr:colOff>
      <xdr:row>1</xdr:row>
      <xdr:rowOff>107156</xdr:rowOff>
    </xdr:from>
    <xdr:to>
      <xdr:col>2</xdr:col>
      <xdr:colOff>1667669</xdr:colOff>
      <xdr:row>2</xdr:row>
      <xdr:rowOff>506746</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795" y="107156"/>
          <a:ext cx="2508249" cy="863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3</xdr:col>
      <xdr:colOff>19050</xdr:colOff>
      <xdr:row>2</xdr:row>
      <xdr:rowOff>161925</xdr:rowOff>
    </xdr:to>
    <xdr:pic>
      <xdr:nvPicPr>
        <xdr:cNvPr id="2" name="Imagen 1">
          <a:extLst>
            <a:ext uri="{FF2B5EF4-FFF2-40B4-BE49-F238E27FC236}">
              <a16:creationId xmlns:a16="http://schemas.microsoft.com/office/drawing/2014/main" id="{B3069B58-3918-4092-B99B-02E0205EC727}"/>
            </a:ext>
          </a:extLst>
        </xdr:cNvPr>
        <xdr:cNvPicPr>
          <a:picLocks noChangeAspect="1"/>
        </xdr:cNvPicPr>
      </xdr:nvPicPr>
      <xdr:blipFill>
        <a:blip xmlns:r="http://schemas.openxmlformats.org/officeDocument/2006/relationships" r:embed="rId1"/>
        <a:stretch>
          <a:fillRect/>
        </a:stretch>
      </xdr:blipFill>
      <xdr:spPr>
        <a:xfrm>
          <a:off x="9525" y="47625"/>
          <a:ext cx="2295525" cy="876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9"/>
  <sheetViews>
    <sheetView topLeftCell="U10" zoomScale="46" zoomScaleNormal="46" zoomScaleSheetLayoutView="70" workbookViewId="0">
      <selection activeCell="AF14" sqref="AF14"/>
    </sheetView>
  </sheetViews>
  <sheetFormatPr baseColWidth="10" defaultRowHeight="15" x14ac:dyDescent="0.25"/>
  <cols>
    <col min="1" max="1" width="4.42578125" style="1" customWidth="1"/>
    <col min="2" max="2" width="5.85546875" style="1" customWidth="1"/>
    <col min="3" max="3" width="13.5703125" style="1" customWidth="1"/>
    <col min="4" max="4" width="8.85546875" style="1" customWidth="1"/>
    <col min="5" max="5" width="27.140625" style="1" customWidth="1"/>
    <col min="6" max="6" width="7.5703125" style="1" customWidth="1"/>
    <col min="7" max="7" width="16" style="1" customWidth="1"/>
    <col min="8" max="8" width="12.85546875" style="1" customWidth="1"/>
    <col min="9" max="9" width="11.7109375" style="1" customWidth="1"/>
    <col min="10" max="10" width="14.7109375" style="18" bestFit="1" customWidth="1"/>
    <col min="11" max="11" width="11.42578125" style="27" customWidth="1"/>
    <col min="12" max="12" width="12.7109375" style="26" customWidth="1"/>
    <col min="13" max="13" width="12.7109375" style="18" customWidth="1"/>
    <col min="14" max="14" width="18.28515625" style="27" customWidth="1"/>
    <col min="15" max="15" width="19" style="27" customWidth="1"/>
    <col min="16" max="16" width="15.7109375" style="26" customWidth="1"/>
    <col min="17" max="17" width="14.28515625" style="26" customWidth="1"/>
    <col min="18" max="18" width="16.85546875" style="26" customWidth="1"/>
    <col min="19" max="19" width="12.7109375" style="26" customWidth="1"/>
    <col min="20" max="20" width="15.140625" style="27" customWidth="1"/>
    <col min="21" max="21" width="15.42578125" style="27" customWidth="1"/>
    <col min="22" max="22" width="16" style="26" customWidth="1"/>
    <col min="23" max="23" width="16.42578125" style="26" customWidth="1"/>
    <col min="24" max="25" width="16.140625" style="26" customWidth="1"/>
    <col min="26" max="26" width="16.7109375" style="27" customWidth="1"/>
    <col min="27" max="27" width="12.7109375" style="27" customWidth="1"/>
    <col min="28" max="28" width="12.7109375" style="26" customWidth="1"/>
    <col min="29" max="29" width="13.28515625" style="26" customWidth="1"/>
    <col min="30" max="30" width="17.7109375" style="26" customWidth="1"/>
    <col min="31" max="31" width="17.28515625" style="26" customWidth="1"/>
    <col min="32" max="32" width="15" style="27" customWidth="1"/>
    <col min="33" max="33" width="11.85546875" style="27" customWidth="1"/>
    <col min="34" max="37" width="12.7109375" style="27" customWidth="1"/>
    <col min="38" max="38" width="15.42578125" style="27" customWidth="1"/>
    <col min="39" max="39" width="12.85546875" style="1" customWidth="1"/>
    <col min="40" max="40" width="13.42578125" style="1" customWidth="1"/>
    <col min="41" max="41" width="15.85546875" style="1" customWidth="1"/>
    <col min="42" max="42" width="14.28515625" style="1" customWidth="1"/>
    <col min="43" max="43" width="17.42578125" style="1" customWidth="1"/>
    <col min="44" max="44" width="17.28515625" style="1" customWidth="1"/>
    <col min="45" max="45" width="35.7109375" style="1" customWidth="1"/>
    <col min="46" max="47" width="11.42578125" style="1" customWidth="1"/>
    <col min="48" max="48" width="19.140625" style="1" customWidth="1"/>
    <col min="49" max="49" width="16.7109375" style="1" customWidth="1"/>
    <col min="50" max="50" width="11.42578125" style="1"/>
    <col min="51" max="51" width="56.5703125" style="1" customWidth="1"/>
    <col min="52" max="16384" width="11.42578125" style="1"/>
  </cols>
  <sheetData>
    <row r="1" spans="1:49" ht="21" customHeight="1" thickBot="1" x14ac:dyDescent="0.3">
      <c r="B1" s="4"/>
      <c r="C1" s="4"/>
      <c r="D1" s="4"/>
      <c r="E1" s="4"/>
      <c r="F1" s="4"/>
      <c r="G1" s="4"/>
      <c r="H1" s="4"/>
      <c r="I1" s="4"/>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4"/>
      <c r="AN1" s="4"/>
      <c r="AO1" s="4"/>
      <c r="AP1" s="4"/>
      <c r="AQ1" s="4"/>
      <c r="AR1" s="4"/>
      <c r="AS1" s="4"/>
      <c r="AT1" s="4"/>
      <c r="AU1" s="4"/>
      <c r="AV1" s="4"/>
      <c r="AW1" s="4"/>
    </row>
    <row r="2" spans="1:49" s="33" customFormat="1" ht="56.25" customHeight="1" x14ac:dyDescent="0.5">
      <c r="A2" s="251"/>
      <c r="B2" s="252"/>
      <c r="C2" s="252"/>
      <c r="D2" s="252"/>
      <c r="E2" s="252"/>
      <c r="F2" s="252"/>
      <c r="G2" s="253"/>
      <c r="H2" s="226" t="s">
        <v>100</v>
      </c>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8"/>
    </row>
    <row r="3" spans="1:49" s="33" customFormat="1" ht="84.75" customHeight="1" x14ac:dyDescent="0.5">
      <c r="A3" s="254"/>
      <c r="B3" s="255"/>
      <c r="C3" s="255"/>
      <c r="D3" s="255"/>
      <c r="E3" s="255"/>
      <c r="F3" s="255"/>
      <c r="G3" s="256"/>
      <c r="H3" s="260" t="s">
        <v>96</v>
      </c>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2"/>
    </row>
    <row r="4" spans="1:49" s="32" customFormat="1" ht="38.25" customHeight="1" thickBot="1" x14ac:dyDescent="0.45">
      <c r="A4" s="257"/>
      <c r="B4" s="258"/>
      <c r="C4" s="258"/>
      <c r="D4" s="258"/>
      <c r="E4" s="258"/>
      <c r="F4" s="258"/>
      <c r="G4" s="259"/>
      <c r="H4" s="241" t="s">
        <v>89</v>
      </c>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3"/>
      <c r="AM4" s="241" t="s">
        <v>90</v>
      </c>
      <c r="AN4" s="242"/>
      <c r="AO4" s="242"/>
      <c r="AP4" s="242"/>
      <c r="AQ4" s="242"/>
      <c r="AR4" s="242"/>
      <c r="AS4" s="242"/>
      <c r="AT4" s="242"/>
      <c r="AU4" s="242"/>
      <c r="AV4" s="242"/>
      <c r="AW4" s="244"/>
    </row>
    <row r="5" spans="1:49" ht="41.25" customHeight="1" x14ac:dyDescent="0.25">
      <c r="A5" s="245" t="s">
        <v>0</v>
      </c>
      <c r="B5" s="246"/>
      <c r="C5" s="246"/>
      <c r="D5" s="246"/>
      <c r="E5" s="246"/>
      <c r="F5" s="246"/>
      <c r="G5" s="246"/>
      <c r="H5" s="246"/>
      <c r="I5" s="246"/>
      <c r="J5" s="246"/>
      <c r="K5" s="246"/>
      <c r="L5" s="246"/>
      <c r="M5" s="246"/>
      <c r="N5" s="246"/>
      <c r="O5" s="246"/>
      <c r="P5" s="246"/>
      <c r="Q5" s="246"/>
      <c r="R5" s="247"/>
      <c r="S5" s="229" t="s">
        <v>101</v>
      </c>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1"/>
    </row>
    <row r="6" spans="1:49" ht="26.25" customHeight="1" x14ac:dyDescent="0.25">
      <c r="A6" s="248" t="s">
        <v>2</v>
      </c>
      <c r="B6" s="249"/>
      <c r="C6" s="249"/>
      <c r="D6" s="249"/>
      <c r="E6" s="249"/>
      <c r="F6" s="249"/>
      <c r="G6" s="249"/>
      <c r="H6" s="249"/>
      <c r="I6" s="249"/>
      <c r="J6" s="249"/>
      <c r="K6" s="249"/>
      <c r="L6" s="249"/>
      <c r="M6" s="249"/>
      <c r="N6" s="249"/>
      <c r="O6" s="249"/>
      <c r="P6" s="249"/>
      <c r="Q6" s="249"/>
      <c r="R6" s="250"/>
      <c r="S6" s="238" t="s">
        <v>102</v>
      </c>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40"/>
    </row>
    <row r="7" spans="1:49" ht="30" customHeight="1" x14ac:dyDescent="0.25">
      <c r="A7" s="224" t="s">
        <v>3</v>
      </c>
      <c r="B7" s="225"/>
      <c r="C7" s="225"/>
      <c r="D7" s="225"/>
      <c r="E7" s="225"/>
      <c r="F7" s="225"/>
      <c r="G7" s="225"/>
      <c r="H7" s="225"/>
      <c r="I7" s="225"/>
      <c r="J7" s="225"/>
      <c r="K7" s="225"/>
      <c r="L7" s="225"/>
      <c r="M7" s="225"/>
      <c r="N7" s="225"/>
      <c r="O7" s="225"/>
      <c r="P7" s="225"/>
      <c r="Q7" s="225"/>
      <c r="R7" s="225"/>
      <c r="S7" s="232" t="s">
        <v>103</v>
      </c>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4"/>
    </row>
    <row r="8" spans="1:49" ht="30" customHeight="1" thickBot="1" x14ac:dyDescent="0.3">
      <c r="A8" s="224" t="s">
        <v>1</v>
      </c>
      <c r="B8" s="225"/>
      <c r="C8" s="225"/>
      <c r="D8" s="225"/>
      <c r="E8" s="225"/>
      <c r="F8" s="225"/>
      <c r="G8" s="225"/>
      <c r="H8" s="225"/>
      <c r="I8" s="225"/>
      <c r="J8" s="225"/>
      <c r="K8" s="225"/>
      <c r="L8" s="225"/>
      <c r="M8" s="225"/>
      <c r="N8" s="225"/>
      <c r="O8" s="225"/>
      <c r="P8" s="225"/>
      <c r="Q8" s="225"/>
      <c r="R8" s="225"/>
      <c r="S8" s="235" t="s">
        <v>104</v>
      </c>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7"/>
    </row>
    <row r="9" spans="1:49" ht="29.25" customHeight="1" thickBot="1" x14ac:dyDescent="0.3">
      <c r="A9" s="265"/>
      <c r="B9" s="266"/>
      <c r="C9" s="266"/>
      <c r="D9" s="266"/>
      <c r="E9" s="266"/>
      <c r="F9" s="266"/>
      <c r="G9" s="266"/>
      <c r="H9" s="266"/>
      <c r="I9" s="266"/>
      <c r="J9" s="266"/>
      <c r="K9" s="266"/>
      <c r="L9" s="266"/>
      <c r="M9" s="266"/>
      <c r="N9" s="266"/>
      <c r="O9" s="266"/>
      <c r="P9" s="266"/>
      <c r="Q9" s="266"/>
      <c r="R9" s="29"/>
      <c r="S9" s="29"/>
      <c r="T9" s="29"/>
      <c r="U9" s="29"/>
      <c r="V9" s="29"/>
      <c r="W9" s="29"/>
      <c r="X9" s="29"/>
      <c r="Y9" s="29"/>
      <c r="Z9" s="29"/>
      <c r="AA9" s="29"/>
      <c r="AB9" s="29"/>
      <c r="AC9" s="29"/>
      <c r="AD9" s="29"/>
      <c r="AE9" s="29"/>
      <c r="AF9" s="29"/>
      <c r="AG9" s="29"/>
      <c r="AH9" s="29"/>
      <c r="AI9" s="29"/>
      <c r="AJ9" s="29"/>
      <c r="AK9" s="29"/>
      <c r="AL9" s="29"/>
      <c r="AM9" s="30"/>
      <c r="AN9" s="30"/>
      <c r="AO9" s="30"/>
      <c r="AP9" s="30"/>
      <c r="AQ9" s="30"/>
      <c r="AR9" s="30"/>
      <c r="AS9" s="30"/>
      <c r="AT9" s="30"/>
      <c r="AU9" s="30"/>
      <c r="AV9" s="30"/>
      <c r="AW9" s="31"/>
    </row>
    <row r="10" spans="1:49" s="2" customFormat="1" ht="70.5" customHeight="1" x14ac:dyDescent="0.25">
      <c r="A10" s="269" t="s">
        <v>78</v>
      </c>
      <c r="B10" s="223"/>
      <c r="C10" s="223"/>
      <c r="D10" s="223" t="s">
        <v>59</v>
      </c>
      <c r="E10" s="223"/>
      <c r="F10" s="223" t="s">
        <v>61</v>
      </c>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t="s">
        <v>69</v>
      </c>
      <c r="AR10" s="223" t="s">
        <v>70</v>
      </c>
      <c r="AS10" s="211" t="s">
        <v>71</v>
      </c>
      <c r="AT10" s="211" t="s">
        <v>72</v>
      </c>
      <c r="AU10" s="211" t="s">
        <v>73</v>
      </c>
      <c r="AV10" s="211" t="s">
        <v>74</v>
      </c>
      <c r="AW10" s="218" t="s">
        <v>75</v>
      </c>
    </row>
    <row r="11" spans="1:49" s="3" customFormat="1" ht="24" customHeight="1" x14ac:dyDescent="0.2">
      <c r="A11" s="267" t="s">
        <v>77</v>
      </c>
      <c r="B11" s="270" t="s">
        <v>58</v>
      </c>
      <c r="C11" s="221" t="s">
        <v>79</v>
      </c>
      <c r="D11" s="221" t="s">
        <v>43</v>
      </c>
      <c r="E11" s="221" t="s">
        <v>60</v>
      </c>
      <c r="F11" s="221" t="s">
        <v>62</v>
      </c>
      <c r="G11" s="221" t="s">
        <v>63</v>
      </c>
      <c r="H11" s="221" t="s">
        <v>64</v>
      </c>
      <c r="I11" s="221" t="s">
        <v>65</v>
      </c>
      <c r="J11" s="221" t="s">
        <v>66</v>
      </c>
      <c r="K11" s="34"/>
      <c r="L11" s="215" t="s">
        <v>67</v>
      </c>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7"/>
      <c r="AM11" s="214" t="s">
        <v>68</v>
      </c>
      <c r="AN11" s="214"/>
      <c r="AO11" s="214"/>
      <c r="AP11" s="214"/>
      <c r="AQ11" s="221"/>
      <c r="AR11" s="221"/>
      <c r="AS11" s="212"/>
      <c r="AT11" s="212"/>
      <c r="AU11" s="212"/>
      <c r="AV11" s="212"/>
      <c r="AW11" s="219"/>
    </row>
    <row r="12" spans="1:49" s="3" customFormat="1" ht="31.5" customHeight="1" x14ac:dyDescent="0.2">
      <c r="A12" s="267"/>
      <c r="B12" s="270"/>
      <c r="C12" s="221"/>
      <c r="D12" s="221"/>
      <c r="E12" s="221"/>
      <c r="F12" s="221"/>
      <c r="G12" s="221"/>
      <c r="H12" s="221"/>
      <c r="I12" s="221"/>
      <c r="J12" s="221"/>
      <c r="K12" s="35"/>
      <c r="L12" s="214">
        <v>2016</v>
      </c>
      <c r="M12" s="214"/>
      <c r="N12" s="214"/>
      <c r="O12" s="215">
        <v>2017</v>
      </c>
      <c r="P12" s="216"/>
      <c r="Q12" s="216"/>
      <c r="R12" s="216"/>
      <c r="S12" s="216"/>
      <c r="T12" s="217"/>
      <c r="U12" s="215">
        <v>2018</v>
      </c>
      <c r="V12" s="216"/>
      <c r="W12" s="216"/>
      <c r="X12" s="216"/>
      <c r="Y12" s="216"/>
      <c r="Z12" s="217"/>
      <c r="AA12" s="215">
        <v>2019</v>
      </c>
      <c r="AB12" s="216"/>
      <c r="AC12" s="216"/>
      <c r="AD12" s="216"/>
      <c r="AE12" s="216"/>
      <c r="AF12" s="217"/>
      <c r="AG12" s="215">
        <v>2020</v>
      </c>
      <c r="AH12" s="216"/>
      <c r="AI12" s="216"/>
      <c r="AJ12" s="216"/>
      <c r="AK12" s="216"/>
      <c r="AL12" s="217"/>
      <c r="AM12" s="221" t="s">
        <v>4</v>
      </c>
      <c r="AN12" s="221" t="s">
        <v>5</v>
      </c>
      <c r="AO12" s="221" t="s">
        <v>6</v>
      </c>
      <c r="AP12" s="221" t="s">
        <v>7</v>
      </c>
      <c r="AQ12" s="221"/>
      <c r="AR12" s="221"/>
      <c r="AS12" s="212"/>
      <c r="AT12" s="212"/>
      <c r="AU12" s="212"/>
      <c r="AV12" s="212"/>
      <c r="AW12" s="219"/>
    </row>
    <row r="13" spans="1:49" s="3" customFormat="1" ht="97.5" customHeight="1" thickBot="1" x14ac:dyDescent="0.25">
      <c r="A13" s="268"/>
      <c r="B13" s="271"/>
      <c r="C13" s="222"/>
      <c r="D13" s="222"/>
      <c r="E13" s="222"/>
      <c r="F13" s="222"/>
      <c r="G13" s="222"/>
      <c r="H13" s="222"/>
      <c r="I13" s="222"/>
      <c r="J13" s="222"/>
      <c r="K13" s="36" t="s">
        <v>80</v>
      </c>
      <c r="L13" s="36" t="s">
        <v>84</v>
      </c>
      <c r="M13" s="36" t="s">
        <v>88</v>
      </c>
      <c r="N13" s="36" t="s">
        <v>31</v>
      </c>
      <c r="O13" s="36" t="s">
        <v>83</v>
      </c>
      <c r="P13" s="36" t="s">
        <v>86</v>
      </c>
      <c r="Q13" s="36" t="s">
        <v>87</v>
      </c>
      <c r="R13" s="36" t="s">
        <v>84</v>
      </c>
      <c r="S13" s="36" t="s">
        <v>88</v>
      </c>
      <c r="T13" s="36" t="s">
        <v>31</v>
      </c>
      <c r="U13" s="36" t="s">
        <v>83</v>
      </c>
      <c r="V13" s="36" t="s">
        <v>86</v>
      </c>
      <c r="W13" s="36" t="s">
        <v>87</v>
      </c>
      <c r="X13" s="36" t="s">
        <v>84</v>
      </c>
      <c r="Y13" s="36" t="s">
        <v>88</v>
      </c>
      <c r="Z13" s="36" t="s">
        <v>31</v>
      </c>
      <c r="AA13" s="36" t="s">
        <v>83</v>
      </c>
      <c r="AB13" s="36" t="s">
        <v>86</v>
      </c>
      <c r="AC13" s="36" t="s">
        <v>87</v>
      </c>
      <c r="AD13" s="36" t="s">
        <v>84</v>
      </c>
      <c r="AE13" s="36" t="s">
        <v>88</v>
      </c>
      <c r="AF13" s="36" t="s">
        <v>31</v>
      </c>
      <c r="AG13" s="36" t="s">
        <v>83</v>
      </c>
      <c r="AH13" s="36" t="s">
        <v>86</v>
      </c>
      <c r="AI13" s="36" t="s">
        <v>87</v>
      </c>
      <c r="AJ13" s="36" t="s">
        <v>84</v>
      </c>
      <c r="AK13" s="36" t="s">
        <v>88</v>
      </c>
      <c r="AL13" s="36" t="s">
        <v>31</v>
      </c>
      <c r="AM13" s="222"/>
      <c r="AN13" s="222"/>
      <c r="AO13" s="222"/>
      <c r="AP13" s="222"/>
      <c r="AQ13" s="222"/>
      <c r="AR13" s="222"/>
      <c r="AS13" s="213"/>
      <c r="AT13" s="213"/>
      <c r="AU13" s="213"/>
      <c r="AV13" s="213"/>
      <c r="AW13" s="220"/>
    </row>
    <row r="14" spans="1:49" s="101" customFormat="1" ht="327" customHeight="1" x14ac:dyDescent="0.2">
      <c r="A14" s="93">
        <v>39</v>
      </c>
      <c r="B14" s="94">
        <v>179</v>
      </c>
      <c r="C14" s="94" t="s">
        <v>105</v>
      </c>
      <c r="D14" s="94">
        <v>455</v>
      </c>
      <c r="E14" s="95" t="s">
        <v>106</v>
      </c>
      <c r="F14" s="94">
        <v>358</v>
      </c>
      <c r="G14" s="95" t="s">
        <v>107</v>
      </c>
      <c r="H14" s="94" t="s">
        <v>108</v>
      </c>
      <c r="I14" s="94" t="s">
        <v>109</v>
      </c>
      <c r="J14" s="96">
        <v>1250000</v>
      </c>
      <c r="K14" s="96">
        <v>43710</v>
      </c>
      <c r="L14" s="96">
        <v>43710</v>
      </c>
      <c r="M14" s="96">
        <v>62500</v>
      </c>
      <c r="N14" s="96">
        <v>82804</v>
      </c>
      <c r="O14" s="96">
        <v>375000</v>
      </c>
      <c r="P14" s="96">
        <v>375000</v>
      </c>
      <c r="Q14" s="96">
        <v>375000</v>
      </c>
      <c r="R14" s="96">
        <v>375000</v>
      </c>
      <c r="S14" s="97">
        <v>375000</v>
      </c>
      <c r="T14" s="97">
        <v>402196</v>
      </c>
      <c r="U14" s="96">
        <v>375000</v>
      </c>
      <c r="V14" s="96">
        <v>375000</v>
      </c>
      <c r="W14" s="96">
        <v>375000</v>
      </c>
      <c r="X14" s="96">
        <v>375000</v>
      </c>
      <c r="Y14" s="96">
        <v>375000</v>
      </c>
      <c r="Z14" s="96">
        <v>375000</v>
      </c>
      <c r="AA14" s="96">
        <v>367500</v>
      </c>
      <c r="AB14" s="96">
        <v>367000</v>
      </c>
      <c r="AC14" s="96">
        <v>367000</v>
      </c>
      <c r="AD14" s="96">
        <v>367000</v>
      </c>
      <c r="AE14" s="96">
        <v>367000</v>
      </c>
      <c r="AF14" s="96">
        <v>367000</v>
      </c>
      <c r="AG14" s="96">
        <v>23000</v>
      </c>
      <c r="AH14" s="96"/>
      <c r="AI14" s="98"/>
      <c r="AJ14" s="98"/>
      <c r="AK14" s="98"/>
      <c r="AL14" s="98"/>
      <c r="AM14" s="108">
        <v>41021</v>
      </c>
      <c r="AN14" s="108">
        <v>169228</v>
      </c>
      <c r="AO14" s="109">
        <v>288086</v>
      </c>
      <c r="AP14" s="110">
        <v>367000</v>
      </c>
      <c r="AQ14" s="105">
        <f>AP14/AD14</f>
        <v>1</v>
      </c>
      <c r="AR14" s="99">
        <f>(AP14+Z14+T14+N14)/J14</f>
        <v>0.98160000000000003</v>
      </c>
      <c r="AS14" s="111" t="s">
        <v>141</v>
      </c>
      <c r="AT14" s="112" t="s">
        <v>125</v>
      </c>
      <c r="AU14" s="113" t="s">
        <v>126</v>
      </c>
      <c r="AV14" s="61" t="s">
        <v>127</v>
      </c>
      <c r="AW14" s="100" t="s">
        <v>128</v>
      </c>
    </row>
    <row r="15" spans="1:49" x14ac:dyDescent="0.25">
      <c r="A15" s="4"/>
      <c r="B15" s="4"/>
      <c r="C15" s="4"/>
      <c r="D15" s="4"/>
      <c r="E15" s="4"/>
      <c r="F15" s="4"/>
      <c r="G15" s="4"/>
      <c r="H15" s="4"/>
      <c r="I15" s="4"/>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4"/>
      <c r="AN15" s="4"/>
      <c r="AO15" s="4"/>
      <c r="AP15" s="4"/>
      <c r="AQ15" s="4"/>
      <c r="AR15" s="4"/>
      <c r="AS15" s="4"/>
      <c r="AT15" s="4"/>
      <c r="AU15" s="4"/>
      <c r="AV15" s="4"/>
      <c r="AW15" s="4"/>
    </row>
    <row r="16" spans="1:49" x14ac:dyDescent="0.25">
      <c r="A16" s="4"/>
      <c r="B16" s="4"/>
      <c r="C16" s="4"/>
      <c r="D16" s="4"/>
      <c r="E16" s="4"/>
      <c r="F16" s="4"/>
      <c r="G16" s="4"/>
      <c r="H16" s="4"/>
      <c r="I16" s="4"/>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4"/>
      <c r="AN16" s="4"/>
      <c r="AO16" s="4"/>
      <c r="AP16" s="4"/>
      <c r="AQ16" s="4"/>
      <c r="AR16" s="4"/>
      <c r="AS16" s="4"/>
      <c r="AT16" s="4"/>
      <c r="AU16" s="4"/>
      <c r="AV16" s="4"/>
      <c r="AW16" s="4"/>
    </row>
    <row r="17" spans="1:52" x14ac:dyDescent="0.25">
      <c r="A17" s="56" t="s">
        <v>91</v>
      </c>
      <c r="B17" s="4"/>
      <c r="C17" s="4"/>
      <c r="D17" s="4"/>
      <c r="E17" s="4"/>
      <c r="F17" s="4"/>
      <c r="G17" s="4"/>
      <c r="H17" s="4"/>
      <c r="I17" s="4"/>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4"/>
      <c r="AN17" s="4"/>
      <c r="AO17" s="104"/>
      <c r="AP17" s="4"/>
      <c r="AQ17" s="4"/>
      <c r="AR17" s="4"/>
      <c r="AS17" s="4"/>
      <c r="AT17" s="4"/>
      <c r="AU17" s="4"/>
      <c r="AV17" s="4"/>
      <c r="AW17" s="4"/>
    </row>
    <row r="18" spans="1:52" ht="25.5" customHeight="1" x14ac:dyDescent="0.25">
      <c r="A18" s="54" t="s">
        <v>92</v>
      </c>
      <c r="B18" s="272" t="s">
        <v>93</v>
      </c>
      <c r="C18" s="272"/>
      <c r="D18" s="272"/>
      <c r="E18" s="272"/>
      <c r="F18" s="272"/>
      <c r="G18" s="272"/>
      <c r="H18" s="263" t="s">
        <v>94</v>
      </c>
      <c r="I18" s="263"/>
      <c r="J18" s="263"/>
      <c r="K18" s="263"/>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4"/>
      <c r="AN18" s="4"/>
      <c r="AO18" s="4"/>
      <c r="AP18" s="4"/>
      <c r="AQ18" s="4"/>
      <c r="AR18" s="4"/>
      <c r="AS18" s="4"/>
      <c r="AT18" s="4"/>
      <c r="AU18" s="4"/>
      <c r="AV18" s="4"/>
      <c r="AW18" s="4"/>
    </row>
    <row r="19" spans="1:52" ht="25.5" customHeight="1" x14ac:dyDescent="0.25">
      <c r="A19" s="55">
        <v>11</v>
      </c>
      <c r="B19" s="273" t="s">
        <v>95</v>
      </c>
      <c r="C19" s="273"/>
      <c r="D19" s="273"/>
      <c r="E19" s="273"/>
      <c r="F19" s="273"/>
      <c r="G19" s="273"/>
      <c r="H19" s="264" t="s">
        <v>97</v>
      </c>
      <c r="I19" s="264"/>
      <c r="J19" s="264"/>
      <c r="K19" s="264"/>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4"/>
      <c r="AN19" s="4"/>
      <c r="AO19" s="4"/>
      <c r="AP19" s="4"/>
      <c r="AQ19" s="4"/>
      <c r="AR19" s="4"/>
      <c r="AS19" s="4"/>
      <c r="AT19" s="4"/>
      <c r="AU19" s="4"/>
      <c r="AV19" s="4"/>
      <c r="AW19" s="4"/>
      <c r="AZ19" s="101"/>
    </row>
  </sheetData>
  <mergeCells count="49">
    <mergeCell ref="H18:K18"/>
    <mergeCell ref="H19:K19"/>
    <mergeCell ref="A9:Q9"/>
    <mergeCell ref="A11:A13"/>
    <mergeCell ref="A10:C10"/>
    <mergeCell ref="D10:E10"/>
    <mergeCell ref="J11:J13"/>
    <mergeCell ref="B11:B13"/>
    <mergeCell ref="C11:C13"/>
    <mergeCell ref="D11:D13"/>
    <mergeCell ref="E11:E13"/>
    <mergeCell ref="B18:G18"/>
    <mergeCell ref="B19:G19"/>
    <mergeCell ref="A7:R7"/>
    <mergeCell ref="A8:R8"/>
    <mergeCell ref="H2:AW2"/>
    <mergeCell ref="S5:AW5"/>
    <mergeCell ref="S7:AW7"/>
    <mergeCell ref="S8:AW8"/>
    <mergeCell ref="S6:AW6"/>
    <mergeCell ref="H4:AL4"/>
    <mergeCell ref="AM4:AW4"/>
    <mergeCell ref="A5:R5"/>
    <mergeCell ref="A6:R6"/>
    <mergeCell ref="A2:G4"/>
    <mergeCell ref="H3:AW3"/>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U10:AU13"/>
    <mergeCell ref="L12:N12"/>
    <mergeCell ref="AM11:AP11"/>
    <mergeCell ref="O12:T12"/>
    <mergeCell ref="U12:Z12"/>
    <mergeCell ref="AA12:AF12"/>
    <mergeCell ref="AG12:AL12"/>
  </mergeCells>
  <phoneticPr fontId="8" type="noConversion"/>
  <dataValidations count="1">
    <dataValidation type="list" allowBlank="1" showInputMessage="1" showErrorMessage="1" sqref="I14" xr:uid="{00000000-0002-0000-0000-000000000000}">
      <formula1>"suma, personas"</formula1>
    </dataValidation>
  </dataValidations>
  <printOptions horizontalCentered="1" verticalCentered="1"/>
  <pageMargins left="0" right="0" top="0.15748031496062992" bottom="0" header="0.31496062992125984" footer="0.31496062992125984"/>
  <pageSetup scale="50"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32"/>
  <sheetViews>
    <sheetView zoomScale="50" zoomScaleNormal="50" zoomScaleSheetLayoutView="40" workbookViewId="0">
      <selection activeCell="G10" sqref="G10:G11"/>
    </sheetView>
  </sheetViews>
  <sheetFormatPr baseColWidth="10" defaultColWidth="12" defaultRowHeight="15.75" x14ac:dyDescent="0.25"/>
  <cols>
    <col min="1" max="1" width="12" style="1" customWidth="1"/>
    <col min="2" max="2" width="9" style="1" customWidth="1"/>
    <col min="3" max="3" width="14" style="1" customWidth="1"/>
    <col min="4" max="4" width="13.7109375" style="7" customWidth="1"/>
    <col min="5" max="5" width="8.5703125" style="7" customWidth="1"/>
    <col min="6" max="6" width="11.28515625" style="7" customWidth="1"/>
    <col min="7" max="7" width="7.28515625" style="21" customWidth="1"/>
    <col min="8" max="8" width="16.5703125" style="8" customWidth="1"/>
    <col min="9" max="9" width="16.42578125" style="8" customWidth="1"/>
    <col min="10" max="10" width="17" style="8" customWidth="1"/>
    <col min="11" max="11" width="16.140625" style="8" customWidth="1"/>
    <col min="12" max="12" width="17.5703125" style="8" customWidth="1"/>
    <col min="13" max="13" width="19.85546875" style="8" customWidth="1"/>
    <col min="14" max="14" width="17.5703125" style="8" customWidth="1"/>
    <col min="15" max="15" width="17.140625" style="8" customWidth="1"/>
    <col min="16" max="16" width="17" style="8" customWidth="1"/>
    <col min="17" max="17" width="15.85546875" style="8" customWidth="1"/>
    <col min="18" max="18" width="17.5703125" style="8" customWidth="1"/>
    <col min="19" max="19" width="15.5703125" style="8" customWidth="1"/>
    <col min="20" max="20" width="16.140625" style="8" customWidth="1"/>
    <col min="21" max="21" width="15.85546875" style="8" customWidth="1"/>
    <col min="22" max="22" width="16.5703125" style="8" customWidth="1"/>
    <col min="23" max="23" width="17.42578125" style="8" customWidth="1"/>
    <col min="24" max="24" width="18.140625" style="8" customWidth="1"/>
    <col min="25" max="25" width="18" style="8" customWidth="1"/>
    <col min="26" max="26" width="20.85546875" style="8" customWidth="1"/>
    <col min="27" max="27" width="18.28515625" style="8" customWidth="1"/>
    <col min="28" max="28" width="17.28515625" style="8" customWidth="1"/>
    <col min="29" max="29" width="16.28515625" style="8" customWidth="1"/>
    <col min="30" max="30" width="15.85546875" style="8" customWidth="1"/>
    <col min="31" max="31" width="17.7109375" style="8" customWidth="1"/>
    <col min="32" max="36" width="12" style="8" customWidth="1"/>
    <col min="37" max="37" width="18" style="1" customWidth="1"/>
    <col min="38" max="38" width="19.140625" style="1" customWidth="1"/>
    <col min="39" max="40" width="17.140625" style="18" customWidth="1"/>
    <col min="41" max="41" width="9.7109375" style="1" customWidth="1"/>
    <col min="42" max="42" width="11.28515625" style="1" customWidth="1"/>
    <col min="43" max="43" width="97" style="1" customWidth="1"/>
    <col min="44" max="45" width="16.85546875" style="1" customWidth="1"/>
    <col min="46" max="47" width="12" style="1" customWidth="1"/>
    <col min="48" max="16384" width="12" style="1"/>
  </cols>
  <sheetData>
    <row r="1" spans="1:49" s="33" customFormat="1" ht="56.25" customHeight="1" x14ac:dyDescent="0.5">
      <c r="A1" s="277"/>
      <c r="B1" s="278"/>
      <c r="C1" s="278"/>
      <c r="D1" s="278"/>
      <c r="E1" s="279"/>
      <c r="F1" s="291" t="s">
        <v>100</v>
      </c>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row>
    <row r="2" spans="1:49" s="33" customFormat="1" ht="72.75" customHeight="1" x14ac:dyDescent="0.5">
      <c r="A2" s="265"/>
      <c r="B2" s="266"/>
      <c r="C2" s="266"/>
      <c r="D2" s="266"/>
      <c r="E2" s="280"/>
      <c r="F2" s="298" t="s">
        <v>98</v>
      </c>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row>
    <row r="3" spans="1:49" s="32" customFormat="1" ht="42" customHeight="1" thickBot="1" x14ac:dyDescent="0.45">
      <c r="A3" s="281"/>
      <c r="B3" s="282"/>
      <c r="C3" s="282"/>
      <c r="D3" s="282"/>
      <c r="E3" s="283"/>
      <c r="F3" s="290" t="s">
        <v>149</v>
      </c>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t="s">
        <v>90</v>
      </c>
      <c r="AN3" s="290"/>
      <c r="AO3" s="290"/>
      <c r="AP3" s="290"/>
      <c r="AQ3" s="290"/>
      <c r="AR3" s="290"/>
      <c r="AS3" s="290"/>
      <c r="AT3" s="290"/>
      <c r="AU3" s="290"/>
    </row>
    <row r="4" spans="1:49" ht="45.75" customHeight="1" x14ac:dyDescent="0.25">
      <c r="A4" s="284" t="s">
        <v>123</v>
      </c>
      <c r="B4" s="285"/>
      <c r="C4" s="285"/>
      <c r="D4" s="285"/>
      <c r="E4" s="285"/>
      <c r="F4" s="285"/>
      <c r="G4" s="285"/>
      <c r="H4" s="285"/>
      <c r="I4" s="285"/>
      <c r="J4" s="285"/>
      <c r="K4" s="285"/>
      <c r="L4" s="285"/>
      <c r="M4" s="285"/>
      <c r="N4" s="285"/>
      <c r="O4" s="285"/>
      <c r="P4" s="286"/>
      <c r="Q4" s="292" t="s">
        <v>101</v>
      </c>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4"/>
    </row>
    <row r="5" spans="1:49" ht="36" customHeight="1" thickBot="1" x14ac:dyDescent="0.3">
      <c r="A5" s="287" t="s">
        <v>124</v>
      </c>
      <c r="B5" s="288"/>
      <c r="C5" s="288"/>
      <c r="D5" s="288"/>
      <c r="E5" s="288"/>
      <c r="F5" s="288"/>
      <c r="G5" s="288"/>
      <c r="H5" s="288"/>
      <c r="I5" s="288"/>
      <c r="J5" s="288"/>
      <c r="K5" s="288"/>
      <c r="L5" s="288"/>
      <c r="M5" s="288"/>
      <c r="N5" s="288"/>
      <c r="O5" s="288"/>
      <c r="P5" s="289"/>
      <c r="Q5" s="295" t="s">
        <v>102</v>
      </c>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7"/>
    </row>
    <row r="6" spans="1:49" ht="38.25" customHeight="1" thickBot="1" x14ac:dyDescent="0.3">
      <c r="A6" s="4"/>
      <c r="B6" s="4"/>
      <c r="C6" s="4"/>
      <c r="D6" s="57"/>
      <c r="E6" s="57"/>
      <c r="F6" s="57"/>
      <c r="G6" s="58"/>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4"/>
      <c r="AL6" s="4"/>
      <c r="AM6" s="17"/>
      <c r="AN6" s="60"/>
      <c r="AO6" s="4"/>
      <c r="AP6" s="4"/>
      <c r="AQ6" s="4"/>
      <c r="AR6" s="4"/>
      <c r="AS6" s="4"/>
      <c r="AT6" s="4"/>
      <c r="AU6" s="4"/>
    </row>
    <row r="7" spans="1:49" s="28" customFormat="1" ht="21" customHeight="1" x14ac:dyDescent="0.25">
      <c r="A7" s="269" t="s">
        <v>32</v>
      </c>
      <c r="B7" s="223" t="s">
        <v>42</v>
      </c>
      <c r="C7" s="223"/>
      <c r="D7" s="223"/>
      <c r="E7" s="223" t="s">
        <v>46</v>
      </c>
      <c r="F7" s="223" t="s">
        <v>76</v>
      </c>
      <c r="G7" s="223" t="s">
        <v>47</v>
      </c>
      <c r="H7" s="223" t="s">
        <v>81</v>
      </c>
      <c r="I7" s="37"/>
      <c r="J7" s="312" t="s">
        <v>48</v>
      </c>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4"/>
      <c r="AK7" s="223" t="s">
        <v>49</v>
      </c>
      <c r="AL7" s="223"/>
      <c r="AM7" s="223"/>
      <c r="AN7" s="223"/>
      <c r="AO7" s="223" t="s">
        <v>51</v>
      </c>
      <c r="AP7" s="223" t="s">
        <v>52</v>
      </c>
      <c r="AQ7" s="223" t="s">
        <v>53</v>
      </c>
      <c r="AR7" s="223" t="s">
        <v>54</v>
      </c>
      <c r="AS7" s="223" t="s">
        <v>55</v>
      </c>
      <c r="AT7" s="223" t="s">
        <v>56</v>
      </c>
      <c r="AU7" s="274" t="s">
        <v>57</v>
      </c>
    </row>
    <row r="8" spans="1:49" s="28" customFormat="1" ht="30" customHeight="1" x14ac:dyDescent="0.25">
      <c r="A8" s="267"/>
      <c r="B8" s="221"/>
      <c r="C8" s="221"/>
      <c r="D8" s="221"/>
      <c r="E8" s="221"/>
      <c r="F8" s="221"/>
      <c r="G8" s="221"/>
      <c r="H8" s="221"/>
      <c r="I8" s="215">
        <v>2016</v>
      </c>
      <c r="J8" s="216"/>
      <c r="K8" s="216"/>
      <c r="L8" s="217"/>
      <c r="M8" s="215">
        <v>2017</v>
      </c>
      <c r="N8" s="216"/>
      <c r="O8" s="216"/>
      <c r="P8" s="216"/>
      <c r="Q8" s="216"/>
      <c r="R8" s="217"/>
      <c r="S8" s="215">
        <v>2018</v>
      </c>
      <c r="T8" s="216"/>
      <c r="U8" s="216"/>
      <c r="V8" s="216"/>
      <c r="W8" s="216"/>
      <c r="X8" s="217"/>
      <c r="Y8" s="215">
        <v>2019</v>
      </c>
      <c r="Z8" s="216"/>
      <c r="AA8" s="216"/>
      <c r="AB8" s="216"/>
      <c r="AC8" s="216"/>
      <c r="AD8" s="217"/>
      <c r="AE8" s="215">
        <v>2020</v>
      </c>
      <c r="AF8" s="216"/>
      <c r="AG8" s="216"/>
      <c r="AH8" s="216"/>
      <c r="AI8" s="216"/>
      <c r="AJ8" s="217"/>
      <c r="AK8" s="214" t="s">
        <v>50</v>
      </c>
      <c r="AL8" s="214"/>
      <c r="AM8" s="214"/>
      <c r="AN8" s="214"/>
      <c r="AO8" s="221"/>
      <c r="AP8" s="221"/>
      <c r="AQ8" s="221"/>
      <c r="AR8" s="221"/>
      <c r="AS8" s="221"/>
      <c r="AT8" s="221"/>
      <c r="AU8" s="275"/>
    </row>
    <row r="9" spans="1:49" s="28" customFormat="1" ht="81" customHeight="1" thickBot="1" x14ac:dyDescent="0.3">
      <c r="A9" s="268"/>
      <c r="B9" s="36" t="s">
        <v>43</v>
      </c>
      <c r="C9" s="36" t="s">
        <v>44</v>
      </c>
      <c r="D9" s="36" t="s">
        <v>45</v>
      </c>
      <c r="E9" s="222"/>
      <c r="F9" s="222"/>
      <c r="G9" s="222"/>
      <c r="H9" s="311"/>
      <c r="I9" s="36" t="s">
        <v>82</v>
      </c>
      <c r="J9" s="36" t="s">
        <v>84</v>
      </c>
      <c r="K9" s="36" t="s">
        <v>85</v>
      </c>
      <c r="L9" s="36" t="s">
        <v>31</v>
      </c>
      <c r="M9" s="36" t="s">
        <v>83</v>
      </c>
      <c r="N9" s="36" t="s">
        <v>86</v>
      </c>
      <c r="O9" s="36" t="s">
        <v>87</v>
      </c>
      <c r="P9" s="36" t="s">
        <v>84</v>
      </c>
      <c r="Q9" s="36" t="s">
        <v>88</v>
      </c>
      <c r="R9" s="36" t="s">
        <v>31</v>
      </c>
      <c r="S9" s="36" t="s">
        <v>83</v>
      </c>
      <c r="T9" s="36" t="s">
        <v>86</v>
      </c>
      <c r="U9" s="36" t="s">
        <v>87</v>
      </c>
      <c r="V9" s="36" t="s">
        <v>84</v>
      </c>
      <c r="W9" s="36" t="s">
        <v>88</v>
      </c>
      <c r="X9" s="36" t="s">
        <v>31</v>
      </c>
      <c r="Y9" s="36" t="s">
        <v>83</v>
      </c>
      <c r="Z9" s="36" t="s">
        <v>86</v>
      </c>
      <c r="AA9" s="36" t="s">
        <v>87</v>
      </c>
      <c r="AB9" s="36" t="s">
        <v>84</v>
      </c>
      <c r="AC9" s="36" t="s">
        <v>88</v>
      </c>
      <c r="AD9" s="36" t="s">
        <v>31</v>
      </c>
      <c r="AE9" s="36" t="s">
        <v>83</v>
      </c>
      <c r="AF9" s="36" t="s">
        <v>86</v>
      </c>
      <c r="AG9" s="36" t="s">
        <v>87</v>
      </c>
      <c r="AH9" s="36" t="s">
        <v>84</v>
      </c>
      <c r="AI9" s="36" t="s">
        <v>88</v>
      </c>
      <c r="AJ9" s="36" t="s">
        <v>31</v>
      </c>
      <c r="AK9" s="36" t="s">
        <v>4</v>
      </c>
      <c r="AL9" s="36" t="s">
        <v>5</v>
      </c>
      <c r="AM9" s="36" t="s">
        <v>6</v>
      </c>
      <c r="AN9" s="36" t="s">
        <v>7</v>
      </c>
      <c r="AO9" s="222"/>
      <c r="AP9" s="222"/>
      <c r="AQ9" s="222"/>
      <c r="AR9" s="222"/>
      <c r="AS9" s="222"/>
      <c r="AT9" s="222"/>
      <c r="AU9" s="276"/>
    </row>
    <row r="10" spans="1:49" s="5" customFormat="1" ht="42.75" customHeight="1" x14ac:dyDescent="0.25">
      <c r="A10" s="318" t="s">
        <v>110</v>
      </c>
      <c r="B10" s="299">
        <v>1</v>
      </c>
      <c r="C10" s="302" t="s">
        <v>111</v>
      </c>
      <c r="D10" s="302" t="s">
        <v>109</v>
      </c>
      <c r="E10" s="324">
        <v>455</v>
      </c>
      <c r="F10" s="327">
        <v>179</v>
      </c>
      <c r="G10" s="38" t="s">
        <v>8</v>
      </c>
      <c r="H10" s="62">
        <f>+L10+R10+U10+Y10+AE10</f>
        <v>125000</v>
      </c>
      <c r="I10" s="63">
        <v>6250</v>
      </c>
      <c r="J10" s="63">
        <v>6250</v>
      </c>
      <c r="K10" s="63">
        <v>6250</v>
      </c>
      <c r="L10" s="63">
        <v>7504</v>
      </c>
      <c r="M10" s="63">
        <v>37500</v>
      </c>
      <c r="N10" s="63">
        <v>37500</v>
      </c>
      <c r="O10" s="63">
        <v>37500</v>
      </c>
      <c r="P10" s="63">
        <v>37500</v>
      </c>
      <c r="Q10" s="63">
        <v>37500</v>
      </c>
      <c r="R10" s="63">
        <v>44603</v>
      </c>
      <c r="S10" s="63">
        <v>37500</v>
      </c>
      <c r="T10" s="63">
        <v>37500</v>
      </c>
      <c r="U10" s="63">
        <v>37500</v>
      </c>
      <c r="V10" s="63">
        <v>37500</v>
      </c>
      <c r="W10" s="63">
        <v>37500</v>
      </c>
      <c r="X10" s="63">
        <v>37500</v>
      </c>
      <c r="Y10" s="63">
        <v>30000</v>
      </c>
      <c r="Z10" s="63">
        <v>30000</v>
      </c>
      <c r="AA10" s="63">
        <v>30000</v>
      </c>
      <c r="AB10" s="63">
        <v>30000</v>
      </c>
      <c r="AC10" s="63">
        <v>30000</v>
      </c>
      <c r="AD10" s="63">
        <v>30000</v>
      </c>
      <c r="AE10" s="63">
        <v>5393</v>
      </c>
      <c r="AF10" s="85"/>
      <c r="AG10" s="85"/>
      <c r="AH10" s="85"/>
      <c r="AI10" s="85"/>
      <c r="AJ10" s="85"/>
      <c r="AK10" s="63">
        <v>2427</v>
      </c>
      <c r="AL10" s="63">
        <v>14067</v>
      </c>
      <c r="AM10" s="63">
        <v>23667</v>
      </c>
      <c r="AN10" s="114">
        <v>30000</v>
      </c>
      <c r="AO10" s="86">
        <f>AN10/AC10</f>
        <v>1</v>
      </c>
      <c r="AP10" s="86">
        <f>(AN10+X10+R10+L10)/H10</f>
        <v>0.95685600000000004</v>
      </c>
      <c r="AQ10" s="315" t="s">
        <v>150</v>
      </c>
      <c r="AR10" s="308" t="s">
        <v>129</v>
      </c>
      <c r="AS10" s="308" t="s">
        <v>126</v>
      </c>
      <c r="AT10" s="342" t="s">
        <v>130</v>
      </c>
      <c r="AU10" s="339" t="s">
        <v>128</v>
      </c>
    </row>
    <row r="11" spans="1:49" s="5" customFormat="1" ht="39" customHeight="1" x14ac:dyDescent="0.25">
      <c r="A11" s="319"/>
      <c r="B11" s="300"/>
      <c r="C11" s="303"/>
      <c r="D11" s="303"/>
      <c r="E11" s="325"/>
      <c r="F11" s="328"/>
      <c r="G11" s="42" t="s">
        <v>9</v>
      </c>
      <c r="H11" s="64">
        <f>+L11+R11+X11+AB11+AE11</f>
        <v>6924423130</v>
      </c>
      <c r="I11" s="65">
        <v>706868073.64999998</v>
      </c>
      <c r="J11" s="66">
        <v>706868074</v>
      </c>
      <c r="K11" s="66">
        <v>762181577</v>
      </c>
      <c r="L11" s="66">
        <v>762036331</v>
      </c>
      <c r="M11" s="66">
        <v>1184477567</v>
      </c>
      <c r="N11" s="66">
        <v>1147000000</v>
      </c>
      <c r="O11" s="66">
        <v>1147000000</v>
      </c>
      <c r="P11" s="66">
        <v>1191620567</v>
      </c>
      <c r="Q11" s="66">
        <v>1184477567</v>
      </c>
      <c r="R11" s="66">
        <v>1174539000</v>
      </c>
      <c r="S11" s="66">
        <v>1518478000</v>
      </c>
      <c r="T11" s="66">
        <v>1518478000</v>
      </c>
      <c r="U11" s="66">
        <v>1518478000</v>
      </c>
      <c r="V11" s="66">
        <v>1559960100</v>
      </c>
      <c r="W11" s="66">
        <v>1559960100</v>
      </c>
      <c r="X11" s="66">
        <v>1559902799</v>
      </c>
      <c r="Y11" s="66">
        <v>1610298000</v>
      </c>
      <c r="Z11" s="66">
        <v>1610298000</v>
      </c>
      <c r="AA11" s="66">
        <v>1510298000</v>
      </c>
      <c r="AB11" s="66">
        <v>1510298000</v>
      </c>
      <c r="AC11" s="66">
        <v>1525586400</v>
      </c>
      <c r="AD11" s="66">
        <v>1525586400</v>
      </c>
      <c r="AE11" s="66">
        <v>1917647000</v>
      </c>
      <c r="AF11" s="87"/>
      <c r="AG11" s="87"/>
      <c r="AH11" s="87"/>
      <c r="AI11" s="87"/>
      <c r="AJ11" s="87"/>
      <c r="AK11" s="66">
        <v>1014157000</v>
      </c>
      <c r="AL11" s="107">
        <v>1465445800</v>
      </c>
      <c r="AM11" s="107">
        <v>1429581400</v>
      </c>
      <c r="AN11" s="66">
        <v>1525586400</v>
      </c>
      <c r="AO11" s="86">
        <f t="shared" ref="AO11:AO30" si="0">AN11/AC11</f>
        <v>1</v>
      </c>
      <c r="AP11" s="86">
        <f t="shared" ref="AP11:AP30" si="1">(AN11+X11+R11+L11)/H11</f>
        <v>0.72526829104968349</v>
      </c>
      <c r="AQ11" s="316"/>
      <c r="AR11" s="309"/>
      <c r="AS11" s="309"/>
      <c r="AT11" s="343"/>
      <c r="AU11" s="340"/>
    </row>
    <row r="12" spans="1:49" s="5" customFormat="1" ht="33.75" customHeight="1" x14ac:dyDescent="0.25">
      <c r="A12" s="319"/>
      <c r="B12" s="300"/>
      <c r="C12" s="303"/>
      <c r="D12" s="303"/>
      <c r="E12" s="325"/>
      <c r="F12" s="328"/>
      <c r="G12" s="39" t="s">
        <v>10</v>
      </c>
      <c r="H12" s="128"/>
      <c r="I12" s="129"/>
      <c r="J12" s="129"/>
      <c r="K12" s="129"/>
      <c r="L12" s="129"/>
      <c r="M12" s="129"/>
      <c r="N12" s="129"/>
      <c r="O12" s="129"/>
      <c r="P12" s="129"/>
      <c r="Q12" s="129"/>
      <c r="R12" s="129"/>
      <c r="S12" s="130"/>
      <c r="T12" s="130"/>
      <c r="U12" s="130"/>
      <c r="V12" s="130"/>
      <c r="W12" s="130"/>
      <c r="X12" s="129"/>
      <c r="Y12" s="129"/>
      <c r="Z12" s="129"/>
      <c r="AA12" s="129"/>
      <c r="AB12" s="129"/>
      <c r="AC12" s="129"/>
      <c r="AD12" s="129"/>
      <c r="AE12" s="130"/>
      <c r="AF12" s="88"/>
      <c r="AG12" s="88"/>
      <c r="AH12" s="88"/>
      <c r="AI12" s="88"/>
      <c r="AJ12" s="88"/>
      <c r="AK12" s="25"/>
      <c r="AL12" s="25"/>
      <c r="AM12" s="25"/>
      <c r="AN12" s="115"/>
      <c r="AO12" s="86"/>
      <c r="AP12" s="86"/>
      <c r="AQ12" s="316"/>
      <c r="AR12" s="309"/>
      <c r="AS12" s="309"/>
      <c r="AT12" s="343"/>
      <c r="AU12" s="340"/>
    </row>
    <row r="13" spans="1:49" s="5" customFormat="1" ht="32.25" customHeight="1" x14ac:dyDescent="0.25">
      <c r="A13" s="319"/>
      <c r="B13" s="300"/>
      <c r="C13" s="303"/>
      <c r="D13" s="303"/>
      <c r="E13" s="325"/>
      <c r="F13" s="328"/>
      <c r="G13" s="42" t="s">
        <v>11</v>
      </c>
      <c r="H13" s="64">
        <f>+L13+R13+X13+AB13+AE13</f>
        <v>353089949</v>
      </c>
      <c r="I13" s="129"/>
      <c r="J13" s="129"/>
      <c r="K13" s="129"/>
      <c r="L13" s="129"/>
      <c r="M13" s="67">
        <v>186809282</v>
      </c>
      <c r="N13" s="66">
        <v>189013479</v>
      </c>
      <c r="O13" s="66">
        <v>186809282</v>
      </c>
      <c r="P13" s="66">
        <v>186809282</v>
      </c>
      <c r="Q13" s="66">
        <v>186809282</v>
      </c>
      <c r="R13" s="66">
        <v>186809282</v>
      </c>
      <c r="S13" s="66">
        <v>41560867</v>
      </c>
      <c r="T13" s="66">
        <v>41560867</v>
      </c>
      <c r="U13" s="66">
        <v>41560867</v>
      </c>
      <c r="V13" s="66">
        <v>41560867</v>
      </c>
      <c r="W13" s="66">
        <v>41560867</v>
      </c>
      <c r="X13" s="66">
        <v>41560867</v>
      </c>
      <c r="Y13" s="66">
        <v>124719800</v>
      </c>
      <c r="Z13" s="66">
        <v>124719800</v>
      </c>
      <c r="AA13" s="66">
        <v>124719800</v>
      </c>
      <c r="AB13" s="66">
        <v>124719800</v>
      </c>
      <c r="AC13" s="66">
        <v>124719800</v>
      </c>
      <c r="AD13" s="66">
        <v>124719800</v>
      </c>
      <c r="AE13" s="66">
        <v>0</v>
      </c>
      <c r="AF13" s="88"/>
      <c r="AG13" s="88"/>
      <c r="AH13" s="88"/>
      <c r="AI13" s="88"/>
      <c r="AJ13" s="88"/>
      <c r="AK13" s="66">
        <v>92137534</v>
      </c>
      <c r="AL13" s="107">
        <v>118726467</v>
      </c>
      <c r="AM13" s="103">
        <v>124719800</v>
      </c>
      <c r="AN13" s="103">
        <v>124719800</v>
      </c>
      <c r="AO13" s="86">
        <f t="shared" si="0"/>
        <v>1</v>
      </c>
      <c r="AP13" s="86">
        <f t="shared" si="1"/>
        <v>1</v>
      </c>
      <c r="AQ13" s="316"/>
      <c r="AR13" s="309"/>
      <c r="AS13" s="309"/>
      <c r="AT13" s="343"/>
      <c r="AU13" s="340"/>
    </row>
    <row r="14" spans="1:49" s="5" customFormat="1" ht="36.75" customHeight="1" x14ac:dyDescent="0.25">
      <c r="A14" s="319"/>
      <c r="B14" s="300"/>
      <c r="C14" s="303"/>
      <c r="D14" s="303"/>
      <c r="E14" s="325"/>
      <c r="F14" s="328"/>
      <c r="G14" s="39" t="s">
        <v>12</v>
      </c>
      <c r="H14" s="64"/>
      <c r="I14" s="69">
        <f>I10+I12</f>
        <v>6250</v>
      </c>
      <c r="J14" s="69">
        <f t="shared" ref="J14:AE14" si="2">J10+J12</f>
        <v>6250</v>
      </c>
      <c r="K14" s="69">
        <f t="shared" si="2"/>
        <v>6250</v>
      </c>
      <c r="L14" s="69">
        <f t="shared" si="2"/>
        <v>7504</v>
      </c>
      <c r="M14" s="69">
        <f t="shared" si="2"/>
        <v>37500</v>
      </c>
      <c r="N14" s="69">
        <f t="shared" si="2"/>
        <v>37500</v>
      </c>
      <c r="O14" s="69">
        <f t="shared" si="2"/>
        <v>37500</v>
      </c>
      <c r="P14" s="69">
        <f t="shared" si="2"/>
        <v>37500</v>
      </c>
      <c r="Q14" s="69">
        <f t="shared" si="2"/>
        <v>37500</v>
      </c>
      <c r="R14" s="69">
        <f t="shared" si="2"/>
        <v>44603</v>
      </c>
      <c r="S14" s="69">
        <f t="shared" si="2"/>
        <v>37500</v>
      </c>
      <c r="T14" s="69">
        <f t="shared" si="2"/>
        <v>37500</v>
      </c>
      <c r="U14" s="69">
        <f t="shared" si="2"/>
        <v>37500</v>
      </c>
      <c r="V14" s="69">
        <f t="shared" si="2"/>
        <v>37500</v>
      </c>
      <c r="W14" s="69">
        <f t="shared" si="2"/>
        <v>37500</v>
      </c>
      <c r="X14" s="69">
        <f t="shared" si="2"/>
        <v>37500</v>
      </c>
      <c r="Y14" s="69">
        <f t="shared" si="2"/>
        <v>30000</v>
      </c>
      <c r="Z14" s="69">
        <f t="shared" si="2"/>
        <v>30000</v>
      </c>
      <c r="AA14" s="69">
        <f t="shared" si="2"/>
        <v>30000</v>
      </c>
      <c r="AB14" s="69">
        <f t="shared" si="2"/>
        <v>30000</v>
      </c>
      <c r="AC14" s="69">
        <f t="shared" si="2"/>
        <v>30000</v>
      </c>
      <c r="AD14" s="69">
        <f t="shared" si="2"/>
        <v>30000</v>
      </c>
      <c r="AE14" s="69">
        <f t="shared" si="2"/>
        <v>5393</v>
      </c>
      <c r="AF14" s="89"/>
      <c r="AG14" s="89"/>
      <c r="AH14" s="89"/>
      <c r="AI14" s="89"/>
      <c r="AJ14" s="89"/>
      <c r="AK14" s="115">
        <f>AK10+AK12</f>
        <v>2427</v>
      </c>
      <c r="AL14" s="115">
        <f t="shared" ref="AL14:AN14" si="3">AL10+AL12</f>
        <v>14067</v>
      </c>
      <c r="AM14" s="115">
        <f t="shared" si="3"/>
        <v>23667</v>
      </c>
      <c r="AN14" s="115">
        <f t="shared" si="3"/>
        <v>30000</v>
      </c>
      <c r="AO14" s="86"/>
      <c r="AP14" s="86"/>
      <c r="AQ14" s="316"/>
      <c r="AR14" s="309"/>
      <c r="AS14" s="309"/>
      <c r="AT14" s="343"/>
      <c r="AU14" s="340"/>
    </row>
    <row r="15" spans="1:49" s="5" customFormat="1" ht="45" customHeight="1" thickBot="1" x14ac:dyDescent="0.3">
      <c r="A15" s="320"/>
      <c r="B15" s="301"/>
      <c r="C15" s="304"/>
      <c r="D15" s="304"/>
      <c r="E15" s="325"/>
      <c r="F15" s="328"/>
      <c r="G15" s="43" t="s">
        <v>13</v>
      </c>
      <c r="H15" s="64">
        <f>+L15+R15+X15+AB15+AE15</f>
        <v>7277513079</v>
      </c>
      <c r="I15" s="70">
        <v>706868073.64999998</v>
      </c>
      <c r="J15" s="70">
        <v>706868073.64999998</v>
      </c>
      <c r="K15" s="70">
        <v>762181577</v>
      </c>
      <c r="L15" s="70">
        <v>762036331</v>
      </c>
      <c r="M15" s="70">
        <v>1371286849</v>
      </c>
      <c r="N15" s="70">
        <v>1336013479</v>
      </c>
      <c r="O15" s="70">
        <v>1333809282</v>
      </c>
      <c r="P15" s="70">
        <v>1378429849</v>
      </c>
      <c r="Q15" s="70">
        <f>Q13+Q11</f>
        <v>1371286849</v>
      </c>
      <c r="R15" s="70">
        <v>1361348282</v>
      </c>
      <c r="S15" s="70">
        <f>S13+S11</f>
        <v>1560038867</v>
      </c>
      <c r="T15" s="70">
        <f>T13+T11</f>
        <v>1560038867</v>
      </c>
      <c r="U15" s="70">
        <f>U13+U11</f>
        <v>1560038867</v>
      </c>
      <c r="V15" s="70">
        <f>V13+V11</f>
        <v>1601520967</v>
      </c>
      <c r="W15" s="70">
        <f>W13+W11</f>
        <v>1601520967</v>
      </c>
      <c r="X15" s="70">
        <v>1601463666</v>
      </c>
      <c r="Y15" s="70">
        <f t="shared" ref="Y15:AE15" si="4">Y11+Y13</f>
        <v>1735017800</v>
      </c>
      <c r="Z15" s="70">
        <f t="shared" si="4"/>
        <v>1735017800</v>
      </c>
      <c r="AA15" s="70">
        <f t="shared" si="4"/>
        <v>1635017800</v>
      </c>
      <c r="AB15" s="70">
        <f t="shared" si="4"/>
        <v>1635017800</v>
      </c>
      <c r="AC15" s="70">
        <f t="shared" si="4"/>
        <v>1650306200</v>
      </c>
      <c r="AD15" s="70">
        <f t="shared" si="4"/>
        <v>1650306200</v>
      </c>
      <c r="AE15" s="70">
        <f t="shared" si="4"/>
        <v>1917647000</v>
      </c>
      <c r="AF15" s="87"/>
      <c r="AG15" s="87"/>
      <c r="AH15" s="87"/>
      <c r="AI15" s="87"/>
      <c r="AJ15" s="87"/>
      <c r="AK15" s="90">
        <f>AK11+AK13</f>
        <v>1106294534</v>
      </c>
      <c r="AL15" s="90">
        <f>AL11+AL13</f>
        <v>1584172267</v>
      </c>
      <c r="AM15" s="90">
        <f>AM11+AM13</f>
        <v>1554301200</v>
      </c>
      <c r="AN15" s="90">
        <f>AN11+AN13</f>
        <v>1650306200</v>
      </c>
      <c r="AO15" s="86">
        <f t="shared" si="0"/>
        <v>1</v>
      </c>
      <c r="AP15" s="86">
        <f>(AN15+X15+R15+L15)/H15</f>
        <v>0.73859770785030288</v>
      </c>
      <c r="AQ15" s="317"/>
      <c r="AR15" s="310"/>
      <c r="AS15" s="310"/>
      <c r="AT15" s="344"/>
      <c r="AU15" s="341"/>
    </row>
    <row r="16" spans="1:49" s="5" customFormat="1" ht="45" customHeight="1" x14ac:dyDescent="0.25">
      <c r="A16" s="321" t="s">
        <v>112</v>
      </c>
      <c r="B16" s="300">
        <v>2</v>
      </c>
      <c r="C16" s="303" t="s">
        <v>113</v>
      </c>
      <c r="D16" s="303" t="s">
        <v>109</v>
      </c>
      <c r="E16" s="325"/>
      <c r="F16" s="328"/>
      <c r="G16" s="40" t="s">
        <v>8</v>
      </c>
      <c r="H16" s="64">
        <f t="shared" ref="H16:H22" si="5">+L16+R16+X16+Y16+AE16</f>
        <v>1125000</v>
      </c>
      <c r="I16" s="71">
        <v>56250</v>
      </c>
      <c r="J16" s="71">
        <v>56250</v>
      </c>
      <c r="K16" s="71">
        <v>56250</v>
      </c>
      <c r="L16" s="71">
        <v>75300</v>
      </c>
      <c r="M16" s="71">
        <v>337500</v>
      </c>
      <c r="N16" s="71">
        <v>337500</v>
      </c>
      <c r="O16" s="71">
        <v>337500</v>
      </c>
      <c r="P16" s="71">
        <v>337500</v>
      </c>
      <c r="Q16" s="71">
        <v>337500</v>
      </c>
      <c r="R16" s="71">
        <v>357593</v>
      </c>
      <c r="S16" s="71">
        <v>337500</v>
      </c>
      <c r="T16" s="71">
        <v>337500</v>
      </c>
      <c r="U16" s="71">
        <v>337500</v>
      </c>
      <c r="V16" s="71">
        <v>337500</v>
      </c>
      <c r="W16" s="71">
        <v>337500</v>
      </c>
      <c r="X16" s="71">
        <v>337500</v>
      </c>
      <c r="Y16" s="71">
        <v>337000</v>
      </c>
      <c r="Z16" s="71">
        <v>337000</v>
      </c>
      <c r="AA16" s="71">
        <v>337000</v>
      </c>
      <c r="AB16" s="71">
        <v>337000</v>
      </c>
      <c r="AC16" s="71">
        <v>337000</v>
      </c>
      <c r="AD16" s="71">
        <v>337000</v>
      </c>
      <c r="AE16" s="71">
        <v>17607</v>
      </c>
      <c r="AF16" s="23"/>
      <c r="AG16" s="23"/>
      <c r="AH16" s="23"/>
      <c r="AI16" s="23"/>
      <c r="AJ16" s="23"/>
      <c r="AK16" s="63">
        <v>38594</v>
      </c>
      <c r="AL16" s="63">
        <v>155161</v>
      </c>
      <c r="AM16" s="63">
        <v>264419</v>
      </c>
      <c r="AN16" s="114">
        <v>337000</v>
      </c>
      <c r="AO16" s="86">
        <f t="shared" si="0"/>
        <v>1</v>
      </c>
      <c r="AP16" s="86">
        <f t="shared" si="1"/>
        <v>0.9843493333333333</v>
      </c>
      <c r="AQ16" s="305" t="s">
        <v>152</v>
      </c>
      <c r="AR16" s="308" t="s">
        <v>129</v>
      </c>
      <c r="AS16" s="308" t="s">
        <v>126</v>
      </c>
      <c r="AT16" s="342" t="s">
        <v>131</v>
      </c>
      <c r="AU16" s="339" t="s">
        <v>128</v>
      </c>
      <c r="AW16" s="84"/>
    </row>
    <row r="17" spans="1:49" s="5" customFormat="1" ht="36" customHeight="1" x14ac:dyDescent="0.25">
      <c r="A17" s="322"/>
      <c r="B17" s="300"/>
      <c r="C17" s="303"/>
      <c r="D17" s="303"/>
      <c r="E17" s="325"/>
      <c r="F17" s="328"/>
      <c r="G17" s="42" t="s">
        <v>9</v>
      </c>
      <c r="H17" s="64">
        <f>+L17+R17+X17+AB17+AE17</f>
        <v>11889855313</v>
      </c>
      <c r="I17" s="65">
        <v>1344237808.9999998</v>
      </c>
      <c r="J17" s="65">
        <v>1344237809</v>
      </c>
      <c r="K17" s="65">
        <v>1414072899</v>
      </c>
      <c r="L17" s="65">
        <v>1401669991</v>
      </c>
      <c r="M17" s="65">
        <v>1933857000</v>
      </c>
      <c r="N17" s="65">
        <v>1752766000</v>
      </c>
      <c r="O17" s="65">
        <v>1738766000</v>
      </c>
      <c r="P17" s="65">
        <v>1738766000</v>
      </c>
      <c r="Q17" s="65">
        <v>1933857000</v>
      </c>
      <c r="R17" s="65">
        <v>1931147432</v>
      </c>
      <c r="S17" s="65">
        <v>2703290000</v>
      </c>
      <c r="T17" s="65">
        <v>2703290000</v>
      </c>
      <c r="U17" s="65">
        <v>2703290000</v>
      </c>
      <c r="V17" s="65">
        <v>2661807900</v>
      </c>
      <c r="W17" s="65">
        <v>2661807900</v>
      </c>
      <c r="X17" s="65">
        <v>2660776890</v>
      </c>
      <c r="Y17" s="65">
        <v>2820702000</v>
      </c>
      <c r="Z17" s="65">
        <v>2820702000</v>
      </c>
      <c r="AA17" s="65">
        <v>2895702000</v>
      </c>
      <c r="AB17" s="65">
        <v>2895702000</v>
      </c>
      <c r="AC17" s="65">
        <v>2680413600</v>
      </c>
      <c r="AD17" s="65">
        <v>2680374433</v>
      </c>
      <c r="AE17" s="65">
        <v>3000559000</v>
      </c>
      <c r="AF17" s="87"/>
      <c r="AG17" s="87"/>
      <c r="AH17" s="87"/>
      <c r="AI17" s="87"/>
      <c r="AJ17" s="87"/>
      <c r="AK17" s="66">
        <v>1946550000</v>
      </c>
      <c r="AL17" s="107">
        <v>2388800000</v>
      </c>
      <c r="AM17" s="103">
        <v>2643563166</v>
      </c>
      <c r="AN17" s="65">
        <v>2680374433</v>
      </c>
      <c r="AO17" s="86">
        <f>AN17/AC17</f>
        <v>0.99998538770285306</v>
      </c>
      <c r="AP17" s="86">
        <f t="shared" si="1"/>
        <v>0.72952685441984744</v>
      </c>
      <c r="AQ17" s="306"/>
      <c r="AR17" s="309"/>
      <c r="AS17" s="309"/>
      <c r="AT17" s="343"/>
      <c r="AU17" s="340"/>
    </row>
    <row r="18" spans="1:49" s="5" customFormat="1" ht="40.5" customHeight="1" x14ac:dyDescent="0.25">
      <c r="A18" s="322"/>
      <c r="B18" s="300"/>
      <c r="C18" s="303"/>
      <c r="D18" s="303"/>
      <c r="E18" s="325"/>
      <c r="F18" s="328"/>
      <c r="G18" s="39" t="s">
        <v>10</v>
      </c>
      <c r="H18" s="128"/>
      <c r="I18" s="129"/>
      <c r="J18" s="129"/>
      <c r="K18" s="129"/>
      <c r="L18" s="129"/>
      <c r="M18" s="129"/>
      <c r="N18" s="129"/>
      <c r="O18" s="129"/>
      <c r="P18" s="129"/>
      <c r="Q18" s="129"/>
      <c r="R18" s="129"/>
      <c r="S18" s="130"/>
      <c r="T18" s="130"/>
      <c r="U18" s="130"/>
      <c r="V18" s="130"/>
      <c r="W18" s="130"/>
      <c r="X18" s="129"/>
      <c r="Y18" s="129"/>
      <c r="Z18" s="129"/>
      <c r="AA18" s="129"/>
      <c r="AB18" s="129"/>
      <c r="AC18" s="129"/>
      <c r="AD18" s="129"/>
      <c r="AE18" s="130"/>
      <c r="AF18" s="88"/>
      <c r="AG18" s="88"/>
      <c r="AH18" s="88"/>
      <c r="AI18" s="88"/>
      <c r="AJ18" s="88"/>
      <c r="AK18" s="24"/>
      <c r="AL18" s="24"/>
      <c r="AM18" s="25"/>
      <c r="AN18" s="115"/>
      <c r="AO18" s="86"/>
      <c r="AP18" s="86"/>
      <c r="AQ18" s="306"/>
      <c r="AR18" s="309"/>
      <c r="AS18" s="309"/>
      <c r="AT18" s="343"/>
      <c r="AU18" s="340"/>
      <c r="AW18" s="5">
        <f>30000+337000</f>
        <v>367000</v>
      </c>
    </row>
    <row r="19" spans="1:49" s="5" customFormat="1" ht="48" customHeight="1" x14ac:dyDescent="0.25">
      <c r="A19" s="322"/>
      <c r="B19" s="300"/>
      <c r="C19" s="303"/>
      <c r="D19" s="303"/>
      <c r="E19" s="325"/>
      <c r="F19" s="328"/>
      <c r="G19" s="42" t="s">
        <v>11</v>
      </c>
      <c r="H19" s="64">
        <f>+L19+R19+X19+AB19+AE19</f>
        <v>918573891</v>
      </c>
      <c r="I19" s="131"/>
      <c r="J19" s="131"/>
      <c r="K19" s="131"/>
      <c r="L19" s="131"/>
      <c r="M19" s="72">
        <v>468136507</v>
      </c>
      <c r="N19" s="72">
        <v>471446514</v>
      </c>
      <c r="O19" s="72">
        <v>470494887</v>
      </c>
      <c r="P19" s="72">
        <v>468136507</v>
      </c>
      <c r="Q19" s="72">
        <v>468136507</v>
      </c>
      <c r="R19" s="72">
        <v>470494887</v>
      </c>
      <c r="S19" s="65">
        <v>286548335</v>
      </c>
      <c r="T19" s="65">
        <v>286548335</v>
      </c>
      <c r="U19" s="65">
        <v>286548335</v>
      </c>
      <c r="V19" s="65">
        <v>286548335</v>
      </c>
      <c r="W19" s="72">
        <v>283851435</v>
      </c>
      <c r="X19" s="72">
        <v>283851435</v>
      </c>
      <c r="Y19" s="72">
        <v>164325469</v>
      </c>
      <c r="Z19" s="72">
        <v>164325469</v>
      </c>
      <c r="AA19" s="72">
        <v>164325469</v>
      </c>
      <c r="AB19" s="103">
        <v>164227569</v>
      </c>
      <c r="AC19" s="103">
        <v>164227569</v>
      </c>
      <c r="AD19" s="103">
        <v>164227569</v>
      </c>
      <c r="AE19" s="66">
        <v>0</v>
      </c>
      <c r="AF19" s="92"/>
      <c r="AG19" s="92"/>
      <c r="AH19" s="92"/>
      <c r="AI19" s="92"/>
      <c r="AJ19" s="92"/>
      <c r="AK19" s="66">
        <v>83362266</v>
      </c>
      <c r="AL19" s="107">
        <v>162545169</v>
      </c>
      <c r="AM19" s="103">
        <v>164227569</v>
      </c>
      <c r="AN19" s="103">
        <v>164227569</v>
      </c>
      <c r="AO19" s="86">
        <f t="shared" si="0"/>
        <v>1</v>
      </c>
      <c r="AP19" s="86">
        <f t="shared" si="1"/>
        <v>1</v>
      </c>
      <c r="AQ19" s="306"/>
      <c r="AR19" s="309"/>
      <c r="AS19" s="309"/>
      <c r="AT19" s="343"/>
      <c r="AU19" s="340"/>
    </row>
    <row r="20" spans="1:49" s="5" customFormat="1" ht="36" customHeight="1" x14ac:dyDescent="0.25">
      <c r="A20" s="322"/>
      <c r="B20" s="300"/>
      <c r="C20" s="303"/>
      <c r="D20" s="303"/>
      <c r="E20" s="325"/>
      <c r="F20" s="328"/>
      <c r="G20" s="39" t="s">
        <v>12</v>
      </c>
      <c r="H20" s="64">
        <f>+L20+R20+X20+AB20+AE20</f>
        <v>1125000</v>
      </c>
      <c r="I20" s="69">
        <f>I16+I18</f>
        <v>56250</v>
      </c>
      <c r="J20" s="69">
        <f t="shared" ref="J20:AE20" si="6">J16+J18</f>
        <v>56250</v>
      </c>
      <c r="K20" s="69">
        <f t="shared" si="6"/>
        <v>56250</v>
      </c>
      <c r="L20" s="69">
        <f t="shared" si="6"/>
        <v>75300</v>
      </c>
      <c r="M20" s="69">
        <f t="shared" si="6"/>
        <v>337500</v>
      </c>
      <c r="N20" s="69">
        <f t="shared" si="6"/>
        <v>337500</v>
      </c>
      <c r="O20" s="69">
        <f t="shared" si="6"/>
        <v>337500</v>
      </c>
      <c r="P20" s="69">
        <f t="shared" si="6"/>
        <v>337500</v>
      </c>
      <c r="Q20" s="69">
        <f t="shared" si="6"/>
        <v>337500</v>
      </c>
      <c r="R20" s="69">
        <f t="shared" si="6"/>
        <v>357593</v>
      </c>
      <c r="S20" s="69">
        <f t="shared" si="6"/>
        <v>337500</v>
      </c>
      <c r="T20" s="69">
        <f t="shared" si="6"/>
        <v>337500</v>
      </c>
      <c r="U20" s="69">
        <f t="shared" si="6"/>
        <v>337500</v>
      </c>
      <c r="V20" s="69">
        <f t="shared" si="6"/>
        <v>337500</v>
      </c>
      <c r="W20" s="69">
        <f t="shared" si="6"/>
        <v>337500</v>
      </c>
      <c r="X20" s="69">
        <f t="shared" si="6"/>
        <v>337500</v>
      </c>
      <c r="Y20" s="69">
        <f t="shared" si="6"/>
        <v>337000</v>
      </c>
      <c r="Z20" s="69">
        <f t="shared" si="6"/>
        <v>337000</v>
      </c>
      <c r="AA20" s="69">
        <f t="shared" si="6"/>
        <v>337000</v>
      </c>
      <c r="AB20" s="69">
        <f t="shared" si="6"/>
        <v>337000</v>
      </c>
      <c r="AC20" s="69">
        <f t="shared" si="6"/>
        <v>337000</v>
      </c>
      <c r="AD20" s="69">
        <f t="shared" si="6"/>
        <v>337000</v>
      </c>
      <c r="AE20" s="69">
        <f t="shared" si="6"/>
        <v>17607</v>
      </c>
      <c r="AF20" s="89"/>
      <c r="AG20" s="89"/>
      <c r="AH20" s="89"/>
      <c r="AI20" s="89"/>
      <c r="AJ20" s="89"/>
      <c r="AK20" s="115">
        <f>AK16+AK18</f>
        <v>38594</v>
      </c>
      <c r="AL20" s="115">
        <f t="shared" ref="AL20:AN20" si="7">AL16+AL18</f>
        <v>155161</v>
      </c>
      <c r="AM20" s="115">
        <f t="shared" si="7"/>
        <v>264419</v>
      </c>
      <c r="AN20" s="115">
        <f t="shared" si="7"/>
        <v>337000</v>
      </c>
      <c r="AO20" s="86"/>
      <c r="AP20" s="86"/>
      <c r="AQ20" s="306"/>
      <c r="AR20" s="309"/>
      <c r="AS20" s="309"/>
      <c r="AT20" s="343"/>
      <c r="AU20" s="340"/>
    </row>
    <row r="21" spans="1:49" s="5" customFormat="1" ht="49.5" customHeight="1" thickBot="1" x14ac:dyDescent="0.3">
      <c r="A21" s="323"/>
      <c r="B21" s="300"/>
      <c r="C21" s="303"/>
      <c r="D21" s="303"/>
      <c r="E21" s="325"/>
      <c r="F21" s="328"/>
      <c r="G21" s="43" t="s">
        <v>13</v>
      </c>
      <c r="H21" s="64">
        <f>+L21+R21+X21+AB21+AE21</f>
        <v>12806070824</v>
      </c>
      <c r="I21" s="73"/>
      <c r="J21" s="73">
        <v>1344237809.0000002</v>
      </c>
      <c r="K21" s="73">
        <v>1414072899</v>
      </c>
      <c r="L21" s="73">
        <v>1401669991</v>
      </c>
      <c r="M21" s="73">
        <v>2401993507</v>
      </c>
      <c r="N21" s="73">
        <v>2224212514</v>
      </c>
      <c r="O21" s="73">
        <v>2209260887</v>
      </c>
      <c r="P21" s="73">
        <v>2206902507</v>
      </c>
      <c r="Q21" s="73">
        <f>Q19+Q17</f>
        <v>2401993507</v>
      </c>
      <c r="R21" s="73">
        <v>2399283939</v>
      </c>
      <c r="S21" s="73">
        <f>S17+S19</f>
        <v>2989838335</v>
      </c>
      <c r="T21" s="73">
        <f>T17+T19</f>
        <v>2989838335</v>
      </c>
      <c r="U21" s="73">
        <f>U17+U19</f>
        <v>2989838335</v>
      </c>
      <c r="V21" s="73">
        <f>V17+V19</f>
        <v>2948356235</v>
      </c>
      <c r="W21" s="73">
        <f>W17+W19</f>
        <v>2945659335</v>
      </c>
      <c r="X21" s="73">
        <v>2944628325</v>
      </c>
      <c r="Y21" s="73">
        <f t="shared" ref="Y21:AE21" si="8">Y17+Y19</f>
        <v>2985027469</v>
      </c>
      <c r="Z21" s="73">
        <f t="shared" si="8"/>
        <v>2985027469</v>
      </c>
      <c r="AA21" s="73">
        <f t="shared" si="8"/>
        <v>3060027469</v>
      </c>
      <c r="AB21" s="73">
        <f t="shared" si="8"/>
        <v>3059929569</v>
      </c>
      <c r="AC21" s="73">
        <f t="shared" si="8"/>
        <v>2844641169</v>
      </c>
      <c r="AD21" s="73">
        <f t="shared" si="8"/>
        <v>2844602002</v>
      </c>
      <c r="AE21" s="73">
        <f t="shared" si="8"/>
        <v>3000559000</v>
      </c>
      <c r="AF21" s="91"/>
      <c r="AG21" s="91"/>
      <c r="AH21" s="91"/>
      <c r="AI21" s="91"/>
      <c r="AJ21" s="91"/>
      <c r="AK21" s="90">
        <f>AK17+AK19</f>
        <v>2029912266</v>
      </c>
      <c r="AL21" s="90">
        <f>AL17+AL19</f>
        <v>2551345169</v>
      </c>
      <c r="AM21" s="90">
        <f>AM17+AM19</f>
        <v>2807790735</v>
      </c>
      <c r="AN21" s="90">
        <f>AN17+AN19</f>
        <v>2844602002</v>
      </c>
      <c r="AO21" s="86">
        <f t="shared" si="0"/>
        <v>0.99998623130381903</v>
      </c>
      <c r="AP21" s="86">
        <f t="shared" si="1"/>
        <v>0.74887796489669012</v>
      </c>
      <c r="AQ21" s="307"/>
      <c r="AR21" s="310"/>
      <c r="AS21" s="310"/>
      <c r="AT21" s="345"/>
      <c r="AU21" s="346"/>
    </row>
    <row r="22" spans="1:49" s="5" customFormat="1" ht="34.5" customHeight="1" x14ac:dyDescent="0.25">
      <c r="A22" s="354" t="s">
        <v>114</v>
      </c>
      <c r="B22" s="357">
        <v>3</v>
      </c>
      <c r="C22" s="302" t="s">
        <v>115</v>
      </c>
      <c r="D22" s="302" t="s">
        <v>109</v>
      </c>
      <c r="E22" s="325"/>
      <c r="F22" s="328"/>
      <c r="G22" s="40" t="s">
        <v>8</v>
      </c>
      <c r="H22" s="64">
        <f t="shared" si="5"/>
        <v>5</v>
      </c>
      <c r="I22" s="63">
        <v>1</v>
      </c>
      <c r="J22" s="63">
        <v>1</v>
      </c>
      <c r="K22" s="63">
        <v>1</v>
      </c>
      <c r="L22" s="63">
        <v>1</v>
      </c>
      <c r="M22" s="63">
        <v>1</v>
      </c>
      <c r="N22" s="63">
        <v>1</v>
      </c>
      <c r="O22" s="63">
        <v>1</v>
      </c>
      <c r="P22" s="63">
        <v>1</v>
      </c>
      <c r="Q22" s="63">
        <v>1</v>
      </c>
      <c r="R22" s="63">
        <v>1</v>
      </c>
      <c r="S22" s="63">
        <v>1</v>
      </c>
      <c r="T22" s="63">
        <v>1</v>
      </c>
      <c r="U22" s="63">
        <v>1</v>
      </c>
      <c r="V22" s="63">
        <v>1</v>
      </c>
      <c r="W22" s="63">
        <v>1</v>
      </c>
      <c r="X22" s="63">
        <v>1</v>
      </c>
      <c r="Y22" s="63">
        <v>1</v>
      </c>
      <c r="Z22" s="63">
        <v>1</v>
      </c>
      <c r="AA22" s="63">
        <v>1</v>
      </c>
      <c r="AB22" s="63">
        <v>1</v>
      </c>
      <c r="AC22" s="63">
        <v>1</v>
      </c>
      <c r="AD22" s="63">
        <v>1</v>
      </c>
      <c r="AE22" s="63">
        <v>1</v>
      </c>
      <c r="AF22" s="23"/>
      <c r="AG22" s="23"/>
      <c r="AH22" s="23"/>
      <c r="AI22" s="23"/>
      <c r="AJ22" s="23"/>
      <c r="AK22" s="116">
        <v>0.25</v>
      </c>
      <c r="AL22" s="116">
        <v>0.5</v>
      </c>
      <c r="AM22" s="117">
        <v>0.75</v>
      </c>
      <c r="AN22" s="116">
        <v>1</v>
      </c>
      <c r="AO22" s="86">
        <f t="shared" si="0"/>
        <v>1</v>
      </c>
      <c r="AP22" s="86">
        <f t="shared" si="1"/>
        <v>0.8</v>
      </c>
      <c r="AQ22" s="305" t="s">
        <v>151</v>
      </c>
      <c r="AR22" s="308" t="s">
        <v>129</v>
      </c>
      <c r="AS22" s="308" t="s">
        <v>132</v>
      </c>
      <c r="AT22" s="342" t="s">
        <v>133</v>
      </c>
      <c r="AU22" s="339" t="s">
        <v>134</v>
      </c>
    </row>
    <row r="23" spans="1:49" s="5" customFormat="1" ht="51.75" customHeight="1" x14ac:dyDescent="0.25">
      <c r="A23" s="355"/>
      <c r="B23" s="358"/>
      <c r="C23" s="303"/>
      <c r="D23" s="303"/>
      <c r="E23" s="325"/>
      <c r="F23" s="328"/>
      <c r="G23" s="42" t="s">
        <v>9</v>
      </c>
      <c r="H23" s="64">
        <f>+L23+R23+X23+AB23+AE23</f>
        <v>5769209777</v>
      </c>
      <c r="I23" s="65">
        <v>616570137</v>
      </c>
      <c r="J23" s="65">
        <v>616570137</v>
      </c>
      <c r="K23" s="65">
        <v>568813013</v>
      </c>
      <c r="L23" s="65">
        <v>568547877</v>
      </c>
      <c r="M23" s="65">
        <v>851936433</v>
      </c>
      <c r="N23" s="65">
        <v>884505000</v>
      </c>
      <c r="O23" s="65">
        <v>884505000</v>
      </c>
      <c r="P23" s="65">
        <v>839884433</v>
      </c>
      <c r="Q23" s="65">
        <v>851936433</v>
      </c>
      <c r="R23" s="65">
        <v>850208593</v>
      </c>
      <c r="S23" s="65">
        <v>1009165000</v>
      </c>
      <c r="T23" s="65">
        <v>1009165000</v>
      </c>
      <c r="U23" s="65">
        <v>1009165000</v>
      </c>
      <c r="V23" s="65">
        <v>1009165000</v>
      </c>
      <c r="W23" s="65">
        <v>1009165000</v>
      </c>
      <c r="X23" s="65">
        <v>1007201307</v>
      </c>
      <c r="Y23" s="65">
        <v>2250800000</v>
      </c>
      <c r="Z23" s="65">
        <v>2250800000</v>
      </c>
      <c r="AA23" s="65">
        <v>2275800000</v>
      </c>
      <c r="AB23" s="65">
        <v>2275800000</v>
      </c>
      <c r="AC23" s="65">
        <v>2275800000</v>
      </c>
      <c r="AD23" s="65">
        <v>2275800000</v>
      </c>
      <c r="AE23" s="65">
        <v>1067452000</v>
      </c>
      <c r="AF23" s="87"/>
      <c r="AG23" s="87"/>
      <c r="AH23" s="87"/>
      <c r="AI23" s="87"/>
      <c r="AJ23" s="87"/>
      <c r="AK23" s="66">
        <v>598373000</v>
      </c>
      <c r="AL23" s="107">
        <v>2062255200</v>
      </c>
      <c r="AM23" s="103">
        <v>2105060160</v>
      </c>
      <c r="AN23" s="65">
        <v>2275800000</v>
      </c>
      <c r="AO23" s="86">
        <f t="shared" si="0"/>
        <v>1</v>
      </c>
      <c r="AP23" s="86">
        <f t="shared" si="1"/>
        <v>0.81497431342233539</v>
      </c>
      <c r="AQ23" s="306"/>
      <c r="AR23" s="309"/>
      <c r="AS23" s="309"/>
      <c r="AT23" s="343"/>
      <c r="AU23" s="340"/>
    </row>
    <row r="24" spans="1:49" s="5" customFormat="1" ht="36" customHeight="1" x14ac:dyDescent="0.25">
      <c r="A24" s="355"/>
      <c r="B24" s="358"/>
      <c r="C24" s="303"/>
      <c r="D24" s="303"/>
      <c r="E24" s="325"/>
      <c r="F24" s="328"/>
      <c r="G24" s="39" t="s">
        <v>10</v>
      </c>
      <c r="H24" s="128"/>
      <c r="I24" s="129"/>
      <c r="J24" s="129"/>
      <c r="K24" s="129"/>
      <c r="L24" s="129"/>
      <c r="M24" s="129"/>
      <c r="N24" s="129"/>
      <c r="O24" s="129"/>
      <c r="P24" s="129"/>
      <c r="Q24" s="129"/>
      <c r="R24" s="129"/>
      <c r="S24" s="130"/>
      <c r="T24" s="130"/>
      <c r="U24" s="130"/>
      <c r="V24" s="130"/>
      <c r="W24" s="130"/>
      <c r="X24" s="129"/>
      <c r="Y24" s="129"/>
      <c r="Z24" s="129"/>
      <c r="AA24" s="129"/>
      <c r="AB24" s="129"/>
      <c r="AC24" s="129"/>
      <c r="AD24" s="129"/>
      <c r="AE24" s="130"/>
      <c r="AF24" s="88"/>
      <c r="AG24" s="88"/>
      <c r="AH24" s="88"/>
      <c r="AI24" s="88"/>
      <c r="AJ24" s="88"/>
      <c r="AK24" s="24"/>
      <c r="AL24" s="24"/>
      <c r="AM24" s="25"/>
      <c r="AN24" s="24"/>
      <c r="AO24" s="86"/>
      <c r="AP24" s="86"/>
      <c r="AQ24" s="306"/>
      <c r="AR24" s="309"/>
      <c r="AS24" s="309"/>
      <c r="AT24" s="343"/>
      <c r="AU24" s="340"/>
    </row>
    <row r="25" spans="1:49" s="5" customFormat="1" ht="43.5" customHeight="1" x14ac:dyDescent="0.25">
      <c r="A25" s="355"/>
      <c r="B25" s="358"/>
      <c r="C25" s="303"/>
      <c r="D25" s="303"/>
      <c r="E25" s="325"/>
      <c r="F25" s="328"/>
      <c r="G25" s="42" t="s">
        <v>11</v>
      </c>
      <c r="H25" s="64">
        <f>+L25+R25+X25+AB25+AE25</f>
        <v>1046059127</v>
      </c>
      <c r="I25" s="129"/>
      <c r="J25" s="129"/>
      <c r="K25" s="129"/>
      <c r="L25" s="129"/>
      <c r="M25" s="67">
        <v>413797767</v>
      </c>
      <c r="N25" s="72">
        <v>411508129</v>
      </c>
      <c r="O25" s="72">
        <v>411508129</v>
      </c>
      <c r="P25" s="72">
        <v>413797767</v>
      </c>
      <c r="Q25" s="72">
        <v>413797767</v>
      </c>
      <c r="R25" s="72">
        <v>411439386</v>
      </c>
      <c r="S25" s="65">
        <v>259426725</v>
      </c>
      <c r="T25" s="65">
        <v>259426725</v>
      </c>
      <c r="U25" s="65">
        <v>259426725</v>
      </c>
      <c r="V25" s="65">
        <v>259426725</v>
      </c>
      <c r="W25" s="72">
        <v>259426725</v>
      </c>
      <c r="X25" s="72">
        <v>259426725</v>
      </c>
      <c r="Y25" s="65">
        <v>375194115</v>
      </c>
      <c r="Z25" s="65">
        <v>375194115</v>
      </c>
      <c r="AA25" s="107">
        <v>375194115</v>
      </c>
      <c r="AB25" s="103">
        <v>375193016</v>
      </c>
      <c r="AC25" s="103">
        <v>375193016</v>
      </c>
      <c r="AD25" s="103">
        <v>375193016</v>
      </c>
      <c r="AE25" s="68">
        <v>0</v>
      </c>
      <c r="AF25" s="88"/>
      <c r="AG25" s="88"/>
      <c r="AH25" s="88"/>
      <c r="AI25" s="88"/>
      <c r="AJ25" s="88"/>
      <c r="AK25" s="66">
        <v>69669219</v>
      </c>
      <c r="AL25" s="107">
        <v>361995265.00000006</v>
      </c>
      <c r="AM25" s="103">
        <v>375193016</v>
      </c>
      <c r="AN25" s="103">
        <v>375193016</v>
      </c>
      <c r="AO25" s="86">
        <f t="shared" si="0"/>
        <v>1</v>
      </c>
      <c r="AP25" s="86">
        <f t="shared" si="1"/>
        <v>1</v>
      </c>
      <c r="AQ25" s="306"/>
      <c r="AR25" s="309"/>
      <c r="AS25" s="309"/>
      <c r="AT25" s="343"/>
      <c r="AU25" s="340"/>
    </row>
    <row r="26" spans="1:49" s="5" customFormat="1" ht="28.5" customHeight="1" x14ac:dyDescent="0.25">
      <c r="A26" s="355"/>
      <c r="B26" s="358"/>
      <c r="C26" s="303"/>
      <c r="D26" s="303"/>
      <c r="E26" s="325"/>
      <c r="F26" s="328"/>
      <c r="G26" s="39" t="s">
        <v>12</v>
      </c>
      <c r="H26" s="64"/>
      <c r="I26" s="69">
        <f>I22+I24</f>
        <v>1</v>
      </c>
      <c r="J26" s="69">
        <f t="shared" ref="J26:AE26" si="9">J22+J24</f>
        <v>1</v>
      </c>
      <c r="K26" s="69">
        <f t="shared" si="9"/>
        <v>1</v>
      </c>
      <c r="L26" s="69">
        <f t="shared" si="9"/>
        <v>1</v>
      </c>
      <c r="M26" s="69">
        <f t="shared" si="9"/>
        <v>1</v>
      </c>
      <c r="N26" s="69">
        <f t="shared" si="9"/>
        <v>1</v>
      </c>
      <c r="O26" s="69">
        <f t="shared" si="9"/>
        <v>1</v>
      </c>
      <c r="P26" s="69">
        <f t="shared" si="9"/>
        <v>1</v>
      </c>
      <c r="Q26" s="69">
        <f t="shared" si="9"/>
        <v>1</v>
      </c>
      <c r="R26" s="69">
        <f t="shared" si="9"/>
        <v>1</v>
      </c>
      <c r="S26" s="69">
        <f t="shared" si="9"/>
        <v>1</v>
      </c>
      <c r="T26" s="69">
        <f t="shared" si="9"/>
        <v>1</v>
      </c>
      <c r="U26" s="69">
        <f t="shared" si="9"/>
        <v>1</v>
      </c>
      <c r="V26" s="69">
        <f t="shared" si="9"/>
        <v>1</v>
      </c>
      <c r="W26" s="69">
        <f t="shared" si="9"/>
        <v>1</v>
      </c>
      <c r="X26" s="69">
        <f t="shared" si="9"/>
        <v>1</v>
      </c>
      <c r="Y26" s="69">
        <f t="shared" si="9"/>
        <v>1</v>
      </c>
      <c r="Z26" s="69">
        <f t="shared" si="9"/>
        <v>1</v>
      </c>
      <c r="AA26" s="69">
        <f t="shared" si="9"/>
        <v>1</v>
      </c>
      <c r="AB26" s="69">
        <f t="shared" si="9"/>
        <v>1</v>
      </c>
      <c r="AC26" s="69">
        <f t="shared" si="9"/>
        <v>1</v>
      </c>
      <c r="AD26" s="69">
        <f t="shared" si="9"/>
        <v>1</v>
      </c>
      <c r="AE26" s="69">
        <f t="shared" si="9"/>
        <v>1</v>
      </c>
      <c r="AF26" s="89"/>
      <c r="AG26" s="89"/>
      <c r="AH26" s="89"/>
      <c r="AI26" s="89"/>
      <c r="AJ26" s="89"/>
      <c r="AK26" s="118">
        <f>AK22+AK24</f>
        <v>0.25</v>
      </c>
      <c r="AL26" s="118">
        <f t="shared" ref="AL26:AN26" si="10">AL22+AL24</f>
        <v>0.5</v>
      </c>
      <c r="AM26" s="118">
        <f t="shared" si="10"/>
        <v>0.75</v>
      </c>
      <c r="AN26" s="118">
        <f t="shared" si="10"/>
        <v>1</v>
      </c>
      <c r="AO26" s="86"/>
      <c r="AP26" s="86"/>
      <c r="AQ26" s="306"/>
      <c r="AR26" s="309"/>
      <c r="AS26" s="309"/>
      <c r="AT26" s="343"/>
      <c r="AU26" s="340"/>
    </row>
    <row r="27" spans="1:49" s="5" customFormat="1" ht="53.25" customHeight="1" thickBot="1" x14ac:dyDescent="0.3">
      <c r="A27" s="356"/>
      <c r="B27" s="359"/>
      <c r="C27" s="304"/>
      <c r="D27" s="304"/>
      <c r="E27" s="326"/>
      <c r="F27" s="329"/>
      <c r="G27" s="44" t="s">
        <v>13</v>
      </c>
      <c r="H27" s="64">
        <f>+L27+R27+X27+AB27+AE27</f>
        <v>6817627285</v>
      </c>
      <c r="I27" s="70">
        <v>616570137</v>
      </c>
      <c r="J27" s="70">
        <v>616570137</v>
      </c>
      <c r="K27" s="70">
        <v>568813013</v>
      </c>
      <c r="L27" s="70">
        <v>568547877</v>
      </c>
      <c r="M27" s="70">
        <v>1265734200</v>
      </c>
      <c r="N27" s="70">
        <v>1296013129</v>
      </c>
      <c r="O27" s="70">
        <v>1296013129</v>
      </c>
      <c r="P27" s="70">
        <v>1253682200</v>
      </c>
      <c r="Q27" s="70">
        <f>Q25+Q23</f>
        <v>1265734200</v>
      </c>
      <c r="R27" s="70">
        <v>1264006360</v>
      </c>
      <c r="S27" s="70">
        <f>S23+S25</f>
        <v>1268591725</v>
      </c>
      <c r="T27" s="70">
        <f>T23+T25</f>
        <v>1268591725</v>
      </c>
      <c r="U27" s="70">
        <f>U23+U25</f>
        <v>1268591725</v>
      </c>
      <c r="V27" s="70">
        <f>V23+V25</f>
        <v>1268591725</v>
      </c>
      <c r="W27" s="70">
        <f>W23+W25</f>
        <v>1268591725</v>
      </c>
      <c r="X27" s="70">
        <v>1266628032</v>
      </c>
      <c r="Y27" s="70">
        <f t="shared" ref="Y27:AE27" si="11">Y23+Y25</f>
        <v>2625994115</v>
      </c>
      <c r="Z27" s="70">
        <f t="shared" si="11"/>
        <v>2625994115</v>
      </c>
      <c r="AA27" s="70">
        <f t="shared" si="11"/>
        <v>2650994115</v>
      </c>
      <c r="AB27" s="70">
        <f t="shared" si="11"/>
        <v>2650993016</v>
      </c>
      <c r="AC27" s="70">
        <f t="shared" si="11"/>
        <v>2650993016</v>
      </c>
      <c r="AD27" s="70">
        <f t="shared" si="11"/>
        <v>2650993016</v>
      </c>
      <c r="AE27" s="70">
        <f t="shared" si="11"/>
        <v>1067452000</v>
      </c>
      <c r="AF27" s="90"/>
      <c r="AG27" s="90"/>
      <c r="AH27" s="90"/>
      <c r="AI27" s="90"/>
      <c r="AJ27" s="90"/>
      <c r="AK27" s="90">
        <f>AK23+AK25</f>
        <v>668042219</v>
      </c>
      <c r="AL27" s="90">
        <f>AL23+AL25</f>
        <v>2424250465</v>
      </c>
      <c r="AM27" s="90">
        <f>AM23+AM25</f>
        <v>2480253176</v>
      </c>
      <c r="AN27" s="90">
        <f>AN23+AN25</f>
        <v>2650993016</v>
      </c>
      <c r="AO27" s="86">
        <f t="shared" si="0"/>
        <v>1</v>
      </c>
      <c r="AP27" s="86">
        <f t="shared" si="1"/>
        <v>0.84342763906314067</v>
      </c>
      <c r="AQ27" s="307"/>
      <c r="AR27" s="347"/>
      <c r="AS27" s="347"/>
      <c r="AT27" s="344"/>
      <c r="AU27" s="341"/>
    </row>
    <row r="28" spans="1:49" ht="31.5" customHeight="1" x14ac:dyDescent="0.25">
      <c r="A28" s="348" t="s">
        <v>14</v>
      </c>
      <c r="B28" s="349"/>
      <c r="C28" s="349"/>
      <c r="D28" s="349"/>
      <c r="E28" s="349"/>
      <c r="F28" s="350"/>
      <c r="G28" s="38" t="s">
        <v>9</v>
      </c>
      <c r="H28" s="64">
        <f>+L28+R28+X28+AB28+AE28</f>
        <v>24583488220</v>
      </c>
      <c r="I28" s="79">
        <v>2667676019.6499996</v>
      </c>
      <c r="J28" s="79">
        <f>J11+J17+J23</f>
        <v>2667676020</v>
      </c>
      <c r="K28" s="79">
        <v>2745067489</v>
      </c>
      <c r="L28" s="79">
        <f>L11+L17+L23</f>
        <v>2732254199</v>
      </c>
      <c r="M28" s="79">
        <v>3970271000</v>
      </c>
      <c r="N28" s="79">
        <f>N11+N17+N23</f>
        <v>3784271000</v>
      </c>
      <c r="O28" s="79">
        <f>O11+O17+O23</f>
        <v>3770271000</v>
      </c>
      <c r="P28" s="79">
        <f>P11+P17+P23</f>
        <v>3770271000</v>
      </c>
      <c r="Q28" s="79">
        <f>Q11+Q17+Q23</f>
        <v>3970271000</v>
      </c>
      <c r="R28" s="79">
        <v>3955895025</v>
      </c>
      <c r="S28" s="79">
        <f>S11+S17+S23</f>
        <v>5230933000</v>
      </c>
      <c r="T28" s="79">
        <f>T11+T17+T23</f>
        <v>5230933000</v>
      </c>
      <c r="U28" s="79">
        <f>U11+U17+U23</f>
        <v>5230933000</v>
      </c>
      <c r="V28" s="79">
        <f>V11+V17+V23</f>
        <v>5230933000</v>
      </c>
      <c r="W28" s="79">
        <f>W11+W17+W23</f>
        <v>5230933000</v>
      </c>
      <c r="X28" s="79">
        <v>5227880996</v>
      </c>
      <c r="Y28" s="79">
        <f t="shared" ref="Y28:AE28" si="12">Y11+Y17+Y23</f>
        <v>6681800000</v>
      </c>
      <c r="Z28" s="79">
        <f t="shared" si="12"/>
        <v>6681800000</v>
      </c>
      <c r="AA28" s="79">
        <f t="shared" si="12"/>
        <v>6681800000</v>
      </c>
      <c r="AB28" s="79">
        <f t="shared" si="12"/>
        <v>6681800000</v>
      </c>
      <c r="AC28" s="79">
        <f t="shared" si="12"/>
        <v>6481800000</v>
      </c>
      <c r="AD28" s="79">
        <f t="shared" si="12"/>
        <v>6481760833</v>
      </c>
      <c r="AE28" s="79">
        <f t="shared" si="12"/>
        <v>5985658000</v>
      </c>
      <c r="AF28" s="79"/>
      <c r="AG28" s="79"/>
      <c r="AH28" s="79"/>
      <c r="AI28" s="79"/>
      <c r="AJ28" s="79"/>
      <c r="AK28" s="79">
        <f>AK11+AK17+AK23</f>
        <v>3559080000</v>
      </c>
      <c r="AL28" s="79">
        <f>AL11+AL17+AL23</f>
        <v>5916501000</v>
      </c>
      <c r="AM28" s="79">
        <f>AM11+AM17+AM23</f>
        <v>6178204726</v>
      </c>
      <c r="AN28" s="79">
        <f>AN11+AN17+AN23</f>
        <v>6481760833</v>
      </c>
      <c r="AO28" s="86">
        <f t="shared" si="0"/>
        <v>0.99999395738837982</v>
      </c>
      <c r="AP28" s="86">
        <f t="shared" si="1"/>
        <v>0.74838000565080098</v>
      </c>
      <c r="AQ28" s="330"/>
      <c r="AR28" s="331"/>
      <c r="AS28" s="331"/>
      <c r="AT28" s="331"/>
      <c r="AU28" s="332"/>
    </row>
    <row r="29" spans="1:49" ht="28.5" customHeight="1" x14ac:dyDescent="0.25">
      <c r="A29" s="348"/>
      <c r="B29" s="349"/>
      <c r="C29" s="349"/>
      <c r="D29" s="349"/>
      <c r="E29" s="349"/>
      <c r="F29" s="350"/>
      <c r="G29" s="42" t="s">
        <v>11</v>
      </c>
      <c r="H29" s="64">
        <f>+L29+R29+X29+AB29+AE29</f>
        <v>2317722968</v>
      </c>
      <c r="I29" s="67">
        <v>0</v>
      </c>
      <c r="J29" s="67">
        <v>0</v>
      </c>
      <c r="K29" s="67">
        <v>0</v>
      </c>
      <c r="L29" s="67">
        <v>0</v>
      </c>
      <c r="M29" s="67">
        <v>1068743556</v>
      </c>
      <c r="N29" s="72">
        <f>+N13+N19+N25</f>
        <v>1071968122</v>
      </c>
      <c r="O29" s="72">
        <f>+O13+O19+O25</f>
        <v>1068812298</v>
      </c>
      <c r="P29" s="72">
        <f>+P13+P19+P25</f>
        <v>1068743556</v>
      </c>
      <c r="Q29" s="72">
        <f>+Q13+Q19+Q25</f>
        <v>1068743556</v>
      </c>
      <c r="R29" s="72">
        <v>1068743556</v>
      </c>
      <c r="S29" s="72">
        <f>S13+S19+S25</f>
        <v>587535927</v>
      </c>
      <c r="T29" s="72">
        <f>T13+T19+T25</f>
        <v>587535927</v>
      </c>
      <c r="U29" s="72">
        <f>U13+U19+U25</f>
        <v>587535927</v>
      </c>
      <c r="V29" s="72">
        <f>V13+V19+V25</f>
        <v>587535927</v>
      </c>
      <c r="W29" s="72">
        <f>W13+W19+W25</f>
        <v>584839027</v>
      </c>
      <c r="X29" s="72">
        <v>584839027</v>
      </c>
      <c r="Y29" s="72">
        <f t="shared" ref="Y29:AD29" si="13">Y25+Y19+Y13</f>
        <v>664239384</v>
      </c>
      <c r="Z29" s="72">
        <f t="shared" si="13"/>
        <v>664239384</v>
      </c>
      <c r="AA29" s="72">
        <f t="shared" si="13"/>
        <v>664239384</v>
      </c>
      <c r="AB29" s="72">
        <f t="shared" si="13"/>
        <v>664140385</v>
      </c>
      <c r="AC29" s="72">
        <f t="shared" si="13"/>
        <v>664140385</v>
      </c>
      <c r="AD29" s="72">
        <f t="shared" si="13"/>
        <v>664140385</v>
      </c>
      <c r="AE29" s="72">
        <v>0</v>
      </c>
      <c r="AF29" s="72"/>
      <c r="AG29" s="72"/>
      <c r="AH29" s="72"/>
      <c r="AI29" s="72"/>
      <c r="AJ29" s="72"/>
      <c r="AK29" s="72">
        <f>AK13+AK19+AK25</f>
        <v>245169019</v>
      </c>
      <c r="AL29" s="72">
        <f>AL13+AL19+AL25</f>
        <v>643266901</v>
      </c>
      <c r="AM29" s="72">
        <f>AM13+AM19+AM25</f>
        <v>664140385</v>
      </c>
      <c r="AN29" s="72">
        <f>AN13+AN19+AN25</f>
        <v>664140385</v>
      </c>
      <c r="AO29" s="86">
        <f t="shared" si="0"/>
        <v>1</v>
      </c>
      <c r="AP29" s="86">
        <f t="shared" si="1"/>
        <v>1</v>
      </c>
      <c r="AQ29" s="333"/>
      <c r="AR29" s="334"/>
      <c r="AS29" s="334"/>
      <c r="AT29" s="334"/>
      <c r="AU29" s="335"/>
    </row>
    <row r="30" spans="1:49" ht="35.25" customHeight="1" thickBot="1" x14ac:dyDescent="0.3">
      <c r="A30" s="351"/>
      <c r="B30" s="352"/>
      <c r="C30" s="352"/>
      <c r="D30" s="352"/>
      <c r="E30" s="352"/>
      <c r="F30" s="353"/>
      <c r="G30" s="41" t="s">
        <v>14</v>
      </c>
      <c r="H30" s="64">
        <f>+L30+R30+X30+AB30+AE30</f>
        <v>26901211188</v>
      </c>
      <c r="I30" s="80">
        <v>2667676019.6499996</v>
      </c>
      <c r="J30" s="80">
        <f>+J28</f>
        <v>2667676020</v>
      </c>
      <c r="K30" s="80">
        <v>2745067489</v>
      </c>
      <c r="L30" s="80">
        <f>+L28</f>
        <v>2732254199</v>
      </c>
      <c r="M30" s="80">
        <v>5039014556</v>
      </c>
      <c r="N30" s="80">
        <f>N28+N29</f>
        <v>4856239122</v>
      </c>
      <c r="O30" s="80">
        <f>O28+O29</f>
        <v>4839083298</v>
      </c>
      <c r="P30" s="80">
        <f>P28+P29</f>
        <v>4839014556</v>
      </c>
      <c r="Q30" s="80">
        <f>Q28+Q29</f>
        <v>5039014556</v>
      </c>
      <c r="R30" s="80">
        <v>5024638581</v>
      </c>
      <c r="S30" s="80">
        <f>S28+S29</f>
        <v>5818468927</v>
      </c>
      <c r="T30" s="80">
        <f>T28+T29</f>
        <v>5818468927</v>
      </c>
      <c r="U30" s="80">
        <f>U28+U29</f>
        <v>5818468927</v>
      </c>
      <c r="V30" s="80">
        <f>V28+V29</f>
        <v>5818468927</v>
      </c>
      <c r="W30" s="80">
        <f>W28+W29</f>
        <v>5815772027</v>
      </c>
      <c r="X30" s="80">
        <v>5812720023</v>
      </c>
      <c r="Y30" s="80">
        <f t="shared" ref="Y30:AE30" si="14">Y28+Y29</f>
        <v>7346039384</v>
      </c>
      <c r="Z30" s="80">
        <f t="shared" si="14"/>
        <v>7346039384</v>
      </c>
      <c r="AA30" s="80">
        <f t="shared" si="14"/>
        <v>7346039384</v>
      </c>
      <c r="AB30" s="80">
        <f t="shared" si="14"/>
        <v>7345940385</v>
      </c>
      <c r="AC30" s="80">
        <f t="shared" si="14"/>
        <v>7145940385</v>
      </c>
      <c r="AD30" s="80">
        <f t="shared" si="14"/>
        <v>7145901218</v>
      </c>
      <c r="AE30" s="80">
        <f t="shared" si="14"/>
        <v>5985658000</v>
      </c>
      <c r="AF30" s="80"/>
      <c r="AG30" s="80"/>
      <c r="AH30" s="80"/>
      <c r="AI30" s="80"/>
      <c r="AJ30" s="80"/>
      <c r="AK30" s="80">
        <f t="shared" ref="AK30:AN30" si="15">AK28+AK29</f>
        <v>3804249019</v>
      </c>
      <c r="AL30" s="80">
        <f t="shared" si="15"/>
        <v>6559767901</v>
      </c>
      <c r="AM30" s="80">
        <f t="shared" si="15"/>
        <v>6842345111</v>
      </c>
      <c r="AN30" s="80">
        <f t="shared" si="15"/>
        <v>7145901218</v>
      </c>
      <c r="AO30" s="86">
        <f t="shared" si="0"/>
        <v>0.99999451898590108</v>
      </c>
      <c r="AP30" s="86">
        <f t="shared" si="1"/>
        <v>0.77005878568919994</v>
      </c>
      <c r="AQ30" s="336"/>
      <c r="AR30" s="337"/>
      <c r="AS30" s="337"/>
      <c r="AT30" s="337"/>
      <c r="AU30" s="338"/>
      <c r="AV30" s="6"/>
      <c r="AW30" s="6"/>
    </row>
    <row r="32" spans="1:49" x14ac:dyDescent="0.25">
      <c r="AL32" s="78"/>
    </row>
  </sheetData>
  <mergeCells count="61">
    <mergeCell ref="A28:F30"/>
    <mergeCell ref="A22:A27"/>
    <mergeCell ref="B22:B27"/>
    <mergeCell ref="C22:C27"/>
    <mergeCell ref="D22:D27"/>
    <mergeCell ref="A10:A15"/>
    <mergeCell ref="A16:A21"/>
    <mergeCell ref="E10:E27"/>
    <mergeCell ref="F10:F27"/>
    <mergeCell ref="AQ28:AU30"/>
    <mergeCell ref="AU10:AU15"/>
    <mergeCell ref="AR10:AR15"/>
    <mergeCell ref="AT22:AT27"/>
    <mergeCell ref="AU22:AU27"/>
    <mergeCell ref="AT16:AT21"/>
    <mergeCell ref="AU16:AU21"/>
    <mergeCell ref="AS10:AS15"/>
    <mergeCell ref="AT10:AT15"/>
    <mergeCell ref="AS16:AS21"/>
    <mergeCell ref="AR22:AR27"/>
    <mergeCell ref="AS22:AS27"/>
    <mergeCell ref="AQ22:AQ27"/>
    <mergeCell ref="A7:A9"/>
    <mergeCell ref="AS7:AS9"/>
    <mergeCell ref="AT7:AT9"/>
    <mergeCell ref="AP7:AP9"/>
    <mergeCell ref="B7:D8"/>
    <mergeCell ref="J7:AJ7"/>
    <mergeCell ref="I8:L8"/>
    <mergeCell ref="M8:R8"/>
    <mergeCell ref="S8:X8"/>
    <mergeCell ref="Y8:AD8"/>
    <mergeCell ref="AK8:AN8"/>
    <mergeCell ref="F7:F9"/>
    <mergeCell ref="AK7:AN7"/>
    <mergeCell ref="AR7:AR9"/>
    <mergeCell ref="AQ10:AQ15"/>
    <mergeCell ref="AQ16:AQ21"/>
    <mergeCell ref="AR16:AR21"/>
    <mergeCell ref="E7:E9"/>
    <mergeCell ref="G7:G9"/>
    <mergeCell ref="AO7:AO9"/>
    <mergeCell ref="H7:H9"/>
    <mergeCell ref="AE8:AJ8"/>
    <mergeCell ref="B10:B15"/>
    <mergeCell ref="C10:C15"/>
    <mergeCell ref="D10:D15"/>
    <mergeCell ref="B16:B21"/>
    <mergeCell ref="C16:C21"/>
    <mergeCell ref="D16:D21"/>
    <mergeCell ref="AU7:AU9"/>
    <mergeCell ref="A1:E3"/>
    <mergeCell ref="A4:P4"/>
    <mergeCell ref="A5:P5"/>
    <mergeCell ref="AM3:AU3"/>
    <mergeCell ref="F1:AU1"/>
    <mergeCell ref="F3:AL3"/>
    <mergeCell ref="Q4:AU4"/>
    <mergeCell ref="Q5:AU5"/>
    <mergeCell ref="F2:AU2"/>
    <mergeCell ref="AQ7:AQ9"/>
  </mergeCells>
  <dataValidations count="1">
    <dataValidation type="list" allowBlank="1" showInputMessage="1" showErrorMessage="1" sqref="D10:D27" xr:uid="{00000000-0002-0000-0100-000000000000}">
      <formula1>"suma, creciente"</formula1>
    </dataValidation>
  </dataValidations>
  <printOptions horizontalCentered="1" verticalCentered="1"/>
  <pageMargins left="0" right="0" top="0" bottom="0.78740157480314965" header="0.31496062992125984" footer="0.31496062992125984"/>
  <pageSetup scale="50"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93"/>
  <sheetViews>
    <sheetView tabSelected="1" zoomScale="59" zoomScaleNormal="59" workbookViewId="0">
      <selection activeCell="T20" sqref="T20:T21"/>
    </sheetView>
  </sheetViews>
  <sheetFormatPr baseColWidth="10" defaultRowHeight="12.75" x14ac:dyDescent="0.25"/>
  <cols>
    <col min="1" max="1" width="5.42578125" style="9" customWidth="1"/>
    <col min="2" max="2" width="11" style="9" customWidth="1"/>
    <col min="3" max="3" width="26.5703125" style="20" customWidth="1"/>
    <col min="4" max="4" width="6.140625" style="9" customWidth="1"/>
    <col min="5" max="5" width="7.85546875" style="9" customWidth="1"/>
    <col min="6" max="6" width="11.7109375" style="9" customWidth="1"/>
    <col min="7" max="7" width="7" style="9" customWidth="1"/>
    <col min="8" max="8" width="6.7109375" style="9" customWidth="1"/>
    <col min="9" max="13" width="7" style="9" customWidth="1"/>
    <col min="14" max="14" width="7" style="10" customWidth="1"/>
    <col min="15" max="18" width="9.5703125" style="10" customWidth="1"/>
    <col min="19" max="19" width="9" style="77" customWidth="1"/>
    <col min="20" max="20" width="12.140625" style="10" customWidth="1"/>
    <col min="21" max="21" width="12.28515625" style="10" customWidth="1"/>
    <col min="22" max="22" width="63.28515625" style="13" customWidth="1"/>
    <col min="23" max="33" width="11.42578125" style="13"/>
    <col min="34" max="16384" width="11.42578125" style="9"/>
  </cols>
  <sheetData>
    <row r="1" spans="1:22" s="11" customFormat="1" ht="44.25" customHeight="1" x14ac:dyDescent="0.25">
      <c r="A1" s="277"/>
      <c r="B1" s="278"/>
      <c r="C1" s="278"/>
      <c r="D1" s="365" t="s">
        <v>100</v>
      </c>
      <c r="E1" s="366"/>
      <c r="F1" s="366"/>
      <c r="G1" s="366"/>
      <c r="H1" s="366"/>
      <c r="I1" s="366"/>
      <c r="J1" s="366"/>
      <c r="K1" s="366"/>
      <c r="L1" s="366"/>
      <c r="M1" s="366"/>
      <c r="N1" s="366"/>
      <c r="O1" s="366"/>
      <c r="P1" s="366"/>
      <c r="Q1" s="366"/>
      <c r="R1" s="366"/>
      <c r="S1" s="366"/>
      <c r="T1" s="366"/>
      <c r="U1" s="366"/>
      <c r="V1" s="367"/>
    </row>
    <row r="2" spans="1:22" s="11" customFormat="1" ht="66" customHeight="1" x14ac:dyDescent="0.25">
      <c r="A2" s="265"/>
      <c r="B2" s="266"/>
      <c r="C2" s="266"/>
      <c r="D2" s="368" t="s">
        <v>99</v>
      </c>
      <c r="E2" s="298"/>
      <c r="F2" s="298"/>
      <c r="G2" s="298"/>
      <c r="H2" s="298"/>
      <c r="I2" s="298"/>
      <c r="J2" s="298"/>
      <c r="K2" s="298"/>
      <c r="L2" s="298"/>
      <c r="M2" s="298"/>
      <c r="N2" s="298"/>
      <c r="O2" s="298"/>
      <c r="P2" s="298"/>
      <c r="Q2" s="298"/>
      <c r="R2" s="298"/>
      <c r="S2" s="298"/>
      <c r="T2" s="298"/>
      <c r="U2" s="298"/>
      <c r="V2" s="369"/>
    </row>
    <row r="3" spans="1:22" s="11" customFormat="1" ht="46.5" customHeight="1" thickBot="1" x14ac:dyDescent="0.3">
      <c r="A3" s="281"/>
      <c r="B3" s="282"/>
      <c r="C3" s="282"/>
      <c r="D3" s="424" t="s">
        <v>149</v>
      </c>
      <c r="E3" s="425"/>
      <c r="F3" s="425"/>
      <c r="G3" s="425"/>
      <c r="H3" s="425"/>
      <c r="I3" s="425"/>
      <c r="J3" s="425"/>
      <c r="K3" s="425"/>
      <c r="L3" s="425"/>
      <c r="M3" s="425"/>
      <c r="N3" s="425"/>
      <c r="O3" s="425"/>
      <c r="P3" s="425"/>
      <c r="Q3" s="425"/>
      <c r="R3" s="425"/>
      <c r="S3" s="425"/>
      <c r="T3" s="425"/>
      <c r="U3" s="426"/>
      <c r="V3" s="127" t="s">
        <v>90</v>
      </c>
    </row>
    <row r="4" spans="1:22" s="11" customFormat="1" ht="30.75" customHeight="1" x14ac:dyDescent="0.25">
      <c r="A4" s="245" t="s">
        <v>0</v>
      </c>
      <c r="B4" s="246"/>
      <c r="C4" s="246"/>
      <c r="D4" s="376" t="s">
        <v>101</v>
      </c>
      <c r="E4" s="376"/>
      <c r="F4" s="376"/>
      <c r="G4" s="376"/>
      <c r="H4" s="376"/>
      <c r="I4" s="376"/>
      <c r="J4" s="376"/>
      <c r="K4" s="376"/>
      <c r="L4" s="376"/>
      <c r="M4" s="376"/>
      <c r="N4" s="376"/>
      <c r="O4" s="376"/>
      <c r="P4" s="376"/>
      <c r="Q4" s="376"/>
      <c r="R4" s="376"/>
      <c r="S4" s="376"/>
      <c r="T4" s="376"/>
      <c r="U4" s="376"/>
      <c r="V4" s="376"/>
    </row>
    <row r="5" spans="1:22" s="11" customFormat="1" ht="33.75" customHeight="1" thickBot="1" x14ac:dyDescent="0.3">
      <c r="A5" s="374" t="s">
        <v>2</v>
      </c>
      <c r="B5" s="375"/>
      <c r="C5" s="375"/>
      <c r="D5" s="376" t="s">
        <v>102</v>
      </c>
      <c r="E5" s="376"/>
      <c r="F5" s="376"/>
      <c r="G5" s="376"/>
      <c r="H5" s="376"/>
      <c r="I5" s="376"/>
      <c r="J5" s="376"/>
      <c r="K5" s="376"/>
      <c r="L5" s="376"/>
      <c r="M5" s="376"/>
      <c r="N5" s="376"/>
      <c r="O5" s="376"/>
      <c r="P5" s="376"/>
      <c r="Q5" s="376"/>
      <c r="R5" s="376"/>
      <c r="S5" s="376"/>
      <c r="T5" s="376"/>
      <c r="U5" s="376"/>
      <c r="V5" s="376"/>
    </row>
    <row r="6" spans="1:22" s="12" customFormat="1" ht="69" customHeight="1" x14ac:dyDescent="0.25">
      <c r="A6" s="377" t="s">
        <v>32</v>
      </c>
      <c r="B6" s="379" t="s">
        <v>33</v>
      </c>
      <c r="C6" s="370" t="s">
        <v>34</v>
      </c>
      <c r="D6" s="372" t="s">
        <v>35</v>
      </c>
      <c r="E6" s="373"/>
      <c r="F6" s="362" t="s">
        <v>140</v>
      </c>
      <c r="G6" s="362"/>
      <c r="H6" s="362"/>
      <c r="I6" s="362"/>
      <c r="J6" s="362"/>
      <c r="K6" s="362"/>
      <c r="L6" s="362"/>
      <c r="M6" s="362"/>
      <c r="N6" s="362"/>
      <c r="O6" s="362"/>
      <c r="P6" s="362"/>
      <c r="Q6" s="362"/>
      <c r="R6" s="362"/>
      <c r="S6" s="362"/>
      <c r="T6" s="362" t="s">
        <v>39</v>
      </c>
      <c r="U6" s="362"/>
      <c r="V6" s="363" t="s">
        <v>144</v>
      </c>
    </row>
    <row r="7" spans="1:22" s="12" customFormat="1" ht="49.5" customHeight="1" thickBot="1" x14ac:dyDescent="0.3">
      <c r="A7" s="378"/>
      <c r="B7" s="380"/>
      <c r="C7" s="371"/>
      <c r="D7" s="47" t="s">
        <v>36</v>
      </c>
      <c r="E7" s="47" t="s">
        <v>37</v>
      </c>
      <c r="F7" s="47" t="s">
        <v>38</v>
      </c>
      <c r="G7" s="45" t="s">
        <v>15</v>
      </c>
      <c r="H7" s="45" t="s">
        <v>16</v>
      </c>
      <c r="I7" s="45" t="s">
        <v>17</v>
      </c>
      <c r="J7" s="45" t="s">
        <v>18</v>
      </c>
      <c r="K7" s="45" t="s">
        <v>19</v>
      </c>
      <c r="L7" s="45" t="s">
        <v>20</v>
      </c>
      <c r="M7" s="45" t="s">
        <v>21</v>
      </c>
      <c r="N7" s="45" t="s">
        <v>22</v>
      </c>
      <c r="O7" s="45" t="s">
        <v>23</v>
      </c>
      <c r="P7" s="45" t="s">
        <v>24</v>
      </c>
      <c r="Q7" s="45" t="s">
        <v>25</v>
      </c>
      <c r="R7" s="45" t="s">
        <v>26</v>
      </c>
      <c r="S7" s="75" t="s">
        <v>27</v>
      </c>
      <c r="T7" s="46" t="s">
        <v>40</v>
      </c>
      <c r="U7" s="46" t="s">
        <v>41</v>
      </c>
      <c r="V7" s="364"/>
    </row>
    <row r="8" spans="1:22" s="13" customFormat="1" ht="37.5" customHeight="1" x14ac:dyDescent="0.25">
      <c r="A8" s="384" t="s">
        <v>110</v>
      </c>
      <c r="B8" s="381" t="s">
        <v>116</v>
      </c>
      <c r="C8" s="394" t="s">
        <v>117</v>
      </c>
      <c r="D8" s="396" t="s">
        <v>118</v>
      </c>
      <c r="E8" s="398"/>
      <c r="F8" s="49" t="s">
        <v>28</v>
      </c>
      <c r="G8" s="119">
        <v>0.01</v>
      </c>
      <c r="H8" s="120">
        <v>0.02</v>
      </c>
      <c r="I8" s="120">
        <v>0.1</v>
      </c>
      <c r="J8" s="120">
        <v>0.11</v>
      </c>
      <c r="K8" s="120">
        <v>0.11</v>
      </c>
      <c r="L8" s="120">
        <v>0.11</v>
      </c>
      <c r="M8" s="120">
        <v>0.1</v>
      </c>
      <c r="N8" s="120">
        <v>0.11</v>
      </c>
      <c r="O8" s="120">
        <v>0.1</v>
      </c>
      <c r="P8" s="120">
        <v>0.1</v>
      </c>
      <c r="Q8" s="120">
        <v>0.09</v>
      </c>
      <c r="R8" s="120">
        <v>0.04</v>
      </c>
      <c r="S8" s="81">
        <f>SUM(G8:R8)</f>
        <v>0.99999999999999989</v>
      </c>
      <c r="T8" s="399">
        <v>0.35</v>
      </c>
      <c r="U8" s="391">
        <v>0.02</v>
      </c>
      <c r="V8" s="401" t="s">
        <v>146</v>
      </c>
    </row>
    <row r="9" spans="1:22" s="13" customFormat="1" ht="37.5" customHeight="1" thickBot="1" x14ac:dyDescent="0.3">
      <c r="A9" s="385"/>
      <c r="B9" s="382"/>
      <c r="C9" s="395"/>
      <c r="D9" s="397"/>
      <c r="E9" s="393"/>
      <c r="F9" s="50" t="s">
        <v>29</v>
      </c>
      <c r="G9" s="121">
        <v>7.0000000000000007E-2</v>
      </c>
      <c r="H9" s="121">
        <v>0.09</v>
      </c>
      <c r="I9" s="121">
        <v>0.2</v>
      </c>
      <c r="J9" s="121">
        <v>0.19</v>
      </c>
      <c r="K9" s="121">
        <v>0.19</v>
      </c>
      <c r="L9" s="121">
        <v>0.13</v>
      </c>
      <c r="M9" s="121">
        <v>0.05</v>
      </c>
      <c r="N9" s="121">
        <v>0.05</v>
      </c>
      <c r="O9" s="121">
        <v>0.03</v>
      </c>
      <c r="P9" s="106">
        <v>0</v>
      </c>
      <c r="Q9" s="106">
        <v>0</v>
      </c>
      <c r="R9" s="106">
        <v>0</v>
      </c>
      <c r="S9" s="82">
        <f>SUM(G9:R9)</f>
        <v>1</v>
      </c>
      <c r="T9" s="400"/>
      <c r="U9" s="392"/>
      <c r="V9" s="402"/>
    </row>
    <row r="10" spans="1:22" s="13" customFormat="1" ht="37.5" customHeight="1" x14ac:dyDescent="0.25">
      <c r="A10" s="385"/>
      <c r="B10" s="382"/>
      <c r="C10" s="395" t="s">
        <v>119</v>
      </c>
      <c r="D10" s="397" t="s">
        <v>118</v>
      </c>
      <c r="E10" s="393"/>
      <c r="F10" s="49" t="s">
        <v>28</v>
      </c>
      <c r="G10" s="122">
        <v>0</v>
      </c>
      <c r="H10" s="122">
        <v>0.02</v>
      </c>
      <c r="I10" s="122">
        <v>0.1</v>
      </c>
      <c r="J10" s="122">
        <v>0.11</v>
      </c>
      <c r="K10" s="122">
        <v>0.11</v>
      </c>
      <c r="L10" s="122">
        <v>0.11</v>
      </c>
      <c r="M10" s="122">
        <v>0.1</v>
      </c>
      <c r="N10" s="122">
        <v>0.11</v>
      </c>
      <c r="O10" s="122">
        <v>0.1</v>
      </c>
      <c r="P10" s="122">
        <v>0.1</v>
      </c>
      <c r="Q10" s="122">
        <v>0.1</v>
      </c>
      <c r="R10" s="122">
        <v>0.04</v>
      </c>
      <c r="S10" s="81">
        <f>SUM(G10:R10)</f>
        <v>1</v>
      </c>
      <c r="T10" s="400"/>
      <c r="U10" s="389">
        <v>0.33</v>
      </c>
      <c r="V10" s="387" t="s">
        <v>147</v>
      </c>
    </row>
    <row r="11" spans="1:22" s="13" customFormat="1" ht="73.5" customHeight="1" thickBot="1" x14ac:dyDescent="0.3">
      <c r="A11" s="386"/>
      <c r="B11" s="383"/>
      <c r="C11" s="403"/>
      <c r="D11" s="404"/>
      <c r="E11" s="393"/>
      <c r="F11" s="50" t="s">
        <v>29</v>
      </c>
      <c r="G11" s="121">
        <v>0</v>
      </c>
      <c r="H11" s="121">
        <v>0.01</v>
      </c>
      <c r="I11" s="121">
        <v>0.06</v>
      </c>
      <c r="J11" s="121">
        <v>0.09</v>
      </c>
      <c r="K11" s="121">
        <v>0.13</v>
      </c>
      <c r="L11" s="121">
        <v>0.17</v>
      </c>
      <c r="M11" s="121">
        <v>0.1</v>
      </c>
      <c r="N11" s="121">
        <v>0.11</v>
      </c>
      <c r="O11" s="121">
        <v>0.11</v>
      </c>
      <c r="P11" s="106">
        <v>0.12</v>
      </c>
      <c r="Q11" s="106">
        <v>0.09</v>
      </c>
      <c r="R11" s="106">
        <v>0.01</v>
      </c>
      <c r="S11" s="82">
        <f>SUM(G11:R11)</f>
        <v>0.99999999999999989</v>
      </c>
      <c r="T11" s="400"/>
      <c r="U11" s="390"/>
      <c r="V11" s="388"/>
    </row>
    <row r="12" spans="1:22" s="13" customFormat="1" ht="44.25" customHeight="1" x14ac:dyDescent="0.25">
      <c r="A12" s="421" t="s">
        <v>112</v>
      </c>
      <c r="B12" s="439" t="s">
        <v>120</v>
      </c>
      <c r="C12" s="406" t="s">
        <v>135</v>
      </c>
      <c r="D12" s="396" t="s">
        <v>118</v>
      </c>
      <c r="E12" s="413"/>
      <c r="F12" s="48" t="s">
        <v>28</v>
      </c>
      <c r="G12" s="123">
        <v>0</v>
      </c>
      <c r="H12" s="123">
        <v>0.02</v>
      </c>
      <c r="I12" s="123">
        <v>7.0000000000000007E-2</v>
      </c>
      <c r="J12" s="123">
        <v>0.11</v>
      </c>
      <c r="K12" s="123">
        <v>0.11</v>
      </c>
      <c r="L12" s="123">
        <v>0.12</v>
      </c>
      <c r="M12" s="123">
        <v>0.1</v>
      </c>
      <c r="N12" s="123">
        <v>0.11</v>
      </c>
      <c r="O12" s="123">
        <v>0.12</v>
      </c>
      <c r="P12" s="123">
        <v>0.11</v>
      </c>
      <c r="Q12" s="123">
        <v>0.1</v>
      </c>
      <c r="R12" s="123">
        <v>0.03</v>
      </c>
      <c r="S12" s="83">
        <f t="shared" ref="S12:S13" si="0">SUM(G12:R12)</f>
        <v>1</v>
      </c>
      <c r="T12" s="416">
        <v>0.45</v>
      </c>
      <c r="U12" s="430">
        <v>0.2</v>
      </c>
      <c r="V12" s="417" t="s">
        <v>142</v>
      </c>
    </row>
    <row r="13" spans="1:22" s="13" customFormat="1" ht="86.25" customHeight="1" thickBot="1" x14ac:dyDescent="0.3">
      <c r="A13" s="422"/>
      <c r="B13" s="440"/>
      <c r="C13" s="407"/>
      <c r="D13" s="397"/>
      <c r="E13" s="393"/>
      <c r="F13" s="50" t="s">
        <v>29</v>
      </c>
      <c r="G13" s="121">
        <v>0</v>
      </c>
      <c r="H13" s="121">
        <v>0.02</v>
      </c>
      <c r="I13" s="121">
        <v>7.0000000000000007E-2</v>
      </c>
      <c r="J13" s="121">
        <v>0.11</v>
      </c>
      <c r="K13" s="121">
        <v>0.11</v>
      </c>
      <c r="L13" s="121">
        <v>0.13</v>
      </c>
      <c r="M13" s="121">
        <v>0.1</v>
      </c>
      <c r="N13" s="121">
        <v>0.11</v>
      </c>
      <c r="O13" s="121">
        <v>0.12</v>
      </c>
      <c r="P13" s="106">
        <v>0.12</v>
      </c>
      <c r="Q13" s="106">
        <v>0.1</v>
      </c>
      <c r="R13" s="106">
        <v>0.01</v>
      </c>
      <c r="S13" s="82">
        <f t="shared" si="0"/>
        <v>1</v>
      </c>
      <c r="T13" s="400"/>
      <c r="U13" s="431"/>
      <c r="V13" s="418"/>
    </row>
    <row r="14" spans="1:22" s="13" customFormat="1" ht="38.25" customHeight="1" x14ac:dyDescent="0.25">
      <c r="A14" s="422"/>
      <c r="B14" s="440"/>
      <c r="C14" s="408" t="s">
        <v>136</v>
      </c>
      <c r="D14" s="397" t="s">
        <v>118</v>
      </c>
      <c r="E14" s="393"/>
      <c r="F14" s="49" t="s">
        <v>28</v>
      </c>
      <c r="G14" s="122">
        <v>0.01</v>
      </c>
      <c r="H14" s="122">
        <v>0.02</v>
      </c>
      <c r="I14" s="122">
        <v>7.0000000000000007E-2</v>
      </c>
      <c r="J14" s="122">
        <v>0.12</v>
      </c>
      <c r="K14" s="122">
        <v>0.12</v>
      </c>
      <c r="L14" s="122">
        <v>0.12</v>
      </c>
      <c r="M14" s="124">
        <v>0.1</v>
      </c>
      <c r="N14" s="124">
        <v>0.11</v>
      </c>
      <c r="O14" s="124">
        <v>0.11</v>
      </c>
      <c r="P14" s="124">
        <v>0.12</v>
      </c>
      <c r="Q14" s="124">
        <v>0.06</v>
      </c>
      <c r="R14" s="124">
        <v>0.04</v>
      </c>
      <c r="S14" s="81">
        <f>SUM(G16:R16)</f>
        <v>1</v>
      </c>
      <c r="T14" s="400"/>
      <c r="U14" s="432">
        <v>0.2</v>
      </c>
      <c r="V14" s="419" t="s">
        <v>143</v>
      </c>
    </row>
    <row r="15" spans="1:22" s="13" customFormat="1" ht="85.5" customHeight="1" thickBot="1" x14ac:dyDescent="0.3">
      <c r="A15" s="422"/>
      <c r="B15" s="440"/>
      <c r="C15" s="407"/>
      <c r="D15" s="397"/>
      <c r="E15" s="393"/>
      <c r="F15" s="50" t="s">
        <v>29</v>
      </c>
      <c r="G15" s="121">
        <v>0.02</v>
      </c>
      <c r="H15" s="121">
        <v>0.04</v>
      </c>
      <c r="I15" s="121">
        <v>7.0000000000000007E-2</v>
      </c>
      <c r="J15" s="121">
        <v>0.12</v>
      </c>
      <c r="K15" s="121">
        <v>0.12</v>
      </c>
      <c r="L15" s="121">
        <v>0.11</v>
      </c>
      <c r="M15" s="121">
        <v>0.1</v>
      </c>
      <c r="N15" s="121">
        <v>0.11</v>
      </c>
      <c r="O15" s="121">
        <v>0.11</v>
      </c>
      <c r="P15" s="106">
        <v>0.14000000000000001</v>
      </c>
      <c r="Q15" s="106">
        <v>0.06</v>
      </c>
      <c r="R15" s="106">
        <v>0</v>
      </c>
      <c r="S15" s="82">
        <f>SUM(G15:R15)</f>
        <v>1</v>
      </c>
      <c r="T15" s="400"/>
      <c r="U15" s="431"/>
      <c r="V15" s="420"/>
    </row>
    <row r="16" spans="1:22" s="13" customFormat="1" ht="37.5" customHeight="1" x14ac:dyDescent="0.25">
      <c r="A16" s="422"/>
      <c r="B16" s="440"/>
      <c r="C16" s="408" t="s">
        <v>137</v>
      </c>
      <c r="D16" s="397" t="s">
        <v>118</v>
      </c>
      <c r="E16" s="393"/>
      <c r="F16" s="49" t="s">
        <v>28</v>
      </c>
      <c r="G16" s="122">
        <v>0.01</v>
      </c>
      <c r="H16" s="122">
        <v>0.02</v>
      </c>
      <c r="I16" s="122">
        <v>0.09</v>
      </c>
      <c r="J16" s="122">
        <v>0.09</v>
      </c>
      <c r="K16" s="122">
        <v>0.1</v>
      </c>
      <c r="L16" s="122">
        <v>0.12</v>
      </c>
      <c r="M16" s="124">
        <v>0.12</v>
      </c>
      <c r="N16" s="124">
        <v>0.1</v>
      </c>
      <c r="O16" s="124">
        <v>0.1</v>
      </c>
      <c r="P16" s="124">
        <v>0.1</v>
      </c>
      <c r="Q16" s="124">
        <v>0.09</v>
      </c>
      <c r="R16" s="124">
        <v>0.06</v>
      </c>
      <c r="S16" s="81">
        <f>SUM(G16:R16)</f>
        <v>1</v>
      </c>
      <c r="T16" s="400"/>
      <c r="U16" s="433">
        <v>0.01</v>
      </c>
      <c r="V16" s="419" t="s">
        <v>148</v>
      </c>
    </row>
    <row r="17" spans="1:33" s="13" customFormat="1" ht="33.75" customHeight="1" thickBot="1" x14ac:dyDescent="0.3">
      <c r="A17" s="422"/>
      <c r="B17" s="440"/>
      <c r="C17" s="407"/>
      <c r="D17" s="397"/>
      <c r="E17" s="393"/>
      <c r="F17" s="50" t="s">
        <v>29</v>
      </c>
      <c r="G17" s="125">
        <v>0.05</v>
      </c>
      <c r="H17" s="121">
        <v>0.04</v>
      </c>
      <c r="I17" s="121">
        <v>0.09</v>
      </c>
      <c r="J17" s="121">
        <v>0.09</v>
      </c>
      <c r="K17" s="121">
        <v>0.1</v>
      </c>
      <c r="L17" s="121">
        <v>0.11</v>
      </c>
      <c r="M17" s="121">
        <v>0.12</v>
      </c>
      <c r="N17" s="121">
        <v>0.09</v>
      </c>
      <c r="O17" s="121">
        <v>0.1</v>
      </c>
      <c r="P17" s="106">
        <v>0.11</v>
      </c>
      <c r="Q17" s="106">
        <v>0.09</v>
      </c>
      <c r="R17" s="106">
        <v>0.01</v>
      </c>
      <c r="S17" s="82">
        <f t="shared" ref="S17:S21" si="1">SUM(G17:R17)</f>
        <v>0.99999999999999989</v>
      </c>
      <c r="T17" s="400"/>
      <c r="U17" s="434"/>
      <c r="V17" s="420"/>
    </row>
    <row r="18" spans="1:33" s="22" customFormat="1" ht="45" customHeight="1" x14ac:dyDescent="0.25">
      <c r="A18" s="422"/>
      <c r="B18" s="440"/>
      <c r="C18" s="408" t="s">
        <v>138</v>
      </c>
      <c r="D18" s="397" t="s">
        <v>118</v>
      </c>
      <c r="E18" s="405"/>
      <c r="F18" s="49" t="s">
        <v>28</v>
      </c>
      <c r="G18" s="124">
        <v>0.01</v>
      </c>
      <c r="H18" s="124">
        <v>0.02</v>
      </c>
      <c r="I18" s="124">
        <v>0.1</v>
      </c>
      <c r="J18" s="124">
        <v>0.1</v>
      </c>
      <c r="K18" s="124">
        <v>0.11</v>
      </c>
      <c r="L18" s="124">
        <v>0.11</v>
      </c>
      <c r="M18" s="124">
        <v>0.1</v>
      </c>
      <c r="N18" s="124">
        <v>0.11</v>
      </c>
      <c r="O18" s="124">
        <v>0.11</v>
      </c>
      <c r="P18" s="124">
        <v>0.1</v>
      </c>
      <c r="Q18" s="124">
        <v>0.08</v>
      </c>
      <c r="R18" s="124">
        <v>0.05</v>
      </c>
      <c r="S18" s="81">
        <f t="shared" si="1"/>
        <v>1</v>
      </c>
      <c r="T18" s="400"/>
      <c r="U18" s="433">
        <v>0.04</v>
      </c>
      <c r="V18" s="419" t="s">
        <v>145</v>
      </c>
    </row>
    <row r="19" spans="1:33" s="22" customFormat="1" ht="91.5" customHeight="1" thickBot="1" x14ac:dyDescent="0.3">
      <c r="A19" s="423"/>
      <c r="B19" s="441"/>
      <c r="C19" s="409"/>
      <c r="D19" s="404"/>
      <c r="E19" s="405"/>
      <c r="F19" s="50" t="s">
        <v>29</v>
      </c>
      <c r="G19" s="125">
        <v>0.01</v>
      </c>
      <c r="H19" s="121">
        <v>0.03</v>
      </c>
      <c r="I19" s="121">
        <v>0.1</v>
      </c>
      <c r="J19" s="121">
        <v>0.1</v>
      </c>
      <c r="K19" s="121">
        <v>0.11</v>
      </c>
      <c r="L19" s="121">
        <v>0.1</v>
      </c>
      <c r="M19" s="121">
        <v>0.1</v>
      </c>
      <c r="N19" s="121">
        <v>0.11</v>
      </c>
      <c r="O19" s="121">
        <v>0.11</v>
      </c>
      <c r="P19" s="106">
        <v>0.17</v>
      </c>
      <c r="Q19" s="106">
        <v>0.03</v>
      </c>
      <c r="R19" s="106">
        <v>0.03</v>
      </c>
      <c r="S19" s="82">
        <f t="shared" si="1"/>
        <v>1</v>
      </c>
      <c r="T19" s="400"/>
      <c r="U19" s="435"/>
      <c r="V19" s="420"/>
    </row>
    <row r="20" spans="1:33" s="11" customFormat="1" ht="57" customHeight="1" x14ac:dyDescent="0.25">
      <c r="A20" s="384" t="s">
        <v>121</v>
      </c>
      <c r="B20" s="381" t="s">
        <v>122</v>
      </c>
      <c r="C20" s="394" t="s">
        <v>139</v>
      </c>
      <c r="D20" s="397" t="s">
        <v>118</v>
      </c>
      <c r="E20" s="412"/>
      <c r="F20" s="49" t="s">
        <v>28</v>
      </c>
      <c r="G20" s="126">
        <v>0.08</v>
      </c>
      <c r="H20" s="126">
        <v>0.08</v>
      </c>
      <c r="I20" s="126">
        <v>0.08</v>
      </c>
      <c r="J20" s="126">
        <v>0.08</v>
      </c>
      <c r="K20" s="126">
        <v>0.08</v>
      </c>
      <c r="L20" s="126">
        <v>0.1</v>
      </c>
      <c r="M20" s="126">
        <v>0.1</v>
      </c>
      <c r="N20" s="126">
        <v>0.08</v>
      </c>
      <c r="O20" s="126">
        <v>0.08</v>
      </c>
      <c r="P20" s="126">
        <v>0.08</v>
      </c>
      <c r="Q20" s="126">
        <v>0.08</v>
      </c>
      <c r="R20" s="126">
        <v>0.08</v>
      </c>
      <c r="S20" s="81">
        <f t="shared" si="1"/>
        <v>0.99999999999999978</v>
      </c>
      <c r="T20" s="414">
        <v>0.2</v>
      </c>
      <c r="U20" s="436">
        <v>0.2</v>
      </c>
      <c r="V20" s="410" t="s">
        <v>151</v>
      </c>
      <c r="W20" s="12"/>
      <c r="X20" s="12"/>
      <c r="Y20" s="12"/>
      <c r="Z20" s="12"/>
      <c r="AA20" s="12"/>
      <c r="AB20" s="12"/>
      <c r="AC20" s="12"/>
      <c r="AD20" s="12"/>
    </row>
    <row r="21" spans="1:33" s="11" customFormat="1" ht="304.5" customHeight="1" thickBot="1" x14ac:dyDescent="0.3">
      <c r="A21" s="386"/>
      <c r="B21" s="383"/>
      <c r="C21" s="403"/>
      <c r="D21" s="404"/>
      <c r="E21" s="413"/>
      <c r="F21" s="50" t="s">
        <v>29</v>
      </c>
      <c r="G21" s="121">
        <v>0.08</v>
      </c>
      <c r="H21" s="121">
        <v>0.08</v>
      </c>
      <c r="I21" s="121">
        <v>0.08</v>
      </c>
      <c r="J21" s="121">
        <v>0.08</v>
      </c>
      <c r="K21" s="121">
        <v>0.08</v>
      </c>
      <c r="L21" s="121">
        <v>0.1</v>
      </c>
      <c r="M21" s="121">
        <v>0.1</v>
      </c>
      <c r="N21" s="121">
        <v>0.08</v>
      </c>
      <c r="O21" s="121">
        <v>0.08</v>
      </c>
      <c r="P21" s="106">
        <v>0.08</v>
      </c>
      <c r="Q21" s="106">
        <v>0.08</v>
      </c>
      <c r="R21" s="106">
        <v>0.08</v>
      </c>
      <c r="S21" s="82">
        <f t="shared" si="1"/>
        <v>0.99999999999999978</v>
      </c>
      <c r="T21" s="415"/>
      <c r="U21" s="437"/>
      <c r="V21" s="411"/>
      <c r="W21" s="12"/>
      <c r="X21" s="12"/>
      <c r="Y21" s="12"/>
      <c r="Z21" s="12"/>
      <c r="AA21" s="12"/>
      <c r="AB21" s="12"/>
      <c r="AC21" s="12"/>
      <c r="AD21" s="12"/>
    </row>
    <row r="22" spans="1:33" s="15" customFormat="1" ht="18.75" customHeight="1" thickBot="1" x14ac:dyDescent="0.3">
      <c r="A22" s="438" t="s">
        <v>30</v>
      </c>
      <c r="B22" s="371"/>
      <c r="C22" s="371"/>
      <c r="D22" s="371"/>
      <c r="E22" s="371"/>
      <c r="F22" s="371"/>
      <c r="G22" s="371"/>
      <c r="H22" s="371"/>
      <c r="I22" s="371"/>
      <c r="J22" s="371"/>
      <c r="K22" s="371"/>
      <c r="L22" s="371"/>
      <c r="M22" s="371"/>
      <c r="N22" s="371"/>
      <c r="O22" s="371"/>
      <c r="P22" s="371"/>
      <c r="Q22" s="371"/>
      <c r="R22" s="371"/>
      <c r="S22" s="371"/>
      <c r="T22" s="74">
        <f>SUM(T8:T21)</f>
        <v>1</v>
      </c>
      <c r="U22" s="102">
        <f>SUM(U8:U21)</f>
        <v>1</v>
      </c>
      <c r="V22" s="360"/>
      <c r="W22" s="14"/>
      <c r="X22" s="14"/>
      <c r="Y22" s="14"/>
      <c r="Z22" s="14"/>
      <c r="AA22" s="14"/>
      <c r="AB22" s="14"/>
      <c r="AC22" s="14"/>
      <c r="AD22" s="14"/>
      <c r="AE22" s="14"/>
      <c r="AF22" s="14"/>
      <c r="AG22" s="14"/>
    </row>
    <row r="23" spans="1:33" x14ac:dyDescent="0.25">
      <c r="A23" s="13"/>
      <c r="B23" s="13"/>
      <c r="C23" s="19"/>
      <c r="D23" s="13"/>
      <c r="E23" s="13"/>
      <c r="F23" s="13"/>
      <c r="G23" s="13"/>
      <c r="H23" s="13"/>
      <c r="I23" s="13"/>
      <c r="J23" s="13"/>
      <c r="K23" s="13"/>
      <c r="L23" s="13"/>
      <c r="M23" s="13"/>
      <c r="N23" s="16"/>
      <c r="O23" s="16"/>
      <c r="P23" s="16"/>
      <c r="Q23" s="16"/>
      <c r="R23" s="16"/>
      <c r="S23" s="76"/>
      <c r="T23" s="16"/>
      <c r="U23" s="16"/>
      <c r="V23" s="361"/>
    </row>
    <row r="24" spans="1:33" x14ac:dyDescent="0.25">
      <c r="A24" s="13"/>
      <c r="B24" s="13"/>
      <c r="C24" s="19"/>
      <c r="D24" s="13"/>
      <c r="E24" s="13"/>
      <c r="F24" s="13"/>
      <c r="G24" s="13"/>
      <c r="H24" s="13"/>
      <c r="I24" s="13"/>
      <c r="J24" s="13"/>
      <c r="K24" s="13"/>
      <c r="L24" s="13"/>
      <c r="M24" s="13"/>
      <c r="N24" s="16"/>
      <c r="O24" s="16"/>
      <c r="P24" s="16"/>
      <c r="Q24" s="16"/>
      <c r="R24" s="16"/>
      <c r="S24" s="76"/>
      <c r="T24" s="16"/>
      <c r="U24" s="16"/>
      <c r="V24" s="361"/>
    </row>
    <row r="25" spans="1:33" ht="15" x14ac:dyDescent="0.25">
      <c r="A25" s="51" t="s">
        <v>91</v>
      </c>
      <c r="B25" s="4"/>
      <c r="C25" s="4"/>
      <c r="D25" s="4"/>
      <c r="E25" s="4"/>
      <c r="F25" s="4"/>
      <c r="G25" s="4"/>
      <c r="H25" s="22"/>
      <c r="I25" s="13"/>
      <c r="J25" s="13"/>
      <c r="K25" s="13"/>
      <c r="L25" s="13"/>
      <c r="M25" s="13"/>
      <c r="N25" s="16"/>
      <c r="O25" s="16"/>
      <c r="P25" s="16"/>
      <c r="Q25" s="16"/>
      <c r="R25" s="16"/>
      <c r="S25" s="76"/>
      <c r="T25" s="16"/>
      <c r="U25" s="16"/>
      <c r="V25" s="361"/>
    </row>
    <row r="26" spans="1:33" ht="15" customHeight="1" x14ac:dyDescent="0.25">
      <c r="A26" s="53" t="s">
        <v>92</v>
      </c>
      <c r="B26" s="428" t="s">
        <v>93</v>
      </c>
      <c r="C26" s="428"/>
      <c r="D26" s="428"/>
      <c r="E26" s="428"/>
      <c r="F26" s="428"/>
      <c r="G26" s="428"/>
      <c r="H26" s="428"/>
      <c r="I26" s="429" t="s">
        <v>94</v>
      </c>
      <c r="J26" s="429"/>
      <c r="K26" s="429"/>
      <c r="L26" s="429"/>
      <c r="M26" s="429"/>
      <c r="N26" s="429"/>
      <c r="O26" s="429"/>
      <c r="P26" s="16"/>
      <c r="Q26" s="16"/>
      <c r="R26" s="16"/>
      <c r="S26" s="76"/>
      <c r="T26" s="16"/>
      <c r="U26" s="16"/>
    </row>
    <row r="27" spans="1:33" ht="33.75" customHeight="1" x14ac:dyDescent="0.25">
      <c r="A27" s="52">
        <v>11</v>
      </c>
      <c r="B27" s="427" t="s">
        <v>95</v>
      </c>
      <c r="C27" s="427"/>
      <c r="D27" s="427"/>
      <c r="E27" s="427"/>
      <c r="F27" s="427"/>
      <c r="G27" s="427"/>
      <c r="H27" s="427"/>
      <c r="I27" s="427" t="s">
        <v>97</v>
      </c>
      <c r="J27" s="427"/>
      <c r="K27" s="427"/>
      <c r="L27" s="427"/>
      <c r="M27" s="427"/>
      <c r="N27" s="427"/>
      <c r="O27" s="427"/>
      <c r="P27" s="16"/>
      <c r="Q27" s="16"/>
      <c r="R27" s="16"/>
      <c r="S27" s="76"/>
      <c r="T27" s="16"/>
      <c r="U27" s="16"/>
    </row>
    <row r="28" spans="1:33" x14ac:dyDescent="0.25">
      <c r="A28" s="13"/>
      <c r="B28" s="13"/>
      <c r="C28" s="19"/>
      <c r="D28" s="13"/>
      <c r="E28" s="13"/>
      <c r="F28" s="13"/>
      <c r="G28" s="13"/>
      <c r="H28" s="13"/>
      <c r="I28" s="13"/>
      <c r="J28" s="13"/>
      <c r="K28" s="13"/>
      <c r="L28" s="13"/>
      <c r="M28" s="13"/>
      <c r="N28" s="16"/>
      <c r="O28" s="16"/>
      <c r="P28" s="16"/>
      <c r="Q28" s="16"/>
      <c r="R28" s="16"/>
      <c r="S28" s="76"/>
      <c r="T28" s="16"/>
      <c r="U28" s="16"/>
    </row>
    <row r="29" spans="1:33" x14ac:dyDescent="0.25">
      <c r="A29" s="13"/>
      <c r="B29" s="13"/>
      <c r="C29" s="19"/>
      <c r="D29" s="13"/>
      <c r="E29" s="13"/>
      <c r="F29" s="13"/>
      <c r="G29" s="13"/>
      <c r="H29" s="13"/>
      <c r="I29" s="13"/>
      <c r="J29" s="13"/>
      <c r="K29" s="13"/>
      <c r="L29" s="13"/>
      <c r="M29" s="13"/>
      <c r="N29" s="16"/>
      <c r="O29" s="16"/>
      <c r="P29" s="16"/>
      <c r="Q29" s="16"/>
      <c r="R29" s="16"/>
      <c r="S29" s="76"/>
      <c r="T29" s="16"/>
      <c r="U29" s="16"/>
    </row>
    <row r="30" spans="1:33" x14ac:dyDescent="0.25">
      <c r="A30" s="13"/>
      <c r="B30" s="13"/>
      <c r="C30" s="19"/>
      <c r="D30" s="13"/>
      <c r="E30" s="13"/>
      <c r="F30" s="13"/>
      <c r="G30" s="13"/>
      <c r="H30" s="13"/>
      <c r="I30" s="13"/>
      <c r="J30" s="13"/>
      <c r="K30" s="13"/>
      <c r="L30" s="13"/>
      <c r="M30" s="13"/>
      <c r="N30" s="16"/>
      <c r="O30" s="16"/>
      <c r="P30" s="16"/>
      <c r="Q30" s="16"/>
      <c r="R30" s="16"/>
      <c r="S30" s="76"/>
      <c r="T30" s="16"/>
      <c r="U30" s="16"/>
    </row>
    <row r="31" spans="1:33" x14ac:dyDescent="0.25">
      <c r="A31" s="13"/>
      <c r="B31" s="13"/>
      <c r="C31" s="19"/>
      <c r="D31" s="13"/>
      <c r="E31" s="13"/>
      <c r="F31" s="13"/>
      <c r="G31" s="13"/>
      <c r="H31" s="13"/>
      <c r="I31" s="13"/>
      <c r="J31" s="13"/>
      <c r="K31" s="13"/>
      <c r="L31" s="13"/>
      <c r="M31" s="13"/>
      <c r="N31" s="16"/>
      <c r="O31" s="16"/>
      <c r="P31" s="16"/>
      <c r="Q31" s="16"/>
      <c r="R31" s="16"/>
      <c r="S31" s="76"/>
      <c r="T31" s="16"/>
      <c r="U31" s="16"/>
    </row>
    <row r="32" spans="1:33" x14ac:dyDescent="0.25">
      <c r="A32" s="13"/>
      <c r="B32" s="13"/>
      <c r="C32" s="19"/>
      <c r="D32" s="13"/>
      <c r="E32" s="13"/>
      <c r="F32" s="13"/>
      <c r="G32" s="13"/>
      <c r="H32" s="13"/>
      <c r="I32" s="13"/>
      <c r="J32" s="13"/>
      <c r="K32" s="13"/>
      <c r="L32" s="13"/>
      <c r="M32" s="13"/>
      <c r="N32" s="16"/>
      <c r="O32" s="16"/>
      <c r="P32" s="16"/>
      <c r="Q32" s="16"/>
      <c r="R32" s="16"/>
      <c r="S32" s="76"/>
      <c r="T32" s="16"/>
      <c r="U32" s="16"/>
    </row>
    <row r="33" spans="1:21" x14ac:dyDescent="0.25">
      <c r="A33" s="13"/>
      <c r="B33" s="13"/>
      <c r="C33" s="19"/>
      <c r="D33" s="13"/>
      <c r="E33" s="13"/>
      <c r="F33" s="13"/>
      <c r="G33" s="13"/>
      <c r="H33" s="13"/>
      <c r="I33" s="13"/>
      <c r="J33" s="13"/>
      <c r="K33" s="13"/>
      <c r="L33" s="13"/>
      <c r="M33" s="13"/>
      <c r="N33" s="16"/>
      <c r="O33" s="16"/>
      <c r="P33" s="16"/>
      <c r="Q33" s="16"/>
      <c r="R33" s="16"/>
      <c r="S33" s="76"/>
      <c r="T33" s="16"/>
      <c r="U33" s="16"/>
    </row>
    <row r="34" spans="1:21" x14ac:dyDescent="0.25">
      <c r="A34" s="13"/>
      <c r="B34" s="13"/>
      <c r="C34" s="19"/>
      <c r="D34" s="13"/>
      <c r="E34" s="13"/>
      <c r="F34" s="13"/>
      <c r="G34" s="13"/>
      <c r="H34" s="13"/>
      <c r="I34" s="13"/>
      <c r="J34" s="13"/>
      <c r="K34" s="13"/>
      <c r="L34" s="13"/>
      <c r="M34" s="13"/>
      <c r="N34" s="16"/>
      <c r="O34" s="16"/>
      <c r="P34" s="16"/>
      <c r="Q34" s="16"/>
      <c r="R34" s="16"/>
      <c r="S34" s="76"/>
      <c r="T34" s="16"/>
      <c r="U34" s="16"/>
    </row>
    <row r="35" spans="1:21" x14ac:dyDescent="0.25">
      <c r="A35" s="13"/>
      <c r="B35" s="13"/>
      <c r="C35" s="19"/>
      <c r="D35" s="13"/>
      <c r="E35" s="13"/>
      <c r="F35" s="13"/>
      <c r="G35" s="13"/>
      <c r="H35" s="13"/>
      <c r="I35" s="13"/>
      <c r="J35" s="13"/>
      <c r="K35" s="13"/>
      <c r="L35" s="13"/>
      <c r="M35" s="13"/>
      <c r="N35" s="16"/>
      <c r="O35" s="16"/>
      <c r="P35" s="16"/>
      <c r="Q35" s="16"/>
      <c r="R35" s="16"/>
      <c r="S35" s="76"/>
      <c r="T35" s="16"/>
      <c r="U35" s="16"/>
    </row>
    <row r="36" spans="1:21" x14ac:dyDescent="0.25">
      <c r="A36" s="13"/>
      <c r="B36" s="13"/>
      <c r="C36" s="19"/>
      <c r="D36" s="13"/>
      <c r="E36" s="13"/>
      <c r="F36" s="13"/>
      <c r="G36" s="13"/>
      <c r="H36" s="13"/>
      <c r="I36" s="13"/>
      <c r="J36" s="13"/>
      <c r="K36" s="13"/>
      <c r="L36" s="13"/>
      <c r="M36" s="13"/>
      <c r="N36" s="16"/>
      <c r="O36" s="16"/>
      <c r="P36" s="16"/>
      <c r="Q36" s="16"/>
      <c r="R36" s="16"/>
      <c r="S36" s="76"/>
      <c r="T36" s="16"/>
      <c r="U36" s="16"/>
    </row>
    <row r="37" spans="1:21" x14ac:dyDescent="0.25">
      <c r="A37" s="13"/>
      <c r="B37" s="13"/>
      <c r="C37" s="19"/>
      <c r="D37" s="13"/>
      <c r="E37" s="13"/>
      <c r="F37" s="13"/>
      <c r="G37" s="13"/>
      <c r="H37" s="13"/>
      <c r="I37" s="13"/>
      <c r="J37" s="13"/>
      <c r="K37" s="13"/>
      <c r="L37" s="13"/>
      <c r="M37" s="13"/>
      <c r="N37" s="16"/>
      <c r="O37" s="16"/>
      <c r="P37" s="16"/>
      <c r="Q37" s="16"/>
      <c r="R37" s="16"/>
      <c r="S37" s="76"/>
      <c r="T37" s="16"/>
      <c r="U37" s="16"/>
    </row>
    <row r="38" spans="1:21" x14ac:dyDescent="0.25">
      <c r="A38" s="13"/>
      <c r="B38" s="13"/>
      <c r="C38" s="19"/>
      <c r="D38" s="13"/>
      <c r="E38" s="13"/>
      <c r="F38" s="13"/>
      <c r="G38" s="13"/>
      <c r="H38" s="13"/>
      <c r="I38" s="13"/>
      <c r="J38" s="13"/>
      <c r="K38" s="13"/>
      <c r="L38" s="13"/>
      <c r="M38" s="13"/>
      <c r="N38" s="16"/>
      <c r="O38" s="16"/>
      <c r="P38" s="16"/>
      <c r="Q38" s="16"/>
      <c r="R38" s="16"/>
      <c r="S38" s="76"/>
      <c r="T38" s="16"/>
      <c r="U38" s="16"/>
    </row>
    <row r="39" spans="1:21" x14ac:dyDescent="0.25">
      <c r="A39" s="13"/>
      <c r="B39" s="13"/>
      <c r="C39" s="19"/>
      <c r="D39" s="13"/>
      <c r="E39" s="13"/>
      <c r="F39" s="13"/>
      <c r="G39" s="13"/>
      <c r="H39" s="13"/>
      <c r="I39" s="13"/>
      <c r="J39" s="13"/>
      <c r="K39" s="13"/>
      <c r="L39" s="13"/>
      <c r="M39" s="13"/>
      <c r="N39" s="16"/>
      <c r="O39" s="16"/>
      <c r="P39" s="16"/>
      <c r="Q39" s="16"/>
      <c r="R39" s="16"/>
      <c r="S39" s="76"/>
      <c r="T39" s="16"/>
      <c r="U39" s="16"/>
    </row>
    <row r="40" spans="1:21" x14ac:dyDescent="0.25">
      <c r="A40" s="13"/>
      <c r="B40" s="13"/>
      <c r="C40" s="19"/>
      <c r="D40" s="13"/>
      <c r="E40" s="13"/>
      <c r="F40" s="13"/>
      <c r="G40" s="13"/>
      <c r="H40" s="13"/>
      <c r="I40" s="13"/>
      <c r="J40" s="13"/>
      <c r="K40" s="13"/>
      <c r="L40" s="13"/>
      <c r="M40" s="13"/>
      <c r="N40" s="16"/>
      <c r="O40" s="16"/>
      <c r="P40" s="16"/>
      <c r="Q40" s="16"/>
      <c r="R40" s="16"/>
      <c r="S40" s="76"/>
      <c r="T40" s="16"/>
      <c r="U40" s="16"/>
    </row>
    <row r="41" spans="1:21" x14ac:dyDescent="0.25">
      <c r="A41" s="13"/>
      <c r="B41" s="13"/>
      <c r="C41" s="19"/>
      <c r="D41" s="13"/>
      <c r="E41" s="13"/>
      <c r="F41" s="13"/>
      <c r="G41" s="13"/>
      <c r="H41" s="13"/>
      <c r="I41" s="13"/>
      <c r="J41" s="13"/>
      <c r="K41" s="13"/>
      <c r="L41" s="13"/>
      <c r="M41" s="13"/>
      <c r="N41" s="16"/>
      <c r="O41" s="16"/>
      <c r="P41" s="16"/>
      <c r="Q41" s="16"/>
      <c r="R41" s="16"/>
      <c r="S41" s="76"/>
      <c r="T41" s="16"/>
      <c r="U41" s="16"/>
    </row>
    <row r="42" spans="1:21" x14ac:dyDescent="0.25">
      <c r="A42" s="13"/>
      <c r="B42" s="13"/>
      <c r="C42" s="19"/>
      <c r="D42" s="13"/>
      <c r="E42" s="13"/>
      <c r="F42" s="13"/>
      <c r="G42" s="13"/>
      <c r="H42" s="13"/>
      <c r="I42" s="13"/>
      <c r="J42" s="13"/>
      <c r="K42" s="13"/>
      <c r="L42" s="13"/>
      <c r="M42" s="13"/>
      <c r="N42" s="16"/>
      <c r="O42" s="16"/>
      <c r="P42" s="16"/>
      <c r="Q42" s="16"/>
      <c r="R42" s="16"/>
      <c r="S42" s="76"/>
      <c r="T42" s="16"/>
      <c r="U42" s="16"/>
    </row>
    <row r="43" spans="1:21" x14ac:dyDescent="0.25">
      <c r="A43" s="13"/>
      <c r="B43" s="13"/>
      <c r="C43" s="19"/>
      <c r="D43" s="13"/>
      <c r="E43" s="13"/>
      <c r="F43" s="13"/>
      <c r="G43" s="13"/>
      <c r="H43" s="13"/>
      <c r="I43" s="13"/>
      <c r="J43" s="13"/>
      <c r="K43" s="13"/>
      <c r="L43" s="13"/>
      <c r="M43" s="13"/>
      <c r="N43" s="16"/>
      <c r="O43" s="16"/>
      <c r="P43" s="16"/>
      <c r="Q43" s="16"/>
      <c r="R43" s="16"/>
      <c r="S43" s="76"/>
      <c r="T43" s="16"/>
      <c r="U43" s="16"/>
    </row>
    <row r="44" spans="1:21" x14ac:dyDescent="0.25">
      <c r="A44" s="13"/>
      <c r="B44" s="13"/>
      <c r="C44" s="19"/>
      <c r="D44" s="13"/>
      <c r="E44" s="13"/>
      <c r="F44" s="13"/>
      <c r="G44" s="13"/>
      <c r="H44" s="13"/>
      <c r="I44" s="13"/>
      <c r="J44" s="13"/>
      <c r="K44" s="13"/>
      <c r="L44" s="13"/>
      <c r="M44" s="13"/>
      <c r="N44" s="16"/>
      <c r="O44" s="16"/>
      <c r="P44" s="16"/>
      <c r="Q44" s="16"/>
      <c r="R44" s="16"/>
      <c r="S44" s="76"/>
      <c r="T44" s="16"/>
      <c r="U44" s="16"/>
    </row>
    <row r="45" spans="1:21" x14ac:dyDescent="0.25">
      <c r="A45" s="13"/>
      <c r="B45" s="13"/>
      <c r="C45" s="19"/>
      <c r="D45" s="13"/>
      <c r="E45" s="13"/>
      <c r="F45" s="13"/>
      <c r="G45" s="13"/>
      <c r="H45" s="13"/>
      <c r="I45" s="13"/>
      <c r="J45" s="13"/>
      <c r="K45" s="13"/>
      <c r="L45" s="13"/>
      <c r="M45" s="13"/>
      <c r="N45" s="16"/>
      <c r="O45" s="16"/>
      <c r="P45" s="16"/>
      <c r="Q45" s="16"/>
      <c r="R45" s="16"/>
      <c r="S45" s="76"/>
      <c r="T45" s="16"/>
      <c r="U45" s="16"/>
    </row>
    <row r="46" spans="1:21" x14ac:dyDescent="0.25">
      <c r="A46" s="13"/>
      <c r="B46" s="13"/>
      <c r="C46" s="19"/>
      <c r="D46" s="13"/>
      <c r="E46" s="13"/>
      <c r="F46" s="13"/>
      <c r="G46" s="13"/>
      <c r="H46" s="13"/>
      <c r="I46" s="13"/>
      <c r="J46" s="13"/>
      <c r="K46" s="13"/>
      <c r="L46" s="13"/>
      <c r="M46" s="13"/>
      <c r="N46" s="16"/>
      <c r="O46" s="16"/>
      <c r="P46" s="16"/>
      <c r="Q46" s="16"/>
      <c r="R46" s="16"/>
      <c r="S46" s="76"/>
      <c r="T46" s="16"/>
      <c r="U46" s="16"/>
    </row>
    <row r="47" spans="1:21" x14ac:dyDescent="0.25">
      <c r="A47" s="13"/>
      <c r="B47" s="13"/>
      <c r="C47" s="19"/>
      <c r="D47" s="13"/>
      <c r="E47" s="13"/>
      <c r="F47" s="13"/>
      <c r="G47" s="13"/>
      <c r="H47" s="13"/>
      <c r="I47" s="13"/>
      <c r="J47" s="13"/>
      <c r="K47" s="13"/>
      <c r="L47" s="13"/>
      <c r="M47" s="13"/>
      <c r="N47" s="16"/>
      <c r="O47" s="16"/>
      <c r="P47" s="16"/>
      <c r="Q47" s="16"/>
      <c r="R47" s="16"/>
      <c r="S47" s="76"/>
      <c r="T47" s="16"/>
      <c r="U47" s="16"/>
    </row>
    <row r="48" spans="1:21" x14ac:dyDescent="0.25">
      <c r="A48" s="13"/>
      <c r="B48" s="13"/>
      <c r="C48" s="19"/>
      <c r="D48" s="13"/>
      <c r="E48" s="13"/>
      <c r="F48" s="13"/>
      <c r="G48" s="13"/>
      <c r="H48" s="13"/>
      <c r="I48" s="13"/>
      <c r="J48" s="13"/>
      <c r="K48" s="13"/>
      <c r="L48" s="13"/>
      <c r="M48" s="13"/>
      <c r="N48" s="16"/>
      <c r="O48" s="16"/>
      <c r="P48" s="16"/>
      <c r="Q48" s="16"/>
      <c r="R48" s="16"/>
      <c r="S48" s="76"/>
      <c r="T48" s="16"/>
      <c r="U48" s="16"/>
    </row>
    <row r="49" spans="1:21" x14ac:dyDescent="0.25">
      <c r="A49" s="13"/>
      <c r="B49" s="13"/>
      <c r="C49" s="19"/>
      <c r="D49" s="13"/>
      <c r="E49" s="13"/>
      <c r="F49" s="13"/>
      <c r="G49" s="13"/>
      <c r="H49" s="13"/>
      <c r="I49" s="13"/>
      <c r="J49" s="13"/>
      <c r="K49" s="13"/>
      <c r="L49" s="13"/>
      <c r="M49" s="13"/>
      <c r="N49" s="16"/>
      <c r="O49" s="16"/>
      <c r="P49" s="16"/>
      <c r="Q49" s="16"/>
      <c r="R49" s="16"/>
      <c r="S49" s="76"/>
      <c r="T49" s="16"/>
      <c r="U49" s="16"/>
    </row>
    <row r="50" spans="1:21" x14ac:dyDescent="0.25">
      <c r="A50" s="13"/>
      <c r="B50" s="13"/>
      <c r="C50" s="19"/>
      <c r="D50" s="13"/>
      <c r="E50" s="13"/>
      <c r="F50" s="13"/>
      <c r="G50" s="13"/>
      <c r="H50" s="13"/>
      <c r="I50" s="13"/>
      <c r="J50" s="13"/>
      <c r="K50" s="13"/>
      <c r="L50" s="13"/>
      <c r="M50" s="13"/>
      <c r="N50" s="16"/>
      <c r="O50" s="16"/>
      <c r="P50" s="16"/>
      <c r="Q50" s="16"/>
      <c r="R50" s="16"/>
      <c r="S50" s="76"/>
      <c r="T50" s="16"/>
      <c r="U50" s="16"/>
    </row>
    <row r="51" spans="1:21" x14ac:dyDescent="0.25">
      <c r="A51" s="13"/>
      <c r="B51" s="13"/>
      <c r="C51" s="19"/>
      <c r="D51" s="13"/>
      <c r="E51" s="13"/>
      <c r="F51" s="13"/>
      <c r="G51" s="13"/>
      <c r="H51" s="13"/>
      <c r="I51" s="13"/>
      <c r="J51" s="13"/>
      <c r="K51" s="13"/>
      <c r="L51" s="13"/>
      <c r="M51" s="13"/>
      <c r="N51" s="16"/>
      <c r="O51" s="16"/>
      <c r="P51" s="16"/>
      <c r="Q51" s="16"/>
      <c r="R51" s="16"/>
      <c r="S51" s="76"/>
      <c r="T51" s="16"/>
      <c r="U51" s="16"/>
    </row>
    <row r="52" spans="1:21" x14ac:dyDescent="0.25">
      <c r="A52" s="13"/>
      <c r="B52" s="13"/>
      <c r="C52" s="19"/>
      <c r="D52" s="13"/>
      <c r="E52" s="13"/>
      <c r="F52" s="13"/>
      <c r="G52" s="13"/>
      <c r="H52" s="13"/>
      <c r="I52" s="13"/>
      <c r="J52" s="13"/>
      <c r="K52" s="13"/>
      <c r="L52" s="13"/>
      <c r="M52" s="13"/>
      <c r="N52" s="16"/>
      <c r="O52" s="16"/>
      <c r="P52" s="16"/>
      <c r="Q52" s="16"/>
      <c r="R52" s="16"/>
      <c r="S52" s="76"/>
      <c r="T52" s="16"/>
      <c r="U52" s="16"/>
    </row>
    <row r="53" spans="1:21" x14ac:dyDescent="0.25">
      <c r="A53" s="13"/>
      <c r="B53" s="13"/>
      <c r="C53" s="19"/>
      <c r="D53" s="13"/>
      <c r="E53" s="13"/>
      <c r="F53" s="13"/>
      <c r="G53" s="13"/>
      <c r="H53" s="13"/>
      <c r="I53" s="13"/>
      <c r="J53" s="13"/>
      <c r="K53" s="13"/>
      <c r="L53" s="13"/>
      <c r="M53" s="13"/>
      <c r="N53" s="16"/>
      <c r="O53" s="16"/>
      <c r="P53" s="16"/>
      <c r="Q53" s="16"/>
      <c r="R53" s="16"/>
      <c r="S53" s="76"/>
      <c r="T53" s="16"/>
      <c r="U53" s="16"/>
    </row>
    <row r="54" spans="1:21" x14ac:dyDescent="0.25">
      <c r="A54" s="13"/>
      <c r="B54" s="13"/>
      <c r="C54" s="19"/>
      <c r="D54" s="13"/>
      <c r="E54" s="13"/>
      <c r="F54" s="13"/>
      <c r="G54" s="13"/>
      <c r="H54" s="13"/>
      <c r="I54" s="13"/>
      <c r="J54" s="13"/>
      <c r="K54" s="13"/>
      <c r="L54" s="13"/>
      <c r="M54" s="13"/>
      <c r="N54" s="16"/>
      <c r="O54" s="16"/>
      <c r="P54" s="16"/>
      <c r="Q54" s="16"/>
      <c r="R54" s="16"/>
      <c r="S54" s="76"/>
      <c r="T54" s="16"/>
      <c r="U54" s="16"/>
    </row>
    <row r="55" spans="1:21" x14ac:dyDescent="0.25">
      <c r="A55" s="13"/>
      <c r="B55" s="13"/>
      <c r="C55" s="19"/>
      <c r="D55" s="13"/>
      <c r="E55" s="13"/>
      <c r="F55" s="13"/>
      <c r="G55" s="13"/>
      <c r="H55" s="13"/>
      <c r="I55" s="13"/>
      <c r="J55" s="13"/>
      <c r="K55" s="13"/>
      <c r="L55" s="13"/>
      <c r="M55" s="13"/>
      <c r="N55" s="16"/>
      <c r="O55" s="16"/>
      <c r="P55" s="16"/>
      <c r="Q55" s="16"/>
      <c r="R55" s="16"/>
      <c r="S55" s="76"/>
      <c r="T55" s="16"/>
      <c r="U55" s="16"/>
    </row>
    <row r="56" spans="1:21" x14ac:dyDescent="0.25">
      <c r="A56" s="13"/>
      <c r="B56" s="13"/>
      <c r="C56" s="19"/>
      <c r="D56" s="13"/>
      <c r="E56" s="13"/>
      <c r="F56" s="13"/>
      <c r="G56" s="13"/>
      <c r="H56" s="13"/>
      <c r="I56" s="13"/>
      <c r="J56" s="13"/>
      <c r="K56" s="13"/>
      <c r="L56" s="13"/>
      <c r="M56" s="13"/>
      <c r="N56" s="16"/>
      <c r="O56" s="16"/>
      <c r="P56" s="16"/>
      <c r="Q56" s="16"/>
      <c r="R56" s="16"/>
      <c r="S56" s="76"/>
      <c r="T56" s="16"/>
      <c r="U56" s="16"/>
    </row>
    <row r="57" spans="1:21" x14ac:dyDescent="0.25">
      <c r="A57" s="13"/>
      <c r="B57" s="13"/>
      <c r="C57" s="19"/>
      <c r="D57" s="13"/>
      <c r="E57" s="13"/>
      <c r="F57" s="13"/>
      <c r="G57" s="13"/>
      <c r="H57" s="13"/>
      <c r="I57" s="13"/>
      <c r="J57" s="13"/>
      <c r="K57" s="13"/>
      <c r="L57" s="13"/>
      <c r="M57" s="13"/>
      <c r="N57" s="16"/>
      <c r="O57" s="16"/>
      <c r="P57" s="16"/>
      <c r="Q57" s="16"/>
      <c r="R57" s="16"/>
      <c r="S57" s="76"/>
      <c r="T57" s="16"/>
      <c r="U57" s="16"/>
    </row>
    <row r="58" spans="1:21" x14ac:dyDescent="0.25">
      <c r="A58" s="13"/>
      <c r="B58" s="13"/>
      <c r="C58" s="19"/>
      <c r="D58" s="13"/>
      <c r="E58" s="13"/>
      <c r="F58" s="13"/>
      <c r="G58" s="13"/>
      <c r="H58" s="13"/>
      <c r="I58" s="13"/>
      <c r="J58" s="13"/>
      <c r="K58" s="13"/>
      <c r="L58" s="13"/>
      <c r="M58" s="13"/>
      <c r="N58" s="16"/>
      <c r="O58" s="16"/>
      <c r="P58" s="16"/>
      <c r="Q58" s="16"/>
      <c r="R58" s="16"/>
      <c r="S58" s="76"/>
      <c r="T58" s="16"/>
      <c r="U58" s="16"/>
    </row>
    <row r="59" spans="1:21" x14ac:dyDescent="0.25">
      <c r="A59" s="13"/>
      <c r="B59" s="13"/>
      <c r="C59" s="19"/>
      <c r="D59" s="13"/>
      <c r="E59" s="13"/>
      <c r="F59" s="13"/>
      <c r="G59" s="13"/>
      <c r="H59" s="13"/>
      <c r="I59" s="13"/>
      <c r="J59" s="13"/>
      <c r="K59" s="13"/>
      <c r="L59" s="13"/>
      <c r="M59" s="13"/>
      <c r="N59" s="16"/>
      <c r="O59" s="16"/>
      <c r="P59" s="16"/>
      <c r="Q59" s="16"/>
      <c r="R59" s="16"/>
      <c r="S59" s="76"/>
      <c r="T59" s="16"/>
      <c r="U59" s="16"/>
    </row>
    <row r="60" spans="1:21" x14ac:dyDescent="0.25">
      <c r="A60" s="13"/>
      <c r="B60" s="13"/>
      <c r="C60" s="19"/>
      <c r="D60" s="13"/>
      <c r="E60" s="13"/>
      <c r="F60" s="13"/>
      <c r="G60" s="13"/>
      <c r="H60" s="13"/>
      <c r="I60" s="13"/>
      <c r="J60" s="13"/>
      <c r="K60" s="13"/>
      <c r="L60" s="13"/>
      <c r="M60" s="13"/>
      <c r="N60" s="16"/>
      <c r="O60" s="16"/>
      <c r="P60" s="16"/>
      <c r="Q60" s="16"/>
      <c r="R60" s="16"/>
      <c r="S60" s="76"/>
      <c r="T60" s="16"/>
      <c r="U60" s="16"/>
    </row>
    <row r="61" spans="1:21" x14ac:dyDescent="0.25">
      <c r="A61" s="13"/>
      <c r="B61" s="13"/>
      <c r="C61" s="19"/>
      <c r="D61" s="13"/>
      <c r="E61" s="13"/>
      <c r="F61" s="13"/>
      <c r="G61" s="13"/>
      <c r="H61" s="13"/>
      <c r="I61" s="13"/>
      <c r="J61" s="13"/>
      <c r="K61" s="13"/>
      <c r="L61" s="13"/>
      <c r="M61" s="13"/>
      <c r="N61" s="16"/>
      <c r="O61" s="16"/>
      <c r="P61" s="16"/>
      <c r="Q61" s="16"/>
      <c r="R61" s="16"/>
      <c r="S61" s="76"/>
      <c r="T61" s="16"/>
      <c r="U61" s="16"/>
    </row>
    <row r="62" spans="1:21" x14ac:dyDescent="0.25">
      <c r="A62" s="13"/>
      <c r="B62" s="13"/>
      <c r="C62" s="19"/>
      <c r="D62" s="13"/>
      <c r="E62" s="13"/>
      <c r="F62" s="13"/>
      <c r="G62" s="13"/>
      <c r="H62" s="13"/>
      <c r="I62" s="13"/>
      <c r="J62" s="13"/>
      <c r="K62" s="13"/>
      <c r="L62" s="13"/>
      <c r="M62" s="13"/>
      <c r="N62" s="16"/>
      <c r="O62" s="16"/>
      <c r="P62" s="16"/>
      <c r="Q62" s="16"/>
      <c r="R62" s="16"/>
      <c r="S62" s="76"/>
      <c r="T62" s="16"/>
      <c r="U62" s="16"/>
    </row>
    <row r="63" spans="1:21" x14ac:dyDescent="0.25">
      <c r="A63" s="13"/>
      <c r="B63" s="13"/>
      <c r="C63" s="19"/>
      <c r="D63" s="13"/>
      <c r="E63" s="13"/>
      <c r="F63" s="13"/>
      <c r="G63" s="13"/>
      <c r="H63" s="13"/>
      <c r="I63" s="13"/>
      <c r="J63" s="13"/>
      <c r="K63" s="13"/>
      <c r="L63" s="13"/>
      <c r="M63" s="13"/>
      <c r="N63" s="16"/>
      <c r="O63" s="16"/>
      <c r="P63" s="16"/>
      <c r="Q63" s="16"/>
      <c r="R63" s="16"/>
      <c r="S63" s="76"/>
      <c r="T63" s="16"/>
      <c r="U63" s="16"/>
    </row>
    <row r="64" spans="1:21" x14ac:dyDescent="0.25">
      <c r="A64" s="13"/>
      <c r="B64" s="13"/>
      <c r="C64" s="19"/>
      <c r="D64" s="13"/>
      <c r="E64" s="13"/>
      <c r="F64" s="13"/>
      <c r="G64" s="13"/>
      <c r="H64" s="13"/>
      <c r="I64" s="13"/>
      <c r="J64" s="13"/>
      <c r="K64" s="13"/>
      <c r="L64" s="13"/>
      <c r="M64" s="13"/>
      <c r="N64" s="16"/>
      <c r="O64" s="16"/>
      <c r="P64" s="16"/>
      <c r="Q64" s="16"/>
      <c r="R64" s="16"/>
      <c r="S64" s="76"/>
      <c r="T64" s="16"/>
      <c r="U64" s="16"/>
    </row>
    <row r="65" spans="1:21" x14ac:dyDescent="0.25">
      <c r="A65" s="13"/>
      <c r="B65" s="13"/>
      <c r="C65" s="19"/>
      <c r="D65" s="13"/>
      <c r="E65" s="13"/>
      <c r="F65" s="13"/>
      <c r="G65" s="13"/>
      <c r="H65" s="13"/>
      <c r="I65" s="13"/>
      <c r="J65" s="13"/>
      <c r="K65" s="13"/>
      <c r="L65" s="13"/>
      <c r="M65" s="13"/>
      <c r="N65" s="16"/>
      <c r="O65" s="16"/>
      <c r="P65" s="16"/>
      <c r="Q65" s="16"/>
      <c r="R65" s="16"/>
      <c r="S65" s="76"/>
      <c r="T65" s="16"/>
      <c r="U65" s="16"/>
    </row>
    <row r="66" spans="1:21" x14ac:dyDescent="0.25">
      <c r="A66" s="13"/>
      <c r="B66" s="13"/>
      <c r="C66" s="19"/>
      <c r="D66" s="13"/>
      <c r="E66" s="13"/>
      <c r="F66" s="13"/>
      <c r="G66" s="13"/>
      <c r="H66" s="13"/>
      <c r="I66" s="13"/>
      <c r="J66" s="13"/>
      <c r="K66" s="13"/>
      <c r="L66" s="13"/>
      <c r="M66" s="13"/>
      <c r="N66" s="16"/>
      <c r="O66" s="16"/>
      <c r="P66" s="16"/>
      <c r="Q66" s="16"/>
      <c r="R66" s="16"/>
      <c r="S66" s="76"/>
      <c r="T66" s="16"/>
      <c r="U66" s="16"/>
    </row>
    <row r="67" spans="1:21" x14ac:dyDescent="0.25">
      <c r="A67" s="13"/>
      <c r="B67" s="13"/>
      <c r="C67" s="19"/>
      <c r="D67" s="13"/>
      <c r="E67" s="13"/>
      <c r="F67" s="13"/>
      <c r="G67" s="13"/>
      <c r="H67" s="13"/>
      <c r="I67" s="13"/>
      <c r="J67" s="13"/>
      <c r="K67" s="13"/>
      <c r="L67" s="13"/>
      <c r="M67" s="13"/>
      <c r="N67" s="16"/>
      <c r="O67" s="16"/>
      <c r="P67" s="16"/>
      <c r="Q67" s="16"/>
      <c r="R67" s="16"/>
      <c r="S67" s="76"/>
      <c r="T67" s="16"/>
      <c r="U67" s="16"/>
    </row>
    <row r="68" spans="1:21" x14ac:dyDescent="0.25">
      <c r="A68" s="13"/>
      <c r="B68" s="13"/>
      <c r="C68" s="19"/>
      <c r="D68" s="13"/>
      <c r="E68" s="13"/>
      <c r="F68" s="13"/>
      <c r="G68" s="13"/>
      <c r="H68" s="13"/>
      <c r="I68" s="13"/>
      <c r="J68" s="13"/>
      <c r="K68" s="13"/>
      <c r="L68" s="13"/>
      <c r="M68" s="13"/>
      <c r="N68" s="16"/>
      <c r="O68" s="16"/>
      <c r="P68" s="16"/>
      <c r="Q68" s="16"/>
      <c r="R68" s="16"/>
      <c r="S68" s="76"/>
      <c r="T68" s="16"/>
      <c r="U68" s="16"/>
    </row>
    <row r="69" spans="1:21" x14ac:dyDescent="0.25">
      <c r="A69" s="13"/>
      <c r="B69" s="13"/>
      <c r="C69" s="19"/>
      <c r="D69" s="13"/>
      <c r="E69" s="13"/>
      <c r="F69" s="13"/>
      <c r="G69" s="13"/>
      <c r="H69" s="13"/>
      <c r="I69" s="13"/>
      <c r="J69" s="13"/>
      <c r="K69" s="13"/>
      <c r="L69" s="13"/>
      <c r="M69" s="13"/>
      <c r="N69" s="16"/>
      <c r="O69" s="16"/>
      <c r="P69" s="16"/>
      <c r="Q69" s="16"/>
      <c r="R69" s="16"/>
      <c r="S69" s="76"/>
      <c r="T69" s="16"/>
      <c r="U69" s="16"/>
    </row>
    <row r="70" spans="1:21" x14ac:dyDescent="0.25">
      <c r="A70" s="13"/>
      <c r="B70" s="13"/>
      <c r="C70" s="19"/>
      <c r="D70" s="13"/>
      <c r="E70" s="13"/>
      <c r="F70" s="13"/>
      <c r="G70" s="13"/>
      <c r="H70" s="13"/>
      <c r="I70" s="13"/>
      <c r="J70" s="13"/>
      <c r="K70" s="13"/>
      <c r="L70" s="13"/>
      <c r="M70" s="13"/>
      <c r="N70" s="16"/>
      <c r="O70" s="16"/>
      <c r="P70" s="16"/>
      <c r="Q70" s="16"/>
      <c r="R70" s="16"/>
      <c r="S70" s="76"/>
      <c r="T70" s="16"/>
      <c r="U70" s="16"/>
    </row>
    <row r="71" spans="1:21" x14ac:dyDescent="0.25">
      <c r="A71" s="13"/>
      <c r="B71" s="13"/>
      <c r="C71" s="19"/>
      <c r="D71" s="13"/>
      <c r="E71" s="13"/>
      <c r="F71" s="13"/>
      <c r="G71" s="13"/>
      <c r="H71" s="13"/>
      <c r="I71" s="13"/>
      <c r="J71" s="13"/>
      <c r="K71" s="13"/>
      <c r="L71" s="13"/>
      <c r="M71" s="13"/>
      <c r="N71" s="16"/>
      <c r="O71" s="16"/>
      <c r="P71" s="16"/>
      <c r="Q71" s="16"/>
      <c r="R71" s="16"/>
      <c r="S71" s="76"/>
      <c r="T71" s="16"/>
      <c r="U71" s="16"/>
    </row>
    <row r="72" spans="1:21" x14ac:dyDescent="0.25">
      <c r="A72" s="13"/>
      <c r="B72" s="13"/>
      <c r="C72" s="19"/>
      <c r="D72" s="13"/>
      <c r="E72" s="13"/>
      <c r="F72" s="13"/>
      <c r="G72" s="13"/>
      <c r="H72" s="13"/>
      <c r="I72" s="13"/>
      <c r="J72" s="13"/>
      <c r="K72" s="13"/>
      <c r="L72" s="13"/>
      <c r="M72" s="13"/>
      <c r="N72" s="16"/>
      <c r="O72" s="16"/>
      <c r="P72" s="16"/>
      <c r="Q72" s="16"/>
      <c r="R72" s="16"/>
      <c r="S72" s="76"/>
      <c r="T72" s="16"/>
      <c r="U72" s="16"/>
    </row>
    <row r="73" spans="1:21" x14ac:dyDescent="0.25">
      <c r="A73" s="13"/>
      <c r="B73" s="13"/>
      <c r="C73" s="19"/>
      <c r="D73" s="13"/>
      <c r="E73" s="13"/>
      <c r="F73" s="13"/>
      <c r="G73" s="13"/>
      <c r="H73" s="13"/>
      <c r="I73" s="13"/>
      <c r="J73" s="13"/>
      <c r="K73" s="13"/>
      <c r="L73" s="13"/>
      <c r="M73" s="13"/>
      <c r="N73" s="16"/>
      <c r="O73" s="16"/>
      <c r="P73" s="16"/>
      <c r="Q73" s="16"/>
      <c r="R73" s="16"/>
      <c r="S73" s="76"/>
      <c r="T73" s="16"/>
      <c r="U73" s="16"/>
    </row>
    <row r="74" spans="1:21" x14ac:dyDescent="0.25">
      <c r="A74" s="13"/>
      <c r="B74" s="13"/>
      <c r="C74" s="19"/>
      <c r="D74" s="13"/>
      <c r="E74" s="13"/>
      <c r="F74" s="13"/>
      <c r="G74" s="13"/>
      <c r="H74" s="13"/>
      <c r="I74" s="13"/>
      <c r="J74" s="13"/>
      <c r="K74" s="13"/>
      <c r="L74" s="13"/>
      <c r="M74" s="13"/>
      <c r="N74" s="16"/>
      <c r="O74" s="16"/>
      <c r="P74" s="16"/>
      <c r="Q74" s="16"/>
      <c r="R74" s="16"/>
      <c r="S74" s="76"/>
      <c r="T74" s="16"/>
      <c r="U74" s="16"/>
    </row>
    <row r="75" spans="1:21" x14ac:dyDescent="0.25">
      <c r="A75" s="13"/>
      <c r="B75" s="13"/>
      <c r="C75" s="19"/>
      <c r="D75" s="13"/>
      <c r="E75" s="13"/>
      <c r="F75" s="13"/>
      <c r="G75" s="13"/>
      <c r="H75" s="13"/>
      <c r="I75" s="13"/>
      <c r="J75" s="13"/>
      <c r="K75" s="13"/>
      <c r="L75" s="13"/>
      <c r="M75" s="13"/>
      <c r="N75" s="16"/>
      <c r="O75" s="16"/>
      <c r="P75" s="16"/>
      <c r="Q75" s="16"/>
      <c r="R75" s="16"/>
      <c r="S75" s="76"/>
      <c r="T75" s="16"/>
      <c r="U75" s="16"/>
    </row>
    <row r="76" spans="1:21" x14ac:dyDescent="0.25">
      <c r="A76" s="13"/>
      <c r="B76" s="13"/>
      <c r="C76" s="19"/>
      <c r="D76" s="13"/>
      <c r="E76" s="13"/>
      <c r="F76" s="13"/>
      <c r="G76" s="13"/>
      <c r="H76" s="13"/>
      <c r="I76" s="13"/>
      <c r="J76" s="13"/>
      <c r="K76" s="13"/>
      <c r="L76" s="13"/>
      <c r="M76" s="13"/>
      <c r="N76" s="16"/>
      <c r="O76" s="16"/>
      <c r="P76" s="16"/>
      <c r="Q76" s="16"/>
      <c r="R76" s="16"/>
      <c r="S76" s="76"/>
      <c r="T76" s="16"/>
      <c r="U76" s="16"/>
    </row>
    <row r="77" spans="1:21" x14ac:dyDescent="0.25">
      <c r="A77" s="13"/>
      <c r="B77" s="13"/>
      <c r="C77" s="19"/>
      <c r="D77" s="13"/>
      <c r="E77" s="13"/>
      <c r="F77" s="13"/>
      <c r="G77" s="13"/>
      <c r="H77" s="13"/>
      <c r="I77" s="13"/>
      <c r="J77" s="13"/>
      <c r="K77" s="13"/>
      <c r="L77" s="13"/>
      <c r="M77" s="13"/>
      <c r="N77" s="16"/>
      <c r="O77" s="16"/>
      <c r="P77" s="16"/>
      <c r="Q77" s="16"/>
      <c r="R77" s="16"/>
      <c r="S77" s="76"/>
      <c r="T77" s="16"/>
      <c r="U77" s="16"/>
    </row>
    <row r="78" spans="1:21" x14ac:dyDescent="0.25">
      <c r="A78" s="13"/>
      <c r="B78" s="13"/>
      <c r="C78" s="19"/>
      <c r="D78" s="13"/>
      <c r="E78" s="13"/>
      <c r="F78" s="13"/>
      <c r="G78" s="13"/>
      <c r="H78" s="13"/>
      <c r="I78" s="13"/>
      <c r="J78" s="13"/>
      <c r="K78" s="13"/>
      <c r="L78" s="13"/>
      <c r="M78" s="13"/>
      <c r="N78" s="16"/>
      <c r="O78" s="16"/>
      <c r="P78" s="16"/>
      <c r="Q78" s="16"/>
      <c r="R78" s="16"/>
      <c r="S78" s="76"/>
      <c r="T78" s="16"/>
      <c r="U78" s="16"/>
    </row>
    <row r="79" spans="1:21" x14ac:dyDescent="0.25">
      <c r="A79" s="13"/>
      <c r="B79" s="13"/>
      <c r="C79" s="19"/>
      <c r="D79" s="13"/>
      <c r="E79" s="13"/>
      <c r="F79" s="13"/>
      <c r="G79" s="13"/>
      <c r="H79" s="13"/>
      <c r="I79" s="13"/>
      <c r="J79" s="13"/>
      <c r="K79" s="13"/>
      <c r="L79" s="13"/>
      <c r="M79" s="13"/>
      <c r="N79" s="16"/>
      <c r="O79" s="16"/>
      <c r="P79" s="16"/>
      <c r="Q79" s="16"/>
      <c r="R79" s="16"/>
      <c r="S79" s="76"/>
      <c r="T79" s="16"/>
      <c r="U79" s="16"/>
    </row>
    <row r="80" spans="1:21" x14ac:dyDescent="0.25">
      <c r="A80" s="13"/>
      <c r="B80" s="13"/>
      <c r="C80" s="19"/>
      <c r="D80" s="13"/>
      <c r="E80" s="13"/>
      <c r="F80" s="13"/>
      <c r="G80" s="13"/>
      <c r="H80" s="13"/>
      <c r="I80" s="13"/>
      <c r="J80" s="13"/>
      <c r="K80" s="13"/>
      <c r="L80" s="13"/>
      <c r="M80" s="13"/>
      <c r="N80" s="16"/>
      <c r="O80" s="16"/>
      <c r="P80" s="16"/>
      <c r="Q80" s="16"/>
      <c r="R80" s="16"/>
      <c r="S80" s="76"/>
      <c r="T80" s="16"/>
      <c r="U80" s="16"/>
    </row>
    <row r="81" spans="1:21" x14ac:dyDescent="0.25">
      <c r="A81" s="13"/>
      <c r="B81" s="13"/>
      <c r="C81" s="19"/>
      <c r="D81" s="13"/>
      <c r="E81" s="13"/>
      <c r="F81" s="13"/>
      <c r="G81" s="13"/>
      <c r="H81" s="13"/>
      <c r="I81" s="13"/>
      <c r="J81" s="13"/>
      <c r="K81" s="13"/>
      <c r="L81" s="13"/>
      <c r="M81" s="13"/>
      <c r="N81" s="16"/>
      <c r="O81" s="16"/>
      <c r="P81" s="16"/>
      <c r="Q81" s="16"/>
      <c r="R81" s="16"/>
      <c r="S81" s="76"/>
      <c r="T81" s="16"/>
      <c r="U81" s="16"/>
    </row>
    <row r="82" spans="1:21" x14ac:dyDescent="0.25">
      <c r="A82" s="13"/>
      <c r="B82" s="13"/>
      <c r="C82" s="19"/>
      <c r="D82" s="13"/>
      <c r="E82" s="13"/>
      <c r="F82" s="13"/>
      <c r="G82" s="13"/>
      <c r="H82" s="13"/>
      <c r="I82" s="13"/>
      <c r="J82" s="13"/>
      <c r="K82" s="13"/>
      <c r="L82" s="13"/>
      <c r="M82" s="13"/>
      <c r="N82" s="16"/>
      <c r="O82" s="16"/>
      <c r="P82" s="16"/>
      <c r="Q82" s="16"/>
      <c r="R82" s="16"/>
      <c r="S82" s="76"/>
      <c r="T82" s="16"/>
      <c r="U82" s="16"/>
    </row>
    <row r="83" spans="1:21" x14ac:dyDescent="0.25">
      <c r="A83" s="13"/>
      <c r="B83" s="13"/>
      <c r="C83" s="19"/>
      <c r="D83" s="13"/>
      <c r="E83" s="13"/>
      <c r="F83" s="13"/>
      <c r="G83" s="13"/>
      <c r="H83" s="13"/>
      <c r="I83" s="13"/>
      <c r="J83" s="13"/>
      <c r="K83" s="13"/>
      <c r="L83" s="13"/>
      <c r="M83" s="13"/>
      <c r="N83" s="16"/>
      <c r="O83" s="16"/>
      <c r="P83" s="16"/>
      <c r="Q83" s="16"/>
      <c r="R83" s="16"/>
      <c r="S83" s="76"/>
      <c r="T83" s="16"/>
      <c r="U83" s="16"/>
    </row>
    <row r="84" spans="1:21" x14ac:dyDescent="0.25">
      <c r="A84" s="13"/>
      <c r="B84" s="13"/>
      <c r="C84" s="19"/>
      <c r="D84" s="13"/>
      <c r="E84" s="13"/>
      <c r="F84" s="13"/>
      <c r="G84" s="13"/>
      <c r="H84" s="13"/>
      <c r="I84" s="13"/>
      <c r="J84" s="13"/>
      <c r="K84" s="13"/>
      <c r="L84" s="13"/>
      <c r="M84" s="13"/>
      <c r="N84" s="16"/>
      <c r="O84" s="16"/>
      <c r="P84" s="16"/>
      <c r="Q84" s="16"/>
      <c r="R84" s="16"/>
      <c r="S84" s="76"/>
      <c r="T84" s="16"/>
      <c r="U84" s="16"/>
    </row>
    <row r="85" spans="1:21" x14ac:dyDescent="0.25">
      <c r="A85" s="13"/>
      <c r="B85" s="13"/>
      <c r="C85" s="19"/>
      <c r="D85" s="13"/>
      <c r="E85" s="13"/>
      <c r="F85" s="13"/>
      <c r="G85" s="13"/>
      <c r="H85" s="13"/>
      <c r="I85" s="13"/>
      <c r="J85" s="13"/>
      <c r="K85" s="13"/>
      <c r="L85" s="13"/>
      <c r="M85" s="13"/>
      <c r="N85" s="16"/>
      <c r="O85" s="16"/>
      <c r="P85" s="16"/>
      <c r="Q85" s="16"/>
      <c r="R85" s="16"/>
      <c r="S85" s="76"/>
      <c r="T85" s="16"/>
      <c r="U85" s="16"/>
    </row>
    <row r="86" spans="1:21" x14ac:dyDescent="0.25">
      <c r="A86" s="13"/>
      <c r="B86" s="13"/>
      <c r="C86" s="19"/>
      <c r="D86" s="13"/>
      <c r="E86" s="13"/>
      <c r="F86" s="13"/>
      <c r="G86" s="13"/>
      <c r="H86" s="13"/>
      <c r="I86" s="13"/>
      <c r="J86" s="13"/>
      <c r="K86" s="13"/>
      <c r="L86" s="13"/>
      <c r="M86" s="13"/>
      <c r="N86" s="16"/>
      <c r="O86" s="16"/>
      <c r="P86" s="16"/>
      <c r="Q86" s="16"/>
      <c r="R86" s="16"/>
      <c r="S86" s="76"/>
      <c r="T86" s="16"/>
      <c r="U86" s="16"/>
    </row>
    <row r="87" spans="1:21" x14ac:dyDescent="0.25">
      <c r="A87" s="13"/>
      <c r="B87" s="13"/>
      <c r="C87" s="19"/>
      <c r="D87" s="13"/>
      <c r="E87" s="13"/>
      <c r="F87" s="13"/>
      <c r="G87" s="13"/>
      <c r="H87" s="13"/>
      <c r="I87" s="13"/>
      <c r="J87" s="13"/>
      <c r="K87" s="13"/>
      <c r="L87" s="13"/>
      <c r="M87" s="13"/>
      <c r="N87" s="16"/>
      <c r="O87" s="16"/>
      <c r="P87" s="16"/>
      <c r="Q87" s="16"/>
      <c r="R87" s="16"/>
      <c r="S87" s="76"/>
      <c r="T87" s="16"/>
      <c r="U87" s="16"/>
    </row>
    <row r="88" spans="1:21" x14ac:dyDescent="0.25">
      <c r="A88" s="13"/>
      <c r="B88" s="13"/>
      <c r="C88" s="19"/>
      <c r="D88" s="13"/>
      <c r="E88" s="13"/>
      <c r="F88" s="13"/>
      <c r="G88" s="13"/>
      <c r="H88" s="13"/>
      <c r="I88" s="13"/>
      <c r="J88" s="13"/>
      <c r="K88" s="13"/>
      <c r="L88" s="13"/>
      <c r="M88" s="13"/>
      <c r="N88" s="16"/>
      <c r="O88" s="16"/>
      <c r="P88" s="16"/>
      <c r="Q88" s="16"/>
      <c r="R88" s="16"/>
      <c r="S88" s="76"/>
      <c r="T88" s="16"/>
      <c r="U88" s="16"/>
    </row>
    <row r="89" spans="1:21" x14ac:dyDescent="0.25">
      <c r="A89" s="13"/>
      <c r="B89" s="13"/>
      <c r="C89" s="19"/>
      <c r="D89" s="13"/>
      <c r="E89" s="13"/>
      <c r="F89" s="13"/>
      <c r="G89" s="13"/>
      <c r="H89" s="13"/>
      <c r="I89" s="13"/>
      <c r="J89" s="13"/>
      <c r="K89" s="13"/>
      <c r="L89" s="13"/>
      <c r="M89" s="13"/>
      <c r="N89" s="16"/>
      <c r="O89" s="16"/>
      <c r="P89" s="16"/>
      <c r="Q89" s="16"/>
      <c r="R89" s="16"/>
      <c r="S89" s="76"/>
      <c r="T89" s="16"/>
      <c r="U89" s="16"/>
    </row>
    <row r="90" spans="1:21" x14ac:dyDescent="0.25">
      <c r="C90" s="19"/>
      <c r="D90" s="13"/>
      <c r="E90" s="13"/>
      <c r="F90" s="13"/>
      <c r="G90" s="13"/>
      <c r="H90" s="13"/>
      <c r="I90" s="13"/>
      <c r="J90" s="13"/>
      <c r="K90" s="13"/>
      <c r="L90" s="13"/>
      <c r="M90" s="13"/>
      <c r="N90" s="16"/>
    </row>
    <row r="91" spans="1:21" x14ac:dyDescent="0.25">
      <c r="C91" s="19"/>
      <c r="D91" s="13"/>
      <c r="E91" s="13"/>
      <c r="F91" s="13"/>
      <c r="G91" s="13"/>
      <c r="H91" s="13"/>
      <c r="I91" s="13"/>
      <c r="J91" s="13"/>
      <c r="K91" s="13"/>
      <c r="L91" s="13"/>
      <c r="M91" s="13"/>
      <c r="N91" s="16"/>
    </row>
    <row r="92" spans="1:21" x14ac:dyDescent="0.25">
      <c r="C92" s="19"/>
      <c r="D92" s="13"/>
      <c r="E92" s="13"/>
      <c r="F92" s="13"/>
      <c r="G92" s="13"/>
      <c r="H92" s="13"/>
      <c r="I92" s="13"/>
      <c r="J92" s="13"/>
      <c r="K92" s="13"/>
      <c r="L92" s="13"/>
      <c r="M92" s="13"/>
      <c r="N92" s="16"/>
    </row>
    <row r="93" spans="1:21" x14ac:dyDescent="0.25">
      <c r="C93" s="19"/>
      <c r="D93" s="13"/>
      <c r="E93" s="13"/>
      <c r="F93" s="13"/>
      <c r="G93" s="13"/>
      <c r="H93" s="13"/>
      <c r="I93" s="13"/>
      <c r="J93" s="13"/>
      <c r="K93" s="13"/>
      <c r="L93" s="13"/>
      <c r="M93" s="13"/>
      <c r="N93" s="16"/>
    </row>
  </sheetData>
  <mergeCells count="66">
    <mergeCell ref="A12:A19"/>
    <mergeCell ref="D3:U3"/>
    <mergeCell ref="B27:H27"/>
    <mergeCell ref="B26:H26"/>
    <mergeCell ref="I26:O26"/>
    <mergeCell ref="I27:O27"/>
    <mergeCell ref="U12:U13"/>
    <mergeCell ref="U14:U15"/>
    <mergeCell ref="U16:U17"/>
    <mergeCell ref="U18:U19"/>
    <mergeCell ref="U20:U21"/>
    <mergeCell ref="A22:S22"/>
    <mergeCell ref="A20:A21"/>
    <mergeCell ref="B20:B21"/>
    <mergeCell ref="C20:C21"/>
    <mergeCell ref="B12:B19"/>
    <mergeCell ref="V20:V21"/>
    <mergeCell ref="E20:E21"/>
    <mergeCell ref="D20:D21"/>
    <mergeCell ref="T20:T21"/>
    <mergeCell ref="T12:T19"/>
    <mergeCell ref="V12:V13"/>
    <mergeCell ref="V14:V15"/>
    <mergeCell ref="V16:V17"/>
    <mergeCell ref="V18:V19"/>
    <mergeCell ref="D12:D13"/>
    <mergeCell ref="E12:E13"/>
    <mergeCell ref="D14:D15"/>
    <mergeCell ref="E14:E15"/>
    <mergeCell ref="D16:D17"/>
    <mergeCell ref="E16:E17"/>
    <mergeCell ref="D18:D19"/>
    <mergeCell ref="E18:E19"/>
    <mergeCell ref="C12:C13"/>
    <mergeCell ref="C14:C15"/>
    <mergeCell ref="C16:C17"/>
    <mergeCell ref="C18:C19"/>
    <mergeCell ref="B8:B11"/>
    <mergeCell ref="A8:A11"/>
    <mergeCell ref="V10:V11"/>
    <mergeCell ref="U10:U11"/>
    <mergeCell ref="U8:U9"/>
    <mergeCell ref="E10:E11"/>
    <mergeCell ref="C8:C9"/>
    <mergeCell ref="D8:D9"/>
    <mergeCell ref="E8:E9"/>
    <mergeCell ref="T8:T11"/>
    <mergeCell ref="V8:V9"/>
    <mergeCell ref="C10:C11"/>
    <mergeCell ref="D10:D11"/>
    <mergeCell ref="V22:V23"/>
    <mergeCell ref="V24:V25"/>
    <mergeCell ref="T6:U6"/>
    <mergeCell ref="V6:V7"/>
    <mergeCell ref="A1:C3"/>
    <mergeCell ref="D1:V1"/>
    <mergeCell ref="D2:V2"/>
    <mergeCell ref="C6:C7"/>
    <mergeCell ref="D6:E6"/>
    <mergeCell ref="F6:S6"/>
    <mergeCell ref="A5:C5"/>
    <mergeCell ref="D4:V4"/>
    <mergeCell ref="D5:V5"/>
    <mergeCell ref="A4:C4"/>
    <mergeCell ref="A6:A7"/>
    <mergeCell ref="B6:B7"/>
  </mergeCells>
  <printOptions horizontalCentered="1" verticalCentered="1"/>
  <pageMargins left="0" right="0" top="0" bottom="0" header="0.31496062992125984" footer="0"/>
  <pageSetup scale="50"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98FBC-6C06-4E78-A481-51F89A5AC635}">
  <dimension ref="A1:AB347"/>
  <sheetViews>
    <sheetView zoomScale="53" zoomScaleNormal="53" workbookViewId="0">
      <selection activeCell="I19" sqref="I19:I21"/>
    </sheetView>
  </sheetViews>
  <sheetFormatPr baseColWidth="10" defaultRowHeight="15" x14ac:dyDescent="0.25"/>
  <cols>
    <col min="5" max="5" width="24.85546875" bestFit="1" customWidth="1"/>
    <col min="6" max="13" width="15.42578125" bestFit="1" customWidth="1"/>
  </cols>
  <sheetData>
    <row r="1" spans="1:28" ht="30" x14ac:dyDescent="0.25">
      <c r="A1" s="451"/>
      <c r="B1" s="452"/>
      <c r="C1" s="452"/>
      <c r="D1" s="452"/>
      <c r="E1" s="457" t="s">
        <v>100</v>
      </c>
      <c r="F1" s="458"/>
      <c r="G1" s="458"/>
      <c r="H1" s="458"/>
      <c r="I1" s="458"/>
      <c r="J1" s="458"/>
      <c r="K1" s="458"/>
      <c r="L1" s="458"/>
      <c r="M1" s="458"/>
      <c r="N1" s="458"/>
      <c r="O1" s="458"/>
      <c r="P1" s="458"/>
      <c r="Q1" s="458"/>
      <c r="R1" s="458"/>
      <c r="S1" s="458"/>
      <c r="T1" s="458"/>
      <c r="U1" s="458"/>
      <c r="V1" s="458"/>
      <c r="W1" s="458"/>
      <c r="X1" s="458"/>
      <c r="Y1" s="458"/>
      <c r="Z1" s="458"/>
      <c r="AA1" s="459"/>
      <c r="AB1" s="460"/>
    </row>
    <row r="2" spans="1:28" ht="30" x14ac:dyDescent="0.25">
      <c r="A2" s="453"/>
      <c r="B2" s="454"/>
      <c r="C2" s="454"/>
      <c r="D2" s="454"/>
      <c r="E2" s="368" t="s">
        <v>153</v>
      </c>
      <c r="F2" s="298"/>
      <c r="G2" s="298"/>
      <c r="H2" s="298"/>
      <c r="I2" s="298"/>
      <c r="J2" s="298"/>
      <c r="K2" s="298"/>
      <c r="L2" s="298"/>
      <c r="M2" s="298"/>
      <c r="N2" s="298"/>
      <c r="O2" s="298"/>
      <c r="P2" s="298"/>
      <c r="Q2" s="298"/>
      <c r="R2" s="298"/>
      <c r="S2" s="298"/>
      <c r="T2" s="298"/>
      <c r="U2" s="298"/>
      <c r="V2" s="298"/>
      <c r="W2" s="298"/>
      <c r="X2" s="298"/>
      <c r="Y2" s="298"/>
      <c r="Z2" s="298"/>
      <c r="AA2" s="461"/>
      <c r="AB2" s="369"/>
    </row>
    <row r="3" spans="1:28" ht="27" thickBot="1" x14ac:dyDescent="0.3">
      <c r="A3" s="455"/>
      <c r="B3" s="456"/>
      <c r="C3" s="456"/>
      <c r="D3" s="456"/>
      <c r="E3" s="462" t="s">
        <v>89</v>
      </c>
      <c r="F3" s="463"/>
      <c r="G3" s="463"/>
      <c r="H3" s="463"/>
      <c r="I3" s="463"/>
      <c r="J3" s="463"/>
      <c r="K3" s="463"/>
      <c r="L3" s="463"/>
      <c r="M3" s="463"/>
      <c r="N3" s="463"/>
      <c r="O3" s="463"/>
      <c r="P3" s="463"/>
      <c r="Q3" s="463"/>
      <c r="R3" s="463"/>
      <c r="S3" s="464" t="s">
        <v>90</v>
      </c>
      <c r="T3" s="464"/>
      <c r="U3" s="464"/>
      <c r="V3" s="464"/>
      <c r="W3" s="464"/>
      <c r="X3" s="464"/>
      <c r="Y3" s="464"/>
      <c r="Z3" s="464"/>
      <c r="AA3" s="465"/>
      <c r="AB3" s="466"/>
    </row>
    <row r="4" spans="1:28" ht="18" x14ac:dyDescent="0.25">
      <c r="A4" s="467" t="s">
        <v>154</v>
      </c>
      <c r="B4" s="468"/>
      <c r="C4" s="468"/>
      <c r="D4" s="469"/>
      <c r="E4" s="470" t="s">
        <v>102</v>
      </c>
      <c r="F4" s="471"/>
      <c r="G4" s="471"/>
      <c r="H4" s="471"/>
      <c r="I4" s="471"/>
      <c r="J4" s="471"/>
      <c r="K4" s="471"/>
      <c r="L4" s="471"/>
      <c r="M4" s="471"/>
      <c r="N4" s="471"/>
      <c r="O4" s="471"/>
      <c r="P4" s="471"/>
      <c r="Q4" s="471"/>
      <c r="R4" s="471"/>
      <c r="S4" s="471"/>
      <c r="T4" s="471"/>
      <c r="U4" s="471"/>
      <c r="V4" s="471"/>
      <c r="W4" s="471"/>
      <c r="X4" s="471"/>
      <c r="Y4" s="471"/>
      <c r="Z4" s="471"/>
      <c r="AA4" s="471"/>
      <c r="AB4" s="472"/>
    </row>
    <row r="5" spans="1:28" ht="27.75" customHeight="1" x14ac:dyDescent="0.25">
      <c r="A5" s="476" t="s">
        <v>155</v>
      </c>
      <c r="B5" s="477"/>
      <c r="C5" s="477"/>
      <c r="D5" s="478"/>
      <c r="E5" s="479" t="s">
        <v>257</v>
      </c>
      <c r="F5" s="480"/>
      <c r="G5" s="480"/>
      <c r="H5" s="480"/>
      <c r="I5" s="480"/>
      <c r="J5" s="480"/>
      <c r="K5" s="480"/>
      <c r="L5" s="480"/>
      <c r="M5" s="480"/>
      <c r="N5" s="480"/>
      <c r="O5" s="480"/>
      <c r="P5" s="480"/>
      <c r="Q5" s="480"/>
      <c r="R5" s="480"/>
      <c r="S5" s="480"/>
      <c r="T5" s="480"/>
      <c r="U5" s="480"/>
      <c r="V5" s="480"/>
      <c r="W5" s="480"/>
      <c r="X5" s="480"/>
      <c r="Y5" s="480"/>
      <c r="Z5" s="480"/>
      <c r="AA5" s="480"/>
      <c r="AB5" s="481"/>
    </row>
    <row r="6" spans="1:28" ht="29.25" customHeight="1" x14ac:dyDescent="0.25">
      <c r="A6" s="450" t="s">
        <v>156</v>
      </c>
      <c r="B6" s="450" t="s">
        <v>157</v>
      </c>
      <c r="C6" s="450" t="s">
        <v>158</v>
      </c>
      <c r="D6" s="450" t="s">
        <v>159</v>
      </c>
      <c r="E6" s="450" t="s">
        <v>160</v>
      </c>
      <c r="F6" s="450" t="s">
        <v>161</v>
      </c>
      <c r="G6" s="450"/>
      <c r="H6" s="450"/>
      <c r="I6" s="450"/>
      <c r="J6" s="450"/>
      <c r="K6" s="450"/>
      <c r="L6" s="450"/>
      <c r="M6" s="450"/>
      <c r="N6" s="450" t="s">
        <v>162</v>
      </c>
      <c r="O6" s="450"/>
      <c r="P6" s="450"/>
      <c r="Q6" s="450"/>
      <c r="R6" s="450"/>
      <c r="S6" s="450" t="s">
        <v>163</v>
      </c>
      <c r="T6" s="450"/>
      <c r="U6" s="450"/>
      <c r="V6" s="450"/>
      <c r="W6" s="450"/>
      <c r="X6" s="450"/>
      <c r="Y6" s="450"/>
      <c r="Z6" s="450"/>
      <c r="AA6" s="450"/>
      <c r="AB6" s="450"/>
    </row>
    <row r="7" spans="1:28" ht="45.75" thickBot="1" x14ac:dyDescent="0.3">
      <c r="A7" s="450" t="s">
        <v>164</v>
      </c>
      <c r="B7" s="450"/>
      <c r="C7" s="482"/>
      <c r="D7" s="482"/>
      <c r="E7" s="482"/>
      <c r="F7" s="133" t="s">
        <v>165</v>
      </c>
      <c r="G7" s="133" t="s">
        <v>166</v>
      </c>
      <c r="H7" s="133" t="s">
        <v>167</v>
      </c>
      <c r="I7" s="133" t="s">
        <v>168</v>
      </c>
      <c r="J7" s="133" t="s">
        <v>165</v>
      </c>
      <c r="K7" s="133" t="s">
        <v>166</v>
      </c>
      <c r="L7" s="133" t="s">
        <v>167</v>
      </c>
      <c r="M7" s="133" t="s">
        <v>168</v>
      </c>
      <c r="N7" s="133" t="s">
        <v>169</v>
      </c>
      <c r="O7" s="133" t="s">
        <v>170</v>
      </c>
      <c r="P7" s="133" t="s">
        <v>171</v>
      </c>
      <c r="Q7" s="133" t="s">
        <v>172</v>
      </c>
      <c r="R7" s="133" t="s">
        <v>173</v>
      </c>
      <c r="S7" s="133" t="s">
        <v>174</v>
      </c>
      <c r="T7" s="133" t="s">
        <v>175</v>
      </c>
      <c r="U7" s="133" t="s">
        <v>176</v>
      </c>
      <c r="V7" s="482" t="s">
        <v>177</v>
      </c>
      <c r="W7" s="482"/>
      <c r="X7" s="482" t="s">
        <v>178</v>
      </c>
      <c r="Y7" s="482"/>
      <c r="Z7" s="482" t="s">
        <v>179</v>
      </c>
      <c r="AA7" s="482"/>
      <c r="AB7" s="133" t="s">
        <v>180</v>
      </c>
    </row>
    <row r="8" spans="1:28" ht="33.75" x14ac:dyDescent="0.25">
      <c r="A8" s="474">
        <v>1</v>
      </c>
      <c r="B8" s="504" t="s">
        <v>181</v>
      </c>
      <c r="C8" s="442" t="s">
        <v>182</v>
      </c>
      <c r="D8" s="38" t="s">
        <v>8</v>
      </c>
      <c r="E8" s="134">
        <v>1500</v>
      </c>
      <c r="F8" s="134">
        <v>1500</v>
      </c>
      <c r="G8" s="135">
        <v>1500</v>
      </c>
      <c r="H8" s="135">
        <v>1500</v>
      </c>
      <c r="I8" s="135">
        <v>1500</v>
      </c>
      <c r="J8" s="136">
        <v>2</v>
      </c>
      <c r="K8" s="136">
        <v>154</v>
      </c>
      <c r="L8" s="137">
        <v>684</v>
      </c>
      <c r="M8" s="137">
        <v>846</v>
      </c>
      <c r="N8" s="442" t="s">
        <v>182</v>
      </c>
      <c r="O8" s="473"/>
      <c r="P8" s="473"/>
      <c r="Q8" s="486" t="s">
        <v>184</v>
      </c>
      <c r="R8" s="442" t="s">
        <v>182</v>
      </c>
      <c r="S8" s="473">
        <v>385</v>
      </c>
      <c r="T8" s="473">
        <v>460</v>
      </c>
      <c r="U8" s="473">
        <v>1</v>
      </c>
      <c r="V8" s="198" t="s">
        <v>185</v>
      </c>
      <c r="W8" s="199">
        <v>0</v>
      </c>
      <c r="X8" s="200" t="s">
        <v>186</v>
      </c>
      <c r="Y8" s="199">
        <v>0</v>
      </c>
      <c r="Z8" s="200" t="s">
        <v>187</v>
      </c>
      <c r="AA8" s="199">
        <v>136</v>
      </c>
      <c r="AB8" s="489">
        <v>846</v>
      </c>
    </row>
    <row r="9" spans="1:28" ht="45" x14ac:dyDescent="0.25">
      <c r="A9" s="474"/>
      <c r="B9" s="504"/>
      <c r="C9" s="443"/>
      <c r="D9" s="42" t="s">
        <v>9</v>
      </c>
      <c r="E9" s="138">
        <v>80514900</v>
      </c>
      <c r="F9" s="138">
        <v>80514900</v>
      </c>
      <c r="G9" s="139">
        <v>75514900</v>
      </c>
      <c r="H9" s="139">
        <v>75514900</v>
      </c>
      <c r="I9" s="139">
        <v>76279320</v>
      </c>
      <c r="J9" s="139">
        <v>50707850</v>
      </c>
      <c r="K9" s="139">
        <v>73272290</v>
      </c>
      <c r="L9" s="139">
        <v>71479070</v>
      </c>
      <c r="M9" s="139">
        <v>76279320</v>
      </c>
      <c r="N9" s="443"/>
      <c r="O9" s="474"/>
      <c r="P9" s="474"/>
      <c r="Q9" s="487"/>
      <c r="R9" s="443"/>
      <c r="S9" s="474"/>
      <c r="T9" s="474"/>
      <c r="U9" s="474"/>
      <c r="V9" s="201" t="s">
        <v>189</v>
      </c>
      <c r="W9" s="199">
        <v>5</v>
      </c>
      <c r="X9" s="202" t="s">
        <v>190</v>
      </c>
      <c r="Y9" s="199">
        <v>52</v>
      </c>
      <c r="Z9" s="202" t="s">
        <v>191</v>
      </c>
      <c r="AA9" s="199">
        <v>11</v>
      </c>
      <c r="AB9" s="490"/>
    </row>
    <row r="10" spans="1:28" ht="33.75" x14ac:dyDescent="0.25">
      <c r="A10" s="474"/>
      <c r="B10" s="504"/>
      <c r="C10" s="443"/>
      <c r="D10" s="38" t="s">
        <v>192</v>
      </c>
      <c r="E10" s="140"/>
      <c r="F10" s="141"/>
      <c r="G10" s="142"/>
      <c r="H10" s="142"/>
      <c r="I10" s="142"/>
      <c r="J10" s="143"/>
      <c r="K10" s="143"/>
      <c r="L10" s="144"/>
      <c r="M10" s="144"/>
      <c r="N10" s="443"/>
      <c r="O10" s="474"/>
      <c r="P10" s="474"/>
      <c r="Q10" s="487"/>
      <c r="R10" s="443"/>
      <c r="S10" s="474"/>
      <c r="T10" s="474"/>
      <c r="U10" s="474"/>
      <c r="V10" s="201" t="s">
        <v>193</v>
      </c>
      <c r="W10" s="199">
        <v>47</v>
      </c>
      <c r="X10" s="202" t="s">
        <v>194</v>
      </c>
      <c r="Y10" s="199">
        <v>0</v>
      </c>
      <c r="Z10" s="202" t="s">
        <v>195</v>
      </c>
      <c r="AA10" s="199">
        <v>2</v>
      </c>
      <c r="AB10" s="490"/>
    </row>
    <row r="11" spans="1:28" ht="33.75" x14ac:dyDescent="0.25">
      <c r="A11" s="474"/>
      <c r="B11" s="504"/>
      <c r="C11" s="443"/>
      <c r="D11" s="42" t="s">
        <v>196</v>
      </c>
      <c r="E11" s="138">
        <v>6235990</v>
      </c>
      <c r="F11" s="138">
        <v>6235990</v>
      </c>
      <c r="G11" s="145">
        <v>6235990</v>
      </c>
      <c r="H11" s="145">
        <v>6235990</v>
      </c>
      <c r="I11" s="145">
        <v>6235990</v>
      </c>
      <c r="J11" s="139">
        <v>4606876.7</v>
      </c>
      <c r="K11" s="145">
        <v>5936323.3499999996</v>
      </c>
      <c r="L11" s="139">
        <v>6235990</v>
      </c>
      <c r="M11" s="139">
        <v>6235990</v>
      </c>
      <c r="N11" s="443"/>
      <c r="O11" s="474"/>
      <c r="P11" s="474"/>
      <c r="Q11" s="487"/>
      <c r="R11" s="443"/>
      <c r="S11" s="474"/>
      <c r="T11" s="474"/>
      <c r="U11" s="474"/>
      <c r="V11" s="201" t="s">
        <v>197</v>
      </c>
      <c r="W11" s="199">
        <v>275</v>
      </c>
      <c r="X11" s="202" t="s">
        <v>198</v>
      </c>
      <c r="Y11" s="199">
        <v>65</v>
      </c>
      <c r="Z11" s="202" t="s">
        <v>199</v>
      </c>
      <c r="AA11" s="199">
        <v>672</v>
      </c>
      <c r="AB11" s="490"/>
    </row>
    <row r="12" spans="1:28" ht="22.5" x14ac:dyDescent="0.25">
      <c r="A12" s="474"/>
      <c r="B12" s="504"/>
      <c r="C12" s="443"/>
      <c r="D12" s="447"/>
      <c r="E12" s="445"/>
      <c r="F12" s="445"/>
      <c r="G12" s="445"/>
      <c r="H12" s="445"/>
      <c r="I12" s="445"/>
      <c r="J12" s="445"/>
      <c r="K12" s="445"/>
      <c r="L12" s="445"/>
      <c r="M12" s="445"/>
      <c r="N12" s="443"/>
      <c r="O12" s="474"/>
      <c r="P12" s="474"/>
      <c r="Q12" s="487"/>
      <c r="R12" s="443"/>
      <c r="S12" s="474"/>
      <c r="T12" s="474"/>
      <c r="U12" s="474"/>
      <c r="V12" s="201" t="s">
        <v>200</v>
      </c>
      <c r="W12" s="199">
        <v>403</v>
      </c>
      <c r="X12" s="202" t="s">
        <v>201</v>
      </c>
      <c r="Y12" s="199">
        <v>681</v>
      </c>
      <c r="Z12" s="202" t="s">
        <v>202</v>
      </c>
      <c r="AA12" s="199">
        <v>25</v>
      </c>
      <c r="AB12" s="490"/>
    </row>
    <row r="13" spans="1:28" ht="33.75" x14ac:dyDescent="0.25">
      <c r="A13" s="474"/>
      <c r="B13" s="504"/>
      <c r="C13" s="443"/>
      <c r="D13" s="448"/>
      <c r="E13" s="445"/>
      <c r="F13" s="445"/>
      <c r="G13" s="445"/>
      <c r="H13" s="445"/>
      <c r="I13" s="445"/>
      <c r="J13" s="445"/>
      <c r="K13" s="445"/>
      <c r="L13" s="445"/>
      <c r="M13" s="445"/>
      <c r="N13" s="443"/>
      <c r="O13" s="474"/>
      <c r="P13" s="474"/>
      <c r="Q13" s="487"/>
      <c r="R13" s="443"/>
      <c r="S13" s="474"/>
      <c r="T13" s="474"/>
      <c r="U13" s="474"/>
      <c r="V13" s="201" t="s">
        <v>203</v>
      </c>
      <c r="W13" s="199">
        <v>72</v>
      </c>
      <c r="X13" s="201" t="s">
        <v>202</v>
      </c>
      <c r="Y13" s="199">
        <v>48</v>
      </c>
      <c r="Z13" s="202" t="s">
        <v>204</v>
      </c>
      <c r="AA13" s="199">
        <v>0</v>
      </c>
      <c r="AB13" s="490"/>
    </row>
    <row r="14" spans="1:28" ht="23.25" thickBot="1" x14ac:dyDescent="0.3">
      <c r="A14" s="474"/>
      <c r="B14" s="504"/>
      <c r="C14" s="444"/>
      <c r="D14" s="449"/>
      <c r="E14" s="446"/>
      <c r="F14" s="446"/>
      <c r="G14" s="446"/>
      <c r="H14" s="446"/>
      <c r="I14" s="446"/>
      <c r="J14" s="446"/>
      <c r="K14" s="446"/>
      <c r="L14" s="446"/>
      <c r="M14" s="446"/>
      <c r="N14" s="444"/>
      <c r="O14" s="475"/>
      <c r="P14" s="475"/>
      <c r="Q14" s="488"/>
      <c r="R14" s="444"/>
      <c r="S14" s="475"/>
      <c r="T14" s="475"/>
      <c r="U14" s="475"/>
      <c r="V14" s="203" t="s">
        <v>205</v>
      </c>
      <c r="W14" s="199">
        <v>44</v>
      </c>
      <c r="X14" s="203" t="s">
        <v>206</v>
      </c>
      <c r="Y14" s="199">
        <v>0</v>
      </c>
      <c r="Z14" s="203"/>
      <c r="AA14" s="204"/>
      <c r="AB14" s="491"/>
    </row>
    <row r="15" spans="1:28" ht="33.75" x14ac:dyDescent="0.25">
      <c r="A15" s="474"/>
      <c r="B15" s="504"/>
      <c r="C15" s="442" t="s">
        <v>207</v>
      </c>
      <c r="D15" s="38" t="s">
        <v>8</v>
      </c>
      <c r="E15" s="134">
        <v>1500</v>
      </c>
      <c r="F15" s="134">
        <v>1500</v>
      </c>
      <c r="G15" s="146">
        <v>1500</v>
      </c>
      <c r="H15" s="146">
        <v>1500</v>
      </c>
      <c r="I15" s="146">
        <v>1500</v>
      </c>
      <c r="J15" s="136">
        <v>49</v>
      </c>
      <c r="K15" s="136">
        <v>124</v>
      </c>
      <c r="L15" s="135">
        <v>851</v>
      </c>
      <c r="M15" s="135">
        <v>1799</v>
      </c>
      <c r="N15" s="442" t="s">
        <v>207</v>
      </c>
      <c r="O15" s="483"/>
      <c r="P15" s="483"/>
      <c r="Q15" s="486" t="s">
        <v>184</v>
      </c>
      <c r="R15" s="442" t="s">
        <v>207</v>
      </c>
      <c r="S15" s="483">
        <v>977</v>
      </c>
      <c r="T15" s="483">
        <v>822</v>
      </c>
      <c r="U15" s="483">
        <v>0</v>
      </c>
      <c r="V15" s="198" t="s">
        <v>185</v>
      </c>
      <c r="W15" s="199">
        <v>10</v>
      </c>
      <c r="X15" s="200" t="s">
        <v>186</v>
      </c>
      <c r="Y15" s="199">
        <v>19</v>
      </c>
      <c r="Z15" s="200" t="s">
        <v>187</v>
      </c>
      <c r="AA15" s="199">
        <v>8</v>
      </c>
      <c r="AB15" s="492">
        <v>1799</v>
      </c>
    </row>
    <row r="16" spans="1:28" ht="45" x14ac:dyDescent="0.25">
      <c r="A16" s="474"/>
      <c r="B16" s="504"/>
      <c r="C16" s="443"/>
      <c r="D16" s="42" t="s">
        <v>9</v>
      </c>
      <c r="E16" s="138">
        <v>80514900</v>
      </c>
      <c r="F16" s="138">
        <v>80514900</v>
      </c>
      <c r="G16" s="145">
        <v>75514900</v>
      </c>
      <c r="H16" s="145">
        <v>75514900</v>
      </c>
      <c r="I16" s="139">
        <v>76279320</v>
      </c>
      <c r="J16" s="139">
        <v>50707850</v>
      </c>
      <c r="K16" s="145">
        <v>73272290</v>
      </c>
      <c r="L16" s="139">
        <v>71479070</v>
      </c>
      <c r="M16" s="139">
        <v>76279320</v>
      </c>
      <c r="N16" s="443"/>
      <c r="O16" s="484"/>
      <c r="P16" s="484"/>
      <c r="Q16" s="487"/>
      <c r="R16" s="443"/>
      <c r="S16" s="484"/>
      <c r="T16" s="484"/>
      <c r="U16" s="484"/>
      <c r="V16" s="201" t="s">
        <v>189</v>
      </c>
      <c r="W16" s="199">
        <v>1596</v>
      </c>
      <c r="X16" s="202" t="s">
        <v>190</v>
      </c>
      <c r="Y16" s="199">
        <v>1587</v>
      </c>
      <c r="Z16" s="202" t="s">
        <v>191</v>
      </c>
      <c r="AA16" s="199">
        <v>0</v>
      </c>
      <c r="AB16" s="493"/>
    </row>
    <row r="17" spans="1:28" ht="33.75" x14ac:dyDescent="0.25">
      <c r="A17" s="474"/>
      <c r="B17" s="504"/>
      <c r="C17" s="443"/>
      <c r="D17" s="38" t="s">
        <v>192</v>
      </c>
      <c r="E17" s="140"/>
      <c r="F17" s="138"/>
      <c r="G17" s="142"/>
      <c r="H17" s="142"/>
      <c r="I17" s="142"/>
      <c r="J17" s="143"/>
      <c r="K17" s="143"/>
      <c r="L17" s="141"/>
      <c r="M17" s="141"/>
      <c r="N17" s="443"/>
      <c r="O17" s="484"/>
      <c r="P17" s="484"/>
      <c r="Q17" s="487"/>
      <c r="R17" s="443"/>
      <c r="S17" s="484"/>
      <c r="T17" s="484"/>
      <c r="U17" s="484"/>
      <c r="V17" s="201" t="s">
        <v>193</v>
      </c>
      <c r="W17" s="199">
        <v>0</v>
      </c>
      <c r="X17" s="202" t="s">
        <v>194</v>
      </c>
      <c r="Y17" s="199">
        <v>0</v>
      </c>
      <c r="Z17" s="202" t="s">
        <v>195</v>
      </c>
      <c r="AA17" s="199">
        <v>0</v>
      </c>
      <c r="AB17" s="493"/>
    </row>
    <row r="18" spans="1:28" ht="33.75" x14ac:dyDescent="0.25">
      <c r="A18" s="474"/>
      <c r="B18" s="504"/>
      <c r="C18" s="443"/>
      <c r="D18" s="42" t="s">
        <v>196</v>
      </c>
      <c r="E18" s="138">
        <v>6235990</v>
      </c>
      <c r="F18" s="138">
        <v>6235990</v>
      </c>
      <c r="G18" s="139">
        <v>6235990</v>
      </c>
      <c r="H18" s="139">
        <v>6235990</v>
      </c>
      <c r="I18" s="145">
        <v>6235990</v>
      </c>
      <c r="J18" s="139">
        <v>4606876.7</v>
      </c>
      <c r="K18" s="139">
        <v>5936323.3499999996</v>
      </c>
      <c r="L18" s="139">
        <v>6235990</v>
      </c>
      <c r="M18" s="139">
        <v>6235990</v>
      </c>
      <c r="N18" s="443"/>
      <c r="O18" s="484"/>
      <c r="P18" s="484"/>
      <c r="Q18" s="487"/>
      <c r="R18" s="443"/>
      <c r="S18" s="484"/>
      <c r="T18" s="484"/>
      <c r="U18" s="484"/>
      <c r="V18" s="201" t="s">
        <v>197</v>
      </c>
      <c r="W18" s="199">
        <v>59</v>
      </c>
      <c r="X18" s="202" t="s">
        <v>198</v>
      </c>
      <c r="Y18" s="199">
        <v>40</v>
      </c>
      <c r="Z18" s="202" t="s">
        <v>199</v>
      </c>
      <c r="AA18" s="199">
        <v>1791</v>
      </c>
      <c r="AB18" s="493"/>
    </row>
    <row r="19" spans="1:28" ht="22.5" x14ac:dyDescent="0.25">
      <c r="A19" s="474"/>
      <c r="B19" s="504"/>
      <c r="C19" s="443"/>
      <c r="D19" s="447"/>
      <c r="E19" s="445"/>
      <c r="F19" s="445"/>
      <c r="G19" s="445"/>
      <c r="H19" s="445"/>
      <c r="I19" s="445"/>
      <c r="J19" s="445"/>
      <c r="K19" s="445"/>
      <c r="L19" s="445"/>
      <c r="M19" s="445"/>
      <c r="N19" s="443"/>
      <c r="O19" s="484"/>
      <c r="P19" s="484"/>
      <c r="Q19" s="487"/>
      <c r="R19" s="443"/>
      <c r="S19" s="484"/>
      <c r="T19" s="484"/>
      <c r="U19" s="484"/>
      <c r="V19" s="201" t="s">
        <v>200</v>
      </c>
      <c r="W19" s="199">
        <v>119</v>
      </c>
      <c r="X19" s="202" t="s">
        <v>201</v>
      </c>
      <c r="Y19" s="199">
        <v>153</v>
      </c>
      <c r="Z19" s="202" t="s">
        <v>202</v>
      </c>
      <c r="AA19" s="199">
        <v>0</v>
      </c>
      <c r="AB19" s="493"/>
    </row>
    <row r="20" spans="1:28" ht="33.75" x14ac:dyDescent="0.25">
      <c r="A20" s="474"/>
      <c r="B20" s="504"/>
      <c r="C20" s="443"/>
      <c r="D20" s="448"/>
      <c r="E20" s="445"/>
      <c r="F20" s="445"/>
      <c r="G20" s="445"/>
      <c r="H20" s="445"/>
      <c r="I20" s="445"/>
      <c r="J20" s="445"/>
      <c r="K20" s="445"/>
      <c r="L20" s="445"/>
      <c r="M20" s="445"/>
      <c r="N20" s="443"/>
      <c r="O20" s="484"/>
      <c r="P20" s="484"/>
      <c r="Q20" s="487"/>
      <c r="R20" s="443"/>
      <c r="S20" s="484"/>
      <c r="T20" s="484"/>
      <c r="U20" s="484"/>
      <c r="V20" s="201" t="s">
        <v>203</v>
      </c>
      <c r="W20" s="199">
        <v>15</v>
      </c>
      <c r="X20" s="201" t="s">
        <v>202</v>
      </c>
      <c r="Y20" s="199">
        <v>0</v>
      </c>
      <c r="Z20" s="202" t="s">
        <v>204</v>
      </c>
      <c r="AA20" s="199">
        <v>0</v>
      </c>
      <c r="AB20" s="493"/>
    </row>
    <row r="21" spans="1:28" ht="23.25" thickBot="1" x14ac:dyDescent="0.3">
      <c r="A21" s="474"/>
      <c r="B21" s="504"/>
      <c r="C21" s="444"/>
      <c r="D21" s="449"/>
      <c r="E21" s="446"/>
      <c r="F21" s="446"/>
      <c r="G21" s="446"/>
      <c r="H21" s="446"/>
      <c r="I21" s="446"/>
      <c r="J21" s="446"/>
      <c r="K21" s="446"/>
      <c r="L21" s="446"/>
      <c r="M21" s="446"/>
      <c r="N21" s="444"/>
      <c r="O21" s="485"/>
      <c r="P21" s="485"/>
      <c r="Q21" s="488"/>
      <c r="R21" s="444"/>
      <c r="S21" s="485"/>
      <c r="T21" s="485"/>
      <c r="U21" s="485"/>
      <c r="V21" s="203" t="s">
        <v>205</v>
      </c>
      <c r="W21" s="199">
        <v>0</v>
      </c>
      <c r="X21" s="203" t="s">
        <v>206</v>
      </c>
      <c r="Y21" s="199">
        <v>0</v>
      </c>
      <c r="Z21" s="203"/>
      <c r="AA21" s="205"/>
      <c r="AB21" s="494"/>
    </row>
    <row r="22" spans="1:28" ht="33.75" x14ac:dyDescent="0.25">
      <c r="A22" s="474"/>
      <c r="B22" s="504"/>
      <c r="C22" s="442" t="s">
        <v>208</v>
      </c>
      <c r="D22" s="38" t="s">
        <v>8</v>
      </c>
      <c r="E22" s="134">
        <v>1800</v>
      </c>
      <c r="F22" s="134">
        <v>1800</v>
      </c>
      <c r="G22" s="146">
        <v>1800</v>
      </c>
      <c r="H22" s="146">
        <v>1800</v>
      </c>
      <c r="I22" s="146">
        <v>1800</v>
      </c>
      <c r="J22" s="136">
        <v>100</v>
      </c>
      <c r="K22" s="136">
        <v>764</v>
      </c>
      <c r="L22" s="135">
        <v>1115</v>
      </c>
      <c r="M22" s="135">
        <v>1254</v>
      </c>
      <c r="N22" s="442" t="s">
        <v>208</v>
      </c>
      <c r="O22" s="483"/>
      <c r="P22" s="483"/>
      <c r="Q22" s="486" t="s">
        <v>184</v>
      </c>
      <c r="R22" s="442" t="s">
        <v>208</v>
      </c>
      <c r="S22" s="483">
        <v>670</v>
      </c>
      <c r="T22" s="483">
        <v>584</v>
      </c>
      <c r="U22" s="483">
        <v>0</v>
      </c>
      <c r="V22" s="198" t="s">
        <v>185</v>
      </c>
      <c r="W22" s="199">
        <v>114</v>
      </c>
      <c r="X22" s="200" t="s">
        <v>186</v>
      </c>
      <c r="Y22" s="199">
        <v>133</v>
      </c>
      <c r="Z22" s="200" t="s">
        <v>187</v>
      </c>
      <c r="AA22" s="199">
        <v>22</v>
      </c>
      <c r="AB22" s="492">
        <v>1254</v>
      </c>
    </row>
    <row r="23" spans="1:28" ht="45" x14ac:dyDescent="0.25">
      <c r="A23" s="474"/>
      <c r="B23" s="504"/>
      <c r="C23" s="443"/>
      <c r="D23" s="42" t="s">
        <v>9</v>
      </c>
      <c r="E23" s="138">
        <v>80514900</v>
      </c>
      <c r="F23" s="138">
        <v>80514900</v>
      </c>
      <c r="G23" s="145">
        <v>75514900</v>
      </c>
      <c r="H23" s="145">
        <v>75514900</v>
      </c>
      <c r="I23" s="139">
        <v>76279320</v>
      </c>
      <c r="J23" s="139">
        <v>50707850</v>
      </c>
      <c r="K23" s="145">
        <v>73272290</v>
      </c>
      <c r="L23" s="139">
        <v>71479070</v>
      </c>
      <c r="M23" s="139">
        <v>76279320</v>
      </c>
      <c r="N23" s="443"/>
      <c r="O23" s="484"/>
      <c r="P23" s="484"/>
      <c r="Q23" s="487"/>
      <c r="R23" s="443"/>
      <c r="S23" s="484"/>
      <c r="T23" s="484"/>
      <c r="U23" s="484"/>
      <c r="V23" s="201" t="s">
        <v>189</v>
      </c>
      <c r="W23" s="199">
        <v>404</v>
      </c>
      <c r="X23" s="202" t="s">
        <v>190</v>
      </c>
      <c r="Y23" s="199">
        <v>352</v>
      </c>
      <c r="Z23" s="202" t="s">
        <v>191</v>
      </c>
      <c r="AA23" s="199">
        <v>39</v>
      </c>
      <c r="AB23" s="493"/>
    </row>
    <row r="24" spans="1:28" ht="33.75" x14ac:dyDescent="0.25">
      <c r="A24" s="474"/>
      <c r="B24" s="504"/>
      <c r="C24" s="443"/>
      <c r="D24" s="38" t="s">
        <v>192</v>
      </c>
      <c r="E24" s="140"/>
      <c r="F24" s="138"/>
      <c r="G24" s="142"/>
      <c r="H24" s="142"/>
      <c r="I24" s="145"/>
      <c r="J24" s="143"/>
      <c r="K24" s="143"/>
      <c r="L24" s="141"/>
      <c r="M24" s="141"/>
      <c r="N24" s="443"/>
      <c r="O24" s="484"/>
      <c r="P24" s="484"/>
      <c r="Q24" s="487"/>
      <c r="R24" s="443"/>
      <c r="S24" s="484"/>
      <c r="T24" s="484"/>
      <c r="U24" s="484"/>
      <c r="V24" s="201" t="s">
        <v>193</v>
      </c>
      <c r="W24" s="199">
        <v>81</v>
      </c>
      <c r="X24" s="202" t="s">
        <v>194</v>
      </c>
      <c r="Y24" s="199">
        <v>111</v>
      </c>
      <c r="Z24" s="202" t="s">
        <v>195</v>
      </c>
      <c r="AA24" s="199">
        <v>1</v>
      </c>
      <c r="AB24" s="493"/>
    </row>
    <row r="25" spans="1:28" ht="33.75" x14ac:dyDescent="0.25">
      <c r="A25" s="474"/>
      <c r="B25" s="504"/>
      <c r="C25" s="443"/>
      <c r="D25" s="42" t="s">
        <v>196</v>
      </c>
      <c r="E25" s="138">
        <v>6235990</v>
      </c>
      <c r="F25" s="138">
        <v>6235990</v>
      </c>
      <c r="G25" s="147">
        <v>6235990</v>
      </c>
      <c r="H25" s="147">
        <v>6235990</v>
      </c>
      <c r="I25" s="145">
        <v>6235990</v>
      </c>
      <c r="J25" s="139">
        <v>4606876.7</v>
      </c>
      <c r="K25" s="147">
        <v>5936323.3499999996</v>
      </c>
      <c r="L25" s="139">
        <v>6235990</v>
      </c>
      <c r="M25" s="139">
        <v>6235990</v>
      </c>
      <c r="N25" s="443"/>
      <c r="O25" s="484"/>
      <c r="P25" s="484"/>
      <c r="Q25" s="487"/>
      <c r="R25" s="443"/>
      <c r="S25" s="484"/>
      <c r="T25" s="484"/>
      <c r="U25" s="484"/>
      <c r="V25" s="201" t="s">
        <v>197</v>
      </c>
      <c r="W25" s="199">
        <v>259</v>
      </c>
      <c r="X25" s="202" t="s">
        <v>198</v>
      </c>
      <c r="Y25" s="199">
        <v>325</v>
      </c>
      <c r="Z25" s="202" t="s">
        <v>199</v>
      </c>
      <c r="AA25" s="199">
        <v>1156</v>
      </c>
      <c r="AB25" s="493"/>
    </row>
    <row r="26" spans="1:28" ht="22.5" x14ac:dyDescent="0.25">
      <c r="A26" s="474"/>
      <c r="B26" s="504"/>
      <c r="C26" s="443"/>
      <c r="D26" s="447"/>
      <c r="E26" s="445"/>
      <c r="F26" s="445"/>
      <c r="G26" s="445"/>
      <c r="H26" s="445"/>
      <c r="I26" s="445"/>
      <c r="J26" s="445"/>
      <c r="K26" s="445"/>
      <c r="L26" s="445"/>
      <c r="M26" s="445"/>
      <c r="N26" s="443"/>
      <c r="O26" s="484"/>
      <c r="P26" s="484"/>
      <c r="Q26" s="487"/>
      <c r="R26" s="443"/>
      <c r="S26" s="484"/>
      <c r="T26" s="484"/>
      <c r="U26" s="484"/>
      <c r="V26" s="201" t="s">
        <v>200</v>
      </c>
      <c r="W26" s="199">
        <v>366</v>
      </c>
      <c r="X26" s="202" t="s">
        <v>201</v>
      </c>
      <c r="Y26" s="199">
        <v>297</v>
      </c>
      <c r="Z26" s="202" t="s">
        <v>202</v>
      </c>
      <c r="AA26" s="199">
        <v>36</v>
      </c>
      <c r="AB26" s="493"/>
    </row>
    <row r="27" spans="1:28" ht="33.75" x14ac:dyDescent="0.25">
      <c r="A27" s="474"/>
      <c r="B27" s="504"/>
      <c r="C27" s="443"/>
      <c r="D27" s="448"/>
      <c r="E27" s="445"/>
      <c r="F27" s="445"/>
      <c r="G27" s="445"/>
      <c r="H27" s="445"/>
      <c r="I27" s="445"/>
      <c r="J27" s="445"/>
      <c r="K27" s="445"/>
      <c r="L27" s="445"/>
      <c r="M27" s="445"/>
      <c r="N27" s="443"/>
      <c r="O27" s="484"/>
      <c r="P27" s="484"/>
      <c r="Q27" s="487"/>
      <c r="R27" s="443"/>
      <c r="S27" s="484"/>
      <c r="T27" s="484"/>
      <c r="U27" s="484"/>
      <c r="V27" s="201" t="s">
        <v>203</v>
      </c>
      <c r="W27" s="199">
        <v>25</v>
      </c>
      <c r="X27" s="201" t="s">
        <v>202</v>
      </c>
      <c r="Y27" s="199">
        <v>36</v>
      </c>
      <c r="Z27" s="202" t="s">
        <v>204</v>
      </c>
      <c r="AA27" s="199">
        <v>0</v>
      </c>
      <c r="AB27" s="493"/>
    </row>
    <row r="28" spans="1:28" ht="23.25" thickBot="1" x14ac:dyDescent="0.3">
      <c r="A28" s="474"/>
      <c r="B28" s="504"/>
      <c r="C28" s="444"/>
      <c r="D28" s="449"/>
      <c r="E28" s="446"/>
      <c r="F28" s="446"/>
      <c r="G28" s="446"/>
      <c r="H28" s="446"/>
      <c r="I28" s="446"/>
      <c r="J28" s="446"/>
      <c r="K28" s="446"/>
      <c r="L28" s="446"/>
      <c r="M28" s="446"/>
      <c r="N28" s="444"/>
      <c r="O28" s="485"/>
      <c r="P28" s="485"/>
      <c r="Q28" s="488"/>
      <c r="R28" s="444"/>
      <c r="S28" s="485"/>
      <c r="T28" s="485"/>
      <c r="U28" s="485"/>
      <c r="V28" s="203" t="s">
        <v>205</v>
      </c>
      <c r="W28" s="199">
        <v>5</v>
      </c>
      <c r="X28" s="203" t="s">
        <v>206</v>
      </c>
      <c r="Y28" s="199">
        <v>0</v>
      </c>
      <c r="Z28" s="203"/>
      <c r="AA28" s="205"/>
      <c r="AB28" s="494"/>
    </row>
    <row r="29" spans="1:28" ht="33.75" x14ac:dyDescent="0.25">
      <c r="A29" s="474"/>
      <c r="B29" s="504"/>
      <c r="C29" s="442" t="s">
        <v>209</v>
      </c>
      <c r="D29" s="38" t="s">
        <v>8</v>
      </c>
      <c r="E29" s="134">
        <v>1550</v>
      </c>
      <c r="F29" s="134">
        <v>1550</v>
      </c>
      <c r="G29" s="146">
        <v>1550</v>
      </c>
      <c r="H29" s="146">
        <v>1550</v>
      </c>
      <c r="I29" s="146">
        <v>1550</v>
      </c>
      <c r="J29" s="136">
        <v>58</v>
      </c>
      <c r="K29" s="136">
        <v>1315</v>
      </c>
      <c r="L29" s="135">
        <v>1534</v>
      </c>
      <c r="M29" s="135">
        <v>1580</v>
      </c>
      <c r="N29" s="442" t="s">
        <v>209</v>
      </c>
      <c r="O29" s="483"/>
      <c r="P29" s="483"/>
      <c r="Q29" s="486" t="s">
        <v>184</v>
      </c>
      <c r="R29" s="442" t="s">
        <v>209</v>
      </c>
      <c r="S29" s="483">
        <v>740</v>
      </c>
      <c r="T29" s="483">
        <v>840</v>
      </c>
      <c r="U29" s="483">
        <v>0</v>
      </c>
      <c r="V29" s="198" t="s">
        <v>185</v>
      </c>
      <c r="W29" s="199">
        <v>54</v>
      </c>
      <c r="X29" s="200" t="s">
        <v>186</v>
      </c>
      <c r="Y29" s="199">
        <v>203</v>
      </c>
      <c r="Z29" s="200" t="s">
        <v>187</v>
      </c>
      <c r="AA29" s="199">
        <v>42</v>
      </c>
      <c r="AB29" s="492">
        <v>1580</v>
      </c>
    </row>
    <row r="30" spans="1:28" ht="45" x14ac:dyDescent="0.25">
      <c r="A30" s="474"/>
      <c r="B30" s="504"/>
      <c r="C30" s="443"/>
      <c r="D30" s="42" t="s">
        <v>9</v>
      </c>
      <c r="E30" s="138">
        <v>80514900</v>
      </c>
      <c r="F30" s="138">
        <v>80514900</v>
      </c>
      <c r="G30" s="145">
        <v>75514900</v>
      </c>
      <c r="H30" s="145">
        <v>75514900</v>
      </c>
      <c r="I30" s="139">
        <v>76279320</v>
      </c>
      <c r="J30" s="139">
        <v>50707850</v>
      </c>
      <c r="K30" s="145">
        <v>73272290</v>
      </c>
      <c r="L30" s="139">
        <v>71479070</v>
      </c>
      <c r="M30" s="139">
        <v>76279320</v>
      </c>
      <c r="N30" s="443"/>
      <c r="O30" s="484"/>
      <c r="P30" s="484"/>
      <c r="Q30" s="487"/>
      <c r="R30" s="443"/>
      <c r="S30" s="484"/>
      <c r="T30" s="484"/>
      <c r="U30" s="484"/>
      <c r="V30" s="201" t="s">
        <v>189</v>
      </c>
      <c r="W30" s="199">
        <v>413</v>
      </c>
      <c r="X30" s="202" t="s">
        <v>190</v>
      </c>
      <c r="Y30" s="199">
        <v>389</v>
      </c>
      <c r="Z30" s="202" t="s">
        <v>191</v>
      </c>
      <c r="AA30" s="199">
        <v>19</v>
      </c>
      <c r="AB30" s="493"/>
    </row>
    <row r="31" spans="1:28" ht="33.75" x14ac:dyDescent="0.25">
      <c r="A31" s="474"/>
      <c r="B31" s="504"/>
      <c r="C31" s="443"/>
      <c r="D31" s="38" t="s">
        <v>192</v>
      </c>
      <c r="E31" s="140"/>
      <c r="F31" s="138"/>
      <c r="G31" s="142"/>
      <c r="H31" s="142"/>
      <c r="I31" s="142"/>
      <c r="J31" s="143"/>
      <c r="K31" s="143"/>
      <c r="L31" s="141"/>
      <c r="M31" s="141"/>
      <c r="N31" s="443"/>
      <c r="O31" s="484"/>
      <c r="P31" s="484"/>
      <c r="Q31" s="487"/>
      <c r="R31" s="443"/>
      <c r="S31" s="484"/>
      <c r="T31" s="484"/>
      <c r="U31" s="484"/>
      <c r="V31" s="201" t="s">
        <v>193</v>
      </c>
      <c r="W31" s="199">
        <v>204</v>
      </c>
      <c r="X31" s="202" t="s">
        <v>194</v>
      </c>
      <c r="Y31" s="199">
        <v>0</v>
      </c>
      <c r="Z31" s="202" t="s">
        <v>195</v>
      </c>
      <c r="AA31" s="199">
        <v>8</v>
      </c>
      <c r="AB31" s="493"/>
    </row>
    <row r="32" spans="1:28" ht="33.75" x14ac:dyDescent="0.25">
      <c r="A32" s="474"/>
      <c r="B32" s="504"/>
      <c r="C32" s="443"/>
      <c r="D32" s="42" t="s">
        <v>196</v>
      </c>
      <c r="E32" s="138">
        <v>6235990</v>
      </c>
      <c r="F32" s="138">
        <v>6235990</v>
      </c>
      <c r="G32" s="145">
        <v>6235990</v>
      </c>
      <c r="H32" s="145">
        <v>6235990</v>
      </c>
      <c r="I32" s="145">
        <v>6235990</v>
      </c>
      <c r="J32" s="139">
        <v>4606876.7</v>
      </c>
      <c r="K32" s="145">
        <v>5936323.3499999996</v>
      </c>
      <c r="L32" s="139">
        <v>6235990</v>
      </c>
      <c r="M32" s="139">
        <v>6235990</v>
      </c>
      <c r="N32" s="443"/>
      <c r="O32" s="484"/>
      <c r="P32" s="484"/>
      <c r="Q32" s="487"/>
      <c r="R32" s="443"/>
      <c r="S32" s="484"/>
      <c r="T32" s="484"/>
      <c r="U32" s="484"/>
      <c r="V32" s="201" t="s">
        <v>197</v>
      </c>
      <c r="W32" s="199">
        <v>462</v>
      </c>
      <c r="X32" s="202" t="s">
        <v>198</v>
      </c>
      <c r="Y32" s="199">
        <v>344</v>
      </c>
      <c r="Z32" s="202" t="s">
        <v>199</v>
      </c>
      <c r="AA32" s="199">
        <v>1467</v>
      </c>
      <c r="AB32" s="493"/>
    </row>
    <row r="33" spans="1:28" ht="22.5" x14ac:dyDescent="0.25">
      <c r="A33" s="474"/>
      <c r="B33" s="504"/>
      <c r="C33" s="443"/>
      <c r="D33" s="447"/>
      <c r="E33" s="445"/>
      <c r="F33" s="445"/>
      <c r="G33" s="445"/>
      <c r="H33" s="445"/>
      <c r="I33" s="445"/>
      <c r="J33" s="445"/>
      <c r="K33" s="445"/>
      <c r="L33" s="445"/>
      <c r="M33" s="445"/>
      <c r="N33" s="443"/>
      <c r="O33" s="484"/>
      <c r="P33" s="484"/>
      <c r="Q33" s="487"/>
      <c r="R33" s="443"/>
      <c r="S33" s="484"/>
      <c r="T33" s="484"/>
      <c r="U33" s="484"/>
      <c r="V33" s="201" t="s">
        <v>200</v>
      </c>
      <c r="W33" s="199">
        <v>262</v>
      </c>
      <c r="X33" s="202" t="s">
        <v>201</v>
      </c>
      <c r="Y33" s="199">
        <v>642</v>
      </c>
      <c r="Z33" s="202" t="s">
        <v>202</v>
      </c>
      <c r="AA33" s="199">
        <v>44</v>
      </c>
      <c r="AB33" s="493"/>
    </row>
    <row r="34" spans="1:28" ht="33.75" x14ac:dyDescent="0.25">
      <c r="A34" s="474"/>
      <c r="B34" s="504"/>
      <c r="C34" s="443"/>
      <c r="D34" s="448"/>
      <c r="E34" s="445"/>
      <c r="F34" s="445"/>
      <c r="G34" s="445"/>
      <c r="H34" s="445"/>
      <c r="I34" s="445"/>
      <c r="J34" s="445"/>
      <c r="K34" s="445"/>
      <c r="L34" s="445"/>
      <c r="M34" s="445"/>
      <c r="N34" s="443"/>
      <c r="O34" s="484"/>
      <c r="P34" s="484"/>
      <c r="Q34" s="487"/>
      <c r="R34" s="443"/>
      <c r="S34" s="484"/>
      <c r="T34" s="484"/>
      <c r="U34" s="484"/>
      <c r="V34" s="201" t="s">
        <v>203</v>
      </c>
      <c r="W34" s="199">
        <v>132</v>
      </c>
      <c r="X34" s="201" t="s">
        <v>202</v>
      </c>
      <c r="Y34" s="199">
        <v>2</v>
      </c>
      <c r="Z34" s="202" t="s">
        <v>204</v>
      </c>
      <c r="AA34" s="199">
        <v>0</v>
      </c>
      <c r="AB34" s="493"/>
    </row>
    <row r="35" spans="1:28" ht="23.25" thickBot="1" x14ac:dyDescent="0.3">
      <c r="A35" s="474"/>
      <c r="B35" s="504"/>
      <c r="C35" s="444"/>
      <c r="D35" s="449"/>
      <c r="E35" s="446"/>
      <c r="F35" s="446"/>
      <c r="G35" s="446"/>
      <c r="H35" s="446"/>
      <c r="I35" s="446"/>
      <c r="J35" s="446"/>
      <c r="K35" s="446"/>
      <c r="L35" s="446"/>
      <c r="M35" s="446"/>
      <c r="N35" s="444"/>
      <c r="O35" s="485"/>
      <c r="P35" s="485"/>
      <c r="Q35" s="488"/>
      <c r="R35" s="444"/>
      <c r="S35" s="485"/>
      <c r="T35" s="485"/>
      <c r="U35" s="485"/>
      <c r="V35" s="203" t="s">
        <v>205</v>
      </c>
      <c r="W35" s="199">
        <v>53</v>
      </c>
      <c r="X35" s="203" t="s">
        <v>206</v>
      </c>
      <c r="Y35" s="199">
        <v>0</v>
      </c>
      <c r="Z35" s="203"/>
      <c r="AA35" s="205"/>
      <c r="AB35" s="494"/>
    </row>
    <row r="36" spans="1:28" ht="33.75" x14ac:dyDescent="0.25">
      <c r="A36" s="474"/>
      <c r="B36" s="504"/>
      <c r="C36" s="442" t="s">
        <v>210</v>
      </c>
      <c r="D36" s="38" t="s">
        <v>8</v>
      </c>
      <c r="E36" s="134">
        <v>1800</v>
      </c>
      <c r="F36" s="134">
        <v>1800</v>
      </c>
      <c r="G36" s="146">
        <v>1800</v>
      </c>
      <c r="H36" s="146">
        <v>1800</v>
      </c>
      <c r="I36" s="146">
        <v>1800</v>
      </c>
      <c r="J36" s="136">
        <v>243</v>
      </c>
      <c r="K36" s="136">
        <v>960</v>
      </c>
      <c r="L36" s="135">
        <v>1514</v>
      </c>
      <c r="M36" s="135">
        <v>1553</v>
      </c>
      <c r="N36" s="442" t="s">
        <v>210</v>
      </c>
      <c r="O36" s="483"/>
      <c r="P36" s="483"/>
      <c r="Q36" s="486" t="s">
        <v>184</v>
      </c>
      <c r="R36" s="442" t="s">
        <v>210</v>
      </c>
      <c r="S36" s="483">
        <v>716</v>
      </c>
      <c r="T36" s="483">
        <v>836</v>
      </c>
      <c r="U36" s="483">
        <v>1</v>
      </c>
      <c r="V36" s="198" t="s">
        <v>185</v>
      </c>
      <c r="W36" s="199">
        <v>62</v>
      </c>
      <c r="X36" s="200" t="s">
        <v>186</v>
      </c>
      <c r="Y36" s="199">
        <v>127</v>
      </c>
      <c r="Z36" s="200" t="s">
        <v>187</v>
      </c>
      <c r="AA36" s="199">
        <v>0</v>
      </c>
      <c r="AB36" s="492">
        <v>1553</v>
      </c>
    </row>
    <row r="37" spans="1:28" ht="45" x14ac:dyDescent="0.25">
      <c r="A37" s="474"/>
      <c r="B37" s="504"/>
      <c r="C37" s="443"/>
      <c r="D37" s="42" t="s">
        <v>9</v>
      </c>
      <c r="E37" s="138">
        <v>80514900</v>
      </c>
      <c r="F37" s="138">
        <v>80514900</v>
      </c>
      <c r="G37" s="145">
        <v>75514900</v>
      </c>
      <c r="H37" s="145">
        <v>75514900</v>
      </c>
      <c r="I37" s="139">
        <v>76279320</v>
      </c>
      <c r="J37" s="139">
        <v>50707850</v>
      </c>
      <c r="K37" s="145">
        <v>73272290</v>
      </c>
      <c r="L37" s="139">
        <v>71479070</v>
      </c>
      <c r="M37" s="139">
        <v>76279320</v>
      </c>
      <c r="N37" s="443"/>
      <c r="O37" s="484"/>
      <c r="P37" s="484"/>
      <c r="Q37" s="487"/>
      <c r="R37" s="443"/>
      <c r="S37" s="484"/>
      <c r="T37" s="484"/>
      <c r="U37" s="484"/>
      <c r="V37" s="201" t="s">
        <v>189</v>
      </c>
      <c r="W37" s="199">
        <v>841</v>
      </c>
      <c r="X37" s="202" t="s">
        <v>190</v>
      </c>
      <c r="Y37" s="199">
        <v>815</v>
      </c>
      <c r="Z37" s="202" t="s">
        <v>191</v>
      </c>
      <c r="AA37" s="199">
        <v>1</v>
      </c>
      <c r="AB37" s="493"/>
    </row>
    <row r="38" spans="1:28" ht="33.75" x14ac:dyDescent="0.25">
      <c r="A38" s="474"/>
      <c r="B38" s="504"/>
      <c r="C38" s="443"/>
      <c r="D38" s="38" t="s">
        <v>192</v>
      </c>
      <c r="E38" s="140"/>
      <c r="F38" s="138"/>
      <c r="G38" s="142"/>
      <c r="H38" s="142"/>
      <c r="I38" s="142"/>
      <c r="J38" s="143"/>
      <c r="K38" s="143"/>
      <c r="L38" s="141"/>
      <c r="M38" s="141"/>
      <c r="N38" s="443"/>
      <c r="O38" s="484"/>
      <c r="P38" s="484"/>
      <c r="Q38" s="487"/>
      <c r="R38" s="443"/>
      <c r="S38" s="484"/>
      <c r="T38" s="484"/>
      <c r="U38" s="484"/>
      <c r="V38" s="201" t="s">
        <v>193</v>
      </c>
      <c r="W38" s="199">
        <v>125</v>
      </c>
      <c r="X38" s="202" t="s">
        <v>194</v>
      </c>
      <c r="Y38" s="199">
        <v>44</v>
      </c>
      <c r="Z38" s="202" t="s">
        <v>195</v>
      </c>
      <c r="AA38" s="199">
        <v>0</v>
      </c>
      <c r="AB38" s="493"/>
    </row>
    <row r="39" spans="1:28" ht="33.75" x14ac:dyDescent="0.25">
      <c r="A39" s="474"/>
      <c r="B39" s="504"/>
      <c r="C39" s="443"/>
      <c r="D39" s="42" t="s">
        <v>196</v>
      </c>
      <c r="E39" s="138">
        <v>6235990</v>
      </c>
      <c r="F39" s="138">
        <v>6235990</v>
      </c>
      <c r="G39" s="139">
        <v>6235990</v>
      </c>
      <c r="H39" s="139">
        <v>6235990</v>
      </c>
      <c r="I39" s="145">
        <v>6235990</v>
      </c>
      <c r="J39" s="139">
        <v>4606876.7</v>
      </c>
      <c r="K39" s="139">
        <v>5936323.3499999996</v>
      </c>
      <c r="L39" s="139">
        <v>6235990</v>
      </c>
      <c r="M39" s="139">
        <v>6235990</v>
      </c>
      <c r="N39" s="443"/>
      <c r="O39" s="484"/>
      <c r="P39" s="484"/>
      <c r="Q39" s="487"/>
      <c r="R39" s="443"/>
      <c r="S39" s="484"/>
      <c r="T39" s="484"/>
      <c r="U39" s="484"/>
      <c r="V39" s="201" t="s">
        <v>197</v>
      </c>
      <c r="W39" s="199">
        <v>216</v>
      </c>
      <c r="X39" s="202" t="s">
        <v>198</v>
      </c>
      <c r="Y39" s="199">
        <v>65</v>
      </c>
      <c r="Z39" s="202" t="s">
        <v>199</v>
      </c>
      <c r="AA39" s="199">
        <v>1544</v>
      </c>
      <c r="AB39" s="493"/>
    </row>
    <row r="40" spans="1:28" ht="22.5" x14ac:dyDescent="0.25">
      <c r="A40" s="474"/>
      <c r="B40" s="504"/>
      <c r="C40" s="443"/>
      <c r="D40" s="447"/>
      <c r="E40" s="445"/>
      <c r="F40" s="445"/>
      <c r="G40" s="445"/>
      <c r="H40" s="445"/>
      <c r="I40" s="445"/>
      <c r="J40" s="445"/>
      <c r="K40" s="445"/>
      <c r="L40" s="445"/>
      <c r="M40" s="445"/>
      <c r="N40" s="443"/>
      <c r="O40" s="484"/>
      <c r="P40" s="484"/>
      <c r="Q40" s="487"/>
      <c r="R40" s="443"/>
      <c r="S40" s="484"/>
      <c r="T40" s="484"/>
      <c r="U40" s="484"/>
      <c r="V40" s="201" t="s">
        <v>200</v>
      </c>
      <c r="W40" s="199">
        <v>282</v>
      </c>
      <c r="X40" s="202" t="s">
        <v>201</v>
      </c>
      <c r="Y40" s="199">
        <v>502</v>
      </c>
      <c r="Z40" s="202" t="s">
        <v>202</v>
      </c>
      <c r="AA40" s="199">
        <v>8</v>
      </c>
      <c r="AB40" s="493"/>
    </row>
    <row r="41" spans="1:28" ht="33.75" x14ac:dyDescent="0.25">
      <c r="A41" s="474"/>
      <c r="B41" s="504"/>
      <c r="C41" s="443"/>
      <c r="D41" s="448"/>
      <c r="E41" s="445"/>
      <c r="F41" s="445"/>
      <c r="G41" s="445"/>
      <c r="H41" s="445"/>
      <c r="I41" s="445"/>
      <c r="J41" s="445"/>
      <c r="K41" s="445"/>
      <c r="L41" s="445"/>
      <c r="M41" s="445"/>
      <c r="N41" s="443"/>
      <c r="O41" s="484"/>
      <c r="P41" s="484"/>
      <c r="Q41" s="487"/>
      <c r="R41" s="443"/>
      <c r="S41" s="484"/>
      <c r="T41" s="484"/>
      <c r="U41" s="484"/>
      <c r="V41" s="201" t="s">
        <v>203</v>
      </c>
      <c r="W41" s="199">
        <v>27</v>
      </c>
      <c r="X41" s="201" t="s">
        <v>202</v>
      </c>
      <c r="Y41" s="199">
        <v>0</v>
      </c>
      <c r="Z41" s="202" t="s">
        <v>204</v>
      </c>
      <c r="AA41" s="199">
        <v>0</v>
      </c>
      <c r="AB41" s="493"/>
    </row>
    <row r="42" spans="1:28" ht="23.25" thickBot="1" x14ac:dyDescent="0.3">
      <c r="A42" s="474"/>
      <c r="B42" s="504"/>
      <c r="C42" s="444"/>
      <c r="D42" s="449"/>
      <c r="E42" s="446"/>
      <c r="F42" s="446"/>
      <c r="G42" s="446"/>
      <c r="H42" s="446"/>
      <c r="I42" s="446"/>
      <c r="J42" s="446"/>
      <c r="K42" s="446"/>
      <c r="L42" s="446"/>
      <c r="M42" s="446"/>
      <c r="N42" s="444"/>
      <c r="O42" s="485"/>
      <c r="P42" s="485"/>
      <c r="Q42" s="488"/>
      <c r="R42" s="444"/>
      <c r="S42" s="485"/>
      <c r="T42" s="485"/>
      <c r="U42" s="485"/>
      <c r="V42" s="203" t="s">
        <v>205</v>
      </c>
      <c r="W42" s="199">
        <v>0</v>
      </c>
      <c r="X42" s="203" t="s">
        <v>206</v>
      </c>
      <c r="Y42" s="199">
        <v>0</v>
      </c>
      <c r="Z42" s="203"/>
      <c r="AA42" s="205"/>
      <c r="AB42" s="494"/>
    </row>
    <row r="43" spans="1:28" ht="33.75" x14ac:dyDescent="0.25">
      <c r="A43" s="474"/>
      <c r="B43" s="504"/>
      <c r="C43" s="442" t="s">
        <v>211</v>
      </c>
      <c r="D43" s="38" t="s">
        <v>8</v>
      </c>
      <c r="E43" s="134">
        <v>1800</v>
      </c>
      <c r="F43" s="134">
        <v>1800</v>
      </c>
      <c r="G43" s="146">
        <v>1800</v>
      </c>
      <c r="H43" s="146">
        <v>1800</v>
      </c>
      <c r="I43" s="146">
        <v>1800</v>
      </c>
      <c r="J43" s="136">
        <v>193</v>
      </c>
      <c r="K43" s="136">
        <v>1045</v>
      </c>
      <c r="L43" s="135">
        <v>1479</v>
      </c>
      <c r="M43" s="135">
        <v>1968</v>
      </c>
      <c r="N43" s="442" t="s">
        <v>211</v>
      </c>
      <c r="O43" s="483"/>
      <c r="P43" s="483"/>
      <c r="Q43" s="486" t="s">
        <v>184</v>
      </c>
      <c r="R43" s="442" t="s">
        <v>211</v>
      </c>
      <c r="S43" s="483">
        <v>908</v>
      </c>
      <c r="T43" s="483">
        <v>1060</v>
      </c>
      <c r="U43" s="483"/>
      <c r="V43" s="198" t="s">
        <v>185</v>
      </c>
      <c r="W43" s="199">
        <v>123</v>
      </c>
      <c r="X43" s="200" t="s">
        <v>186</v>
      </c>
      <c r="Y43" s="199">
        <v>123</v>
      </c>
      <c r="Z43" s="200" t="s">
        <v>187</v>
      </c>
      <c r="AA43" s="199">
        <v>30</v>
      </c>
      <c r="AB43" s="492">
        <v>1968</v>
      </c>
    </row>
    <row r="44" spans="1:28" ht="45" x14ac:dyDescent="0.25">
      <c r="A44" s="474"/>
      <c r="B44" s="504"/>
      <c r="C44" s="443"/>
      <c r="D44" s="42" t="s">
        <v>9</v>
      </c>
      <c r="E44" s="138">
        <v>80514900</v>
      </c>
      <c r="F44" s="138">
        <v>80514900</v>
      </c>
      <c r="G44" s="145">
        <v>75514900</v>
      </c>
      <c r="H44" s="145">
        <v>75514900</v>
      </c>
      <c r="I44" s="139">
        <v>76279320</v>
      </c>
      <c r="J44" s="139">
        <v>50707850</v>
      </c>
      <c r="K44" s="145">
        <v>73272290</v>
      </c>
      <c r="L44" s="139">
        <v>71479070</v>
      </c>
      <c r="M44" s="139">
        <v>76279320</v>
      </c>
      <c r="N44" s="443"/>
      <c r="O44" s="484"/>
      <c r="P44" s="484"/>
      <c r="Q44" s="487"/>
      <c r="R44" s="443"/>
      <c r="S44" s="484"/>
      <c r="T44" s="484"/>
      <c r="U44" s="484"/>
      <c r="V44" s="201" t="s">
        <v>189</v>
      </c>
      <c r="W44" s="199">
        <v>1190</v>
      </c>
      <c r="X44" s="202" t="s">
        <v>190</v>
      </c>
      <c r="Y44" s="199">
        <v>1103</v>
      </c>
      <c r="Z44" s="202" t="s">
        <v>191</v>
      </c>
      <c r="AA44" s="199">
        <v>0</v>
      </c>
      <c r="AB44" s="493"/>
    </row>
    <row r="45" spans="1:28" ht="33.75" x14ac:dyDescent="0.25">
      <c r="A45" s="474"/>
      <c r="B45" s="504"/>
      <c r="C45" s="443"/>
      <c r="D45" s="38" t="s">
        <v>192</v>
      </c>
      <c r="E45" s="140"/>
      <c r="F45" s="138"/>
      <c r="G45" s="142"/>
      <c r="H45" s="142"/>
      <c r="I45" s="142"/>
      <c r="J45" s="143"/>
      <c r="K45" s="143"/>
      <c r="L45" s="141"/>
      <c r="M45" s="141"/>
      <c r="N45" s="443"/>
      <c r="O45" s="484"/>
      <c r="P45" s="484"/>
      <c r="Q45" s="487"/>
      <c r="R45" s="443"/>
      <c r="S45" s="484"/>
      <c r="T45" s="484"/>
      <c r="U45" s="484"/>
      <c r="V45" s="201" t="s">
        <v>193</v>
      </c>
      <c r="W45" s="199">
        <v>18</v>
      </c>
      <c r="X45" s="202" t="s">
        <v>194</v>
      </c>
      <c r="Y45" s="199">
        <v>0</v>
      </c>
      <c r="Z45" s="202" t="s">
        <v>195</v>
      </c>
      <c r="AA45" s="199">
        <v>6</v>
      </c>
      <c r="AB45" s="493"/>
    </row>
    <row r="46" spans="1:28" ht="33.75" x14ac:dyDescent="0.25">
      <c r="A46" s="474"/>
      <c r="B46" s="504"/>
      <c r="C46" s="443"/>
      <c r="D46" s="42" t="s">
        <v>196</v>
      </c>
      <c r="E46" s="138">
        <v>6235990</v>
      </c>
      <c r="F46" s="138">
        <v>6235990</v>
      </c>
      <c r="G46" s="145">
        <v>6235990</v>
      </c>
      <c r="H46" s="145">
        <v>6235990</v>
      </c>
      <c r="I46" s="145">
        <v>6235990</v>
      </c>
      <c r="J46" s="139">
        <v>4606876.7</v>
      </c>
      <c r="K46" s="145">
        <v>5936323.3499999996</v>
      </c>
      <c r="L46" s="139">
        <v>6235990</v>
      </c>
      <c r="M46" s="139">
        <v>6235990</v>
      </c>
      <c r="N46" s="443"/>
      <c r="O46" s="484"/>
      <c r="P46" s="484"/>
      <c r="Q46" s="487"/>
      <c r="R46" s="443"/>
      <c r="S46" s="484"/>
      <c r="T46" s="484"/>
      <c r="U46" s="484"/>
      <c r="V46" s="201" t="s">
        <v>197</v>
      </c>
      <c r="W46" s="199">
        <v>266</v>
      </c>
      <c r="X46" s="202" t="s">
        <v>198</v>
      </c>
      <c r="Y46" s="199">
        <v>214</v>
      </c>
      <c r="Z46" s="202" t="s">
        <v>199</v>
      </c>
      <c r="AA46" s="199">
        <v>1930</v>
      </c>
      <c r="AB46" s="493"/>
    </row>
    <row r="47" spans="1:28" ht="22.5" x14ac:dyDescent="0.25">
      <c r="A47" s="474"/>
      <c r="B47" s="504"/>
      <c r="C47" s="443"/>
      <c r="D47" s="447"/>
      <c r="E47" s="445"/>
      <c r="F47" s="445"/>
      <c r="G47" s="445"/>
      <c r="H47" s="445"/>
      <c r="I47" s="445"/>
      <c r="J47" s="445"/>
      <c r="K47" s="445"/>
      <c r="L47" s="445"/>
      <c r="M47" s="445"/>
      <c r="N47" s="443"/>
      <c r="O47" s="484"/>
      <c r="P47" s="484"/>
      <c r="Q47" s="487"/>
      <c r="R47" s="443"/>
      <c r="S47" s="484"/>
      <c r="T47" s="484"/>
      <c r="U47" s="484"/>
      <c r="V47" s="201" t="s">
        <v>200</v>
      </c>
      <c r="W47" s="199">
        <v>320</v>
      </c>
      <c r="X47" s="202" t="s">
        <v>201</v>
      </c>
      <c r="Y47" s="199">
        <v>528</v>
      </c>
      <c r="Z47" s="202" t="s">
        <v>202</v>
      </c>
      <c r="AA47" s="199">
        <v>2</v>
      </c>
      <c r="AB47" s="493"/>
    </row>
    <row r="48" spans="1:28" ht="33.75" x14ac:dyDescent="0.25">
      <c r="A48" s="474"/>
      <c r="B48" s="504"/>
      <c r="C48" s="443"/>
      <c r="D48" s="448"/>
      <c r="E48" s="445"/>
      <c r="F48" s="445"/>
      <c r="G48" s="445"/>
      <c r="H48" s="445"/>
      <c r="I48" s="445"/>
      <c r="J48" s="445"/>
      <c r="K48" s="445"/>
      <c r="L48" s="445"/>
      <c r="M48" s="445"/>
      <c r="N48" s="443"/>
      <c r="O48" s="484"/>
      <c r="P48" s="484"/>
      <c r="Q48" s="487"/>
      <c r="R48" s="443"/>
      <c r="S48" s="484"/>
      <c r="T48" s="484"/>
      <c r="U48" s="484"/>
      <c r="V48" s="201" t="s">
        <v>203</v>
      </c>
      <c r="W48" s="199">
        <v>51</v>
      </c>
      <c r="X48" s="201" t="s">
        <v>202</v>
      </c>
      <c r="Y48" s="199">
        <v>0</v>
      </c>
      <c r="Z48" s="202" t="s">
        <v>204</v>
      </c>
      <c r="AA48" s="199">
        <v>0</v>
      </c>
      <c r="AB48" s="493"/>
    </row>
    <row r="49" spans="1:28" ht="23.25" thickBot="1" x14ac:dyDescent="0.3">
      <c r="A49" s="474"/>
      <c r="B49" s="504"/>
      <c r="C49" s="444"/>
      <c r="D49" s="449"/>
      <c r="E49" s="446"/>
      <c r="F49" s="446"/>
      <c r="G49" s="446"/>
      <c r="H49" s="446"/>
      <c r="I49" s="446"/>
      <c r="J49" s="446"/>
      <c r="K49" s="446"/>
      <c r="L49" s="446"/>
      <c r="M49" s="446"/>
      <c r="N49" s="444"/>
      <c r="O49" s="485"/>
      <c r="P49" s="485"/>
      <c r="Q49" s="488"/>
      <c r="R49" s="444"/>
      <c r="S49" s="485"/>
      <c r="T49" s="485"/>
      <c r="U49" s="485"/>
      <c r="V49" s="203" t="s">
        <v>205</v>
      </c>
      <c r="W49" s="199">
        <v>0</v>
      </c>
      <c r="X49" s="203" t="s">
        <v>206</v>
      </c>
      <c r="Y49" s="199">
        <v>0</v>
      </c>
      <c r="Z49" s="203"/>
      <c r="AA49" s="205"/>
      <c r="AB49" s="494"/>
    </row>
    <row r="50" spans="1:28" ht="33.75" x14ac:dyDescent="0.25">
      <c r="A50" s="474"/>
      <c r="B50" s="504"/>
      <c r="C50" s="442" t="s">
        <v>212</v>
      </c>
      <c r="D50" s="38" t="s">
        <v>8</v>
      </c>
      <c r="E50" s="134">
        <v>1800</v>
      </c>
      <c r="F50" s="134">
        <v>1800</v>
      </c>
      <c r="G50" s="146">
        <v>1800</v>
      </c>
      <c r="H50" s="146">
        <v>1800</v>
      </c>
      <c r="I50" s="146">
        <v>1800</v>
      </c>
      <c r="J50" s="136">
        <v>135</v>
      </c>
      <c r="K50" s="136">
        <v>855</v>
      </c>
      <c r="L50" s="135">
        <v>1706</v>
      </c>
      <c r="M50" s="135">
        <v>1844</v>
      </c>
      <c r="N50" s="442" t="s">
        <v>212</v>
      </c>
      <c r="O50" s="483"/>
      <c r="P50" s="483"/>
      <c r="Q50" s="486" t="s">
        <v>184</v>
      </c>
      <c r="R50" s="442" t="s">
        <v>212</v>
      </c>
      <c r="S50" s="483">
        <v>907</v>
      </c>
      <c r="T50" s="483">
        <v>937</v>
      </c>
      <c r="U50" s="483">
        <v>0</v>
      </c>
      <c r="V50" s="198" t="s">
        <v>185</v>
      </c>
      <c r="W50" s="199">
        <v>118</v>
      </c>
      <c r="X50" s="200" t="s">
        <v>186</v>
      </c>
      <c r="Y50" s="199">
        <v>137</v>
      </c>
      <c r="Z50" s="200" t="s">
        <v>187</v>
      </c>
      <c r="AA50" s="199">
        <v>65</v>
      </c>
      <c r="AB50" s="492">
        <v>1844</v>
      </c>
    </row>
    <row r="51" spans="1:28" ht="45" x14ac:dyDescent="0.25">
      <c r="A51" s="474"/>
      <c r="B51" s="504"/>
      <c r="C51" s="443"/>
      <c r="D51" s="42" t="s">
        <v>9</v>
      </c>
      <c r="E51" s="138">
        <v>80514900</v>
      </c>
      <c r="F51" s="138">
        <v>80514900</v>
      </c>
      <c r="G51" s="145">
        <v>75514900</v>
      </c>
      <c r="H51" s="145">
        <v>75514900</v>
      </c>
      <c r="I51" s="139">
        <v>76279320</v>
      </c>
      <c r="J51" s="139">
        <v>50707850</v>
      </c>
      <c r="K51" s="145">
        <v>73272290</v>
      </c>
      <c r="L51" s="139">
        <v>71479070</v>
      </c>
      <c r="M51" s="139">
        <v>76279320</v>
      </c>
      <c r="N51" s="443"/>
      <c r="O51" s="484"/>
      <c r="P51" s="484"/>
      <c r="Q51" s="487"/>
      <c r="R51" s="443"/>
      <c r="S51" s="484"/>
      <c r="T51" s="484"/>
      <c r="U51" s="484"/>
      <c r="V51" s="201" t="s">
        <v>189</v>
      </c>
      <c r="W51" s="199">
        <v>1223</v>
      </c>
      <c r="X51" s="202" t="s">
        <v>190</v>
      </c>
      <c r="Y51" s="199">
        <v>1311</v>
      </c>
      <c r="Z51" s="202" t="s">
        <v>191</v>
      </c>
      <c r="AA51" s="199">
        <v>9</v>
      </c>
      <c r="AB51" s="493"/>
    </row>
    <row r="52" spans="1:28" ht="33.75" x14ac:dyDescent="0.25">
      <c r="A52" s="474"/>
      <c r="B52" s="504"/>
      <c r="C52" s="443"/>
      <c r="D52" s="38" t="s">
        <v>192</v>
      </c>
      <c r="E52" s="140"/>
      <c r="F52" s="138"/>
      <c r="G52" s="142"/>
      <c r="H52" s="142"/>
      <c r="I52" s="142"/>
      <c r="J52" s="143"/>
      <c r="K52" s="143"/>
      <c r="L52" s="141"/>
      <c r="M52" s="141"/>
      <c r="N52" s="443"/>
      <c r="O52" s="484"/>
      <c r="P52" s="484"/>
      <c r="Q52" s="487"/>
      <c r="R52" s="443"/>
      <c r="S52" s="484"/>
      <c r="T52" s="484"/>
      <c r="U52" s="484"/>
      <c r="V52" s="201" t="s">
        <v>193</v>
      </c>
      <c r="W52" s="199">
        <v>143</v>
      </c>
      <c r="X52" s="202" t="s">
        <v>194</v>
      </c>
      <c r="Y52" s="199">
        <v>44</v>
      </c>
      <c r="Z52" s="202" t="s">
        <v>195</v>
      </c>
      <c r="AA52" s="199">
        <v>9</v>
      </c>
      <c r="AB52" s="493"/>
    </row>
    <row r="53" spans="1:28" ht="33.75" x14ac:dyDescent="0.25">
      <c r="A53" s="474"/>
      <c r="B53" s="504"/>
      <c r="C53" s="443"/>
      <c r="D53" s="42" t="s">
        <v>196</v>
      </c>
      <c r="E53" s="138">
        <v>6235990</v>
      </c>
      <c r="F53" s="138">
        <v>6235990</v>
      </c>
      <c r="G53" s="145">
        <v>6235990</v>
      </c>
      <c r="H53" s="145">
        <v>6235990</v>
      </c>
      <c r="I53" s="145">
        <v>6235990</v>
      </c>
      <c r="J53" s="139">
        <v>4606876.7</v>
      </c>
      <c r="K53" s="145">
        <v>5936323.3499999996</v>
      </c>
      <c r="L53" s="139">
        <v>6235990</v>
      </c>
      <c r="M53" s="139">
        <v>6235990</v>
      </c>
      <c r="N53" s="443"/>
      <c r="O53" s="484"/>
      <c r="P53" s="484"/>
      <c r="Q53" s="487"/>
      <c r="R53" s="443"/>
      <c r="S53" s="484"/>
      <c r="T53" s="484"/>
      <c r="U53" s="484"/>
      <c r="V53" s="201" t="s">
        <v>197</v>
      </c>
      <c r="W53" s="199">
        <v>105</v>
      </c>
      <c r="X53" s="202" t="s">
        <v>198</v>
      </c>
      <c r="Y53" s="199">
        <v>41</v>
      </c>
      <c r="Z53" s="202" t="s">
        <v>199</v>
      </c>
      <c r="AA53" s="199">
        <v>1733</v>
      </c>
      <c r="AB53" s="493"/>
    </row>
    <row r="54" spans="1:28" ht="22.5" x14ac:dyDescent="0.25">
      <c r="A54" s="474"/>
      <c r="B54" s="504"/>
      <c r="C54" s="443"/>
      <c r="D54" s="447"/>
      <c r="E54" s="445"/>
      <c r="F54" s="445"/>
      <c r="G54" s="445"/>
      <c r="H54" s="445"/>
      <c r="I54" s="445"/>
      <c r="J54" s="445"/>
      <c r="K54" s="445"/>
      <c r="L54" s="445"/>
      <c r="M54" s="445"/>
      <c r="N54" s="443"/>
      <c r="O54" s="484"/>
      <c r="P54" s="484"/>
      <c r="Q54" s="487"/>
      <c r="R54" s="443"/>
      <c r="S54" s="484"/>
      <c r="T54" s="484"/>
      <c r="U54" s="484"/>
      <c r="V54" s="201" t="s">
        <v>200</v>
      </c>
      <c r="W54" s="199">
        <v>219</v>
      </c>
      <c r="X54" s="202" t="s">
        <v>201</v>
      </c>
      <c r="Y54" s="199">
        <v>311</v>
      </c>
      <c r="Z54" s="202" t="s">
        <v>202</v>
      </c>
      <c r="AA54" s="199">
        <v>28</v>
      </c>
      <c r="AB54" s="493"/>
    </row>
    <row r="55" spans="1:28" ht="33.75" x14ac:dyDescent="0.25">
      <c r="A55" s="474"/>
      <c r="B55" s="504"/>
      <c r="C55" s="443"/>
      <c r="D55" s="448"/>
      <c r="E55" s="445"/>
      <c r="F55" s="445"/>
      <c r="G55" s="445"/>
      <c r="H55" s="445"/>
      <c r="I55" s="445"/>
      <c r="J55" s="445"/>
      <c r="K55" s="445"/>
      <c r="L55" s="445"/>
      <c r="M55" s="445"/>
      <c r="N55" s="443"/>
      <c r="O55" s="484"/>
      <c r="P55" s="484"/>
      <c r="Q55" s="487"/>
      <c r="R55" s="443"/>
      <c r="S55" s="484"/>
      <c r="T55" s="484"/>
      <c r="U55" s="484"/>
      <c r="V55" s="201" t="s">
        <v>203</v>
      </c>
      <c r="W55" s="199">
        <v>36</v>
      </c>
      <c r="X55" s="201" t="s">
        <v>202</v>
      </c>
      <c r="Y55" s="199">
        <v>0</v>
      </c>
      <c r="Z55" s="202" t="s">
        <v>204</v>
      </c>
      <c r="AA55" s="199">
        <v>0</v>
      </c>
      <c r="AB55" s="493"/>
    </row>
    <row r="56" spans="1:28" ht="23.25" thickBot="1" x14ac:dyDescent="0.3">
      <c r="A56" s="474"/>
      <c r="B56" s="504"/>
      <c r="C56" s="444"/>
      <c r="D56" s="449"/>
      <c r="E56" s="446"/>
      <c r="F56" s="446"/>
      <c r="G56" s="446"/>
      <c r="H56" s="446"/>
      <c r="I56" s="446"/>
      <c r="J56" s="446"/>
      <c r="K56" s="446"/>
      <c r="L56" s="446"/>
      <c r="M56" s="446"/>
      <c r="N56" s="444"/>
      <c r="O56" s="485"/>
      <c r="P56" s="485"/>
      <c r="Q56" s="488"/>
      <c r="R56" s="444"/>
      <c r="S56" s="485"/>
      <c r="T56" s="485"/>
      <c r="U56" s="485"/>
      <c r="V56" s="203" t="s">
        <v>205</v>
      </c>
      <c r="W56" s="199">
        <v>0</v>
      </c>
      <c r="X56" s="203" t="s">
        <v>206</v>
      </c>
      <c r="Y56" s="199">
        <v>0</v>
      </c>
      <c r="Z56" s="203"/>
      <c r="AA56" s="205"/>
      <c r="AB56" s="494"/>
    </row>
    <row r="57" spans="1:28" ht="33.75" x14ac:dyDescent="0.25">
      <c r="A57" s="474"/>
      <c r="B57" s="504"/>
      <c r="C57" s="442" t="s">
        <v>213</v>
      </c>
      <c r="D57" s="38" t="s">
        <v>8</v>
      </c>
      <c r="E57" s="134">
        <v>1800</v>
      </c>
      <c r="F57" s="134">
        <v>1800</v>
      </c>
      <c r="G57" s="146">
        <v>1800</v>
      </c>
      <c r="H57" s="146">
        <v>1800</v>
      </c>
      <c r="I57" s="146">
        <v>1800</v>
      </c>
      <c r="J57" s="136">
        <v>52</v>
      </c>
      <c r="K57" s="136">
        <v>452</v>
      </c>
      <c r="L57" s="135">
        <v>1506</v>
      </c>
      <c r="M57" s="135">
        <v>1836</v>
      </c>
      <c r="N57" s="442" t="s">
        <v>213</v>
      </c>
      <c r="O57" s="483"/>
      <c r="P57" s="483"/>
      <c r="Q57" s="486" t="s">
        <v>184</v>
      </c>
      <c r="R57" s="442" t="s">
        <v>213</v>
      </c>
      <c r="S57" s="483">
        <v>871</v>
      </c>
      <c r="T57" s="483">
        <v>965</v>
      </c>
      <c r="U57" s="483">
        <v>0</v>
      </c>
      <c r="V57" s="198" t="s">
        <v>185</v>
      </c>
      <c r="W57" s="199">
        <v>0</v>
      </c>
      <c r="X57" s="200" t="s">
        <v>186</v>
      </c>
      <c r="Y57" s="199">
        <v>0</v>
      </c>
      <c r="Z57" s="200" t="s">
        <v>187</v>
      </c>
      <c r="AA57" s="199">
        <v>5</v>
      </c>
      <c r="AB57" s="492">
        <v>1836</v>
      </c>
    </row>
    <row r="58" spans="1:28" ht="45" x14ac:dyDescent="0.25">
      <c r="A58" s="474"/>
      <c r="B58" s="504"/>
      <c r="C58" s="443"/>
      <c r="D58" s="42" t="s">
        <v>9</v>
      </c>
      <c r="E58" s="138">
        <v>80514900</v>
      </c>
      <c r="F58" s="138">
        <v>80514900</v>
      </c>
      <c r="G58" s="145">
        <v>75514900</v>
      </c>
      <c r="H58" s="145">
        <v>75514900</v>
      </c>
      <c r="I58" s="139">
        <v>76279320</v>
      </c>
      <c r="J58" s="139">
        <v>50707850</v>
      </c>
      <c r="K58" s="145">
        <v>73272290</v>
      </c>
      <c r="L58" s="139">
        <v>71479070</v>
      </c>
      <c r="M58" s="139">
        <v>76279320</v>
      </c>
      <c r="N58" s="443"/>
      <c r="O58" s="484"/>
      <c r="P58" s="484"/>
      <c r="Q58" s="487"/>
      <c r="R58" s="443"/>
      <c r="S58" s="484"/>
      <c r="T58" s="484"/>
      <c r="U58" s="484"/>
      <c r="V58" s="201" t="s">
        <v>189</v>
      </c>
      <c r="W58" s="199">
        <v>760</v>
      </c>
      <c r="X58" s="202" t="s">
        <v>190</v>
      </c>
      <c r="Y58" s="199">
        <v>760</v>
      </c>
      <c r="Z58" s="202" t="s">
        <v>191</v>
      </c>
      <c r="AA58" s="199">
        <v>2</v>
      </c>
      <c r="AB58" s="493"/>
    </row>
    <row r="59" spans="1:28" ht="33.75" x14ac:dyDescent="0.25">
      <c r="A59" s="474"/>
      <c r="B59" s="504"/>
      <c r="C59" s="443"/>
      <c r="D59" s="38" t="s">
        <v>192</v>
      </c>
      <c r="E59" s="140"/>
      <c r="F59" s="138"/>
      <c r="G59" s="142"/>
      <c r="H59" s="142"/>
      <c r="I59" s="142"/>
      <c r="J59" s="143"/>
      <c r="K59" s="143"/>
      <c r="L59" s="141"/>
      <c r="M59" s="141"/>
      <c r="N59" s="443"/>
      <c r="O59" s="484"/>
      <c r="P59" s="484"/>
      <c r="Q59" s="487"/>
      <c r="R59" s="443"/>
      <c r="S59" s="484"/>
      <c r="T59" s="484"/>
      <c r="U59" s="484"/>
      <c r="V59" s="201" t="s">
        <v>193</v>
      </c>
      <c r="W59" s="199">
        <v>37</v>
      </c>
      <c r="X59" s="202" t="s">
        <v>194</v>
      </c>
      <c r="Y59" s="199">
        <v>37</v>
      </c>
      <c r="Z59" s="202" t="s">
        <v>195</v>
      </c>
      <c r="AA59" s="199">
        <v>0</v>
      </c>
      <c r="AB59" s="493"/>
    </row>
    <row r="60" spans="1:28" ht="33.75" x14ac:dyDescent="0.25">
      <c r="A60" s="474"/>
      <c r="B60" s="504"/>
      <c r="C60" s="443"/>
      <c r="D60" s="42" t="s">
        <v>196</v>
      </c>
      <c r="E60" s="138">
        <v>6235990</v>
      </c>
      <c r="F60" s="138">
        <v>6235990</v>
      </c>
      <c r="G60" s="145">
        <v>6235990</v>
      </c>
      <c r="H60" s="145">
        <v>6235990</v>
      </c>
      <c r="I60" s="145">
        <v>6235990</v>
      </c>
      <c r="J60" s="139">
        <v>4606876.7</v>
      </c>
      <c r="K60" s="145">
        <v>5936323.3499999996</v>
      </c>
      <c r="L60" s="139">
        <v>6235990</v>
      </c>
      <c r="M60" s="139">
        <v>6235990</v>
      </c>
      <c r="N60" s="443"/>
      <c r="O60" s="484"/>
      <c r="P60" s="484"/>
      <c r="Q60" s="487"/>
      <c r="R60" s="443"/>
      <c r="S60" s="484"/>
      <c r="T60" s="484"/>
      <c r="U60" s="484"/>
      <c r="V60" s="201" t="s">
        <v>197</v>
      </c>
      <c r="W60" s="199">
        <v>7</v>
      </c>
      <c r="X60" s="202" t="s">
        <v>198</v>
      </c>
      <c r="Y60" s="199">
        <v>3</v>
      </c>
      <c r="Z60" s="202" t="s">
        <v>199</v>
      </c>
      <c r="AA60" s="199">
        <v>1829</v>
      </c>
      <c r="AB60" s="493"/>
    </row>
    <row r="61" spans="1:28" ht="22.5" x14ac:dyDescent="0.25">
      <c r="A61" s="474"/>
      <c r="B61" s="504"/>
      <c r="C61" s="443"/>
      <c r="D61" s="447"/>
      <c r="E61" s="445"/>
      <c r="F61" s="445"/>
      <c r="G61" s="445"/>
      <c r="H61" s="445"/>
      <c r="I61" s="445"/>
      <c r="J61" s="445"/>
      <c r="K61" s="445"/>
      <c r="L61" s="445"/>
      <c r="M61" s="445"/>
      <c r="N61" s="443"/>
      <c r="O61" s="484"/>
      <c r="P61" s="484"/>
      <c r="Q61" s="487"/>
      <c r="R61" s="443"/>
      <c r="S61" s="484"/>
      <c r="T61" s="484"/>
      <c r="U61" s="484"/>
      <c r="V61" s="201" t="s">
        <v>200</v>
      </c>
      <c r="W61" s="199">
        <v>960</v>
      </c>
      <c r="X61" s="202" t="s">
        <v>201</v>
      </c>
      <c r="Y61" s="199">
        <v>886</v>
      </c>
      <c r="Z61" s="202" t="s">
        <v>202</v>
      </c>
      <c r="AA61" s="199">
        <v>0</v>
      </c>
      <c r="AB61" s="493"/>
    </row>
    <row r="62" spans="1:28" ht="33.75" x14ac:dyDescent="0.25">
      <c r="A62" s="474"/>
      <c r="B62" s="504"/>
      <c r="C62" s="443"/>
      <c r="D62" s="448"/>
      <c r="E62" s="445"/>
      <c r="F62" s="445"/>
      <c r="G62" s="445"/>
      <c r="H62" s="445"/>
      <c r="I62" s="445"/>
      <c r="J62" s="445"/>
      <c r="K62" s="445"/>
      <c r="L62" s="445"/>
      <c r="M62" s="445"/>
      <c r="N62" s="443"/>
      <c r="O62" s="484"/>
      <c r="P62" s="484"/>
      <c r="Q62" s="487"/>
      <c r="R62" s="443"/>
      <c r="S62" s="484"/>
      <c r="T62" s="484"/>
      <c r="U62" s="484"/>
      <c r="V62" s="201" t="s">
        <v>203</v>
      </c>
      <c r="W62" s="199">
        <v>58</v>
      </c>
      <c r="X62" s="201" t="s">
        <v>202</v>
      </c>
      <c r="Y62" s="199">
        <v>150</v>
      </c>
      <c r="Z62" s="202" t="s">
        <v>204</v>
      </c>
      <c r="AA62" s="199">
        <v>0</v>
      </c>
      <c r="AB62" s="493"/>
    </row>
    <row r="63" spans="1:28" ht="23.25" thickBot="1" x14ac:dyDescent="0.3">
      <c r="A63" s="474"/>
      <c r="B63" s="504"/>
      <c r="C63" s="444"/>
      <c r="D63" s="449"/>
      <c r="E63" s="446"/>
      <c r="F63" s="446"/>
      <c r="G63" s="446"/>
      <c r="H63" s="446"/>
      <c r="I63" s="446"/>
      <c r="J63" s="446"/>
      <c r="K63" s="446"/>
      <c r="L63" s="446"/>
      <c r="M63" s="446"/>
      <c r="N63" s="444"/>
      <c r="O63" s="485"/>
      <c r="P63" s="485"/>
      <c r="Q63" s="488"/>
      <c r="R63" s="444"/>
      <c r="S63" s="485"/>
      <c r="T63" s="485"/>
      <c r="U63" s="485"/>
      <c r="V63" s="203" t="s">
        <v>205</v>
      </c>
      <c r="W63" s="199">
        <v>14</v>
      </c>
      <c r="X63" s="203" t="s">
        <v>206</v>
      </c>
      <c r="Y63" s="199">
        <v>0</v>
      </c>
      <c r="Z63" s="203"/>
      <c r="AA63" s="205"/>
      <c r="AB63" s="494"/>
    </row>
    <row r="64" spans="1:28" ht="33.75" x14ac:dyDescent="0.25">
      <c r="A64" s="474"/>
      <c r="B64" s="504"/>
      <c r="C64" s="442" t="s">
        <v>214</v>
      </c>
      <c r="D64" s="38" t="s">
        <v>8</v>
      </c>
      <c r="E64" s="134">
        <v>1500</v>
      </c>
      <c r="F64" s="134">
        <v>1500</v>
      </c>
      <c r="G64" s="146">
        <v>1500</v>
      </c>
      <c r="H64" s="146">
        <v>1500</v>
      </c>
      <c r="I64" s="146">
        <v>1500</v>
      </c>
      <c r="J64" s="136">
        <v>20</v>
      </c>
      <c r="K64" s="136">
        <v>579</v>
      </c>
      <c r="L64" s="135">
        <v>1213</v>
      </c>
      <c r="M64" s="135">
        <v>1519</v>
      </c>
      <c r="N64" s="442" t="s">
        <v>214</v>
      </c>
      <c r="O64" s="483"/>
      <c r="P64" s="483"/>
      <c r="Q64" s="486" t="s">
        <v>184</v>
      </c>
      <c r="R64" s="442" t="s">
        <v>214</v>
      </c>
      <c r="S64" s="483">
        <v>537</v>
      </c>
      <c r="T64" s="483">
        <v>981</v>
      </c>
      <c r="U64" s="483">
        <v>1</v>
      </c>
      <c r="V64" s="198" t="s">
        <v>185</v>
      </c>
      <c r="W64" s="199">
        <v>39</v>
      </c>
      <c r="X64" s="200" t="s">
        <v>186</v>
      </c>
      <c r="Y64" s="199">
        <v>62</v>
      </c>
      <c r="Z64" s="200" t="s">
        <v>187</v>
      </c>
      <c r="AA64" s="199">
        <v>22</v>
      </c>
      <c r="AB64" s="492">
        <v>1519</v>
      </c>
    </row>
    <row r="65" spans="1:28" ht="45" x14ac:dyDescent="0.25">
      <c r="A65" s="474"/>
      <c r="B65" s="504"/>
      <c r="C65" s="443"/>
      <c r="D65" s="42" t="s">
        <v>9</v>
      </c>
      <c r="E65" s="138">
        <v>80514900</v>
      </c>
      <c r="F65" s="138">
        <v>80514900</v>
      </c>
      <c r="G65" s="145">
        <v>75514900</v>
      </c>
      <c r="H65" s="145">
        <v>75514900</v>
      </c>
      <c r="I65" s="139">
        <v>76279320</v>
      </c>
      <c r="J65" s="139">
        <v>50707850</v>
      </c>
      <c r="K65" s="145">
        <v>73272290</v>
      </c>
      <c r="L65" s="139">
        <v>71479070</v>
      </c>
      <c r="M65" s="139">
        <v>76279320</v>
      </c>
      <c r="N65" s="443"/>
      <c r="O65" s="484"/>
      <c r="P65" s="484"/>
      <c r="Q65" s="487"/>
      <c r="R65" s="443"/>
      <c r="S65" s="484"/>
      <c r="T65" s="484"/>
      <c r="U65" s="484"/>
      <c r="V65" s="201" t="s">
        <v>189</v>
      </c>
      <c r="W65" s="199">
        <v>757</v>
      </c>
      <c r="X65" s="202" t="s">
        <v>190</v>
      </c>
      <c r="Y65" s="199">
        <v>791</v>
      </c>
      <c r="Z65" s="202" t="s">
        <v>191</v>
      </c>
      <c r="AA65" s="199">
        <v>9</v>
      </c>
      <c r="AB65" s="493"/>
    </row>
    <row r="66" spans="1:28" ht="33.75" x14ac:dyDescent="0.25">
      <c r="A66" s="474"/>
      <c r="B66" s="504"/>
      <c r="C66" s="443"/>
      <c r="D66" s="38" t="s">
        <v>192</v>
      </c>
      <c r="E66" s="140"/>
      <c r="F66" s="138"/>
      <c r="G66" s="142"/>
      <c r="H66" s="142"/>
      <c r="I66" s="145"/>
      <c r="J66" s="143"/>
      <c r="K66" s="143"/>
      <c r="L66" s="141"/>
      <c r="M66" s="141"/>
      <c r="N66" s="443"/>
      <c r="O66" s="484"/>
      <c r="P66" s="484"/>
      <c r="Q66" s="487"/>
      <c r="R66" s="443"/>
      <c r="S66" s="484"/>
      <c r="T66" s="484"/>
      <c r="U66" s="484"/>
      <c r="V66" s="201" t="s">
        <v>193</v>
      </c>
      <c r="W66" s="199">
        <v>76</v>
      </c>
      <c r="X66" s="202" t="s">
        <v>194</v>
      </c>
      <c r="Y66" s="199">
        <v>36</v>
      </c>
      <c r="Z66" s="202" t="s">
        <v>195</v>
      </c>
      <c r="AA66" s="199">
        <v>1</v>
      </c>
      <c r="AB66" s="493"/>
    </row>
    <row r="67" spans="1:28" ht="33.75" x14ac:dyDescent="0.25">
      <c r="A67" s="474"/>
      <c r="B67" s="504"/>
      <c r="C67" s="443"/>
      <c r="D67" s="42" t="s">
        <v>196</v>
      </c>
      <c r="E67" s="138">
        <v>6235990</v>
      </c>
      <c r="F67" s="138">
        <v>6235990</v>
      </c>
      <c r="G67" s="145">
        <v>6235990</v>
      </c>
      <c r="H67" s="145">
        <v>6235990</v>
      </c>
      <c r="I67" s="145">
        <v>6235990</v>
      </c>
      <c r="J67" s="139">
        <v>4606876.7</v>
      </c>
      <c r="K67" s="145">
        <v>5936323.3499999996</v>
      </c>
      <c r="L67" s="139">
        <v>6235990</v>
      </c>
      <c r="M67" s="139">
        <v>6235990</v>
      </c>
      <c r="N67" s="443"/>
      <c r="O67" s="484"/>
      <c r="P67" s="484"/>
      <c r="Q67" s="487"/>
      <c r="R67" s="443"/>
      <c r="S67" s="484"/>
      <c r="T67" s="484"/>
      <c r="U67" s="484"/>
      <c r="V67" s="201" t="s">
        <v>197</v>
      </c>
      <c r="W67" s="199">
        <v>167</v>
      </c>
      <c r="X67" s="202" t="s">
        <v>198</v>
      </c>
      <c r="Y67" s="199">
        <v>30</v>
      </c>
      <c r="Z67" s="202" t="s">
        <v>199</v>
      </c>
      <c r="AA67" s="199">
        <v>1487</v>
      </c>
      <c r="AB67" s="493"/>
    </row>
    <row r="68" spans="1:28" ht="22.5" x14ac:dyDescent="0.25">
      <c r="A68" s="474"/>
      <c r="B68" s="504"/>
      <c r="C68" s="443"/>
      <c r="D68" s="447"/>
      <c r="E68" s="445"/>
      <c r="F68" s="445"/>
      <c r="G68" s="445"/>
      <c r="H68" s="445"/>
      <c r="I68" s="445"/>
      <c r="J68" s="445"/>
      <c r="K68" s="445"/>
      <c r="L68" s="445"/>
      <c r="M68" s="445"/>
      <c r="N68" s="443"/>
      <c r="O68" s="484"/>
      <c r="P68" s="484"/>
      <c r="Q68" s="487"/>
      <c r="R68" s="443"/>
      <c r="S68" s="484"/>
      <c r="T68" s="484"/>
      <c r="U68" s="484"/>
      <c r="V68" s="201" t="s">
        <v>200</v>
      </c>
      <c r="W68" s="199">
        <v>373</v>
      </c>
      <c r="X68" s="202" t="s">
        <v>201</v>
      </c>
      <c r="Y68" s="199">
        <v>600</v>
      </c>
      <c r="Z68" s="202" t="s">
        <v>202</v>
      </c>
      <c r="AA68" s="199">
        <v>0</v>
      </c>
      <c r="AB68" s="493"/>
    </row>
    <row r="69" spans="1:28" ht="33.75" x14ac:dyDescent="0.25">
      <c r="A69" s="474"/>
      <c r="B69" s="504"/>
      <c r="C69" s="443"/>
      <c r="D69" s="448"/>
      <c r="E69" s="445"/>
      <c r="F69" s="445"/>
      <c r="G69" s="445"/>
      <c r="H69" s="445"/>
      <c r="I69" s="445"/>
      <c r="J69" s="445"/>
      <c r="K69" s="445"/>
      <c r="L69" s="445"/>
      <c r="M69" s="445"/>
      <c r="N69" s="443"/>
      <c r="O69" s="484"/>
      <c r="P69" s="484"/>
      <c r="Q69" s="487"/>
      <c r="R69" s="443"/>
      <c r="S69" s="484"/>
      <c r="T69" s="484"/>
      <c r="U69" s="484"/>
      <c r="V69" s="201" t="s">
        <v>203</v>
      </c>
      <c r="W69" s="199">
        <v>107</v>
      </c>
      <c r="X69" s="201" t="s">
        <v>202</v>
      </c>
      <c r="Y69" s="199">
        <v>0</v>
      </c>
      <c r="Z69" s="202" t="s">
        <v>204</v>
      </c>
      <c r="AA69" s="199">
        <v>0</v>
      </c>
      <c r="AB69" s="493"/>
    </row>
    <row r="70" spans="1:28" ht="23.25" thickBot="1" x14ac:dyDescent="0.3">
      <c r="A70" s="474"/>
      <c r="B70" s="504"/>
      <c r="C70" s="444"/>
      <c r="D70" s="449"/>
      <c r="E70" s="446"/>
      <c r="F70" s="446"/>
      <c r="G70" s="446"/>
      <c r="H70" s="446"/>
      <c r="I70" s="446"/>
      <c r="J70" s="446"/>
      <c r="K70" s="446"/>
      <c r="L70" s="446"/>
      <c r="M70" s="446"/>
      <c r="N70" s="444"/>
      <c r="O70" s="485"/>
      <c r="P70" s="485"/>
      <c r="Q70" s="488"/>
      <c r="R70" s="444"/>
      <c r="S70" s="485"/>
      <c r="T70" s="485"/>
      <c r="U70" s="485"/>
      <c r="V70" s="203" t="s">
        <v>205</v>
      </c>
      <c r="W70" s="199">
        <v>0</v>
      </c>
      <c r="X70" s="203" t="s">
        <v>206</v>
      </c>
      <c r="Y70" s="199">
        <v>0</v>
      </c>
      <c r="Z70" s="203"/>
      <c r="AA70" s="205"/>
      <c r="AB70" s="494"/>
    </row>
    <row r="71" spans="1:28" ht="33.75" x14ac:dyDescent="0.25">
      <c r="A71" s="474"/>
      <c r="B71" s="504"/>
      <c r="C71" s="442" t="s">
        <v>215</v>
      </c>
      <c r="D71" s="38" t="s">
        <v>8</v>
      </c>
      <c r="E71" s="134">
        <v>1800</v>
      </c>
      <c r="F71" s="134">
        <v>1800</v>
      </c>
      <c r="G71" s="146">
        <v>1800</v>
      </c>
      <c r="H71" s="146">
        <v>1800</v>
      </c>
      <c r="I71" s="146">
        <v>1800</v>
      </c>
      <c r="J71" s="136">
        <v>383</v>
      </c>
      <c r="K71" s="136">
        <v>1097</v>
      </c>
      <c r="L71" s="135">
        <v>1205</v>
      </c>
      <c r="M71" s="135">
        <v>1701</v>
      </c>
      <c r="N71" s="442" t="s">
        <v>215</v>
      </c>
      <c r="O71" s="483"/>
      <c r="P71" s="483"/>
      <c r="Q71" s="486" t="s">
        <v>184</v>
      </c>
      <c r="R71" s="442" t="s">
        <v>215</v>
      </c>
      <c r="S71" s="483">
        <v>765</v>
      </c>
      <c r="T71" s="483">
        <v>936</v>
      </c>
      <c r="U71" s="483">
        <v>0</v>
      </c>
      <c r="V71" s="198" t="s">
        <v>185</v>
      </c>
      <c r="W71" s="199">
        <v>66</v>
      </c>
      <c r="X71" s="200" t="s">
        <v>186</v>
      </c>
      <c r="Y71" s="199">
        <v>66</v>
      </c>
      <c r="Z71" s="200" t="s">
        <v>187</v>
      </c>
      <c r="AA71" s="199">
        <v>2</v>
      </c>
      <c r="AB71" s="492">
        <v>1701</v>
      </c>
    </row>
    <row r="72" spans="1:28" ht="45" x14ac:dyDescent="0.25">
      <c r="A72" s="474"/>
      <c r="B72" s="504"/>
      <c r="C72" s="443"/>
      <c r="D72" s="42" t="s">
        <v>9</v>
      </c>
      <c r="E72" s="138">
        <v>80514900</v>
      </c>
      <c r="F72" s="138">
        <v>80514900</v>
      </c>
      <c r="G72" s="145">
        <v>75514900</v>
      </c>
      <c r="H72" s="145">
        <v>75514900</v>
      </c>
      <c r="I72" s="139">
        <v>76279320</v>
      </c>
      <c r="J72" s="139">
        <v>50707850</v>
      </c>
      <c r="K72" s="145">
        <v>73272290</v>
      </c>
      <c r="L72" s="139">
        <v>71479070</v>
      </c>
      <c r="M72" s="139">
        <v>76279320</v>
      </c>
      <c r="N72" s="443"/>
      <c r="O72" s="484"/>
      <c r="P72" s="484"/>
      <c r="Q72" s="487"/>
      <c r="R72" s="443"/>
      <c r="S72" s="484"/>
      <c r="T72" s="484"/>
      <c r="U72" s="484"/>
      <c r="V72" s="201" t="s">
        <v>189</v>
      </c>
      <c r="W72" s="199">
        <v>938</v>
      </c>
      <c r="X72" s="202" t="s">
        <v>190</v>
      </c>
      <c r="Y72" s="199">
        <v>838</v>
      </c>
      <c r="Z72" s="202" t="s">
        <v>191</v>
      </c>
      <c r="AA72" s="199">
        <v>2</v>
      </c>
      <c r="AB72" s="493"/>
    </row>
    <row r="73" spans="1:28" ht="33.75" x14ac:dyDescent="0.25">
      <c r="A73" s="474"/>
      <c r="B73" s="504"/>
      <c r="C73" s="443"/>
      <c r="D73" s="38" t="s">
        <v>192</v>
      </c>
      <c r="E73" s="140"/>
      <c r="F73" s="138"/>
      <c r="G73" s="142"/>
      <c r="H73" s="142"/>
      <c r="I73" s="142"/>
      <c r="J73" s="143"/>
      <c r="K73" s="143"/>
      <c r="L73" s="141"/>
      <c r="M73" s="141"/>
      <c r="N73" s="443"/>
      <c r="O73" s="484"/>
      <c r="P73" s="484"/>
      <c r="Q73" s="487"/>
      <c r="R73" s="443"/>
      <c r="S73" s="484"/>
      <c r="T73" s="484"/>
      <c r="U73" s="484"/>
      <c r="V73" s="201" t="s">
        <v>193</v>
      </c>
      <c r="W73" s="199">
        <v>67</v>
      </c>
      <c r="X73" s="202" t="s">
        <v>194</v>
      </c>
      <c r="Y73" s="199">
        <v>18</v>
      </c>
      <c r="Z73" s="202" t="s">
        <v>195</v>
      </c>
      <c r="AA73" s="199">
        <v>0</v>
      </c>
      <c r="AB73" s="493"/>
    </row>
    <row r="74" spans="1:28" ht="33.75" x14ac:dyDescent="0.25">
      <c r="A74" s="474"/>
      <c r="B74" s="504"/>
      <c r="C74" s="443"/>
      <c r="D74" s="42" t="s">
        <v>196</v>
      </c>
      <c r="E74" s="138">
        <v>6235990</v>
      </c>
      <c r="F74" s="138">
        <v>6235990</v>
      </c>
      <c r="G74" s="145">
        <v>6235990</v>
      </c>
      <c r="H74" s="145">
        <v>6235990</v>
      </c>
      <c r="I74" s="145">
        <v>6235990</v>
      </c>
      <c r="J74" s="139">
        <v>4606876.7</v>
      </c>
      <c r="K74" s="145">
        <v>5936323.3499999996</v>
      </c>
      <c r="L74" s="139">
        <v>6235990</v>
      </c>
      <c r="M74" s="139">
        <v>6235990</v>
      </c>
      <c r="N74" s="443"/>
      <c r="O74" s="484"/>
      <c r="P74" s="484"/>
      <c r="Q74" s="487"/>
      <c r="R74" s="443"/>
      <c r="S74" s="484"/>
      <c r="T74" s="484"/>
      <c r="U74" s="484"/>
      <c r="V74" s="201" t="s">
        <v>197</v>
      </c>
      <c r="W74" s="199">
        <v>72</v>
      </c>
      <c r="X74" s="202" t="s">
        <v>198</v>
      </c>
      <c r="Y74" s="199">
        <v>93</v>
      </c>
      <c r="Z74" s="202" t="s">
        <v>199</v>
      </c>
      <c r="AA74" s="199">
        <v>1697</v>
      </c>
      <c r="AB74" s="493"/>
    </row>
    <row r="75" spans="1:28" ht="22.5" x14ac:dyDescent="0.25">
      <c r="A75" s="474"/>
      <c r="B75" s="504"/>
      <c r="C75" s="443"/>
      <c r="D75" s="447"/>
      <c r="E75" s="445"/>
      <c r="F75" s="445"/>
      <c r="G75" s="445"/>
      <c r="H75" s="445"/>
      <c r="I75" s="445"/>
      <c r="J75" s="445"/>
      <c r="K75" s="445"/>
      <c r="L75" s="445"/>
      <c r="M75" s="445"/>
      <c r="N75" s="443"/>
      <c r="O75" s="484"/>
      <c r="P75" s="484"/>
      <c r="Q75" s="487"/>
      <c r="R75" s="443"/>
      <c r="S75" s="484"/>
      <c r="T75" s="484"/>
      <c r="U75" s="484"/>
      <c r="V75" s="201" t="s">
        <v>200</v>
      </c>
      <c r="W75" s="199">
        <v>506</v>
      </c>
      <c r="X75" s="202" t="s">
        <v>201</v>
      </c>
      <c r="Y75" s="199">
        <v>686</v>
      </c>
      <c r="Z75" s="202" t="s">
        <v>202</v>
      </c>
      <c r="AA75" s="199">
        <v>0</v>
      </c>
      <c r="AB75" s="493"/>
    </row>
    <row r="76" spans="1:28" ht="33.75" x14ac:dyDescent="0.25">
      <c r="A76" s="474"/>
      <c r="B76" s="504"/>
      <c r="C76" s="443"/>
      <c r="D76" s="448"/>
      <c r="E76" s="445"/>
      <c r="F76" s="445"/>
      <c r="G76" s="445"/>
      <c r="H76" s="445"/>
      <c r="I76" s="445"/>
      <c r="J76" s="445"/>
      <c r="K76" s="445"/>
      <c r="L76" s="445"/>
      <c r="M76" s="445"/>
      <c r="N76" s="443"/>
      <c r="O76" s="484"/>
      <c r="P76" s="484"/>
      <c r="Q76" s="487"/>
      <c r="R76" s="443"/>
      <c r="S76" s="484"/>
      <c r="T76" s="484"/>
      <c r="U76" s="484"/>
      <c r="V76" s="201" t="s">
        <v>203</v>
      </c>
      <c r="W76" s="199">
        <v>52</v>
      </c>
      <c r="X76" s="201" t="s">
        <v>202</v>
      </c>
      <c r="Y76" s="199">
        <v>0</v>
      </c>
      <c r="Z76" s="202" t="s">
        <v>204</v>
      </c>
      <c r="AA76" s="199">
        <v>0</v>
      </c>
      <c r="AB76" s="493"/>
    </row>
    <row r="77" spans="1:28" ht="23.25" thickBot="1" x14ac:dyDescent="0.3">
      <c r="A77" s="474"/>
      <c r="B77" s="504"/>
      <c r="C77" s="444"/>
      <c r="D77" s="449"/>
      <c r="E77" s="446"/>
      <c r="F77" s="446"/>
      <c r="G77" s="446"/>
      <c r="H77" s="446"/>
      <c r="I77" s="446"/>
      <c r="J77" s="446"/>
      <c r="K77" s="446"/>
      <c r="L77" s="446"/>
      <c r="M77" s="446"/>
      <c r="N77" s="444"/>
      <c r="O77" s="485"/>
      <c r="P77" s="485"/>
      <c r="Q77" s="488"/>
      <c r="R77" s="444"/>
      <c r="S77" s="485"/>
      <c r="T77" s="485"/>
      <c r="U77" s="485"/>
      <c r="V77" s="203" t="s">
        <v>205</v>
      </c>
      <c r="W77" s="199">
        <v>0</v>
      </c>
      <c r="X77" s="203" t="s">
        <v>206</v>
      </c>
      <c r="Y77" s="199">
        <v>0</v>
      </c>
      <c r="Z77" s="203"/>
      <c r="AA77" s="205"/>
      <c r="AB77" s="494"/>
    </row>
    <row r="78" spans="1:28" ht="33.75" x14ac:dyDescent="0.25">
      <c r="A78" s="474"/>
      <c r="B78" s="504"/>
      <c r="C78" s="442" t="s">
        <v>216</v>
      </c>
      <c r="D78" s="38" t="s">
        <v>8</v>
      </c>
      <c r="E78" s="134">
        <v>1500</v>
      </c>
      <c r="F78" s="134">
        <v>1500</v>
      </c>
      <c r="G78" s="146">
        <v>1500</v>
      </c>
      <c r="H78" s="146">
        <v>1500</v>
      </c>
      <c r="I78" s="146">
        <v>1500</v>
      </c>
      <c r="J78" s="136">
        <v>447</v>
      </c>
      <c r="K78" s="136">
        <v>1160</v>
      </c>
      <c r="L78" s="135">
        <v>1594</v>
      </c>
      <c r="M78" s="135">
        <v>1864</v>
      </c>
      <c r="N78" s="442" t="s">
        <v>216</v>
      </c>
      <c r="O78" s="483"/>
      <c r="P78" s="483"/>
      <c r="Q78" s="486" t="s">
        <v>184</v>
      </c>
      <c r="R78" s="442" t="s">
        <v>216</v>
      </c>
      <c r="S78" s="483">
        <v>671</v>
      </c>
      <c r="T78" s="483">
        <v>1192</v>
      </c>
      <c r="U78" s="483">
        <v>1</v>
      </c>
      <c r="V78" s="198" t="s">
        <v>185</v>
      </c>
      <c r="W78" s="199">
        <v>230</v>
      </c>
      <c r="X78" s="200" t="s">
        <v>186</v>
      </c>
      <c r="Y78" s="199">
        <v>435</v>
      </c>
      <c r="Z78" s="200" t="s">
        <v>187</v>
      </c>
      <c r="AA78" s="199">
        <v>0</v>
      </c>
      <c r="AB78" s="492">
        <v>1864</v>
      </c>
    </row>
    <row r="79" spans="1:28" ht="45" x14ac:dyDescent="0.25">
      <c r="A79" s="474"/>
      <c r="B79" s="504"/>
      <c r="C79" s="443"/>
      <c r="D79" s="42" t="s">
        <v>9</v>
      </c>
      <c r="E79" s="138">
        <v>80514900</v>
      </c>
      <c r="F79" s="138">
        <v>80514900</v>
      </c>
      <c r="G79" s="139">
        <v>75514900</v>
      </c>
      <c r="H79" s="139">
        <v>75514900</v>
      </c>
      <c r="I79" s="139">
        <v>76279320</v>
      </c>
      <c r="J79" s="139">
        <v>50707850</v>
      </c>
      <c r="K79" s="139">
        <v>73272290</v>
      </c>
      <c r="L79" s="139">
        <v>71479070</v>
      </c>
      <c r="M79" s="139">
        <v>76279320</v>
      </c>
      <c r="N79" s="443"/>
      <c r="O79" s="484"/>
      <c r="P79" s="484"/>
      <c r="Q79" s="487"/>
      <c r="R79" s="443"/>
      <c r="S79" s="484"/>
      <c r="T79" s="484"/>
      <c r="U79" s="484"/>
      <c r="V79" s="201" t="s">
        <v>189</v>
      </c>
      <c r="W79" s="199">
        <v>767</v>
      </c>
      <c r="X79" s="202" t="s">
        <v>190</v>
      </c>
      <c r="Y79" s="199">
        <v>563</v>
      </c>
      <c r="Z79" s="202" t="s">
        <v>191</v>
      </c>
      <c r="AA79" s="199">
        <v>0</v>
      </c>
      <c r="AB79" s="493"/>
    </row>
    <row r="80" spans="1:28" ht="33.75" x14ac:dyDescent="0.25">
      <c r="A80" s="474"/>
      <c r="B80" s="504"/>
      <c r="C80" s="443"/>
      <c r="D80" s="38" t="s">
        <v>192</v>
      </c>
      <c r="E80" s="140"/>
      <c r="F80" s="138"/>
      <c r="G80" s="142"/>
      <c r="H80" s="142"/>
      <c r="I80" s="142"/>
      <c r="J80" s="143"/>
      <c r="K80" s="143"/>
      <c r="L80" s="141"/>
      <c r="M80" s="141"/>
      <c r="N80" s="443"/>
      <c r="O80" s="484"/>
      <c r="P80" s="484"/>
      <c r="Q80" s="487"/>
      <c r="R80" s="443"/>
      <c r="S80" s="484"/>
      <c r="T80" s="484"/>
      <c r="U80" s="484"/>
      <c r="V80" s="201" t="s">
        <v>193</v>
      </c>
      <c r="W80" s="199">
        <v>1</v>
      </c>
      <c r="X80" s="202" t="s">
        <v>194</v>
      </c>
      <c r="Y80" s="199">
        <v>0</v>
      </c>
      <c r="Z80" s="202" t="s">
        <v>195</v>
      </c>
      <c r="AA80" s="199">
        <v>9</v>
      </c>
      <c r="AB80" s="493"/>
    </row>
    <row r="81" spans="1:28" ht="33.75" x14ac:dyDescent="0.25">
      <c r="A81" s="474"/>
      <c r="B81" s="504"/>
      <c r="C81" s="443"/>
      <c r="D81" s="42" t="s">
        <v>196</v>
      </c>
      <c r="E81" s="138">
        <v>6235990</v>
      </c>
      <c r="F81" s="138">
        <v>6235990</v>
      </c>
      <c r="G81" s="145">
        <v>6235990</v>
      </c>
      <c r="H81" s="145">
        <v>6235990</v>
      </c>
      <c r="I81" s="145">
        <v>6235990</v>
      </c>
      <c r="J81" s="139">
        <v>4606876.7</v>
      </c>
      <c r="K81" s="145">
        <v>5936323.3499999996</v>
      </c>
      <c r="L81" s="139">
        <v>6235990</v>
      </c>
      <c r="M81" s="139">
        <v>6235990</v>
      </c>
      <c r="N81" s="443"/>
      <c r="O81" s="484"/>
      <c r="P81" s="484"/>
      <c r="Q81" s="487"/>
      <c r="R81" s="443"/>
      <c r="S81" s="484"/>
      <c r="T81" s="484"/>
      <c r="U81" s="484"/>
      <c r="V81" s="201" t="s">
        <v>197</v>
      </c>
      <c r="W81" s="199">
        <v>41</v>
      </c>
      <c r="X81" s="202" t="s">
        <v>198</v>
      </c>
      <c r="Y81" s="199">
        <v>61</v>
      </c>
      <c r="Z81" s="202" t="s">
        <v>199</v>
      </c>
      <c r="AA81" s="199">
        <v>1855</v>
      </c>
      <c r="AB81" s="493"/>
    </row>
    <row r="82" spans="1:28" ht="22.5" x14ac:dyDescent="0.25">
      <c r="A82" s="474"/>
      <c r="B82" s="504"/>
      <c r="C82" s="443"/>
      <c r="D82" s="447"/>
      <c r="E82" s="445"/>
      <c r="F82" s="445"/>
      <c r="G82" s="445"/>
      <c r="H82" s="445"/>
      <c r="I82" s="445"/>
      <c r="J82" s="445"/>
      <c r="K82" s="445"/>
      <c r="L82" s="445"/>
      <c r="M82" s="445"/>
      <c r="N82" s="443"/>
      <c r="O82" s="484"/>
      <c r="P82" s="484"/>
      <c r="Q82" s="487"/>
      <c r="R82" s="443"/>
      <c r="S82" s="484"/>
      <c r="T82" s="484"/>
      <c r="U82" s="484"/>
      <c r="V82" s="201" t="s">
        <v>200</v>
      </c>
      <c r="W82" s="199">
        <v>123</v>
      </c>
      <c r="X82" s="202" t="s">
        <v>201</v>
      </c>
      <c r="Y82" s="199">
        <v>605</v>
      </c>
      <c r="Z82" s="202" t="s">
        <v>202</v>
      </c>
      <c r="AA82" s="199">
        <v>0</v>
      </c>
      <c r="AB82" s="493"/>
    </row>
    <row r="83" spans="1:28" ht="33.75" x14ac:dyDescent="0.25">
      <c r="A83" s="474"/>
      <c r="B83" s="504"/>
      <c r="C83" s="443"/>
      <c r="D83" s="448"/>
      <c r="E83" s="445"/>
      <c r="F83" s="445"/>
      <c r="G83" s="445"/>
      <c r="H83" s="445"/>
      <c r="I83" s="445"/>
      <c r="J83" s="445"/>
      <c r="K83" s="445"/>
      <c r="L83" s="445"/>
      <c r="M83" s="445"/>
      <c r="N83" s="443"/>
      <c r="O83" s="484"/>
      <c r="P83" s="484"/>
      <c r="Q83" s="487"/>
      <c r="R83" s="443"/>
      <c r="S83" s="484"/>
      <c r="T83" s="484"/>
      <c r="U83" s="484"/>
      <c r="V83" s="201" t="s">
        <v>203</v>
      </c>
      <c r="W83" s="199">
        <v>702</v>
      </c>
      <c r="X83" s="201" t="s">
        <v>202</v>
      </c>
      <c r="Y83" s="199">
        <v>200</v>
      </c>
      <c r="Z83" s="202" t="s">
        <v>204</v>
      </c>
      <c r="AA83" s="199">
        <v>0</v>
      </c>
      <c r="AB83" s="493"/>
    </row>
    <row r="84" spans="1:28" ht="23.25" thickBot="1" x14ac:dyDescent="0.3">
      <c r="A84" s="474"/>
      <c r="B84" s="504"/>
      <c r="C84" s="444"/>
      <c r="D84" s="449"/>
      <c r="E84" s="446"/>
      <c r="F84" s="446"/>
      <c r="G84" s="446"/>
      <c r="H84" s="446"/>
      <c r="I84" s="446"/>
      <c r="J84" s="446"/>
      <c r="K84" s="446"/>
      <c r="L84" s="446"/>
      <c r="M84" s="446"/>
      <c r="N84" s="444"/>
      <c r="O84" s="485"/>
      <c r="P84" s="485"/>
      <c r="Q84" s="488"/>
      <c r="R84" s="444"/>
      <c r="S84" s="485"/>
      <c r="T84" s="485"/>
      <c r="U84" s="485"/>
      <c r="V84" s="203" t="s">
        <v>205</v>
      </c>
      <c r="W84" s="199">
        <v>0</v>
      </c>
      <c r="X84" s="203" t="s">
        <v>206</v>
      </c>
      <c r="Y84" s="199">
        <v>0</v>
      </c>
      <c r="Z84" s="203"/>
      <c r="AA84" s="205"/>
      <c r="AB84" s="494"/>
    </row>
    <row r="85" spans="1:28" ht="33.75" x14ac:dyDescent="0.25">
      <c r="A85" s="474"/>
      <c r="B85" s="504"/>
      <c r="C85" s="442" t="s">
        <v>217</v>
      </c>
      <c r="D85" s="38" t="s">
        <v>8</v>
      </c>
      <c r="E85" s="134">
        <v>1500</v>
      </c>
      <c r="F85" s="134">
        <v>1500</v>
      </c>
      <c r="G85" s="146">
        <v>1500</v>
      </c>
      <c r="H85" s="146">
        <v>1500</v>
      </c>
      <c r="I85" s="146">
        <v>1500</v>
      </c>
      <c r="J85" s="136">
        <v>125</v>
      </c>
      <c r="K85" s="136">
        <v>822</v>
      </c>
      <c r="L85" s="135">
        <v>1272</v>
      </c>
      <c r="M85" s="135">
        <v>1774</v>
      </c>
      <c r="N85" s="442" t="s">
        <v>217</v>
      </c>
      <c r="O85" s="483"/>
      <c r="P85" s="483"/>
      <c r="Q85" s="486" t="s">
        <v>184</v>
      </c>
      <c r="R85" s="442" t="s">
        <v>217</v>
      </c>
      <c r="S85" s="483">
        <v>898</v>
      </c>
      <c r="T85" s="483">
        <v>875</v>
      </c>
      <c r="U85" s="483">
        <v>1</v>
      </c>
      <c r="V85" s="198" t="s">
        <v>185</v>
      </c>
      <c r="W85" s="199">
        <v>0</v>
      </c>
      <c r="X85" s="200" t="s">
        <v>186</v>
      </c>
      <c r="Y85" s="199">
        <v>0</v>
      </c>
      <c r="Z85" s="200" t="s">
        <v>187</v>
      </c>
      <c r="AA85" s="199">
        <v>27</v>
      </c>
      <c r="AB85" s="492">
        <v>1774</v>
      </c>
    </row>
    <row r="86" spans="1:28" ht="45" x14ac:dyDescent="0.25">
      <c r="A86" s="474"/>
      <c r="B86" s="504"/>
      <c r="C86" s="443"/>
      <c r="D86" s="42" t="s">
        <v>9</v>
      </c>
      <c r="E86" s="138">
        <v>80514900</v>
      </c>
      <c r="F86" s="138">
        <v>80514900</v>
      </c>
      <c r="G86" s="145">
        <v>75514900</v>
      </c>
      <c r="H86" s="145">
        <v>75514900</v>
      </c>
      <c r="I86" s="139">
        <v>76279320</v>
      </c>
      <c r="J86" s="139">
        <v>50707850</v>
      </c>
      <c r="K86" s="145">
        <v>73272290</v>
      </c>
      <c r="L86" s="139">
        <v>71479070</v>
      </c>
      <c r="M86" s="139">
        <v>76279320</v>
      </c>
      <c r="N86" s="443"/>
      <c r="O86" s="484"/>
      <c r="P86" s="484"/>
      <c r="Q86" s="487"/>
      <c r="R86" s="443"/>
      <c r="S86" s="484"/>
      <c r="T86" s="484"/>
      <c r="U86" s="484"/>
      <c r="V86" s="201" t="s">
        <v>189</v>
      </c>
      <c r="W86" s="199">
        <v>1044</v>
      </c>
      <c r="X86" s="202" t="s">
        <v>190</v>
      </c>
      <c r="Y86" s="199">
        <v>1115</v>
      </c>
      <c r="Z86" s="202" t="s">
        <v>191</v>
      </c>
      <c r="AA86" s="199">
        <v>6</v>
      </c>
      <c r="AB86" s="493"/>
    </row>
    <row r="87" spans="1:28" ht="33.75" x14ac:dyDescent="0.25">
      <c r="A87" s="474"/>
      <c r="B87" s="504"/>
      <c r="C87" s="443"/>
      <c r="D87" s="38" t="s">
        <v>192</v>
      </c>
      <c r="E87" s="140"/>
      <c r="F87" s="138"/>
      <c r="G87" s="142"/>
      <c r="H87" s="142"/>
      <c r="I87" s="142"/>
      <c r="J87" s="143"/>
      <c r="K87" s="143"/>
      <c r="L87" s="141"/>
      <c r="M87" s="141"/>
      <c r="N87" s="443"/>
      <c r="O87" s="484"/>
      <c r="P87" s="484"/>
      <c r="Q87" s="487"/>
      <c r="R87" s="443"/>
      <c r="S87" s="484"/>
      <c r="T87" s="484"/>
      <c r="U87" s="484"/>
      <c r="V87" s="201" t="s">
        <v>193</v>
      </c>
      <c r="W87" s="199">
        <v>224</v>
      </c>
      <c r="X87" s="202" t="s">
        <v>194</v>
      </c>
      <c r="Y87" s="199">
        <v>163</v>
      </c>
      <c r="Z87" s="202" t="s">
        <v>195</v>
      </c>
      <c r="AA87" s="199">
        <v>2</v>
      </c>
      <c r="AB87" s="493"/>
    </row>
    <row r="88" spans="1:28" ht="33.75" x14ac:dyDescent="0.25">
      <c r="A88" s="474"/>
      <c r="B88" s="504"/>
      <c r="C88" s="443"/>
      <c r="D88" s="42" t="s">
        <v>196</v>
      </c>
      <c r="E88" s="138">
        <v>6235990</v>
      </c>
      <c r="F88" s="138">
        <v>6235990</v>
      </c>
      <c r="G88" s="145">
        <v>6235990</v>
      </c>
      <c r="H88" s="145">
        <v>6235990</v>
      </c>
      <c r="I88" s="145">
        <v>6235990</v>
      </c>
      <c r="J88" s="139">
        <v>4606876.7</v>
      </c>
      <c r="K88" s="145">
        <v>5936323.3499999996</v>
      </c>
      <c r="L88" s="139">
        <v>6235990</v>
      </c>
      <c r="M88" s="139">
        <v>6235990</v>
      </c>
      <c r="N88" s="443"/>
      <c r="O88" s="484"/>
      <c r="P88" s="484"/>
      <c r="Q88" s="487"/>
      <c r="R88" s="443"/>
      <c r="S88" s="484"/>
      <c r="T88" s="484"/>
      <c r="U88" s="484"/>
      <c r="V88" s="201" t="s">
        <v>197</v>
      </c>
      <c r="W88" s="199">
        <v>113</v>
      </c>
      <c r="X88" s="202" t="s">
        <v>198</v>
      </c>
      <c r="Y88" s="199">
        <v>171</v>
      </c>
      <c r="Z88" s="202" t="s">
        <v>199</v>
      </c>
      <c r="AA88" s="199">
        <v>1701</v>
      </c>
      <c r="AB88" s="493"/>
    </row>
    <row r="89" spans="1:28" ht="22.5" x14ac:dyDescent="0.25">
      <c r="A89" s="474"/>
      <c r="B89" s="504"/>
      <c r="C89" s="443"/>
      <c r="D89" s="447"/>
      <c r="E89" s="445"/>
      <c r="F89" s="445"/>
      <c r="G89" s="445"/>
      <c r="H89" s="445"/>
      <c r="I89" s="445"/>
      <c r="J89" s="445"/>
      <c r="K89" s="445"/>
      <c r="L89" s="445"/>
      <c r="M89" s="445"/>
      <c r="N89" s="443"/>
      <c r="O89" s="484"/>
      <c r="P89" s="484"/>
      <c r="Q89" s="487"/>
      <c r="R89" s="443"/>
      <c r="S89" s="484"/>
      <c r="T89" s="484"/>
      <c r="U89" s="484"/>
      <c r="V89" s="201" t="s">
        <v>200</v>
      </c>
      <c r="W89" s="199">
        <v>366</v>
      </c>
      <c r="X89" s="202" t="s">
        <v>201</v>
      </c>
      <c r="Y89" s="199">
        <v>325</v>
      </c>
      <c r="Z89" s="202" t="s">
        <v>202</v>
      </c>
      <c r="AA89" s="199">
        <v>38</v>
      </c>
      <c r="AB89" s="493"/>
    </row>
    <row r="90" spans="1:28" ht="33.75" x14ac:dyDescent="0.25">
      <c r="A90" s="474"/>
      <c r="B90" s="504"/>
      <c r="C90" s="443"/>
      <c r="D90" s="448"/>
      <c r="E90" s="445"/>
      <c r="F90" s="445"/>
      <c r="G90" s="445"/>
      <c r="H90" s="445"/>
      <c r="I90" s="445"/>
      <c r="J90" s="445"/>
      <c r="K90" s="445"/>
      <c r="L90" s="445"/>
      <c r="M90" s="445"/>
      <c r="N90" s="443"/>
      <c r="O90" s="484"/>
      <c r="P90" s="484"/>
      <c r="Q90" s="487"/>
      <c r="R90" s="443"/>
      <c r="S90" s="484"/>
      <c r="T90" s="484"/>
      <c r="U90" s="484"/>
      <c r="V90" s="201" t="s">
        <v>203</v>
      </c>
      <c r="W90" s="199">
        <v>27</v>
      </c>
      <c r="X90" s="201" t="s">
        <v>202</v>
      </c>
      <c r="Y90" s="199">
        <v>0</v>
      </c>
      <c r="Z90" s="202" t="s">
        <v>204</v>
      </c>
      <c r="AA90" s="199">
        <v>0</v>
      </c>
      <c r="AB90" s="493"/>
    </row>
    <row r="91" spans="1:28" ht="23.25" thickBot="1" x14ac:dyDescent="0.3">
      <c r="A91" s="474"/>
      <c r="B91" s="504"/>
      <c r="C91" s="444"/>
      <c r="D91" s="449"/>
      <c r="E91" s="446"/>
      <c r="F91" s="446"/>
      <c r="G91" s="446"/>
      <c r="H91" s="446"/>
      <c r="I91" s="446"/>
      <c r="J91" s="446"/>
      <c r="K91" s="446"/>
      <c r="L91" s="446"/>
      <c r="M91" s="446"/>
      <c r="N91" s="444"/>
      <c r="O91" s="485"/>
      <c r="P91" s="485"/>
      <c r="Q91" s="488"/>
      <c r="R91" s="444"/>
      <c r="S91" s="485"/>
      <c r="T91" s="485"/>
      <c r="U91" s="485"/>
      <c r="V91" s="203" t="s">
        <v>205</v>
      </c>
      <c r="W91" s="199">
        <v>0</v>
      </c>
      <c r="X91" s="203" t="s">
        <v>206</v>
      </c>
      <c r="Y91" s="199">
        <v>0</v>
      </c>
      <c r="Z91" s="203"/>
      <c r="AA91" s="205"/>
      <c r="AB91" s="494"/>
    </row>
    <row r="92" spans="1:28" ht="33.75" x14ac:dyDescent="0.25">
      <c r="A92" s="474"/>
      <c r="B92" s="504"/>
      <c r="C92" s="442" t="s">
        <v>218</v>
      </c>
      <c r="D92" s="38" t="s">
        <v>8</v>
      </c>
      <c r="E92" s="134">
        <v>1500</v>
      </c>
      <c r="F92" s="134">
        <v>1500</v>
      </c>
      <c r="G92" s="146">
        <v>1500</v>
      </c>
      <c r="H92" s="146">
        <v>1500</v>
      </c>
      <c r="I92" s="146">
        <v>1500</v>
      </c>
      <c r="J92" s="136">
        <v>93</v>
      </c>
      <c r="K92" s="136">
        <v>447</v>
      </c>
      <c r="L92" s="135">
        <v>1171</v>
      </c>
      <c r="M92" s="135">
        <v>1408</v>
      </c>
      <c r="N92" s="442" t="s">
        <v>218</v>
      </c>
      <c r="O92" s="483"/>
      <c r="P92" s="483"/>
      <c r="Q92" s="486" t="s">
        <v>184</v>
      </c>
      <c r="R92" s="442" t="s">
        <v>218</v>
      </c>
      <c r="S92" s="483">
        <v>653</v>
      </c>
      <c r="T92" s="483">
        <v>755</v>
      </c>
      <c r="U92" s="483">
        <v>0</v>
      </c>
      <c r="V92" s="198" t="s">
        <v>185</v>
      </c>
      <c r="W92" s="199">
        <v>49</v>
      </c>
      <c r="X92" s="200" t="s">
        <v>186</v>
      </c>
      <c r="Y92" s="199">
        <v>49</v>
      </c>
      <c r="Z92" s="200" t="s">
        <v>187</v>
      </c>
      <c r="AA92" s="199">
        <v>82</v>
      </c>
      <c r="AB92" s="492">
        <v>1408</v>
      </c>
    </row>
    <row r="93" spans="1:28" ht="45" x14ac:dyDescent="0.25">
      <c r="A93" s="474"/>
      <c r="B93" s="504"/>
      <c r="C93" s="443"/>
      <c r="D93" s="42" t="s">
        <v>9</v>
      </c>
      <c r="E93" s="138">
        <v>80514900</v>
      </c>
      <c r="F93" s="138">
        <v>80514900</v>
      </c>
      <c r="G93" s="145">
        <v>75514900</v>
      </c>
      <c r="H93" s="145">
        <v>75514900</v>
      </c>
      <c r="I93" s="139">
        <v>76279320</v>
      </c>
      <c r="J93" s="139">
        <v>50707850</v>
      </c>
      <c r="K93" s="145">
        <v>73272290</v>
      </c>
      <c r="L93" s="139">
        <v>71479070</v>
      </c>
      <c r="M93" s="139">
        <v>76279320</v>
      </c>
      <c r="N93" s="443"/>
      <c r="O93" s="484"/>
      <c r="P93" s="484"/>
      <c r="Q93" s="487"/>
      <c r="R93" s="443"/>
      <c r="S93" s="484"/>
      <c r="T93" s="484"/>
      <c r="U93" s="484"/>
      <c r="V93" s="201" t="s">
        <v>189</v>
      </c>
      <c r="W93" s="199">
        <v>412</v>
      </c>
      <c r="X93" s="202" t="s">
        <v>190</v>
      </c>
      <c r="Y93" s="199">
        <v>412</v>
      </c>
      <c r="Z93" s="202" t="s">
        <v>191</v>
      </c>
      <c r="AA93" s="199">
        <v>3</v>
      </c>
      <c r="AB93" s="493"/>
    </row>
    <row r="94" spans="1:28" ht="33.75" x14ac:dyDescent="0.25">
      <c r="A94" s="474"/>
      <c r="B94" s="504"/>
      <c r="C94" s="443"/>
      <c r="D94" s="38" t="s">
        <v>192</v>
      </c>
      <c r="E94" s="140"/>
      <c r="F94" s="138"/>
      <c r="G94" s="142"/>
      <c r="H94" s="142"/>
      <c r="I94" s="142"/>
      <c r="J94" s="143"/>
      <c r="K94" s="143"/>
      <c r="L94" s="141"/>
      <c r="M94" s="141"/>
      <c r="N94" s="443"/>
      <c r="O94" s="484"/>
      <c r="P94" s="484"/>
      <c r="Q94" s="487"/>
      <c r="R94" s="443"/>
      <c r="S94" s="484"/>
      <c r="T94" s="484"/>
      <c r="U94" s="484"/>
      <c r="V94" s="201" t="s">
        <v>193</v>
      </c>
      <c r="W94" s="199">
        <v>11</v>
      </c>
      <c r="X94" s="202" t="s">
        <v>194</v>
      </c>
      <c r="Y94" s="199">
        <v>0</v>
      </c>
      <c r="Z94" s="202" t="s">
        <v>195</v>
      </c>
      <c r="AA94" s="199">
        <v>12</v>
      </c>
      <c r="AB94" s="493"/>
    </row>
    <row r="95" spans="1:28" ht="33.75" x14ac:dyDescent="0.25">
      <c r="A95" s="474"/>
      <c r="B95" s="504"/>
      <c r="C95" s="443"/>
      <c r="D95" s="42" t="s">
        <v>196</v>
      </c>
      <c r="E95" s="138">
        <v>6235990</v>
      </c>
      <c r="F95" s="138">
        <v>6235990</v>
      </c>
      <c r="G95" s="145">
        <v>6235990</v>
      </c>
      <c r="H95" s="145">
        <v>6235990</v>
      </c>
      <c r="I95" s="145">
        <v>6235990</v>
      </c>
      <c r="J95" s="139">
        <v>4606876.7</v>
      </c>
      <c r="K95" s="145">
        <v>5936323.3499999996</v>
      </c>
      <c r="L95" s="139">
        <v>6235990</v>
      </c>
      <c r="M95" s="139">
        <v>6235990</v>
      </c>
      <c r="N95" s="443"/>
      <c r="O95" s="484"/>
      <c r="P95" s="484"/>
      <c r="Q95" s="487"/>
      <c r="R95" s="443"/>
      <c r="S95" s="484"/>
      <c r="T95" s="484"/>
      <c r="U95" s="484"/>
      <c r="V95" s="201" t="s">
        <v>197</v>
      </c>
      <c r="W95" s="199">
        <v>149</v>
      </c>
      <c r="X95" s="202" t="s">
        <v>198</v>
      </c>
      <c r="Y95" s="199">
        <v>4</v>
      </c>
      <c r="Z95" s="202" t="s">
        <v>199</v>
      </c>
      <c r="AA95" s="199">
        <v>1289</v>
      </c>
      <c r="AB95" s="493"/>
    </row>
    <row r="96" spans="1:28" ht="22.5" x14ac:dyDescent="0.25">
      <c r="A96" s="474"/>
      <c r="B96" s="504"/>
      <c r="C96" s="443"/>
      <c r="D96" s="447"/>
      <c r="E96" s="445"/>
      <c r="F96" s="445"/>
      <c r="G96" s="445"/>
      <c r="H96" s="445"/>
      <c r="I96" s="445"/>
      <c r="J96" s="445"/>
      <c r="K96" s="445"/>
      <c r="L96" s="445"/>
      <c r="M96" s="445"/>
      <c r="N96" s="443"/>
      <c r="O96" s="484"/>
      <c r="P96" s="484"/>
      <c r="Q96" s="487"/>
      <c r="R96" s="443"/>
      <c r="S96" s="484"/>
      <c r="T96" s="484"/>
      <c r="U96" s="484"/>
      <c r="V96" s="201" t="s">
        <v>200</v>
      </c>
      <c r="W96" s="199">
        <v>699</v>
      </c>
      <c r="X96" s="202" t="s">
        <v>201</v>
      </c>
      <c r="Y96" s="199">
        <v>932</v>
      </c>
      <c r="Z96" s="202" t="s">
        <v>202</v>
      </c>
      <c r="AA96" s="199">
        <v>22</v>
      </c>
      <c r="AB96" s="493"/>
    </row>
    <row r="97" spans="1:28" ht="33.75" x14ac:dyDescent="0.25">
      <c r="A97" s="474"/>
      <c r="B97" s="504"/>
      <c r="C97" s="443"/>
      <c r="D97" s="448"/>
      <c r="E97" s="445"/>
      <c r="F97" s="445"/>
      <c r="G97" s="445"/>
      <c r="H97" s="445"/>
      <c r="I97" s="445"/>
      <c r="J97" s="445"/>
      <c r="K97" s="445"/>
      <c r="L97" s="445"/>
      <c r="M97" s="445"/>
      <c r="N97" s="443"/>
      <c r="O97" s="484"/>
      <c r="P97" s="484"/>
      <c r="Q97" s="487"/>
      <c r="R97" s="443"/>
      <c r="S97" s="484"/>
      <c r="T97" s="484"/>
      <c r="U97" s="484"/>
      <c r="V97" s="201" t="s">
        <v>203</v>
      </c>
      <c r="W97" s="199">
        <v>77</v>
      </c>
      <c r="X97" s="201" t="s">
        <v>202</v>
      </c>
      <c r="Y97" s="199">
        <v>11</v>
      </c>
      <c r="Z97" s="202" t="s">
        <v>204</v>
      </c>
      <c r="AA97" s="199">
        <v>0</v>
      </c>
      <c r="AB97" s="493"/>
    </row>
    <row r="98" spans="1:28" ht="23.25" thickBot="1" x14ac:dyDescent="0.3">
      <c r="A98" s="474"/>
      <c r="B98" s="504"/>
      <c r="C98" s="444"/>
      <c r="D98" s="449"/>
      <c r="E98" s="446"/>
      <c r="F98" s="446"/>
      <c r="G98" s="446"/>
      <c r="H98" s="446"/>
      <c r="I98" s="446"/>
      <c r="J98" s="446"/>
      <c r="K98" s="446"/>
      <c r="L98" s="446"/>
      <c r="M98" s="446"/>
      <c r="N98" s="444"/>
      <c r="O98" s="485"/>
      <c r="P98" s="485"/>
      <c r="Q98" s="488"/>
      <c r="R98" s="444"/>
      <c r="S98" s="485"/>
      <c r="T98" s="485"/>
      <c r="U98" s="485"/>
      <c r="V98" s="203" t="s">
        <v>205</v>
      </c>
      <c r="W98" s="199">
        <v>11</v>
      </c>
      <c r="X98" s="203" t="s">
        <v>206</v>
      </c>
      <c r="Y98" s="199">
        <v>0</v>
      </c>
      <c r="Z98" s="203"/>
      <c r="AA98" s="205"/>
      <c r="AB98" s="494"/>
    </row>
    <row r="99" spans="1:28" ht="33.75" x14ac:dyDescent="0.25">
      <c r="A99" s="474"/>
      <c r="B99" s="504"/>
      <c r="C99" s="442" t="s">
        <v>219</v>
      </c>
      <c r="D99" s="38" t="s">
        <v>8</v>
      </c>
      <c r="E99" s="134">
        <v>1500</v>
      </c>
      <c r="F99" s="134">
        <v>1500</v>
      </c>
      <c r="G99" s="146">
        <v>1500</v>
      </c>
      <c r="H99" s="146">
        <v>1500</v>
      </c>
      <c r="I99" s="146">
        <v>1500</v>
      </c>
      <c r="J99" s="136">
        <v>15</v>
      </c>
      <c r="K99" s="136">
        <v>472</v>
      </c>
      <c r="L99" s="135">
        <v>1114</v>
      </c>
      <c r="M99" s="135">
        <v>1469</v>
      </c>
      <c r="N99" s="442" t="s">
        <v>219</v>
      </c>
      <c r="O99" s="483"/>
      <c r="P99" s="483"/>
      <c r="Q99" s="486" t="s">
        <v>184</v>
      </c>
      <c r="R99" s="442" t="s">
        <v>219</v>
      </c>
      <c r="S99" s="483">
        <v>508</v>
      </c>
      <c r="T99" s="483">
        <v>961</v>
      </c>
      <c r="U99" s="483"/>
      <c r="V99" s="198" t="s">
        <v>185</v>
      </c>
      <c r="W99" s="199">
        <v>0</v>
      </c>
      <c r="X99" s="200" t="s">
        <v>186</v>
      </c>
      <c r="Y99" s="199">
        <v>0</v>
      </c>
      <c r="Z99" s="200" t="s">
        <v>187</v>
      </c>
      <c r="AA99" s="199">
        <v>0</v>
      </c>
      <c r="AB99" s="492">
        <v>1469</v>
      </c>
    </row>
    <row r="100" spans="1:28" ht="45" x14ac:dyDescent="0.25">
      <c r="A100" s="474"/>
      <c r="B100" s="504"/>
      <c r="C100" s="443"/>
      <c r="D100" s="42" t="s">
        <v>9</v>
      </c>
      <c r="E100" s="138">
        <v>80514900</v>
      </c>
      <c r="F100" s="138">
        <v>80514900</v>
      </c>
      <c r="G100" s="145">
        <v>75514900</v>
      </c>
      <c r="H100" s="145">
        <v>75514900</v>
      </c>
      <c r="I100" s="139">
        <v>76279320</v>
      </c>
      <c r="J100" s="139">
        <v>50707850</v>
      </c>
      <c r="K100" s="145">
        <v>73272290</v>
      </c>
      <c r="L100" s="139">
        <v>71479070</v>
      </c>
      <c r="M100" s="139">
        <v>76279320</v>
      </c>
      <c r="N100" s="443"/>
      <c r="O100" s="484"/>
      <c r="P100" s="484"/>
      <c r="Q100" s="487"/>
      <c r="R100" s="443"/>
      <c r="S100" s="484"/>
      <c r="T100" s="484"/>
      <c r="U100" s="484"/>
      <c r="V100" s="201" t="s">
        <v>189</v>
      </c>
      <c r="W100" s="199">
        <v>635</v>
      </c>
      <c r="X100" s="202" t="s">
        <v>190</v>
      </c>
      <c r="Y100" s="199">
        <v>685</v>
      </c>
      <c r="Z100" s="202" t="s">
        <v>191</v>
      </c>
      <c r="AA100" s="199">
        <v>4</v>
      </c>
      <c r="AB100" s="493"/>
    </row>
    <row r="101" spans="1:28" ht="33.75" x14ac:dyDescent="0.25">
      <c r="A101" s="474"/>
      <c r="B101" s="504"/>
      <c r="C101" s="443"/>
      <c r="D101" s="38" t="s">
        <v>192</v>
      </c>
      <c r="E101" s="140"/>
      <c r="F101" s="138"/>
      <c r="G101" s="142"/>
      <c r="H101" s="142"/>
      <c r="I101" s="142"/>
      <c r="J101" s="143"/>
      <c r="K101" s="143"/>
      <c r="L101" s="141"/>
      <c r="M101" s="141"/>
      <c r="N101" s="443"/>
      <c r="O101" s="484"/>
      <c r="P101" s="484"/>
      <c r="Q101" s="487"/>
      <c r="R101" s="443"/>
      <c r="S101" s="484"/>
      <c r="T101" s="484"/>
      <c r="U101" s="484"/>
      <c r="V101" s="201" t="s">
        <v>193</v>
      </c>
      <c r="W101" s="199">
        <v>202</v>
      </c>
      <c r="X101" s="202" t="s">
        <v>194</v>
      </c>
      <c r="Y101" s="199">
        <v>131</v>
      </c>
      <c r="Z101" s="202" t="s">
        <v>195</v>
      </c>
      <c r="AA101" s="199">
        <v>0</v>
      </c>
      <c r="AB101" s="493"/>
    </row>
    <row r="102" spans="1:28" ht="33.75" x14ac:dyDescent="0.25">
      <c r="A102" s="474"/>
      <c r="B102" s="504"/>
      <c r="C102" s="443"/>
      <c r="D102" s="42" t="s">
        <v>196</v>
      </c>
      <c r="E102" s="138">
        <v>6235990</v>
      </c>
      <c r="F102" s="138">
        <v>6235990</v>
      </c>
      <c r="G102" s="145">
        <v>6235990</v>
      </c>
      <c r="H102" s="145">
        <v>6235990</v>
      </c>
      <c r="I102" s="145">
        <v>6235990</v>
      </c>
      <c r="J102" s="139">
        <v>4606876.7</v>
      </c>
      <c r="K102" s="145">
        <v>5936323.3499999996</v>
      </c>
      <c r="L102" s="139">
        <v>6235990</v>
      </c>
      <c r="M102" s="139">
        <v>6235990</v>
      </c>
      <c r="N102" s="443"/>
      <c r="O102" s="484"/>
      <c r="P102" s="484"/>
      <c r="Q102" s="487"/>
      <c r="R102" s="443"/>
      <c r="S102" s="484"/>
      <c r="T102" s="484"/>
      <c r="U102" s="484"/>
      <c r="V102" s="201" t="s">
        <v>197</v>
      </c>
      <c r="W102" s="199">
        <v>0</v>
      </c>
      <c r="X102" s="202" t="s">
        <v>198</v>
      </c>
      <c r="Y102" s="199">
        <v>89</v>
      </c>
      <c r="Z102" s="202" t="s">
        <v>199</v>
      </c>
      <c r="AA102" s="199">
        <v>1465</v>
      </c>
      <c r="AB102" s="493"/>
    </row>
    <row r="103" spans="1:28" ht="22.5" x14ac:dyDescent="0.25">
      <c r="A103" s="474"/>
      <c r="B103" s="504"/>
      <c r="C103" s="443"/>
      <c r="D103" s="447"/>
      <c r="E103" s="445"/>
      <c r="F103" s="445"/>
      <c r="G103" s="445"/>
      <c r="H103" s="445"/>
      <c r="I103" s="445"/>
      <c r="J103" s="445"/>
      <c r="K103" s="445"/>
      <c r="L103" s="445"/>
      <c r="M103" s="445"/>
      <c r="N103" s="443"/>
      <c r="O103" s="484"/>
      <c r="P103" s="484"/>
      <c r="Q103" s="487"/>
      <c r="R103" s="443"/>
      <c r="S103" s="484"/>
      <c r="T103" s="484"/>
      <c r="U103" s="484"/>
      <c r="V103" s="201" t="s">
        <v>200</v>
      </c>
      <c r="W103" s="199">
        <v>301</v>
      </c>
      <c r="X103" s="202" t="s">
        <v>201</v>
      </c>
      <c r="Y103" s="199">
        <v>564</v>
      </c>
      <c r="Z103" s="202" t="s">
        <v>202</v>
      </c>
      <c r="AA103" s="199">
        <v>0</v>
      </c>
      <c r="AB103" s="493"/>
    </row>
    <row r="104" spans="1:28" ht="33.75" x14ac:dyDescent="0.25">
      <c r="A104" s="474"/>
      <c r="B104" s="504"/>
      <c r="C104" s="443"/>
      <c r="D104" s="448"/>
      <c r="E104" s="445"/>
      <c r="F104" s="445"/>
      <c r="G104" s="445"/>
      <c r="H104" s="445"/>
      <c r="I104" s="445"/>
      <c r="J104" s="445"/>
      <c r="K104" s="445"/>
      <c r="L104" s="445"/>
      <c r="M104" s="445"/>
      <c r="N104" s="443"/>
      <c r="O104" s="484"/>
      <c r="P104" s="484"/>
      <c r="Q104" s="487"/>
      <c r="R104" s="443"/>
      <c r="S104" s="484"/>
      <c r="T104" s="484"/>
      <c r="U104" s="484"/>
      <c r="V104" s="201" t="s">
        <v>203</v>
      </c>
      <c r="W104" s="199">
        <v>122</v>
      </c>
      <c r="X104" s="201" t="s">
        <v>202</v>
      </c>
      <c r="Y104" s="199">
        <v>0</v>
      </c>
      <c r="Z104" s="202" t="s">
        <v>204</v>
      </c>
      <c r="AA104" s="199">
        <v>0</v>
      </c>
      <c r="AB104" s="493"/>
    </row>
    <row r="105" spans="1:28" ht="23.25" thickBot="1" x14ac:dyDescent="0.3">
      <c r="A105" s="474"/>
      <c r="B105" s="504"/>
      <c r="C105" s="444"/>
      <c r="D105" s="449"/>
      <c r="E105" s="446"/>
      <c r="F105" s="446"/>
      <c r="G105" s="446"/>
      <c r="H105" s="446"/>
      <c r="I105" s="446"/>
      <c r="J105" s="446"/>
      <c r="K105" s="446"/>
      <c r="L105" s="446"/>
      <c r="M105" s="446"/>
      <c r="N105" s="444"/>
      <c r="O105" s="485"/>
      <c r="P105" s="485"/>
      <c r="Q105" s="488"/>
      <c r="R105" s="444"/>
      <c r="S105" s="485"/>
      <c r="T105" s="485"/>
      <c r="U105" s="485"/>
      <c r="V105" s="203" t="s">
        <v>205</v>
      </c>
      <c r="W105" s="199">
        <v>209</v>
      </c>
      <c r="X105" s="203" t="s">
        <v>206</v>
      </c>
      <c r="Y105" s="199"/>
      <c r="Z105" s="203"/>
      <c r="AA105" s="205"/>
      <c r="AB105" s="494"/>
    </row>
    <row r="106" spans="1:28" ht="33.75" x14ac:dyDescent="0.25">
      <c r="A106" s="474"/>
      <c r="B106" s="504"/>
      <c r="C106" s="442" t="s">
        <v>220</v>
      </c>
      <c r="D106" s="38" t="s">
        <v>8</v>
      </c>
      <c r="E106" s="134">
        <v>1500</v>
      </c>
      <c r="F106" s="134">
        <v>1500</v>
      </c>
      <c r="G106" s="146">
        <v>1500</v>
      </c>
      <c r="H106" s="146">
        <v>1500</v>
      </c>
      <c r="I106" s="146">
        <v>1500</v>
      </c>
      <c r="J106" s="136">
        <v>8</v>
      </c>
      <c r="K106" s="136">
        <v>610</v>
      </c>
      <c r="L106" s="135">
        <v>1191</v>
      </c>
      <c r="M106" s="135">
        <v>1417</v>
      </c>
      <c r="N106" s="442" t="s">
        <v>220</v>
      </c>
      <c r="O106" s="483"/>
      <c r="P106" s="483"/>
      <c r="Q106" s="486" t="s">
        <v>184</v>
      </c>
      <c r="R106" s="442" t="s">
        <v>220</v>
      </c>
      <c r="S106" s="483">
        <v>900</v>
      </c>
      <c r="T106" s="483">
        <v>517</v>
      </c>
      <c r="U106" s="483"/>
      <c r="V106" s="198" t="s">
        <v>185</v>
      </c>
      <c r="W106" s="199">
        <v>286</v>
      </c>
      <c r="X106" s="200" t="s">
        <v>186</v>
      </c>
      <c r="Y106" s="199">
        <v>200</v>
      </c>
      <c r="Z106" s="200" t="s">
        <v>187</v>
      </c>
      <c r="AA106" s="199">
        <v>12</v>
      </c>
      <c r="AB106" s="492">
        <v>1417</v>
      </c>
    </row>
    <row r="107" spans="1:28" ht="45" x14ac:dyDescent="0.25">
      <c r="A107" s="474"/>
      <c r="B107" s="504"/>
      <c r="C107" s="443"/>
      <c r="D107" s="42" t="s">
        <v>9</v>
      </c>
      <c r="E107" s="138">
        <v>80514900</v>
      </c>
      <c r="F107" s="138">
        <v>80514900</v>
      </c>
      <c r="G107" s="145">
        <v>75514900</v>
      </c>
      <c r="H107" s="145">
        <v>75514900</v>
      </c>
      <c r="I107" s="139">
        <v>76279320</v>
      </c>
      <c r="J107" s="139">
        <v>50707850</v>
      </c>
      <c r="K107" s="145">
        <v>73272290</v>
      </c>
      <c r="L107" s="139">
        <v>71479070</v>
      </c>
      <c r="M107" s="139">
        <v>76279320</v>
      </c>
      <c r="N107" s="443"/>
      <c r="O107" s="484"/>
      <c r="P107" s="484"/>
      <c r="Q107" s="487"/>
      <c r="R107" s="443"/>
      <c r="S107" s="484"/>
      <c r="T107" s="484"/>
      <c r="U107" s="484"/>
      <c r="V107" s="201" t="s">
        <v>189</v>
      </c>
      <c r="W107" s="199">
        <v>304</v>
      </c>
      <c r="X107" s="202" t="s">
        <v>190</v>
      </c>
      <c r="Y107" s="199">
        <v>549</v>
      </c>
      <c r="Z107" s="202" t="s">
        <v>191</v>
      </c>
      <c r="AA107" s="199">
        <v>1</v>
      </c>
      <c r="AB107" s="493"/>
    </row>
    <row r="108" spans="1:28" ht="33.75" x14ac:dyDescent="0.25">
      <c r="A108" s="474"/>
      <c r="B108" s="504"/>
      <c r="C108" s="443"/>
      <c r="D108" s="38" t="s">
        <v>192</v>
      </c>
      <c r="E108" s="140"/>
      <c r="F108" s="138"/>
      <c r="G108" s="142"/>
      <c r="H108" s="142"/>
      <c r="I108" s="142"/>
      <c r="J108" s="143"/>
      <c r="K108" s="143"/>
      <c r="L108" s="141"/>
      <c r="M108" s="141"/>
      <c r="N108" s="443"/>
      <c r="O108" s="484"/>
      <c r="P108" s="484"/>
      <c r="Q108" s="487"/>
      <c r="R108" s="443"/>
      <c r="S108" s="484"/>
      <c r="T108" s="484"/>
      <c r="U108" s="484"/>
      <c r="V108" s="201" t="s">
        <v>193</v>
      </c>
      <c r="W108" s="199">
        <v>149</v>
      </c>
      <c r="X108" s="202" t="s">
        <v>194</v>
      </c>
      <c r="Y108" s="199">
        <v>0</v>
      </c>
      <c r="Z108" s="202" t="s">
        <v>195</v>
      </c>
      <c r="AA108" s="199">
        <v>2</v>
      </c>
      <c r="AB108" s="493"/>
    </row>
    <row r="109" spans="1:28" ht="33.75" x14ac:dyDescent="0.25">
      <c r="A109" s="474"/>
      <c r="B109" s="504"/>
      <c r="C109" s="443"/>
      <c r="D109" s="42" t="s">
        <v>196</v>
      </c>
      <c r="E109" s="138">
        <v>6235990</v>
      </c>
      <c r="F109" s="138">
        <v>6235990</v>
      </c>
      <c r="G109" s="145">
        <v>6235990</v>
      </c>
      <c r="H109" s="145">
        <v>6235990</v>
      </c>
      <c r="I109" s="145">
        <v>6235990</v>
      </c>
      <c r="J109" s="139">
        <v>4606876.7</v>
      </c>
      <c r="K109" s="145">
        <v>5936323.3499999996</v>
      </c>
      <c r="L109" s="139">
        <v>6235990</v>
      </c>
      <c r="M109" s="139">
        <v>6235990</v>
      </c>
      <c r="N109" s="443"/>
      <c r="O109" s="484"/>
      <c r="P109" s="484"/>
      <c r="Q109" s="487"/>
      <c r="R109" s="443"/>
      <c r="S109" s="484"/>
      <c r="T109" s="484"/>
      <c r="U109" s="484"/>
      <c r="V109" s="201" t="s">
        <v>197</v>
      </c>
      <c r="W109" s="199">
        <v>73</v>
      </c>
      <c r="X109" s="202" t="s">
        <v>198</v>
      </c>
      <c r="Y109" s="199">
        <v>46</v>
      </c>
      <c r="Z109" s="202" t="s">
        <v>199</v>
      </c>
      <c r="AA109" s="199">
        <v>1393</v>
      </c>
      <c r="AB109" s="493"/>
    </row>
    <row r="110" spans="1:28" ht="22.5" x14ac:dyDescent="0.25">
      <c r="A110" s="474"/>
      <c r="B110" s="504"/>
      <c r="C110" s="443"/>
      <c r="D110" s="447"/>
      <c r="E110" s="445"/>
      <c r="F110" s="445"/>
      <c r="G110" s="445"/>
      <c r="H110" s="445"/>
      <c r="I110" s="445"/>
      <c r="J110" s="445"/>
      <c r="K110" s="445"/>
      <c r="L110" s="445"/>
      <c r="M110" s="445"/>
      <c r="N110" s="443"/>
      <c r="O110" s="484"/>
      <c r="P110" s="484"/>
      <c r="Q110" s="487"/>
      <c r="R110" s="443"/>
      <c r="S110" s="484"/>
      <c r="T110" s="484"/>
      <c r="U110" s="484"/>
      <c r="V110" s="201" t="s">
        <v>200</v>
      </c>
      <c r="W110" s="199">
        <v>105</v>
      </c>
      <c r="X110" s="202" t="s">
        <v>201</v>
      </c>
      <c r="Y110" s="199">
        <v>622</v>
      </c>
      <c r="Z110" s="202" t="s">
        <v>202</v>
      </c>
      <c r="AA110" s="199">
        <v>9</v>
      </c>
      <c r="AB110" s="493"/>
    </row>
    <row r="111" spans="1:28" ht="33.75" x14ac:dyDescent="0.25">
      <c r="A111" s="474"/>
      <c r="B111" s="504"/>
      <c r="C111" s="443"/>
      <c r="D111" s="448"/>
      <c r="E111" s="445"/>
      <c r="F111" s="445"/>
      <c r="G111" s="445"/>
      <c r="H111" s="445"/>
      <c r="I111" s="445"/>
      <c r="J111" s="445"/>
      <c r="K111" s="445"/>
      <c r="L111" s="445"/>
      <c r="M111" s="445"/>
      <c r="N111" s="443"/>
      <c r="O111" s="484"/>
      <c r="P111" s="484"/>
      <c r="Q111" s="487"/>
      <c r="R111" s="443"/>
      <c r="S111" s="484"/>
      <c r="T111" s="484"/>
      <c r="U111" s="484"/>
      <c r="V111" s="201" t="s">
        <v>203</v>
      </c>
      <c r="W111" s="199">
        <v>500</v>
      </c>
      <c r="X111" s="201" t="s">
        <v>202</v>
      </c>
      <c r="Y111" s="199">
        <v>0</v>
      </c>
      <c r="Z111" s="202" t="s">
        <v>204</v>
      </c>
      <c r="AA111" s="199">
        <v>0</v>
      </c>
      <c r="AB111" s="493"/>
    </row>
    <row r="112" spans="1:28" ht="23.25" thickBot="1" x14ac:dyDescent="0.3">
      <c r="A112" s="474"/>
      <c r="B112" s="504"/>
      <c r="C112" s="444"/>
      <c r="D112" s="449"/>
      <c r="E112" s="446"/>
      <c r="F112" s="446"/>
      <c r="G112" s="446"/>
      <c r="H112" s="446"/>
      <c r="I112" s="446"/>
      <c r="J112" s="446"/>
      <c r="K112" s="446"/>
      <c r="L112" s="446"/>
      <c r="M112" s="446"/>
      <c r="N112" s="444"/>
      <c r="O112" s="485"/>
      <c r="P112" s="485"/>
      <c r="Q112" s="488"/>
      <c r="R112" s="444"/>
      <c r="S112" s="485"/>
      <c r="T112" s="485"/>
      <c r="U112" s="485"/>
      <c r="V112" s="203" t="s">
        <v>205</v>
      </c>
      <c r="W112" s="199">
        <v>0</v>
      </c>
      <c r="X112" s="203" t="s">
        <v>206</v>
      </c>
      <c r="Y112" s="199">
        <v>0</v>
      </c>
      <c r="Z112" s="203"/>
      <c r="AA112" s="205"/>
      <c r="AB112" s="494"/>
    </row>
    <row r="113" spans="1:28" ht="33.75" x14ac:dyDescent="0.25">
      <c r="A113" s="474"/>
      <c r="B113" s="504"/>
      <c r="C113" s="442" t="s">
        <v>221</v>
      </c>
      <c r="D113" s="38" t="s">
        <v>8</v>
      </c>
      <c r="E113" s="134">
        <v>1500</v>
      </c>
      <c r="F113" s="134">
        <v>1500</v>
      </c>
      <c r="G113" s="146">
        <v>1500</v>
      </c>
      <c r="H113" s="146">
        <v>1500</v>
      </c>
      <c r="I113" s="146">
        <v>1500</v>
      </c>
      <c r="J113" s="136">
        <v>9</v>
      </c>
      <c r="K113" s="136">
        <v>764</v>
      </c>
      <c r="L113" s="135">
        <v>1335</v>
      </c>
      <c r="M113" s="135">
        <v>1694</v>
      </c>
      <c r="N113" s="442" t="s">
        <v>221</v>
      </c>
      <c r="O113" s="483"/>
      <c r="P113" s="483"/>
      <c r="Q113" s="486" t="s">
        <v>184</v>
      </c>
      <c r="R113" s="442" t="s">
        <v>221</v>
      </c>
      <c r="S113" s="483">
        <v>876</v>
      </c>
      <c r="T113" s="483">
        <v>818</v>
      </c>
      <c r="U113" s="483"/>
      <c r="V113" s="198" t="s">
        <v>185</v>
      </c>
      <c r="W113" s="199">
        <v>354</v>
      </c>
      <c r="X113" s="200" t="s">
        <v>186</v>
      </c>
      <c r="Y113" s="199">
        <v>354</v>
      </c>
      <c r="Z113" s="200" t="s">
        <v>187</v>
      </c>
      <c r="AA113" s="199">
        <v>4</v>
      </c>
      <c r="AB113" s="492">
        <v>1694</v>
      </c>
    </row>
    <row r="114" spans="1:28" ht="45" x14ac:dyDescent="0.25">
      <c r="A114" s="474"/>
      <c r="B114" s="504"/>
      <c r="C114" s="443"/>
      <c r="D114" s="42" t="s">
        <v>9</v>
      </c>
      <c r="E114" s="138">
        <v>80514900</v>
      </c>
      <c r="F114" s="138">
        <v>80514900</v>
      </c>
      <c r="G114" s="145">
        <v>75514900</v>
      </c>
      <c r="H114" s="145">
        <v>75514900</v>
      </c>
      <c r="I114" s="139">
        <v>76279320</v>
      </c>
      <c r="J114" s="139">
        <v>50707850</v>
      </c>
      <c r="K114" s="145">
        <v>73272290</v>
      </c>
      <c r="L114" s="139">
        <v>71479070</v>
      </c>
      <c r="M114" s="139">
        <v>76279320</v>
      </c>
      <c r="N114" s="443"/>
      <c r="O114" s="484"/>
      <c r="P114" s="484"/>
      <c r="Q114" s="487"/>
      <c r="R114" s="443"/>
      <c r="S114" s="484"/>
      <c r="T114" s="484"/>
      <c r="U114" s="484"/>
      <c r="V114" s="201" t="s">
        <v>189</v>
      </c>
      <c r="W114" s="199">
        <v>766</v>
      </c>
      <c r="X114" s="202" t="s">
        <v>190</v>
      </c>
      <c r="Y114" s="199">
        <v>766</v>
      </c>
      <c r="Z114" s="202" t="s">
        <v>191</v>
      </c>
      <c r="AA114" s="199">
        <v>1</v>
      </c>
      <c r="AB114" s="493"/>
    </row>
    <row r="115" spans="1:28" ht="33.75" x14ac:dyDescent="0.25">
      <c r="A115" s="474"/>
      <c r="B115" s="504"/>
      <c r="C115" s="443"/>
      <c r="D115" s="38" t="s">
        <v>192</v>
      </c>
      <c r="E115" s="140"/>
      <c r="F115" s="138"/>
      <c r="G115" s="142"/>
      <c r="H115" s="142"/>
      <c r="I115" s="142"/>
      <c r="J115" s="143"/>
      <c r="K115" s="143"/>
      <c r="L115" s="141"/>
      <c r="M115" s="141"/>
      <c r="N115" s="443"/>
      <c r="O115" s="484"/>
      <c r="P115" s="484"/>
      <c r="Q115" s="487"/>
      <c r="R115" s="443"/>
      <c r="S115" s="484"/>
      <c r="T115" s="484"/>
      <c r="U115" s="484"/>
      <c r="V115" s="201" t="s">
        <v>193</v>
      </c>
      <c r="W115" s="199">
        <v>3</v>
      </c>
      <c r="X115" s="202" t="s">
        <v>194</v>
      </c>
      <c r="Y115" s="199">
        <v>0</v>
      </c>
      <c r="Z115" s="202" t="s">
        <v>195</v>
      </c>
      <c r="AA115" s="199">
        <v>0</v>
      </c>
      <c r="AB115" s="493"/>
    </row>
    <row r="116" spans="1:28" ht="33.75" x14ac:dyDescent="0.25">
      <c r="A116" s="474"/>
      <c r="B116" s="504"/>
      <c r="C116" s="443"/>
      <c r="D116" s="42" t="s">
        <v>196</v>
      </c>
      <c r="E116" s="138">
        <v>6235990</v>
      </c>
      <c r="F116" s="138">
        <v>6235990</v>
      </c>
      <c r="G116" s="145">
        <v>6235990</v>
      </c>
      <c r="H116" s="145">
        <v>6235990</v>
      </c>
      <c r="I116" s="145">
        <v>6235990</v>
      </c>
      <c r="J116" s="139">
        <v>4606876.7</v>
      </c>
      <c r="K116" s="145">
        <v>5936323.3499999996</v>
      </c>
      <c r="L116" s="139">
        <v>6235990</v>
      </c>
      <c r="M116" s="139">
        <v>6235990</v>
      </c>
      <c r="N116" s="443"/>
      <c r="O116" s="484"/>
      <c r="P116" s="484"/>
      <c r="Q116" s="487"/>
      <c r="R116" s="443"/>
      <c r="S116" s="484"/>
      <c r="T116" s="484"/>
      <c r="U116" s="484"/>
      <c r="V116" s="201" t="s">
        <v>197</v>
      </c>
      <c r="W116" s="199">
        <v>88</v>
      </c>
      <c r="X116" s="202" t="s">
        <v>198</v>
      </c>
      <c r="Y116" s="199">
        <v>0</v>
      </c>
      <c r="Z116" s="202" t="s">
        <v>199</v>
      </c>
      <c r="AA116" s="199">
        <v>1689</v>
      </c>
      <c r="AB116" s="493"/>
    </row>
    <row r="117" spans="1:28" ht="22.5" x14ac:dyDescent="0.25">
      <c r="A117" s="474"/>
      <c r="B117" s="504"/>
      <c r="C117" s="443"/>
      <c r="D117" s="447"/>
      <c r="E117" s="445"/>
      <c r="F117" s="445"/>
      <c r="G117" s="445"/>
      <c r="H117" s="445"/>
      <c r="I117" s="445"/>
      <c r="J117" s="445"/>
      <c r="K117" s="445"/>
      <c r="L117" s="445"/>
      <c r="M117" s="445"/>
      <c r="N117" s="443"/>
      <c r="O117" s="484"/>
      <c r="P117" s="484"/>
      <c r="Q117" s="487"/>
      <c r="R117" s="443"/>
      <c r="S117" s="484"/>
      <c r="T117" s="484"/>
      <c r="U117" s="484"/>
      <c r="V117" s="201" t="s">
        <v>200</v>
      </c>
      <c r="W117" s="199">
        <v>250</v>
      </c>
      <c r="X117" s="202" t="s">
        <v>201</v>
      </c>
      <c r="Y117" s="199">
        <v>574</v>
      </c>
      <c r="Z117" s="202" t="s">
        <v>202</v>
      </c>
      <c r="AA117" s="199">
        <v>0</v>
      </c>
      <c r="AB117" s="493"/>
    </row>
    <row r="118" spans="1:28" ht="33.75" x14ac:dyDescent="0.25">
      <c r="A118" s="474"/>
      <c r="B118" s="504"/>
      <c r="C118" s="443"/>
      <c r="D118" s="448"/>
      <c r="E118" s="445"/>
      <c r="F118" s="445"/>
      <c r="G118" s="445"/>
      <c r="H118" s="445"/>
      <c r="I118" s="445"/>
      <c r="J118" s="445"/>
      <c r="K118" s="445"/>
      <c r="L118" s="445"/>
      <c r="M118" s="445"/>
      <c r="N118" s="443"/>
      <c r="O118" s="484"/>
      <c r="P118" s="484"/>
      <c r="Q118" s="487"/>
      <c r="R118" s="443"/>
      <c r="S118" s="484"/>
      <c r="T118" s="484"/>
      <c r="U118" s="484"/>
      <c r="V118" s="201" t="s">
        <v>203</v>
      </c>
      <c r="W118" s="199">
        <v>233</v>
      </c>
      <c r="X118" s="201" t="s">
        <v>202</v>
      </c>
      <c r="Y118" s="199">
        <v>0</v>
      </c>
      <c r="Z118" s="202" t="s">
        <v>204</v>
      </c>
      <c r="AA118" s="199">
        <v>0</v>
      </c>
      <c r="AB118" s="493"/>
    </row>
    <row r="119" spans="1:28" ht="23.25" thickBot="1" x14ac:dyDescent="0.3">
      <c r="A119" s="474"/>
      <c r="B119" s="504"/>
      <c r="C119" s="444"/>
      <c r="D119" s="449"/>
      <c r="E119" s="446"/>
      <c r="F119" s="446"/>
      <c r="G119" s="446"/>
      <c r="H119" s="446"/>
      <c r="I119" s="446"/>
      <c r="J119" s="446"/>
      <c r="K119" s="446"/>
      <c r="L119" s="446"/>
      <c r="M119" s="446"/>
      <c r="N119" s="444"/>
      <c r="O119" s="485"/>
      <c r="P119" s="485"/>
      <c r="Q119" s="488"/>
      <c r="R119" s="444"/>
      <c r="S119" s="485"/>
      <c r="T119" s="485"/>
      <c r="U119" s="485"/>
      <c r="V119" s="203" t="s">
        <v>205</v>
      </c>
      <c r="W119" s="199">
        <v>0</v>
      </c>
      <c r="X119" s="203" t="s">
        <v>206</v>
      </c>
      <c r="Y119" s="199">
        <v>0</v>
      </c>
      <c r="Z119" s="203"/>
      <c r="AA119" s="205"/>
      <c r="AB119" s="494"/>
    </row>
    <row r="120" spans="1:28" ht="33.75" x14ac:dyDescent="0.25">
      <c r="A120" s="474"/>
      <c r="B120" s="504"/>
      <c r="C120" s="442" t="s">
        <v>222</v>
      </c>
      <c r="D120" s="38" t="s">
        <v>8</v>
      </c>
      <c r="E120" s="134">
        <v>1000</v>
      </c>
      <c r="F120" s="134">
        <v>1000</v>
      </c>
      <c r="G120" s="146">
        <v>1000</v>
      </c>
      <c r="H120" s="146">
        <v>1000</v>
      </c>
      <c r="I120" s="146">
        <v>1000</v>
      </c>
      <c r="J120" s="136">
        <v>111</v>
      </c>
      <c r="K120" s="136">
        <v>1230</v>
      </c>
      <c r="L120" s="135">
        <v>1432</v>
      </c>
      <c r="M120" s="135">
        <v>1808</v>
      </c>
      <c r="N120" s="442" t="s">
        <v>222</v>
      </c>
      <c r="O120" s="483"/>
      <c r="P120" s="483"/>
      <c r="Q120" s="486" t="s">
        <v>184</v>
      </c>
      <c r="R120" s="442" t="s">
        <v>222</v>
      </c>
      <c r="S120" s="483">
        <v>889</v>
      </c>
      <c r="T120" s="483">
        <v>917</v>
      </c>
      <c r="U120" s="483">
        <v>2</v>
      </c>
      <c r="V120" s="198" t="s">
        <v>185</v>
      </c>
      <c r="W120" s="199">
        <v>79</v>
      </c>
      <c r="X120" s="200" t="s">
        <v>186</v>
      </c>
      <c r="Y120" s="199">
        <v>79</v>
      </c>
      <c r="Z120" s="200" t="s">
        <v>187</v>
      </c>
      <c r="AA120" s="199">
        <v>58</v>
      </c>
      <c r="AB120" s="492">
        <v>1808</v>
      </c>
    </row>
    <row r="121" spans="1:28" ht="45" x14ac:dyDescent="0.25">
      <c r="A121" s="474"/>
      <c r="B121" s="504"/>
      <c r="C121" s="443"/>
      <c r="D121" s="42" t="s">
        <v>9</v>
      </c>
      <c r="E121" s="138">
        <v>80514900</v>
      </c>
      <c r="F121" s="138">
        <v>80514900</v>
      </c>
      <c r="G121" s="145">
        <v>75514900</v>
      </c>
      <c r="H121" s="145">
        <v>75514900</v>
      </c>
      <c r="I121" s="139">
        <v>76279320</v>
      </c>
      <c r="J121" s="139">
        <v>50707850</v>
      </c>
      <c r="K121" s="145">
        <v>73272290</v>
      </c>
      <c r="L121" s="139">
        <v>71479070</v>
      </c>
      <c r="M121" s="139">
        <v>76279320</v>
      </c>
      <c r="N121" s="443"/>
      <c r="O121" s="484"/>
      <c r="P121" s="484"/>
      <c r="Q121" s="487"/>
      <c r="R121" s="443"/>
      <c r="S121" s="484"/>
      <c r="T121" s="484"/>
      <c r="U121" s="484"/>
      <c r="V121" s="201" t="s">
        <v>189</v>
      </c>
      <c r="W121" s="199">
        <v>1225</v>
      </c>
      <c r="X121" s="202" t="s">
        <v>190</v>
      </c>
      <c r="Y121" s="199">
        <v>1239</v>
      </c>
      <c r="Z121" s="202" t="s">
        <v>191</v>
      </c>
      <c r="AA121" s="199">
        <v>1</v>
      </c>
      <c r="AB121" s="493"/>
    </row>
    <row r="122" spans="1:28" ht="33.75" x14ac:dyDescent="0.25">
      <c r="A122" s="474"/>
      <c r="B122" s="504"/>
      <c r="C122" s="443"/>
      <c r="D122" s="38" t="s">
        <v>192</v>
      </c>
      <c r="E122" s="140"/>
      <c r="F122" s="138"/>
      <c r="G122" s="142"/>
      <c r="H122" s="142"/>
      <c r="I122" s="142"/>
      <c r="J122" s="143"/>
      <c r="K122" s="143"/>
      <c r="L122" s="141"/>
      <c r="M122" s="141"/>
      <c r="N122" s="443"/>
      <c r="O122" s="484"/>
      <c r="P122" s="484"/>
      <c r="Q122" s="487"/>
      <c r="R122" s="443"/>
      <c r="S122" s="484"/>
      <c r="T122" s="484"/>
      <c r="U122" s="484"/>
      <c r="V122" s="201" t="s">
        <v>193</v>
      </c>
      <c r="W122" s="199">
        <v>15</v>
      </c>
      <c r="X122" s="202" t="s">
        <v>194</v>
      </c>
      <c r="Y122" s="199">
        <v>0</v>
      </c>
      <c r="Z122" s="202" t="s">
        <v>195</v>
      </c>
      <c r="AA122" s="199">
        <v>2</v>
      </c>
      <c r="AB122" s="493"/>
    </row>
    <row r="123" spans="1:28" ht="33.75" x14ac:dyDescent="0.25">
      <c r="A123" s="474"/>
      <c r="B123" s="504"/>
      <c r="C123" s="443"/>
      <c r="D123" s="42" t="s">
        <v>196</v>
      </c>
      <c r="E123" s="138">
        <v>6235990</v>
      </c>
      <c r="F123" s="138">
        <v>6235990</v>
      </c>
      <c r="G123" s="145">
        <v>6235990</v>
      </c>
      <c r="H123" s="145">
        <v>6235990</v>
      </c>
      <c r="I123" s="145">
        <v>6235990</v>
      </c>
      <c r="J123" s="139">
        <v>4606876.7</v>
      </c>
      <c r="K123" s="145">
        <v>5936323.3499999996</v>
      </c>
      <c r="L123" s="139">
        <v>6235990</v>
      </c>
      <c r="M123" s="139">
        <v>6235990</v>
      </c>
      <c r="N123" s="443"/>
      <c r="O123" s="484"/>
      <c r="P123" s="484"/>
      <c r="Q123" s="487"/>
      <c r="R123" s="443"/>
      <c r="S123" s="484"/>
      <c r="T123" s="484"/>
      <c r="U123" s="484"/>
      <c r="V123" s="201" t="s">
        <v>197</v>
      </c>
      <c r="W123" s="199">
        <v>128</v>
      </c>
      <c r="X123" s="202" t="s">
        <v>198</v>
      </c>
      <c r="Y123" s="199">
        <v>265</v>
      </c>
      <c r="Z123" s="202" t="s">
        <v>199</v>
      </c>
      <c r="AA123" s="199">
        <v>1746</v>
      </c>
      <c r="AB123" s="493"/>
    </row>
    <row r="124" spans="1:28" ht="22.5" x14ac:dyDescent="0.25">
      <c r="A124" s="474"/>
      <c r="B124" s="504"/>
      <c r="C124" s="443"/>
      <c r="D124" s="447"/>
      <c r="E124" s="445"/>
      <c r="F124" s="445"/>
      <c r="G124" s="445"/>
      <c r="H124" s="445"/>
      <c r="I124" s="445"/>
      <c r="J124" s="445"/>
      <c r="K124" s="445"/>
      <c r="L124" s="445"/>
      <c r="M124" s="445"/>
      <c r="N124" s="443"/>
      <c r="O124" s="484"/>
      <c r="P124" s="484"/>
      <c r="Q124" s="487"/>
      <c r="R124" s="443"/>
      <c r="S124" s="484"/>
      <c r="T124" s="484"/>
      <c r="U124" s="484"/>
      <c r="V124" s="201" t="s">
        <v>200</v>
      </c>
      <c r="W124" s="199">
        <v>258</v>
      </c>
      <c r="X124" s="202" t="s">
        <v>201</v>
      </c>
      <c r="Y124" s="199">
        <v>225</v>
      </c>
      <c r="Z124" s="202" t="s">
        <v>202</v>
      </c>
      <c r="AA124" s="199">
        <v>1</v>
      </c>
      <c r="AB124" s="493"/>
    </row>
    <row r="125" spans="1:28" ht="33.75" x14ac:dyDescent="0.25">
      <c r="A125" s="474"/>
      <c r="B125" s="504"/>
      <c r="C125" s="443"/>
      <c r="D125" s="448"/>
      <c r="E125" s="445"/>
      <c r="F125" s="445"/>
      <c r="G125" s="445"/>
      <c r="H125" s="445"/>
      <c r="I125" s="445"/>
      <c r="J125" s="445"/>
      <c r="K125" s="445"/>
      <c r="L125" s="445"/>
      <c r="M125" s="445"/>
      <c r="N125" s="443"/>
      <c r="O125" s="484"/>
      <c r="P125" s="484"/>
      <c r="Q125" s="487"/>
      <c r="R125" s="443"/>
      <c r="S125" s="484"/>
      <c r="T125" s="484"/>
      <c r="U125" s="484"/>
      <c r="V125" s="201" t="s">
        <v>203</v>
      </c>
      <c r="W125" s="199">
        <v>64</v>
      </c>
      <c r="X125" s="201" t="s">
        <v>202</v>
      </c>
      <c r="Y125" s="199">
        <v>0</v>
      </c>
      <c r="Z125" s="202" t="s">
        <v>204</v>
      </c>
      <c r="AA125" s="199">
        <v>0</v>
      </c>
      <c r="AB125" s="493"/>
    </row>
    <row r="126" spans="1:28" ht="23.25" thickBot="1" x14ac:dyDescent="0.3">
      <c r="A126" s="474"/>
      <c r="B126" s="504"/>
      <c r="C126" s="444"/>
      <c r="D126" s="449"/>
      <c r="E126" s="446"/>
      <c r="F126" s="446"/>
      <c r="G126" s="446"/>
      <c r="H126" s="446"/>
      <c r="I126" s="446"/>
      <c r="J126" s="446"/>
      <c r="K126" s="446"/>
      <c r="L126" s="446"/>
      <c r="M126" s="446"/>
      <c r="N126" s="444"/>
      <c r="O126" s="485"/>
      <c r="P126" s="485"/>
      <c r="Q126" s="488"/>
      <c r="R126" s="444"/>
      <c r="S126" s="485"/>
      <c r="T126" s="485"/>
      <c r="U126" s="485"/>
      <c r="V126" s="203" t="s">
        <v>205</v>
      </c>
      <c r="W126" s="199">
        <v>39</v>
      </c>
      <c r="X126" s="203" t="s">
        <v>206</v>
      </c>
      <c r="Y126" s="199">
        <v>0</v>
      </c>
      <c r="Z126" s="203"/>
      <c r="AA126" s="205"/>
      <c r="AB126" s="494"/>
    </row>
    <row r="127" spans="1:28" ht="33.75" x14ac:dyDescent="0.25">
      <c r="A127" s="474"/>
      <c r="B127" s="504"/>
      <c r="C127" s="442" t="s">
        <v>223</v>
      </c>
      <c r="D127" s="38" t="s">
        <v>8</v>
      </c>
      <c r="E127" s="134">
        <v>1000</v>
      </c>
      <c r="F127" s="134">
        <v>1000</v>
      </c>
      <c r="G127" s="146">
        <v>1000</v>
      </c>
      <c r="H127" s="146">
        <v>1000</v>
      </c>
      <c r="I127" s="146">
        <v>1000</v>
      </c>
      <c r="J127" s="136">
        <v>220</v>
      </c>
      <c r="K127" s="136">
        <v>1025</v>
      </c>
      <c r="L127" s="135">
        <v>1037</v>
      </c>
      <c r="M127" s="135">
        <v>1371</v>
      </c>
      <c r="N127" s="442" t="s">
        <v>223</v>
      </c>
      <c r="O127" s="483"/>
      <c r="P127" s="483"/>
      <c r="Q127" s="486" t="s">
        <v>184</v>
      </c>
      <c r="R127" s="442" t="s">
        <v>223</v>
      </c>
      <c r="S127" s="483">
        <v>580</v>
      </c>
      <c r="T127" s="483">
        <v>791</v>
      </c>
      <c r="U127" s="483">
        <v>0</v>
      </c>
      <c r="V127" s="198" t="s">
        <v>185</v>
      </c>
      <c r="W127" s="199">
        <v>105</v>
      </c>
      <c r="X127" s="200" t="s">
        <v>186</v>
      </c>
      <c r="Y127" s="199">
        <v>195</v>
      </c>
      <c r="Z127" s="200" t="s">
        <v>187</v>
      </c>
      <c r="AA127" s="199">
        <v>16</v>
      </c>
      <c r="AB127" s="492">
        <v>1371</v>
      </c>
    </row>
    <row r="128" spans="1:28" ht="45" x14ac:dyDescent="0.25">
      <c r="A128" s="474"/>
      <c r="B128" s="504"/>
      <c r="C128" s="443"/>
      <c r="D128" s="42" t="s">
        <v>9</v>
      </c>
      <c r="E128" s="138">
        <v>80514900</v>
      </c>
      <c r="F128" s="138">
        <v>80514900</v>
      </c>
      <c r="G128" s="145">
        <v>75514900</v>
      </c>
      <c r="H128" s="145">
        <v>75514900</v>
      </c>
      <c r="I128" s="139">
        <v>76279320</v>
      </c>
      <c r="J128" s="139">
        <v>50707850</v>
      </c>
      <c r="K128" s="145">
        <v>73272290</v>
      </c>
      <c r="L128" s="139">
        <v>71479070</v>
      </c>
      <c r="M128" s="139">
        <v>76279320</v>
      </c>
      <c r="N128" s="443"/>
      <c r="O128" s="484"/>
      <c r="P128" s="484"/>
      <c r="Q128" s="487"/>
      <c r="R128" s="443"/>
      <c r="S128" s="484"/>
      <c r="T128" s="484"/>
      <c r="U128" s="484"/>
      <c r="V128" s="201" t="s">
        <v>189</v>
      </c>
      <c r="W128" s="199">
        <v>941</v>
      </c>
      <c r="X128" s="202" t="s">
        <v>190</v>
      </c>
      <c r="Y128" s="199">
        <v>635</v>
      </c>
      <c r="Z128" s="202" t="s">
        <v>191</v>
      </c>
      <c r="AA128" s="199">
        <v>2</v>
      </c>
      <c r="AB128" s="493"/>
    </row>
    <row r="129" spans="1:28" ht="33.75" x14ac:dyDescent="0.25">
      <c r="A129" s="474"/>
      <c r="B129" s="504"/>
      <c r="C129" s="443"/>
      <c r="D129" s="38" t="s">
        <v>192</v>
      </c>
      <c r="E129" s="140"/>
      <c r="F129" s="138"/>
      <c r="G129" s="142"/>
      <c r="H129" s="142"/>
      <c r="I129" s="142"/>
      <c r="J129" s="143"/>
      <c r="K129" s="143"/>
      <c r="L129" s="141"/>
      <c r="M129" s="141"/>
      <c r="N129" s="443"/>
      <c r="O129" s="484"/>
      <c r="P129" s="484"/>
      <c r="Q129" s="487"/>
      <c r="R129" s="443"/>
      <c r="S129" s="484"/>
      <c r="T129" s="484"/>
      <c r="U129" s="484"/>
      <c r="V129" s="201" t="s">
        <v>193</v>
      </c>
      <c r="W129" s="199">
        <v>29</v>
      </c>
      <c r="X129" s="202" t="s">
        <v>194</v>
      </c>
      <c r="Y129" s="199">
        <v>184</v>
      </c>
      <c r="Z129" s="202" t="s">
        <v>195</v>
      </c>
      <c r="AA129" s="199">
        <v>0</v>
      </c>
      <c r="AB129" s="493"/>
    </row>
    <row r="130" spans="1:28" ht="33.75" x14ac:dyDescent="0.25">
      <c r="A130" s="474"/>
      <c r="B130" s="504"/>
      <c r="C130" s="443"/>
      <c r="D130" s="42" t="s">
        <v>196</v>
      </c>
      <c r="E130" s="138">
        <v>6235990</v>
      </c>
      <c r="F130" s="138">
        <v>6235990</v>
      </c>
      <c r="G130" s="145">
        <v>6235990</v>
      </c>
      <c r="H130" s="145">
        <v>6235990</v>
      </c>
      <c r="I130" s="145">
        <v>6235990</v>
      </c>
      <c r="J130" s="139">
        <v>4606876.7</v>
      </c>
      <c r="K130" s="145">
        <v>5936323.3499999996</v>
      </c>
      <c r="L130" s="139">
        <v>6235990</v>
      </c>
      <c r="M130" s="139">
        <v>6235990</v>
      </c>
      <c r="N130" s="443"/>
      <c r="O130" s="484"/>
      <c r="P130" s="484"/>
      <c r="Q130" s="487"/>
      <c r="R130" s="443"/>
      <c r="S130" s="484"/>
      <c r="T130" s="484"/>
      <c r="U130" s="484"/>
      <c r="V130" s="201" t="s">
        <v>197</v>
      </c>
      <c r="W130" s="199">
        <v>45</v>
      </c>
      <c r="X130" s="202" t="s">
        <v>198</v>
      </c>
      <c r="Y130" s="199">
        <v>0</v>
      </c>
      <c r="Z130" s="202" t="s">
        <v>199</v>
      </c>
      <c r="AA130" s="199">
        <v>1352</v>
      </c>
      <c r="AB130" s="493"/>
    </row>
    <row r="131" spans="1:28" ht="22.5" x14ac:dyDescent="0.25">
      <c r="A131" s="474"/>
      <c r="B131" s="504"/>
      <c r="C131" s="443"/>
      <c r="D131" s="447"/>
      <c r="E131" s="445"/>
      <c r="F131" s="445"/>
      <c r="G131" s="445"/>
      <c r="H131" s="445"/>
      <c r="I131" s="445"/>
      <c r="J131" s="445"/>
      <c r="K131" s="445"/>
      <c r="L131" s="445"/>
      <c r="M131" s="445"/>
      <c r="N131" s="443"/>
      <c r="O131" s="484"/>
      <c r="P131" s="484"/>
      <c r="Q131" s="487"/>
      <c r="R131" s="443"/>
      <c r="S131" s="484"/>
      <c r="T131" s="484"/>
      <c r="U131" s="484"/>
      <c r="V131" s="201" t="s">
        <v>200</v>
      </c>
      <c r="W131" s="199">
        <v>189</v>
      </c>
      <c r="X131" s="202" t="s">
        <v>201</v>
      </c>
      <c r="Y131" s="199">
        <v>357</v>
      </c>
      <c r="Z131" s="202" t="s">
        <v>202</v>
      </c>
      <c r="AA131" s="199">
        <v>1</v>
      </c>
      <c r="AB131" s="493"/>
    </row>
    <row r="132" spans="1:28" ht="33.75" x14ac:dyDescent="0.25">
      <c r="A132" s="474"/>
      <c r="B132" s="504"/>
      <c r="C132" s="443"/>
      <c r="D132" s="448"/>
      <c r="E132" s="445"/>
      <c r="F132" s="445"/>
      <c r="G132" s="445"/>
      <c r="H132" s="445"/>
      <c r="I132" s="445"/>
      <c r="J132" s="445"/>
      <c r="K132" s="445"/>
      <c r="L132" s="445"/>
      <c r="M132" s="445"/>
      <c r="N132" s="443"/>
      <c r="O132" s="484"/>
      <c r="P132" s="484"/>
      <c r="Q132" s="487"/>
      <c r="R132" s="443"/>
      <c r="S132" s="484"/>
      <c r="T132" s="484"/>
      <c r="U132" s="484"/>
      <c r="V132" s="201" t="s">
        <v>203</v>
      </c>
      <c r="W132" s="199">
        <v>62</v>
      </c>
      <c r="X132" s="201" t="s">
        <v>202</v>
      </c>
      <c r="Y132" s="199">
        <v>0</v>
      </c>
      <c r="Z132" s="202" t="s">
        <v>204</v>
      </c>
      <c r="AA132" s="199">
        <v>0</v>
      </c>
      <c r="AB132" s="493"/>
    </row>
    <row r="133" spans="1:28" ht="23.25" thickBot="1" x14ac:dyDescent="0.3">
      <c r="A133" s="474"/>
      <c r="B133" s="504"/>
      <c r="C133" s="444"/>
      <c r="D133" s="449"/>
      <c r="E133" s="446"/>
      <c r="F133" s="446"/>
      <c r="G133" s="446"/>
      <c r="H133" s="446"/>
      <c r="I133" s="446"/>
      <c r="J133" s="446"/>
      <c r="K133" s="446"/>
      <c r="L133" s="446"/>
      <c r="M133" s="446"/>
      <c r="N133" s="444"/>
      <c r="O133" s="485"/>
      <c r="P133" s="485"/>
      <c r="Q133" s="488"/>
      <c r="R133" s="444"/>
      <c r="S133" s="485"/>
      <c r="T133" s="485"/>
      <c r="U133" s="485"/>
      <c r="V133" s="203" t="s">
        <v>205</v>
      </c>
      <c r="W133" s="199">
        <v>0</v>
      </c>
      <c r="X133" s="203" t="s">
        <v>206</v>
      </c>
      <c r="Y133" s="199">
        <v>0</v>
      </c>
      <c r="Z133" s="203"/>
      <c r="AA133" s="205"/>
      <c r="AB133" s="494"/>
    </row>
    <row r="134" spans="1:28" ht="33.75" x14ac:dyDescent="0.25">
      <c r="A134" s="474"/>
      <c r="B134" s="504"/>
      <c r="C134" s="442" t="s">
        <v>224</v>
      </c>
      <c r="D134" s="38" t="s">
        <v>8</v>
      </c>
      <c r="E134" s="134">
        <v>1800</v>
      </c>
      <c r="F134" s="134">
        <v>1800</v>
      </c>
      <c r="G134" s="146">
        <v>1800</v>
      </c>
      <c r="H134" s="146">
        <v>1800</v>
      </c>
      <c r="I134" s="146">
        <v>1800</v>
      </c>
      <c r="J134" s="136">
        <v>75</v>
      </c>
      <c r="K134" s="136">
        <v>91</v>
      </c>
      <c r="L134" s="137">
        <v>542</v>
      </c>
      <c r="M134" s="137">
        <v>1103</v>
      </c>
      <c r="N134" s="442" t="s">
        <v>224</v>
      </c>
      <c r="O134" s="483"/>
      <c r="P134" s="473"/>
      <c r="Q134" s="486" t="s">
        <v>184</v>
      </c>
      <c r="R134" s="442" t="s">
        <v>224</v>
      </c>
      <c r="S134" s="473">
        <v>449</v>
      </c>
      <c r="T134" s="473">
        <v>652</v>
      </c>
      <c r="U134" s="473">
        <v>2</v>
      </c>
      <c r="V134" s="198" t="s">
        <v>185</v>
      </c>
      <c r="W134" s="199">
        <v>30</v>
      </c>
      <c r="X134" s="200" t="s">
        <v>186</v>
      </c>
      <c r="Y134" s="199">
        <v>0</v>
      </c>
      <c r="Z134" s="200" t="s">
        <v>187</v>
      </c>
      <c r="AA134" s="199">
        <v>2</v>
      </c>
      <c r="AB134" s="492">
        <v>1103</v>
      </c>
    </row>
    <row r="135" spans="1:28" ht="45" x14ac:dyDescent="0.25">
      <c r="A135" s="474"/>
      <c r="B135" s="504"/>
      <c r="C135" s="443"/>
      <c r="D135" s="42" t="s">
        <v>9</v>
      </c>
      <c r="E135" s="138">
        <v>80514900</v>
      </c>
      <c r="F135" s="138">
        <v>80514900</v>
      </c>
      <c r="G135" s="145">
        <v>75514900</v>
      </c>
      <c r="H135" s="145">
        <v>75514900</v>
      </c>
      <c r="I135" s="139">
        <v>76279320</v>
      </c>
      <c r="J135" s="139">
        <v>50707850</v>
      </c>
      <c r="K135" s="148">
        <v>73272290</v>
      </c>
      <c r="L135" s="139">
        <v>71479070</v>
      </c>
      <c r="M135" s="139">
        <v>76279320</v>
      </c>
      <c r="N135" s="443"/>
      <c r="O135" s="484"/>
      <c r="P135" s="474"/>
      <c r="Q135" s="487"/>
      <c r="R135" s="443"/>
      <c r="S135" s="474"/>
      <c r="T135" s="474"/>
      <c r="U135" s="474"/>
      <c r="V135" s="201" t="s">
        <v>189</v>
      </c>
      <c r="W135" s="199">
        <v>550</v>
      </c>
      <c r="X135" s="202" t="s">
        <v>190</v>
      </c>
      <c r="Y135" s="199">
        <v>217</v>
      </c>
      <c r="Z135" s="202" t="s">
        <v>191</v>
      </c>
      <c r="AA135" s="199">
        <v>0</v>
      </c>
      <c r="AB135" s="493"/>
    </row>
    <row r="136" spans="1:28" ht="33.75" x14ac:dyDescent="0.25">
      <c r="A136" s="474"/>
      <c r="B136" s="504"/>
      <c r="C136" s="443"/>
      <c r="D136" s="38" t="s">
        <v>192</v>
      </c>
      <c r="E136" s="140"/>
      <c r="F136" s="138"/>
      <c r="G136" s="142"/>
      <c r="H136" s="142"/>
      <c r="I136" s="142"/>
      <c r="J136" s="149"/>
      <c r="K136" s="150"/>
      <c r="L136" s="141"/>
      <c r="M136" s="141"/>
      <c r="N136" s="443"/>
      <c r="O136" s="484"/>
      <c r="P136" s="474"/>
      <c r="Q136" s="487"/>
      <c r="R136" s="443"/>
      <c r="S136" s="474"/>
      <c r="T136" s="474"/>
      <c r="U136" s="474"/>
      <c r="V136" s="201" t="s">
        <v>193</v>
      </c>
      <c r="W136" s="199">
        <v>29</v>
      </c>
      <c r="X136" s="202" t="s">
        <v>194</v>
      </c>
      <c r="Y136" s="199">
        <v>0</v>
      </c>
      <c r="Z136" s="202" t="s">
        <v>195</v>
      </c>
      <c r="AA136" s="199">
        <v>1</v>
      </c>
      <c r="AB136" s="493"/>
    </row>
    <row r="137" spans="1:28" ht="33.75" x14ac:dyDescent="0.25">
      <c r="A137" s="474"/>
      <c r="B137" s="504"/>
      <c r="C137" s="443"/>
      <c r="D137" s="42" t="s">
        <v>196</v>
      </c>
      <c r="E137" s="138">
        <v>6235990</v>
      </c>
      <c r="F137" s="138">
        <v>6235990</v>
      </c>
      <c r="G137" s="145">
        <v>6235990</v>
      </c>
      <c r="H137" s="145">
        <v>6235990</v>
      </c>
      <c r="I137" s="145">
        <v>6235990</v>
      </c>
      <c r="J137" s="139">
        <v>4606876.7</v>
      </c>
      <c r="K137" s="148">
        <v>5936323.3499999996</v>
      </c>
      <c r="L137" s="139">
        <v>6235990</v>
      </c>
      <c r="M137" s="139">
        <v>6235990</v>
      </c>
      <c r="N137" s="443"/>
      <c r="O137" s="484"/>
      <c r="P137" s="474"/>
      <c r="Q137" s="487"/>
      <c r="R137" s="443"/>
      <c r="S137" s="474"/>
      <c r="T137" s="474"/>
      <c r="U137" s="474"/>
      <c r="V137" s="201" t="s">
        <v>197</v>
      </c>
      <c r="W137" s="199">
        <v>146</v>
      </c>
      <c r="X137" s="202" t="s">
        <v>198</v>
      </c>
      <c r="Y137" s="199">
        <v>29</v>
      </c>
      <c r="Z137" s="202" t="s">
        <v>199</v>
      </c>
      <c r="AA137" s="199">
        <v>1043</v>
      </c>
      <c r="AB137" s="493"/>
    </row>
    <row r="138" spans="1:28" ht="22.5" x14ac:dyDescent="0.25">
      <c r="A138" s="474"/>
      <c r="B138" s="504"/>
      <c r="C138" s="443"/>
      <c r="D138" s="447"/>
      <c r="E138" s="445"/>
      <c r="F138" s="445"/>
      <c r="G138" s="445"/>
      <c r="H138" s="445"/>
      <c r="I138" s="445"/>
      <c r="J138" s="445"/>
      <c r="K138" s="445"/>
      <c r="L138" s="445"/>
      <c r="M138" s="445"/>
      <c r="N138" s="443"/>
      <c r="O138" s="484"/>
      <c r="P138" s="474"/>
      <c r="Q138" s="487"/>
      <c r="R138" s="443"/>
      <c r="S138" s="474"/>
      <c r="T138" s="474"/>
      <c r="U138" s="474"/>
      <c r="V138" s="201" t="s">
        <v>200</v>
      </c>
      <c r="W138" s="199">
        <v>301</v>
      </c>
      <c r="X138" s="202" t="s">
        <v>201</v>
      </c>
      <c r="Y138" s="199">
        <v>857</v>
      </c>
      <c r="Z138" s="202" t="s">
        <v>202</v>
      </c>
      <c r="AA138" s="199">
        <v>57</v>
      </c>
      <c r="AB138" s="493"/>
    </row>
    <row r="139" spans="1:28" ht="33.75" x14ac:dyDescent="0.25">
      <c r="A139" s="474"/>
      <c r="B139" s="504"/>
      <c r="C139" s="443"/>
      <c r="D139" s="448"/>
      <c r="E139" s="445"/>
      <c r="F139" s="445"/>
      <c r="G139" s="445"/>
      <c r="H139" s="445"/>
      <c r="I139" s="445"/>
      <c r="J139" s="445"/>
      <c r="K139" s="445"/>
      <c r="L139" s="445"/>
      <c r="M139" s="445"/>
      <c r="N139" s="443"/>
      <c r="O139" s="484"/>
      <c r="P139" s="474"/>
      <c r="Q139" s="487"/>
      <c r="R139" s="443"/>
      <c r="S139" s="474"/>
      <c r="T139" s="474"/>
      <c r="U139" s="474"/>
      <c r="V139" s="201" t="s">
        <v>203</v>
      </c>
      <c r="W139" s="199">
        <v>47</v>
      </c>
      <c r="X139" s="201" t="s">
        <v>202</v>
      </c>
      <c r="Y139" s="199">
        <v>0</v>
      </c>
      <c r="Z139" s="202" t="s">
        <v>204</v>
      </c>
      <c r="AA139" s="199">
        <v>0</v>
      </c>
      <c r="AB139" s="493"/>
    </row>
    <row r="140" spans="1:28" ht="23.25" thickBot="1" x14ac:dyDescent="0.3">
      <c r="A140" s="474"/>
      <c r="B140" s="504"/>
      <c r="C140" s="444"/>
      <c r="D140" s="449"/>
      <c r="E140" s="446"/>
      <c r="F140" s="446"/>
      <c r="G140" s="446"/>
      <c r="H140" s="446"/>
      <c r="I140" s="446"/>
      <c r="J140" s="446"/>
      <c r="K140" s="446"/>
      <c r="L140" s="446"/>
      <c r="M140" s="446"/>
      <c r="N140" s="444"/>
      <c r="O140" s="485"/>
      <c r="P140" s="475"/>
      <c r="Q140" s="488"/>
      <c r="R140" s="444"/>
      <c r="S140" s="475"/>
      <c r="T140" s="475"/>
      <c r="U140" s="475"/>
      <c r="V140" s="203" t="s">
        <v>205</v>
      </c>
      <c r="W140" s="199">
        <v>0</v>
      </c>
      <c r="X140" s="203" t="s">
        <v>206</v>
      </c>
      <c r="Y140" s="199"/>
      <c r="Z140" s="203"/>
      <c r="AA140" s="205"/>
      <c r="AB140" s="494"/>
    </row>
    <row r="141" spans="1:28" ht="33.75" x14ac:dyDescent="0.25">
      <c r="A141" s="474"/>
      <c r="B141" s="504"/>
      <c r="C141" s="442" t="s">
        <v>225</v>
      </c>
      <c r="D141" s="38" t="s">
        <v>8</v>
      </c>
      <c r="E141" s="134">
        <v>350</v>
      </c>
      <c r="F141" s="134">
        <v>350</v>
      </c>
      <c r="G141" s="146">
        <v>350</v>
      </c>
      <c r="H141" s="146">
        <v>350</v>
      </c>
      <c r="I141" s="146">
        <v>350</v>
      </c>
      <c r="J141" s="151">
        <v>89</v>
      </c>
      <c r="K141" s="151">
        <v>101</v>
      </c>
      <c r="L141" s="135">
        <v>172</v>
      </c>
      <c r="M141" s="135">
        <v>192</v>
      </c>
      <c r="N141" s="442" t="s">
        <v>225</v>
      </c>
      <c r="O141" s="483"/>
      <c r="P141" s="483"/>
      <c r="Q141" s="486" t="s">
        <v>184</v>
      </c>
      <c r="R141" s="442" t="s">
        <v>225</v>
      </c>
      <c r="S141" s="483">
        <v>103</v>
      </c>
      <c r="T141" s="483">
        <v>89</v>
      </c>
      <c r="U141" s="483">
        <v>0</v>
      </c>
      <c r="V141" s="198" t="s">
        <v>185</v>
      </c>
      <c r="W141" s="199">
        <v>9</v>
      </c>
      <c r="X141" s="200" t="s">
        <v>186</v>
      </c>
      <c r="Y141" s="199">
        <v>8</v>
      </c>
      <c r="Z141" s="200" t="s">
        <v>187</v>
      </c>
      <c r="AA141" s="199">
        <v>0</v>
      </c>
      <c r="AB141" s="492">
        <v>192</v>
      </c>
    </row>
    <row r="142" spans="1:28" ht="45" x14ac:dyDescent="0.25">
      <c r="A142" s="474"/>
      <c r="B142" s="504"/>
      <c r="C142" s="443"/>
      <c r="D142" s="42" t="s">
        <v>9</v>
      </c>
      <c r="E142" s="138">
        <v>80514900</v>
      </c>
      <c r="F142" s="138">
        <v>80514900</v>
      </c>
      <c r="G142" s="139">
        <v>75514900</v>
      </c>
      <c r="H142" s="139">
        <v>75514900</v>
      </c>
      <c r="I142" s="139">
        <v>76279320</v>
      </c>
      <c r="J142" s="139">
        <v>50707850</v>
      </c>
      <c r="K142" s="150">
        <v>73272290</v>
      </c>
      <c r="L142" s="139">
        <v>71479070</v>
      </c>
      <c r="M142" s="139">
        <v>76279320</v>
      </c>
      <c r="N142" s="443"/>
      <c r="O142" s="484"/>
      <c r="P142" s="484"/>
      <c r="Q142" s="487"/>
      <c r="R142" s="443"/>
      <c r="S142" s="484"/>
      <c r="T142" s="484"/>
      <c r="U142" s="484"/>
      <c r="V142" s="201" t="s">
        <v>189</v>
      </c>
      <c r="W142" s="199">
        <v>37</v>
      </c>
      <c r="X142" s="202" t="s">
        <v>190</v>
      </c>
      <c r="Y142" s="199">
        <v>75</v>
      </c>
      <c r="Z142" s="202" t="s">
        <v>191</v>
      </c>
      <c r="AA142" s="199">
        <v>0</v>
      </c>
      <c r="AB142" s="493"/>
    </row>
    <row r="143" spans="1:28" ht="33.75" x14ac:dyDescent="0.25">
      <c r="A143" s="474"/>
      <c r="B143" s="504"/>
      <c r="C143" s="443"/>
      <c r="D143" s="38" t="s">
        <v>192</v>
      </c>
      <c r="E143" s="140"/>
      <c r="F143" s="138"/>
      <c r="G143" s="139"/>
      <c r="H143" s="139"/>
      <c r="I143" s="139"/>
      <c r="J143" s="149"/>
      <c r="K143" s="150"/>
      <c r="L143" s="141"/>
      <c r="M143" s="141"/>
      <c r="N143" s="443"/>
      <c r="O143" s="484"/>
      <c r="P143" s="484"/>
      <c r="Q143" s="487"/>
      <c r="R143" s="443"/>
      <c r="S143" s="484"/>
      <c r="T143" s="484"/>
      <c r="U143" s="484"/>
      <c r="V143" s="201" t="s">
        <v>193</v>
      </c>
      <c r="W143" s="199">
        <v>56</v>
      </c>
      <c r="X143" s="202" t="s">
        <v>194</v>
      </c>
      <c r="Y143" s="199">
        <v>26</v>
      </c>
      <c r="Z143" s="202" t="s">
        <v>195</v>
      </c>
      <c r="AA143" s="199">
        <v>0</v>
      </c>
      <c r="AB143" s="493"/>
    </row>
    <row r="144" spans="1:28" ht="33.75" x14ac:dyDescent="0.25">
      <c r="A144" s="474"/>
      <c r="B144" s="504"/>
      <c r="C144" s="443"/>
      <c r="D144" s="42" t="s">
        <v>196</v>
      </c>
      <c r="E144" s="138">
        <v>6235990</v>
      </c>
      <c r="F144" s="138">
        <v>6235990</v>
      </c>
      <c r="G144" s="139">
        <v>6235990</v>
      </c>
      <c r="H144" s="139">
        <v>6235990</v>
      </c>
      <c r="I144" s="145">
        <v>6235990</v>
      </c>
      <c r="J144" s="139">
        <v>4606876.7</v>
      </c>
      <c r="K144" s="150">
        <v>5936323.3499999996</v>
      </c>
      <c r="L144" s="139">
        <v>6235990</v>
      </c>
      <c r="M144" s="139">
        <v>6235990</v>
      </c>
      <c r="N144" s="443"/>
      <c r="O144" s="484"/>
      <c r="P144" s="484"/>
      <c r="Q144" s="487"/>
      <c r="R144" s="443"/>
      <c r="S144" s="484"/>
      <c r="T144" s="484"/>
      <c r="U144" s="484"/>
      <c r="V144" s="201" t="s">
        <v>197</v>
      </c>
      <c r="W144" s="199">
        <v>12</v>
      </c>
      <c r="X144" s="202" t="s">
        <v>198</v>
      </c>
      <c r="Y144" s="199">
        <v>2</v>
      </c>
      <c r="Z144" s="202" t="s">
        <v>199</v>
      </c>
      <c r="AA144" s="199">
        <v>94</v>
      </c>
      <c r="AB144" s="493"/>
    </row>
    <row r="145" spans="1:28" ht="22.5" x14ac:dyDescent="0.25">
      <c r="A145" s="474"/>
      <c r="B145" s="504"/>
      <c r="C145" s="443"/>
      <c r="D145" s="447"/>
      <c r="E145" s="445"/>
      <c r="F145" s="445"/>
      <c r="G145" s="445"/>
      <c r="H145" s="445"/>
      <c r="I145" s="445"/>
      <c r="J145" s="445"/>
      <c r="K145" s="445"/>
      <c r="L145" s="445"/>
      <c r="M145" s="445"/>
      <c r="N145" s="443"/>
      <c r="O145" s="484"/>
      <c r="P145" s="484"/>
      <c r="Q145" s="487"/>
      <c r="R145" s="443"/>
      <c r="S145" s="484"/>
      <c r="T145" s="484"/>
      <c r="U145" s="484"/>
      <c r="V145" s="201" t="s">
        <v>200</v>
      </c>
      <c r="W145" s="199">
        <v>33</v>
      </c>
      <c r="X145" s="202" t="s">
        <v>201</v>
      </c>
      <c r="Y145" s="199">
        <v>81</v>
      </c>
      <c r="Z145" s="202" t="s">
        <v>202</v>
      </c>
      <c r="AA145" s="199">
        <v>98</v>
      </c>
      <c r="AB145" s="493"/>
    </row>
    <row r="146" spans="1:28" ht="33.75" x14ac:dyDescent="0.25">
      <c r="A146" s="474"/>
      <c r="B146" s="504"/>
      <c r="C146" s="443"/>
      <c r="D146" s="448"/>
      <c r="E146" s="445"/>
      <c r="F146" s="445"/>
      <c r="G146" s="445"/>
      <c r="H146" s="445"/>
      <c r="I146" s="445"/>
      <c r="J146" s="445"/>
      <c r="K146" s="445"/>
      <c r="L146" s="445"/>
      <c r="M146" s="445"/>
      <c r="N146" s="443"/>
      <c r="O146" s="484"/>
      <c r="P146" s="484"/>
      <c r="Q146" s="487"/>
      <c r="R146" s="443"/>
      <c r="S146" s="484"/>
      <c r="T146" s="484"/>
      <c r="U146" s="484"/>
      <c r="V146" s="201" t="s">
        <v>203</v>
      </c>
      <c r="W146" s="199">
        <v>45</v>
      </c>
      <c r="X146" s="201" t="s">
        <v>202</v>
      </c>
      <c r="Y146" s="199">
        <v>0</v>
      </c>
      <c r="Z146" s="202" t="s">
        <v>204</v>
      </c>
      <c r="AA146" s="199">
        <v>0</v>
      </c>
      <c r="AB146" s="493"/>
    </row>
    <row r="147" spans="1:28" ht="23.25" thickBot="1" x14ac:dyDescent="0.3">
      <c r="A147" s="474"/>
      <c r="B147" s="504"/>
      <c r="C147" s="444"/>
      <c r="D147" s="449"/>
      <c r="E147" s="446"/>
      <c r="F147" s="446"/>
      <c r="G147" s="446"/>
      <c r="H147" s="446"/>
      <c r="I147" s="446"/>
      <c r="J147" s="446"/>
      <c r="K147" s="446"/>
      <c r="L147" s="446"/>
      <c r="M147" s="446"/>
      <c r="N147" s="444"/>
      <c r="O147" s="485"/>
      <c r="P147" s="485"/>
      <c r="Q147" s="488"/>
      <c r="R147" s="444"/>
      <c r="S147" s="485"/>
      <c r="T147" s="485"/>
      <c r="U147" s="485"/>
      <c r="V147" s="203" t="s">
        <v>205</v>
      </c>
      <c r="W147" s="199">
        <v>0</v>
      </c>
      <c r="X147" s="203" t="s">
        <v>206</v>
      </c>
      <c r="Y147" s="199">
        <v>0</v>
      </c>
      <c r="Z147" s="203"/>
      <c r="AA147" s="205"/>
      <c r="AB147" s="494"/>
    </row>
    <row r="148" spans="1:28" x14ac:dyDescent="0.25">
      <c r="A148" s="474"/>
      <c r="B148" s="504"/>
      <c r="C148" s="498" t="s">
        <v>226</v>
      </c>
      <c r="D148" s="208" t="s">
        <v>227</v>
      </c>
      <c r="E148" s="135">
        <v>30000</v>
      </c>
      <c r="F148" s="135">
        <v>30000</v>
      </c>
      <c r="G148" s="135">
        <v>30000</v>
      </c>
      <c r="H148" s="135">
        <v>30000</v>
      </c>
      <c r="I148" s="135">
        <v>30000</v>
      </c>
      <c r="J148" s="135">
        <v>2427</v>
      </c>
      <c r="K148" s="135">
        <v>14067</v>
      </c>
      <c r="L148" s="135">
        <v>23667</v>
      </c>
      <c r="M148" s="135">
        <v>30000</v>
      </c>
      <c r="N148" s="483"/>
      <c r="O148" s="483"/>
      <c r="P148" s="483"/>
      <c r="Q148" s="483"/>
      <c r="R148" s="483"/>
      <c r="S148" s="483">
        <v>14003</v>
      </c>
      <c r="T148" s="483">
        <v>15988</v>
      </c>
      <c r="U148" s="483">
        <v>9</v>
      </c>
      <c r="V148" s="495"/>
      <c r="W148" s="495"/>
      <c r="X148" s="495"/>
      <c r="Y148" s="495"/>
      <c r="Z148" s="495"/>
      <c r="AA148" s="505"/>
      <c r="AB148" s="509">
        <v>30000</v>
      </c>
    </row>
    <row r="149" spans="1:28" ht="27.75" thickBot="1" x14ac:dyDescent="0.3">
      <c r="A149" s="474"/>
      <c r="B149" s="504"/>
      <c r="C149" s="499"/>
      <c r="D149" s="209" t="s">
        <v>228</v>
      </c>
      <c r="E149" s="152">
        <v>1610298000</v>
      </c>
      <c r="F149" s="152">
        <v>1610298000</v>
      </c>
      <c r="G149" s="153">
        <v>1510298000</v>
      </c>
      <c r="H149" s="153">
        <v>1510298000</v>
      </c>
      <c r="I149" s="153">
        <v>1525586400</v>
      </c>
      <c r="J149" s="152">
        <v>1014157000</v>
      </c>
      <c r="K149" s="152">
        <v>1465445800</v>
      </c>
      <c r="L149" s="152">
        <v>1429581400</v>
      </c>
      <c r="M149" s="152">
        <v>1525586400</v>
      </c>
      <c r="N149" s="484"/>
      <c r="O149" s="484"/>
      <c r="P149" s="484"/>
      <c r="Q149" s="484"/>
      <c r="R149" s="484"/>
      <c r="S149" s="484"/>
      <c r="T149" s="484"/>
      <c r="U149" s="484"/>
      <c r="V149" s="496"/>
      <c r="W149" s="496"/>
      <c r="X149" s="496"/>
      <c r="Y149" s="496"/>
      <c r="Z149" s="496"/>
      <c r="AA149" s="506"/>
      <c r="AB149" s="510"/>
    </row>
    <row r="150" spans="1:28" x14ac:dyDescent="0.25">
      <c r="A150" s="474"/>
      <c r="B150" s="504"/>
      <c r="C150" s="500"/>
      <c r="D150" s="208" t="s">
        <v>229</v>
      </c>
      <c r="E150" s="154"/>
      <c r="F150" s="154"/>
      <c r="G150" s="155"/>
      <c r="H150" s="155"/>
      <c r="I150" s="155"/>
      <c r="J150" s="152"/>
      <c r="K150" s="152"/>
      <c r="L150" s="152"/>
      <c r="M150" s="152"/>
      <c r="N150" s="502"/>
      <c r="O150" s="502"/>
      <c r="P150" s="502"/>
      <c r="Q150" s="502"/>
      <c r="R150" s="502"/>
      <c r="S150" s="502"/>
      <c r="T150" s="502"/>
      <c r="U150" s="502"/>
      <c r="V150" s="496"/>
      <c r="W150" s="496"/>
      <c r="X150" s="496"/>
      <c r="Y150" s="496"/>
      <c r="Z150" s="496"/>
      <c r="AA150" s="507"/>
      <c r="AB150" s="511"/>
    </row>
    <row r="151" spans="1:28" ht="36.75" thickBot="1" x14ac:dyDescent="0.3">
      <c r="A151" s="474"/>
      <c r="B151" s="504"/>
      <c r="C151" s="501"/>
      <c r="D151" s="210" t="s">
        <v>230</v>
      </c>
      <c r="E151" s="156">
        <v>124719800</v>
      </c>
      <c r="F151" s="156">
        <v>124719800</v>
      </c>
      <c r="G151" s="157">
        <v>124719800</v>
      </c>
      <c r="H151" s="157">
        <v>124719800</v>
      </c>
      <c r="I151" s="157">
        <v>124719800</v>
      </c>
      <c r="J151" s="152">
        <v>92137534.00000003</v>
      </c>
      <c r="K151" s="152">
        <v>118726466.99999996</v>
      </c>
      <c r="L151" s="152">
        <v>124719800</v>
      </c>
      <c r="M151" s="152">
        <v>124719800</v>
      </c>
      <c r="N151" s="485"/>
      <c r="O151" s="485"/>
      <c r="P151" s="485"/>
      <c r="Q151" s="485"/>
      <c r="R151" s="485"/>
      <c r="S151" s="485"/>
      <c r="T151" s="485"/>
      <c r="U151" s="485"/>
      <c r="V151" s="497"/>
      <c r="W151" s="497"/>
      <c r="X151" s="497"/>
      <c r="Y151" s="497"/>
      <c r="Z151" s="497"/>
      <c r="AA151" s="508"/>
      <c r="AB151" s="512"/>
    </row>
    <row r="152" spans="1:28" ht="33.75" x14ac:dyDescent="0.25">
      <c r="A152" s="474">
        <v>2</v>
      </c>
      <c r="B152" s="503" t="s">
        <v>120</v>
      </c>
      <c r="C152" s="442" t="s">
        <v>182</v>
      </c>
      <c r="D152" s="38" t="s">
        <v>8</v>
      </c>
      <c r="E152" s="158">
        <v>8910</v>
      </c>
      <c r="F152" s="158">
        <v>8910</v>
      </c>
      <c r="G152" s="146">
        <v>8910</v>
      </c>
      <c r="H152" s="146">
        <v>8910</v>
      </c>
      <c r="I152" s="146">
        <v>8910</v>
      </c>
      <c r="J152" s="136">
        <v>1525</v>
      </c>
      <c r="K152" s="136">
        <v>4139</v>
      </c>
      <c r="L152" s="137">
        <v>5830</v>
      </c>
      <c r="M152" s="137">
        <v>6717</v>
      </c>
      <c r="N152" s="442" t="s">
        <v>182</v>
      </c>
      <c r="O152" s="483"/>
      <c r="P152" s="483"/>
      <c r="Q152" s="486" t="s">
        <v>184</v>
      </c>
      <c r="R152" s="442" t="s">
        <v>182</v>
      </c>
      <c r="S152" s="483">
        <v>3148</v>
      </c>
      <c r="T152" s="483">
        <v>3565</v>
      </c>
      <c r="U152" s="483">
        <v>4</v>
      </c>
      <c r="V152" s="198" t="s">
        <v>185</v>
      </c>
      <c r="W152" s="206">
        <v>184</v>
      </c>
      <c r="X152" s="200" t="s">
        <v>186</v>
      </c>
      <c r="Y152" s="206">
        <v>200</v>
      </c>
      <c r="Z152" s="200" t="s">
        <v>187</v>
      </c>
      <c r="AA152" s="206">
        <v>342</v>
      </c>
      <c r="AB152" s="492">
        <v>6717</v>
      </c>
    </row>
    <row r="153" spans="1:28" ht="45" x14ac:dyDescent="0.25">
      <c r="A153" s="474"/>
      <c r="B153" s="503"/>
      <c r="C153" s="443"/>
      <c r="D153" s="42" t="s">
        <v>9</v>
      </c>
      <c r="E153" s="138">
        <v>89245110</v>
      </c>
      <c r="F153" s="138">
        <v>93060400</v>
      </c>
      <c r="G153" s="138">
        <v>97840450</v>
      </c>
      <c r="H153" s="138">
        <v>97840450</v>
      </c>
      <c r="I153" s="138">
        <v>88921792</v>
      </c>
      <c r="J153" s="138">
        <v>62493750</v>
      </c>
      <c r="K153" s="138">
        <v>76823850</v>
      </c>
      <c r="L153" s="138">
        <v>89562008</v>
      </c>
      <c r="M153" s="138">
        <v>88919837</v>
      </c>
      <c r="N153" s="443"/>
      <c r="O153" s="484"/>
      <c r="P153" s="484"/>
      <c r="Q153" s="487"/>
      <c r="R153" s="443"/>
      <c r="S153" s="484"/>
      <c r="T153" s="484"/>
      <c r="U153" s="484"/>
      <c r="V153" s="201" t="s">
        <v>189</v>
      </c>
      <c r="W153" s="206">
        <v>2481</v>
      </c>
      <c r="X153" s="202" t="s">
        <v>190</v>
      </c>
      <c r="Y153" s="206">
        <v>3032</v>
      </c>
      <c r="Z153" s="202" t="s">
        <v>191</v>
      </c>
      <c r="AA153" s="206">
        <v>25</v>
      </c>
      <c r="AB153" s="493"/>
    </row>
    <row r="154" spans="1:28" ht="33.75" x14ac:dyDescent="0.25">
      <c r="A154" s="474"/>
      <c r="B154" s="503"/>
      <c r="C154" s="443"/>
      <c r="D154" s="38" t="s">
        <v>192</v>
      </c>
      <c r="E154" s="159"/>
      <c r="F154" s="138"/>
      <c r="G154" s="138"/>
      <c r="H154" s="138"/>
      <c r="I154" s="138"/>
      <c r="J154" s="138"/>
      <c r="K154" s="143"/>
      <c r="L154" s="144"/>
      <c r="M154" s="144"/>
      <c r="N154" s="443"/>
      <c r="O154" s="484"/>
      <c r="P154" s="484"/>
      <c r="Q154" s="487"/>
      <c r="R154" s="443"/>
      <c r="S154" s="484"/>
      <c r="T154" s="484"/>
      <c r="U154" s="484"/>
      <c r="V154" s="201" t="s">
        <v>193</v>
      </c>
      <c r="W154" s="206">
        <v>905</v>
      </c>
      <c r="X154" s="202" t="s">
        <v>194</v>
      </c>
      <c r="Y154" s="206">
        <v>519</v>
      </c>
      <c r="Z154" s="202" t="s">
        <v>195</v>
      </c>
      <c r="AA154" s="206">
        <v>7</v>
      </c>
      <c r="AB154" s="493"/>
    </row>
    <row r="155" spans="1:28" ht="33.75" x14ac:dyDescent="0.25">
      <c r="A155" s="474"/>
      <c r="B155" s="503"/>
      <c r="C155" s="443"/>
      <c r="D155" s="42" t="s">
        <v>196</v>
      </c>
      <c r="E155" s="138">
        <v>6563700.0999999996</v>
      </c>
      <c r="F155" s="138">
        <v>6780753.4499999974</v>
      </c>
      <c r="G155" s="138">
        <v>6780753.4499999974</v>
      </c>
      <c r="H155" s="141">
        <v>6775858.4500000002</v>
      </c>
      <c r="I155" s="141">
        <v>6775858.4500000002</v>
      </c>
      <c r="J155" s="138">
        <v>2956913.3</v>
      </c>
      <c r="K155" s="138">
        <v>6775858.4500000002</v>
      </c>
      <c r="L155" s="138">
        <v>6775858.4500000002</v>
      </c>
      <c r="M155" s="138">
        <v>6775858.4500000002</v>
      </c>
      <c r="N155" s="443"/>
      <c r="O155" s="484"/>
      <c r="P155" s="484"/>
      <c r="Q155" s="487"/>
      <c r="R155" s="443"/>
      <c r="S155" s="484"/>
      <c r="T155" s="484"/>
      <c r="U155" s="484"/>
      <c r="V155" s="201" t="s">
        <v>197</v>
      </c>
      <c r="W155" s="206">
        <v>1427</v>
      </c>
      <c r="X155" s="202" t="s">
        <v>198</v>
      </c>
      <c r="Y155" s="206">
        <v>473</v>
      </c>
      <c r="Z155" s="202" t="s">
        <v>199</v>
      </c>
      <c r="AA155" s="206">
        <v>6250</v>
      </c>
      <c r="AB155" s="493"/>
    </row>
    <row r="156" spans="1:28" ht="22.5" x14ac:dyDescent="0.25">
      <c r="A156" s="474"/>
      <c r="B156" s="503"/>
      <c r="C156" s="443"/>
      <c r="D156" s="447"/>
      <c r="E156" s="445"/>
      <c r="F156" s="445"/>
      <c r="G156" s="445"/>
      <c r="H156" s="445"/>
      <c r="I156" s="445"/>
      <c r="J156" s="445"/>
      <c r="K156" s="445"/>
      <c r="L156" s="445"/>
      <c r="M156" s="445"/>
      <c r="N156" s="443"/>
      <c r="O156" s="484"/>
      <c r="P156" s="484"/>
      <c r="Q156" s="487"/>
      <c r="R156" s="443"/>
      <c r="S156" s="484"/>
      <c r="T156" s="484"/>
      <c r="U156" s="484"/>
      <c r="V156" s="201" t="s">
        <v>200</v>
      </c>
      <c r="W156" s="206">
        <v>1593</v>
      </c>
      <c r="X156" s="202" t="s">
        <v>201</v>
      </c>
      <c r="Y156" s="206">
        <v>2272</v>
      </c>
      <c r="Z156" s="202" t="s">
        <v>202</v>
      </c>
      <c r="AA156" s="206">
        <v>93</v>
      </c>
      <c r="AB156" s="493"/>
    </row>
    <row r="157" spans="1:28" ht="33.75" x14ac:dyDescent="0.25">
      <c r="A157" s="474"/>
      <c r="B157" s="503"/>
      <c r="C157" s="443"/>
      <c r="D157" s="448"/>
      <c r="E157" s="445"/>
      <c r="F157" s="445"/>
      <c r="G157" s="445"/>
      <c r="H157" s="445"/>
      <c r="I157" s="445"/>
      <c r="J157" s="445"/>
      <c r="K157" s="445"/>
      <c r="L157" s="445"/>
      <c r="M157" s="445"/>
      <c r="N157" s="443"/>
      <c r="O157" s="484"/>
      <c r="P157" s="484"/>
      <c r="Q157" s="487"/>
      <c r="R157" s="443"/>
      <c r="S157" s="484"/>
      <c r="T157" s="484"/>
      <c r="U157" s="484"/>
      <c r="V157" s="201" t="s">
        <v>203</v>
      </c>
      <c r="W157" s="206">
        <v>127</v>
      </c>
      <c r="X157" s="201" t="s">
        <v>202</v>
      </c>
      <c r="Y157" s="206">
        <v>221</v>
      </c>
      <c r="Z157" s="202" t="s">
        <v>204</v>
      </c>
      <c r="AA157" s="206">
        <v>0</v>
      </c>
      <c r="AB157" s="493"/>
    </row>
    <row r="158" spans="1:28" ht="23.25" thickBot="1" x14ac:dyDescent="0.3">
      <c r="A158" s="474"/>
      <c r="B158" s="503"/>
      <c r="C158" s="444"/>
      <c r="D158" s="449"/>
      <c r="E158" s="446"/>
      <c r="F158" s="446"/>
      <c r="G158" s="446"/>
      <c r="H158" s="446"/>
      <c r="I158" s="446"/>
      <c r="J158" s="446"/>
      <c r="K158" s="446"/>
      <c r="L158" s="446"/>
      <c r="M158" s="446"/>
      <c r="N158" s="444"/>
      <c r="O158" s="485"/>
      <c r="P158" s="485"/>
      <c r="Q158" s="488"/>
      <c r="R158" s="444"/>
      <c r="S158" s="485"/>
      <c r="T158" s="485"/>
      <c r="U158" s="485"/>
      <c r="V158" s="203" t="s">
        <v>205</v>
      </c>
      <c r="W158" s="206">
        <v>0</v>
      </c>
      <c r="X158" s="203" t="s">
        <v>206</v>
      </c>
      <c r="Y158" s="206">
        <v>0</v>
      </c>
      <c r="Z158" s="203"/>
      <c r="AA158" s="205"/>
      <c r="AB158" s="494"/>
    </row>
    <row r="159" spans="1:28" ht="33.75" x14ac:dyDescent="0.25">
      <c r="A159" s="474"/>
      <c r="B159" s="503"/>
      <c r="C159" s="442" t="s">
        <v>207</v>
      </c>
      <c r="D159" s="38" t="s">
        <v>8</v>
      </c>
      <c r="E159" s="158">
        <v>4307</v>
      </c>
      <c r="F159" s="158">
        <v>4307</v>
      </c>
      <c r="G159" s="138">
        <v>4307</v>
      </c>
      <c r="H159" s="138">
        <v>4307</v>
      </c>
      <c r="I159" s="138">
        <v>4307</v>
      </c>
      <c r="J159" s="158">
        <v>985</v>
      </c>
      <c r="K159" s="136">
        <v>2537</v>
      </c>
      <c r="L159" s="135">
        <v>3540</v>
      </c>
      <c r="M159" s="135">
        <v>4805</v>
      </c>
      <c r="N159" s="442" t="s">
        <v>207</v>
      </c>
      <c r="O159" s="483"/>
      <c r="P159" s="483"/>
      <c r="Q159" s="486" t="s">
        <v>184</v>
      </c>
      <c r="R159" s="442" t="s">
        <v>207</v>
      </c>
      <c r="S159" s="483">
        <v>1997</v>
      </c>
      <c r="T159" s="483">
        <v>2802</v>
      </c>
      <c r="U159" s="483">
        <v>6</v>
      </c>
      <c r="V159" s="198" t="s">
        <v>185</v>
      </c>
      <c r="W159" s="207">
        <v>0</v>
      </c>
      <c r="X159" s="200" t="s">
        <v>186</v>
      </c>
      <c r="Y159" s="207">
        <v>0</v>
      </c>
      <c r="Z159" s="200" t="s">
        <v>187</v>
      </c>
      <c r="AA159" s="207">
        <v>535</v>
      </c>
      <c r="AB159" s="492">
        <v>4805</v>
      </c>
    </row>
    <row r="160" spans="1:28" ht="45" x14ac:dyDescent="0.25">
      <c r="A160" s="474"/>
      <c r="B160" s="503"/>
      <c r="C160" s="443"/>
      <c r="D160" s="42" t="s">
        <v>9</v>
      </c>
      <c r="E160" s="138">
        <v>89245110</v>
      </c>
      <c r="F160" s="138">
        <v>93060400</v>
      </c>
      <c r="G160" s="138">
        <v>97840450</v>
      </c>
      <c r="H160" s="138">
        <v>97840450</v>
      </c>
      <c r="I160" s="138">
        <v>88921797</v>
      </c>
      <c r="J160" s="138">
        <v>62493750</v>
      </c>
      <c r="K160" s="139">
        <v>76823850</v>
      </c>
      <c r="L160" s="138">
        <v>89562008</v>
      </c>
      <c r="M160" s="138">
        <v>88919838</v>
      </c>
      <c r="N160" s="443"/>
      <c r="O160" s="484"/>
      <c r="P160" s="484"/>
      <c r="Q160" s="487"/>
      <c r="R160" s="443"/>
      <c r="S160" s="484"/>
      <c r="T160" s="484"/>
      <c r="U160" s="484"/>
      <c r="V160" s="201" t="s">
        <v>189</v>
      </c>
      <c r="W160" s="207">
        <v>379</v>
      </c>
      <c r="X160" s="202" t="s">
        <v>190</v>
      </c>
      <c r="Y160" s="207">
        <v>377</v>
      </c>
      <c r="Z160" s="202" t="s">
        <v>191</v>
      </c>
      <c r="AA160" s="207">
        <v>18</v>
      </c>
      <c r="AB160" s="493"/>
    </row>
    <row r="161" spans="1:28" ht="33.75" x14ac:dyDescent="0.25">
      <c r="A161" s="474"/>
      <c r="B161" s="503"/>
      <c r="C161" s="443"/>
      <c r="D161" s="38" t="s">
        <v>192</v>
      </c>
      <c r="E161" s="159"/>
      <c r="F161" s="138"/>
      <c r="G161" s="138"/>
      <c r="H161" s="138"/>
      <c r="I161" s="138"/>
      <c r="J161" s="138"/>
      <c r="K161" s="143"/>
      <c r="L161" s="144"/>
      <c r="M161" s="141"/>
      <c r="N161" s="443"/>
      <c r="O161" s="484"/>
      <c r="P161" s="484"/>
      <c r="Q161" s="487"/>
      <c r="R161" s="443"/>
      <c r="S161" s="484"/>
      <c r="T161" s="484"/>
      <c r="U161" s="484"/>
      <c r="V161" s="201" t="s">
        <v>193</v>
      </c>
      <c r="W161" s="207">
        <v>125</v>
      </c>
      <c r="X161" s="202" t="s">
        <v>194</v>
      </c>
      <c r="Y161" s="207">
        <v>550</v>
      </c>
      <c r="Z161" s="202" t="s">
        <v>195</v>
      </c>
      <c r="AA161" s="207">
        <v>9</v>
      </c>
      <c r="AB161" s="493"/>
    </row>
    <row r="162" spans="1:28" ht="33.75" x14ac:dyDescent="0.25">
      <c r="A162" s="474"/>
      <c r="B162" s="503"/>
      <c r="C162" s="443"/>
      <c r="D162" s="42" t="s">
        <v>196</v>
      </c>
      <c r="E162" s="138">
        <v>6563700.0999999996</v>
      </c>
      <c r="F162" s="138">
        <v>6780753.4499999974</v>
      </c>
      <c r="G162" s="138">
        <v>6780753.4499999974</v>
      </c>
      <c r="H162" s="141">
        <v>6775858.4500000002</v>
      </c>
      <c r="I162" s="141">
        <v>6775858.4500000002</v>
      </c>
      <c r="J162" s="138">
        <v>2956913.3</v>
      </c>
      <c r="K162" s="145">
        <v>6775858.4500000002</v>
      </c>
      <c r="L162" s="138">
        <v>6775858.4500000002</v>
      </c>
      <c r="M162" s="138">
        <v>6775858.4500000002</v>
      </c>
      <c r="N162" s="443"/>
      <c r="O162" s="484"/>
      <c r="P162" s="484"/>
      <c r="Q162" s="487"/>
      <c r="R162" s="443"/>
      <c r="S162" s="484"/>
      <c r="T162" s="484"/>
      <c r="U162" s="484"/>
      <c r="V162" s="201" t="s">
        <v>197</v>
      </c>
      <c r="W162" s="207">
        <v>1259</v>
      </c>
      <c r="X162" s="202" t="s">
        <v>198</v>
      </c>
      <c r="Y162" s="207">
        <v>2259</v>
      </c>
      <c r="Z162" s="202" t="s">
        <v>199</v>
      </c>
      <c r="AA162" s="207">
        <v>4129</v>
      </c>
      <c r="AB162" s="493"/>
    </row>
    <row r="163" spans="1:28" ht="22.5" x14ac:dyDescent="0.25">
      <c r="A163" s="474"/>
      <c r="B163" s="503"/>
      <c r="C163" s="443"/>
      <c r="D163" s="447"/>
      <c r="E163" s="445"/>
      <c r="F163" s="445"/>
      <c r="G163" s="445"/>
      <c r="H163" s="445"/>
      <c r="I163" s="445"/>
      <c r="J163" s="445"/>
      <c r="K163" s="445"/>
      <c r="L163" s="445"/>
      <c r="M163" s="445"/>
      <c r="N163" s="443"/>
      <c r="O163" s="484"/>
      <c r="P163" s="484"/>
      <c r="Q163" s="487"/>
      <c r="R163" s="443"/>
      <c r="S163" s="484"/>
      <c r="T163" s="484"/>
      <c r="U163" s="484"/>
      <c r="V163" s="201" t="s">
        <v>200</v>
      </c>
      <c r="W163" s="207">
        <v>2855</v>
      </c>
      <c r="X163" s="202" t="s">
        <v>201</v>
      </c>
      <c r="Y163" s="207">
        <v>1417</v>
      </c>
      <c r="Z163" s="202" t="s">
        <v>202</v>
      </c>
      <c r="AA163" s="207">
        <v>114</v>
      </c>
      <c r="AB163" s="493"/>
    </row>
    <row r="164" spans="1:28" ht="33.75" x14ac:dyDescent="0.25">
      <c r="A164" s="474"/>
      <c r="B164" s="503"/>
      <c r="C164" s="443"/>
      <c r="D164" s="448"/>
      <c r="E164" s="445"/>
      <c r="F164" s="445"/>
      <c r="G164" s="445"/>
      <c r="H164" s="445"/>
      <c r="I164" s="445"/>
      <c r="J164" s="445"/>
      <c r="K164" s="445"/>
      <c r="L164" s="445"/>
      <c r="M164" s="445"/>
      <c r="N164" s="443"/>
      <c r="O164" s="484"/>
      <c r="P164" s="484"/>
      <c r="Q164" s="487"/>
      <c r="R164" s="443"/>
      <c r="S164" s="484"/>
      <c r="T164" s="484"/>
      <c r="U164" s="484"/>
      <c r="V164" s="201" t="s">
        <v>203</v>
      </c>
      <c r="W164" s="207">
        <v>184</v>
      </c>
      <c r="X164" s="201" t="s">
        <v>202</v>
      </c>
      <c r="Y164" s="207">
        <v>202</v>
      </c>
      <c r="Z164" s="202" t="s">
        <v>204</v>
      </c>
      <c r="AA164" s="207">
        <v>0</v>
      </c>
      <c r="AB164" s="493"/>
    </row>
    <row r="165" spans="1:28" ht="23.25" thickBot="1" x14ac:dyDescent="0.3">
      <c r="A165" s="474"/>
      <c r="B165" s="503"/>
      <c r="C165" s="444"/>
      <c r="D165" s="449"/>
      <c r="E165" s="446"/>
      <c r="F165" s="446"/>
      <c r="G165" s="446"/>
      <c r="H165" s="446"/>
      <c r="I165" s="446"/>
      <c r="J165" s="446"/>
      <c r="K165" s="446"/>
      <c r="L165" s="446"/>
      <c r="M165" s="446"/>
      <c r="N165" s="444"/>
      <c r="O165" s="485"/>
      <c r="P165" s="485"/>
      <c r="Q165" s="488"/>
      <c r="R165" s="444"/>
      <c r="S165" s="485"/>
      <c r="T165" s="485"/>
      <c r="U165" s="485"/>
      <c r="V165" s="203" t="s">
        <v>205</v>
      </c>
      <c r="W165" s="207">
        <v>3</v>
      </c>
      <c r="X165" s="203" t="s">
        <v>206</v>
      </c>
      <c r="Y165" s="207">
        <v>0</v>
      </c>
      <c r="Z165" s="203"/>
      <c r="AA165" s="205"/>
      <c r="AB165" s="494"/>
    </row>
    <row r="166" spans="1:28" ht="33.75" x14ac:dyDescent="0.25">
      <c r="A166" s="474"/>
      <c r="B166" s="503"/>
      <c r="C166" s="442" t="s">
        <v>208</v>
      </c>
      <c r="D166" s="38" t="s">
        <v>8</v>
      </c>
      <c r="E166" s="158">
        <v>3640</v>
      </c>
      <c r="F166" s="158">
        <v>3640</v>
      </c>
      <c r="G166" s="158">
        <v>3640</v>
      </c>
      <c r="H166" s="158">
        <v>3640</v>
      </c>
      <c r="I166" s="158">
        <v>3640</v>
      </c>
      <c r="J166" s="158">
        <v>2214</v>
      </c>
      <c r="K166" s="136">
        <v>7132</v>
      </c>
      <c r="L166" s="135">
        <v>7575</v>
      </c>
      <c r="M166" s="135">
        <v>10366</v>
      </c>
      <c r="N166" s="442" t="s">
        <v>208</v>
      </c>
      <c r="O166" s="483"/>
      <c r="P166" s="483"/>
      <c r="Q166" s="486" t="s">
        <v>184</v>
      </c>
      <c r="R166" s="442" t="s">
        <v>208</v>
      </c>
      <c r="S166" s="483">
        <v>4917</v>
      </c>
      <c r="T166" s="483">
        <v>5443</v>
      </c>
      <c r="U166" s="483">
        <v>6</v>
      </c>
      <c r="V166" s="198" t="s">
        <v>185</v>
      </c>
      <c r="W166" s="206">
        <v>357</v>
      </c>
      <c r="X166" s="200" t="s">
        <v>186</v>
      </c>
      <c r="Y166" s="206">
        <v>357</v>
      </c>
      <c r="Z166" s="200" t="s">
        <v>187</v>
      </c>
      <c r="AA166" s="206">
        <v>326</v>
      </c>
      <c r="AB166" s="492">
        <v>10366</v>
      </c>
    </row>
    <row r="167" spans="1:28" ht="45" x14ac:dyDescent="0.25">
      <c r="A167" s="474"/>
      <c r="B167" s="503"/>
      <c r="C167" s="443"/>
      <c r="D167" s="42" t="s">
        <v>9</v>
      </c>
      <c r="E167" s="138">
        <v>89245110</v>
      </c>
      <c r="F167" s="138">
        <v>93060400</v>
      </c>
      <c r="G167" s="138">
        <v>97840450</v>
      </c>
      <c r="H167" s="138">
        <v>97840450</v>
      </c>
      <c r="I167" s="138">
        <v>88921797</v>
      </c>
      <c r="J167" s="138">
        <v>62493750</v>
      </c>
      <c r="K167" s="139">
        <v>76823850</v>
      </c>
      <c r="L167" s="138">
        <v>89562008</v>
      </c>
      <c r="M167" s="138">
        <v>88919838</v>
      </c>
      <c r="N167" s="443"/>
      <c r="O167" s="484"/>
      <c r="P167" s="484"/>
      <c r="Q167" s="487"/>
      <c r="R167" s="443"/>
      <c r="S167" s="484"/>
      <c r="T167" s="484"/>
      <c r="U167" s="484"/>
      <c r="V167" s="201" t="s">
        <v>189</v>
      </c>
      <c r="W167" s="206">
        <v>4164</v>
      </c>
      <c r="X167" s="202" t="s">
        <v>190</v>
      </c>
      <c r="Y167" s="206">
        <v>4240</v>
      </c>
      <c r="Z167" s="202" t="s">
        <v>191</v>
      </c>
      <c r="AA167" s="206">
        <v>57</v>
      </c>
      <c r="AB167" s="493"/>
    </row>
    <row r="168" spans="1:28" ht="33.75" x14ac:dyDescent="0.25">
      <c r="A168" s="474"/>
      <c r="B168" s="503"/>
      <c r="C168" s="443"/>
      <c r="D168" s="38" t="s">
        <v>192</v>
      </c>
      <c r="E168" s="159"/>
      <c r="F168" s="138"/>
      <c r="G168" s="138"/>
      <c r="H168" s="138"/>
      <c r="I168" s="138"/>
      <c r="J168" s="138"/>
      <c r="K168" s="143"/>
      <c r="L168" s="144"/>
      <c r="M168" s="141"/>
      <c r="N168" s="443"/>
      <c r="O168" s="484"/>
      <c r="P168" s="484"/>
      <c r="Q168" s="487"/>
      <c r="R168" s="443"/>
      <c r="S168" s="484"/>
      <c r="T168" s="484"/>
      <c r="U168" s="484"/>
      <c r="V168" s="201" t="s">
        <v>193</v>
      </c>
      <c r="W168" s="206">
        <v>774</v>
      </c>
      <c r="X168" s="202" t="s">
        <v>194</v>
      </c>
      <c r="Y168" s="206">
        <v>400</v>
      </c>
      <c r="Z168" s="202" t="s">
        <v>195</v>
      </c>
      <c r="AA168" s="206">
        <v>30</v>
      </c>
      <c r="AB168" s="493"/>
    </row>
    <row r="169" spans="1:28" ht="33.75" x14ac:dyDescent="0.25">
      <c r="A169" s="474"/>
      <c r="B169" s="503"/>
      <c r="C169" s="443"/>
      <c r="D169" s="42" t="s">
        <v>196</v>
      </c>
      <c r="E169" s="138">
        <v>6563700.0999999996</v>
      </c>
      <c r="F169" s="138">
        <v>6780753.4499999974</v>
      </c>
      <c r="G169" s="138">
        <v>6780753.4499999974</v>
      </c>
      <c r="H169" s="141">
        <v>6775858.4500000002</v>
      </c>
      <c r="I169" s="141">
        <v>6775858.4500000002</v>
      </c>
      <c r="J169" s="138">
        <v>2956913.3</v>
      </c>
      <c r="K169" s="145">
        <v>6775858.4500000002</v>
      </c>
      <c r="L169" s="138">
        <v>6775858.4500000002</v>
      </c>
      <c r="M169" s="138">
        <v>6775858.4500000002</v>
      </c>
      <c r="N169" s="443"/>
      <c r="O169" s="484"/>
      <c r="P169" s="484"/>
      <c r="Q169" s="487"/>
      <c r="R169" s="443"/>
      <c r="S169" s="484"/>
      <c r="T169" s="484"/>
      <c r="U169" s="484"/>
      <c r="V169" s="201" t="s">
        <v>197</v>
      </c>
      <c r="W169" s="206">
        <v>1735</v>
      </c>
      <c r="X169" s="202" t="s">
        <v>198</v>
      </c>
      <c r="Y169" s="206">
        <v>1167</v>
      </c>
      <c r="Z169" s="202" t="s">
        <v>199</v>
      </c>
      <c r="AA169" s="206">
        <v>9868</v>
      </c>
      <c r="AB169" s="493"/>
    </row>
    <row r="170" spans="1:28" ht="22.5" x14ac:dyDescent="0.25">
      <c r="A170" s="474"/>
      <c r="B170" s="503"/>
      <c r="C170" s="443"/>
      <c r="D170" s="447"/>
      <c r="E170" s="445"/>
      <c r="F170" s="445"/>
      <c r="G170" s="445"/>
      <c r="H170" s="445"/>
      <c r="I170" s="445"/>
      <c r="J170" s="513"/>
      <c r="K170" s="445"/>
      <c r="L170" s="445"/>
      <c r="M170" s="445"/>
      <c r="N170" s="443"/>
      <c r="O170" s="484"/>
      <c r="P170" s="484"/>
      <c r="Q170" s="487"/>
      <c r="R170" s="443"/>
      <c r="S170" s="484"/>
      <c r="T170" s="484"/>
      <c r="U170" s="484"/>
      <c r="V170" s="201" t="s">
        <v>200</v>
      </c>
      <c r="W170" s="206">
        <v>2964</v>
      </c>
      <c r="X170" s="202" t="s">
        <v>201</v>
      </c>
      <c r="Y170" s="206">
        <v>3625</v>
      </c>
      <c r="Z170" s="202" t="s">
        <v>202</v>
      </c>
      <c r="AA170" s="206">
        <v>85</v>
      </c>
      <c r="AB170" s="493"/>
    </row>
    <row r="171" spans="1:28" ht="33.75" x14ac:dyDescent="0.25">
      <c r="A171" s="474"/>
      <c r="B171" s="503"/>
      <c r="C171" s="443"/>
      <c r="D171" s="448"/>
      <c r="E171" s="445"/>
      <c r="F171" s="445"/>
      <c r="G171" s="445"/>
      <c r="H171" s="445"/>
      <c r="I171" s="445"/>
      <c r="J171" s="514"/>
      <c r="K171" s="445"/>
      <c r="L171" s="445"/>
      <c r="M171" s="445"/>
      <c r="N171" s="443"/>
      <c r="O171" s="484"/>
      <c r="P171" s="484"/>
      <c r="Q171" s="487"/>
      <c r="R171" s="443"/>
      <c r="S171" s="484"/>
      <c r="T171" s="484"/>
      <c r="U171" s="484"/>
      <c r="V171" s="201" t="s">
        <v>203</v>
      </c>
      <c r="W171" s="206">
        <v>360</v>
      </c>
      <c r="X171" s="201" t="s">
        <v>202</v>
      </c>
      <c r="Y171" s="206">
        <v>577</v>
      </c>
      <c r="Z171" s="202" t="s">
        <v>204</v>
      </c>
      <c r="AA171" s="206">
        <v>0</v>
      </c>
      <c r="AB171" s="493"/>
    </row>
    <row r="172" spans="1:28" ht="23.25" thickBot="1" x14ac:dyDescent="0.3">
      <c r="A172" s="474"/>
      <c r="B172" s="503"/>
      <c r="C172" s="444"/>
      <c r="D172" s="449"/>
      <c r="E172" s="446"/>
      <c r="F172" s="446"/>
      <c r="G172" s="446"/>
      <c r="H172" s="446"/>
      <c r="I172" s="446"/>
      <c r="J172" s="515"/>
      <c r="K172" s="446"/>
      <c r="L172" s="446"/>
      <c r="M172" s="446"/>
      <c r="N172" s="444"/>
      <c r="O172" s="485"/>
      <c r="P172" s="485"/>
      <c r="Q172" s="488"/>
      <c r="R172" s="444"/>
      <c r="S172" s="485"/>
      <c r="T172" s="485"/>
      <c r="U172" s="485"/>
      <c r="V172" s="203" t="s">
        <v>205</v>
      </c>
      <c r="W172" s="206">
        <v>12</v>
      </c>
      <c r="X172" s="203" t="s">
        <v>206</v>
      </c>
      <c r="Y172" s="206">
        <v>0</v>
      </c>
      <c r="Z172" s="203"/>
      <c r="AA172" s="205"/>
      <c r="AB172" s="494"/>
    </row>
    <row r="173" spans="1:28" ht="33.75" x14ac:dyDescent="0.25">
      <c r="A173" s="474"/>
      <c r="B173" s="503"/>
      <c r="C173" s="442" t="s">
        <v>209</v>
      </c>
      <c r="D173" s="38" t="s">
        <v>8</v>
      </c>
      <c r="E173" s="158">
        <v>9740</v>
      </c>
      <c r="F173" s="158">
        <v>9740</v>
      </c>
      <c r="G173" s="158">
        <v>9740</v>
      </c>
      <c r="H173" s="158">
        <v>9740</v>
      </c>
      <c r="I173" s="158">
        <v>9740</v>
      </c>
      <c r="J173" s="158">
        <v>471</v>
      </c>
      <c r="K173" s="136">
        <v>2817</v>
      </c>
      <c r="L173" s="135">
        <v>5521</v>
      </c>
      <c r="M173" s="135">
        <v>7406</v>
      </c>
      <c r="N173" s="442" t="s">
        <v>209</v>
      </c>
      <c r="O173" s="483"/>
      <c r="P173" s="483"/>
      <c r="Q173" s="486" t="s">
        <v>184</v>
      </c>
      <c r="R173" s="442" t="s">
        <v>209</v>
      </c>
      <c r="S173" s="483">
        <v>3667</v>
      </c>
      <c r="T173" s="483">
        <v>3736</v>
      </c>
      <c r="U173" s="483">
        <v>3</v>
      </c>
      <c r="V173" s="198" t="s">
        <v>185</v>
      </c>
      <c r="W173" s="206">
        <v>326</v>
      </c>
      <c r="X173" s="200" t="s">
        <v>186</v>
      </c>
      <c r="Y173" s="206">
        <v>644</v>
      </c>
      <c r="Z173" s="200" t="s">
        <v>187</v>
      </c>
      <c r="AA173" s="206">
        <v>295</v>
      </c>
      <c r="AB173" s="492">
        <v>7406</v>
      </c>
    </row>
    <row r="174" spans="1:28" ht="45" x14ac:dyDescent="0.25">
      <c r="A174" s="474"/>
      <c r="B174" s="503"/>
      <c r="C174" s="443"/>
      <c r="D174" s="42" t="s">
        <v>9</v>
      </c>
      <c r="E174" s="138">
        <v>89245110</v>
      </c>
      <c r="F174" s="138">
        <v>93060400</v>
      </c>
      <c r="G174" s="138">
        <v>97840450</v>
      </c>
      <c r="H174" s="138">
        <v>97840450</v>
      </c>
      <c r="I174" s="138">
        <v>88921797</v>
      </c>
      <c r="J174" s="138">
        <v>62493750</v>
      </c>
      <c r="K174" s="139">
        <v>76823850</v>
      </c>
      <c r="L174" s="138">
        <v>89562008</v>
      </c>
      <c r="M174" s="138">
        <v>88919838</v>
      </c>
      <c r="N174" s="443"/>
      <c r="O174" s="484"/>
      <c r="P174" s="484"/>
      <c r="Q174" s="487"/>
      <c r="R174" s="443"/>
      <c r="S174" s="484"/>
      <c r="T174" s="484"/>
      <c r="U174" s="484"/>
      <c r="V174" s="201" t="s">
        <v>189</v>
      </c>
      <c r="W174" s="206">
        <v>3733</v>
      </c>
      <c r="X174" s="202" t="s">
        <v>190</v>
      </c>
      <c r="Y174" s="206">
        <v>3959</v>
      </c>
      <c r="Z174" s="202" t="s">
        <v>191</v>
      </c>
      <c r="AA174" s="206">
        <v>48</v>
      </c>
      <c r="AB174" s="493"/>
    </row>
    <row r="175" spans="1:28" ht="33.75" x14ac:dyDescent="0.25">
      <c r="A175" s="474"/>
      <c r="B175" s="503"/>
      <c r="C175" s="443"/>
      <c r="D175" s="38" t="s">
        <v>192</v>
      </c>
      <c r="E175" s="159"/>
      <c r="F175" s="138"/>
      <c r="G175" s="138"/>
      <c r="H175" s="138"/>
      <c r="I175" s="138"/>
      <c r="J175" s="138"/>
      <c r="K175" s="143"/>
      <c r="L175" s="144"/>
      <c r="M175" s="141"/>
      <c r="N175" s="443"/>
      <c r="O175" s="484"/>
      <c r="P175" s="484"/>
      <c r="Q175" s="487"/>
      <c r="R175" s="443"/>
      <c r="S175" s="484"/>
      <c r="T175" s="484"/>
      <c r="U175" s="484"/>
      <c r="V175" s="201" t="s">
        <v>193</v>
      </c>
      <c r="W175" s="206">
        <v>1166</v>
      </c>
      <c r="X175" s="202" t="s">
        <v>194</v>
      </c>
      <c r="Y175" s="206">
        <v>90</v>
      </c>
      <c r="Z175" s="202" t="s">
        <v>195</v>
      </c>
      <c r="AA175" s="206">
        <v>11</v>
      </c>
      <c r="AB175" s="493"/>
    </row>
    <row r="176" spans="1:28" ht="33.75" x14ac:dyDescent="0.25">
      <c r="A176" s="474"/>
      <c r="B176" s="503"/>
      <c r="C176" s="443"/>
      <c r="D176" s="42" t="s">
        <v>196</v>
      </c>
      <c r="E176" s="138">
        <v>6563700.0999999996</v>
      </c>
      <c r="F176" s="138">
        <v>6780753.4499999974</v>
      </c>
      <c r="G176" s="138">
        <v>6780753.4499999974</v>
      </c>
      <c r="H176" s="141">
        <v>6775858.4500000002</v>
      </c>
      <c r="I176" s="141">
        <v>6775858.4500000002</v>
      </c>
      <c r="J176" s="138">
        <v>2956913.3</v>
      </c>
      <c r="K176" s="145">
        <v>6775858.4500000002</v>
      </c>
      <c r="L176" s="138">
        <v>6775858.4500000002</v>
      </c>
      <c r="M176" s="138">
        <v>6775858.4500000002</v>
      </c>
      <c r="N176" s="443"/>
      <c r="O176" s="484"/>
      <c r="P176" s="484"/>
      <c r="Q176" s="487"/>
      <c r="R176" s="443"/>
      <c r="S176" s="484"/>
      <c r="T176" s="484"/>
      <c r="U176" s="484"/>
      <c r="V176" s="201" t="s">
        <v>197</v>
      </c>
      <c r="W176" s="206">
        <v>747</v>
      </c>
      <c r="X176" s="202" t="s">
        <v>198</v>
      </c>
      <c r="Y176" s="206">
        <v>266</v>
      </c>
      <c r="Z176" s="202" t="s">
        <v>199</v>
      </c>
      <c r="AA176" s="206">
        <v>6957</v>
      </c>
      <c r="AB176" s="493"/>
    </row>
    <row r="177" spans="1:28" ht="22.5" x14ac:dyDescent="0.25">
      <c r="A177" s="474"/>
      <c r="B177" s="503"/>
      <c r="C177" s="443"/>
      <c r="D177" s="447"/>
      <c r="E177" s="445"/>
      <c r="F177" s="445"/>
      <c r="G177" s="445"/>
      <c r="H177" s="445"/>
      <c r="I177" s="445"/>
      <c r="J177" s="445"/>
      <c r="K177" s="445"/>
      <c r="L177" s="445"/>
      <c r="M177" s="445"/>
      <c r="N177" s="443"/>
      <c r="O177" s="484"/>
      <c r="P177" s="484"/>
      <c r="Q177" s="487"/>
      <c r="R177" s="443"/>
      <c r="S177" s="484"/>
      <c r="T177" s="484"/>
      <c r="U177" s="484"/>
      <c r="V177" s="201" t="s">
        <v>200</v>
      </c>
      <c r="W177" s="206">
        <v>1255</v>
      </c>
      <c r="X177" s="202" t="s">
        <v>201</v>
      </c>
      <c r="Y177" s="206">
        <v>1882</v>
      </c>
      <c r="Z177" s="202" t="s">
        <v>202</v>
      </c>
      <c r="AA177" s="206">
        <v>95</v>
      </c>
      <c r="AB177" s="493"/>
    </row>
    <row r="178" spans="1:28" ht="33.75" x14ac:dyDescent="0.25">
      <c r="A178" s="474"/>
      <c r="B178" s="503"/>
      <c r="C178" s="443"/>
      <c r="D178" s="448"/>
      <c r="E178" s="445"/>
      <c r="F178" s="445"/>
      <c r="G178" s="445"/>
      <c r="H178" s="445"/>
      <c r="I178" s="445"/>
      <c r="J178" s="445"/>
      <c r="K178" s="445"/>
      <c r="L178" s="445"/>
      <c r="M178" s="445"/>
      <c r="N178" s="443"/>
      <c r="O178" s="484"/>
      <c r="P178" s="484"/>
      <c r="Q178" s="487"/>
      <c r="R178" s="443"/>
      <c r="S178" s="484"/>
      <c r="T178" s="484"/>
      <c r="U178" s="484"/>
      <c r="V178" s="201" t="s">
        <v>203</v>
      </c>
      <c r="W178" s="206">
        <v>178</v>
      </c>
      <c r="X178" s="201" t="s">
        <v>202</v>
      </c>
      <c r="Y178" s="206">
        <v>565</v>
      </c>
      <c r="Z178" s="202" t="s">
        <v>204</v>
      </c>
      <c r="AA178" s="206">
        <v>0</v>
      </c>
      <c r="AB178" s="493"/>
    </row>
    <row r="179" spans="1:28" ht="23.25" thickBot="1" x14ac:dyDescent="0.3">
      <c r="A179" s="474"/>
      <c r="B179" s="503"/>
      <c r="C179" s="444"/>
      <c r="D179" s="449"/>
      <c r="E179" s="446"/>
      <c r="F179" s="446"/>
      <c r="G179" s="446"/>
      <c r="H179" s="446"/>
      <c r="I179" s="446"/>
      <c r="J179" s="446"/>
      <c r="K179" s="446"/>
      <c r="L179" s="446"/>
      <c r="M179" s="446"/>
      <c r="N179" s="444"/>
      <c r="O179" s="485"/>
      <c r="P179" s="485"/>
      <c r="Q179" s="488"/>
      <c r="R179" s="444"/>
      <c r="S179" s="485"/>
      <c r="T179" s="485"/>
      <c r="U179" s="485"/>
      <c r="V179" s="203" t="s">
        <v>205</v>
      </c>
      <c r="W179" s="206">
        <v>1</v>
      </c>
      <c r="X179" s="203" t="s">
        <v>206</v>
      </c>
      <c r="Y179" s="206">
        <v>0</v>
      </c>
      <c r="Z179" s="203"/>
      <c r="AA179" s="205"/>
      <c r="AB179" s="494"/>
    </row>
    <row r="180" spans="1:28" ht="33.75" x14ac:dyDescent="0.25">
      <c r="A180" s="474"/>
      <c r="B180" s="503"/>
      <c r="C180" s="442" t="s">
        <v>210</v>
      </c>
      <c r="D180" s="38" t="s">
        <v>8</v>
      </c>
      <c r="E180" s="158">
        <v>10380</v>
      </c>
      <c r="F180" s="158">
        <v>10380</v>
      </c>
      <c r="G180" s="158">
        <v>10380</v>
      </c>
      <c r="H180" s="158">
        <v>10380</v>
      </c>
      <c r="I180" s="158">
        <v>10380</v>
      </c>
      <c r="J180" s="158">
        <v>234</v>
      </c>
      <c r="K180" s="136">
        <v>907</v>
      </c>
      <c r="L180" s="135">
        <v>2067</v>
      </c>
      <c r="M180" s="135">
        <v>4991</v>
      </c>
      <c r="N180" s="442" t="s">
        <v>210</v>
      </c>
      <c r="O180" s="483"/>
      <c r="P180" s="483"/>
      <c r="Q180" s="486" t="s">
        <v>184</v>
      </c>
      <c r="R180" s="442" t="s">
        <v>210</v>
      </c>
      <c r="S180" s="483">
        <v>2493</v>
      </c>
      <c r="T180" s="483">
        <v>2498</v>
      </c>
      <c r="U180" s="483">
        <v>0</v>
      </c>
      <c r="V180" s="198" t="s">
        <v>185</v>
      </c>
      <c r="W180" s="206">
        <v>312</v>
      </c>
      <c r="X180" s="200" t="s">
        <v>186</v>
      </c>
      <c r="Y180" s="206">
        <v>650</v>
      </c>
      <c r="Z180" s="200" t="s">
        <v>187</v>
      </c>
      <c r="AA180" s="206">
        <v>277</v>
      </c>
      <c r="AB180" s="492">
        <v>4991</v>
      </c>
    </row>
    <row r="181" spans="1:28" ht="45" x14ac:dyDescent="0.25">
      <c r="A181" s="474"/>
      <c r="B181" s="503"/>
      <c r="C181" s="443"/>
      <c r="D181" s="42" t="s">
        <v>9</v>
      </c>
      <c r="E181" s="138">
        <v>89245110</v>
      </c>
      <c r="F181" s="138">
        <v>93060400</v>
      </c>
      <c r="G181" s="138">
        <v>97840450</v>
      </c>
      <c r="H181" s="138">
        <v>97840450</v>
      </c>
      <c r="I181" s="138">
        <v>88921797</v>
      </c>
      <c r="J181" s="138">
        <v>62493750</v>
      </c>
      <c r="K181" s="139">
        <v>76823850</v>
      </c>
      <c r="L181" s="138">
        <v>89562008</v>
      </c>
      <c r="M181" s="138">
        <v>88919838</v>
      </c>
      <c r="N181" s="443"/>
      <c r="O181" s="484"/>
      <c r="P181" s="484"/>
      <c r="Q181" s="487"/>
      <c r="R181" s="443"/>
      <c r="S181" s="484"/>
      <c r="T181" s="484"/>
      <c r="U181" s="484"/>
      <c r="V181" s="201" t="s">
        <v>189</v>
      </c>
      <c r="W181" s="206">
        <v>1681</v>
      </c>
      <c r="X181" s="202" t="s">
        <v>190</v>
      </c>
      <c r="Y181" s="206">
        <v>1352</v>
      </c>
      <c r="Z181" s="202" t="s">
        <v>191</v>
      </c>
      <c r="AA181" s="206">
        <v>12</v>
      </c>
      <c r="AB181" s="493"/>
    </row>
    <row r="182" spans="1:28" ht="33.75" x14ac:dyDescent="0.25">
      <c r="A182" s="474"/>
      <c r="B182" s="503"/>
      <c r="C182" s="443"/>
      <c r="D182" s="38" t="s">
        <v>192</v>
      </c>
      <c r="E182" s="159"/>
      <c r="F182" s="138"/>
      <c r="G182" s="138"/>
      <c r="H182" s="138"/>
      <c r="I182" s="138"/>
      <c r="J182" s="138"/>
      <c r="K182" s="143"/>
      <c r="L182" s="144"/>
      <c r="M182" s="141"/>
      <c r="N182" s="443"/>
      <c r="O182" s="484"/>
      <c r="P182" s="484"/>
      <c r="Q182" s="487"/>
      <c r="R182" s="443"/>
      <c r="S182" s="484"/>
      <c r="T182" s="484"/>
      <c r="U182" s="484"/>
      <c r="V182" s="201" t="s">
        <v>193</v>
      </c>
      <c r="W182" s="206">
        <v>278</v>
      </c>
      <c r="X182" s="202" t="s">
        <v>194</v>
      </c>
      <c r="Y182" s="206">
        <v>252</v>
      </c>
      <c r="Z182" s="202" t="s">
        <v>195</v>
      </c>
      <c r="AA182" s="206">
        <v>4</v>
      </c>
      <c r="AB182" s="493"/>
    </row>
    <row r="183" spans="1:28" ht="33.75" x14ac:dyDescent="0.25">
      <c r="A183" s="474"/>
      <c r="B183" s="503"/>
      <c r="C183" s="443"/>
      <c r="D183" s="42" t="s">
        <v>196</v>
      </c>
      <c r="E183" s="138">
        <v>6563700.0999999996</v>
      </c>
      <c r="F183" s="138">
        <v>6780753.4499999974</v>
      </c>
      <c r="G183" s="138">
        <v>6780753.4499999974</v>
      </c>
      <c r="H183" s="141">
        <v>6775858.4500000002</v>
      </c>
      <c r="I183" s="141">
        <v>6775858.4500000002</v>
      </c>
      <c r="J183" s="138">
        <v>2956913.3</v>
      </c>
      <c r="K183" s="145">
        <v>6775858.4500000002</v>
      </c>
      <c r="L183" s="138">
        <v>6775858.4500000002</v>
      </c>
      <c r="M183" s="138">
        <v>6775858.4500000002</v>
      </c>
      <c r="N183" s="443"/>
      <c r="O183" s="484"/>
      <c r="P183" s="484"/>
      <c r="Q183" s="487"/>
      <c r="R183" s="443"/>
      <c r="S183" s="484"/>
      <c r="T183" s="484"/>
      <c r="U183" s="484"/>
      <c r="V183" s="201" t="s">
        <v>197</v>
      </c>
      <c r="W183" s="206">
        <v>1093</v>
      </c>
      <c r="X183" s="202" t="s">
        <v>198</v>
      </c>
      <c r="Y183" s="206">
        <v>443</v>
      </c>
      <c r="Z183" s="202" t="s">
        <v>199</v>
      </c>
      <c r="AA183" s="206">
        <v>4653</v>
      </c>
      <c r="AB183" s="493"/>
    </row>
    <row r="184" spans="1:28" ht="22.5" x14ac:dyDescent="0.25">
      <c r="A184" s="474"/>
      <c r="B184" s="503"/>
      <c r="C184" s="443"/>
      <c r="D184" s="447"/>
      <c r="E184" s="445"/>
      <c r="F184" s="445"/>
      <c r="G184" s="445"/>
      <c r="H184" s="445"/>
      <c r="I184" s="445"/>
      <c r="J184" s="445"/>
      <c r="K184" s="445"/>
      <c r="L184" s="445"/>
      <c r="M184" s="445"/>
      <c r="N184" s="443"/>
      <c r="O184" s="484"/>
      <c r="P184" s="484"/>
      <c r="Q184" s="487"/>
      <c r="R184" s="443"/>
      <c r="S184" s="484"/>
      <c r="T184" s="484"/>
      <c r="U184" s="484"/>
      <c r="V184" s="201" t="s">
        <v>200</v>
      </c>
      <c r="W184" s="206">
        <v>1460</v>
      </c>
      <c r="X184" s="202" t="s">
        <v>201</v>
      </c>
      <c r="Y184" s="206">
        <v>2078</v>
      </c>
      <c r="Z184" s="202" t="s">
        <v>202</v>
      </c>
      <c r="AA184" s="206">
        <v>45</v>
      </c>
      <c r="AB184" s="493"/>
    </row>
    <row r="185" spans="1:28" ht="33.75" x14ac:dyDescent="0.25">
      <c r="A185" s="474"/>
      <c r="B185" s="503"/>
      <c r="C185" s="443"/>
      <c r="D185" s="448"/>
      <c r="E185" s="445"/>
      <c r="F185" s="445"/>
      <c r="G185" s="445"/>
      <c r="H185" s="445"/>
      <c r="I185" s="445"/>
      <c r="J185" s="445"/>
      <c r="K185" s="445"/>
      <c r="L185" s="445"/>
      <c r="M185" s="445"/>
      <c r="N185" s="443"/>
      <c r="O185" s="484"/>
      <c r="P185" s="484"/>
      <c r="Q185" s="487"/>
      <c r="R185" s="443"/>
      <c r="S185" s="484"/>
      <c r="T185" s="484"/>
      <c r="U185" s="484"/>
      <c r="V185" s="201" t="s">
        <v>203</v>
      </c>
      <c r="W185" s="206">
        <v>167</v>
      </c>
      <c r="X185" s="201" t="s">
        <v>202</v>
      </c>
      <c r="Y185" s="206">
        <v>216</v>
      </c>
      <c r="Z185" s="202" t="s">
        <v>204</v>
      </c>
      <c r="AA185" s="206">
        <v>0</v>
      </c>
      <c r="AB185" s="493"/>
    </row>
    <row r="186" spans="1:28" ht="23.25" thickBot="1" x14ac:dyDescent="0.3">
      <c r="A186" s="474"/>
      <c r="B186" s="503"/>
      <c r="C186" s="444"/>
      <c r="D186" s="449"/>
      <c r="E186" s="446"/>
      <c r="F186" s="446"/>
      <c r="G186" s="446"/>
      <c r="H186" s="446"/>
      <c r="I186" s="446"/>
      <c r="J186" s="446"/>
      <c r="K186" s="446"/>
      <c r="L186" s="446"/>
      <c r="M186" s="446"/>
      <c r="N186" s="444"/>
      <c r="O186" s="485"/>
      <c r="P186" s="485"/>
      <c r="Q186" s="488"/>
      <c r="R186" s="444"/>
      <c r="S186" s="485"/>
      <c r="T186" s="485"/>
      <c r="U186" s="485"/>
      <c r="V186" s="203" t="s">
        <v>205</v>
      </c>
      <c r="W186" s="206">
        <v>0</v>
      </c>
      <c r="X186" s="203" t="s">
        <v>206</v>
      </c>
      <c r="Y186" s="206">
        <v>0</v>
      </c>
      <c r="Z186" s="203"/>
      <c r="AA186" s="205"/>
      <c r="AB186" s="494"/>
    </row>
    <row r="187" spans="1:28" ht="33.75" x14ac:dyDescent="0.25">
      <c r="A187" s="474"/>
      <c r="B187" s="503"/>
      <c r="C187" s="442" t="s">
        <v>211</v>
      </c>
      <c r="D187" s="38" t="s">
        <v>8</v>
      </c>
      <c r="E187" s="158">
        <v>5799</v>
      </c>
      <c r="F187" s="158">
        <v>5799</v>
      </c>
      <c r="G187" s="158">
        <v>5799</v>
      </c>
      <c r="H187" s="158">
        <v>5799</v>
      </c>
      <c r="I187" s="158">
        <v>5799</v>
      </c>
      <c r="J187" s="158">
        <v>1405</v>
      </c>
      <c r="K187" s="136">
        <v>5401</v>
      </c>
      <c r="L187" s="135">
        <v>5428</v>
      </c>
      <c r="M187" s="135">
        <v>5461</v>
      </c>
      <c r="N187" s="442" t="s">
        <v>211</v>
      </c>
      <c r="O187" s="483"/>
      <c r="P187" s="483"/>
      <c r="Q187" s="486" t="s">
        <v>184</v>
      </c>
      <c r="R187" s="442" t="s">
        <v>211</v>
      </c>
      <c r="S187" s="483">
        <v>2544</v>
      </c>
      <c r="T187" s="483">
        <v>2915</v>
      </c>
      <c r="U187" s="483">
        <v>2</v>
      </c>
      <c r="V187" s="198" t="s">
        <v>185</v>
      </c>
      <c r="W187" s="206">
        <v>212</v>
      </c>
      <c r="X187" s="200" t="s">
        <v>186</v>
      </c>
      <c r="Y187" s="206">
        <v>1098</v>
      </c>
      <c r="Z187" s="200" t="s">
        <v>187</v>
      </c>
      <c r="AA187" s="206">
        <v>131</v>
      </c>
      <c r="AB187" s="492">
        <v>5461</v>
      </c>
    </row>
    <row r="188" spans="1:28" ht="45" x14ac:dyDescent="0.25">
      <c r="A188" s="474"/>
      <c r="B188" s="503"/>
      <c r="C188" s="443"/>
      <c r="D188" s="42" t="s">
        <v>9</v>
      </c>
      <c r="E188" s="138">
        <v>89245110</v>
      </c>
      <c r="F188" s="138">
        <v>93060400</v>
      </c>
      <c r="G188" s="138">
        <v>97840450</v>
      </c>
      <c r="H188" s="138">
        <v>97840450</v>
      </c>
      <c r="I188" s="138">
        <v>88921797</v>
      </c>
      <c r="J188" s="138">
        <v>62493750</v>
      </c>
      <c r="K188" s="139">
        <v>76823850</v>
      </c>
      <c r="L188" s="138">
        <v>89562008</v>
      </c>
      <c r="M188" s="138">
        <v>88919838</v>
      </c>
      <c r="N188" s="443"/>
      <c r="O188" s="484"/>
      <c r="P188" s="484"/>
      <c r="Q188" s="487"/>
      <c r="R188" s="443"/>
      <c r="S188" s="484"/>
      <c r="T188" s="484"/>
      <c r="U188" s="484"/>
      <c r="V188" s="201" t="s">
        <v>189</v>
      </c>
      <c r="W188" s="206">
        <v>3488</v>
      </c>
      <c r="X188" s="202" t="s">
        <v>190</v>
      </c>
      <c r="Y188" s="206">
        <v>2378</v>
      </c>
      <c r="Z188" s="202" t="s">
        <v>191</v>
      </c>
      <c r="AA188" s="206">
        <v>13</v>
      </c>
      <c r="AB188" s="493"/>
    </row>
    <row r="189" spans="1:28" ht="33.75" x14ac:dyDescent="0.25">
      <c r="A189" s="474"/>
      <c r="B189" s="503"/>
      <c r="C189" s="443"/>
      <c r="D189" s="38" t="s">
        <v>192</v>
      </c>
      <c r="E189" s="159"/>
      <c r="F189" s="138"/>
      <c r="G189" s="138"/>
      <c r="H189" s="138"/>
      <c r="I189" s="138"/>
      <c r="J189" s="138"/>
      <c r="K189" s="143"/>
      <c r="L189" s="144"/>
      <c r="M189" s="141"/>
      <c r="N189" s="443"/>
      <c r="O189" s="484"/>
      <c r="P189" s="484"/>
      <c r="Q189" s="487"/>
      <c r="R189" s="443"/>
      <c r="S189" s="484"/>
      <c r="T189" s="484"/>
      <c r="U189" s="484"/>
      <c r="V189" s="201" t="s">
        <v>193</v>
      </c>
      <c r="W189" s="206">
        <v>66</v>
      </c>
      <c r="X189" s="202" t="s">
        <v>194</v>
      </c>
      <c r="Y189" s="206">
        <v>213</v>
      </c>
      <c r="Z189" s="202" t="s">
        <v>195</v>
      </c>
      <c r="AA189" s="206">
        <v>7</v>
      </c>
      <c r="AB189" s="493"/>
    </row>
    <row r="190" spans="1:28" ht="33.75" x14ac:dyDescent="0.25">
      <c r="A190" s="474"/>
      <c r="B190" s="503"/>
      <c r="C190" s="443"/>
      <c r="D190" s="42" t="s">
        <v>196</v>
      </c>
      <c r="E190" s="138">
        <v>6563700.0999999996</v>
      </c>
      <c r="F190" s="138">
        <v>6780753.4499999974</v>
      </c>
      <c r="G190" s="138">
        <v>6780753.4499999974</v>
      </c>
      <c r="H190" s="141">
        <v>6775858.4500000002</v>
      </c>
      <c r="I190" s="141">
        <v>6775858.4500000002</v>
      </c>
      <c r="J190" s="138">
        <v>2956913.3</v>
      </c>
      <c r="K190" s="145">
        <v>6775858.4500000002</v>
      </c>
      <c r="L190" s="138">
        <v>6775858.4500000002</v>
      </c>
      <c r="M190" s="138">
        <v>6775858.4500000002</v>
      </c>
      <c r="N190" s="443"/>
      <c r="O190" s="484"/>
      <c r="P190" s="484"/>
      <c r="Q190" s="487"/>
      <c r="R190" s="443"/>
      <c r="S190" s="484"/>
      <c r="T190" s="484"/>
      <c r="U190" s="484"/>
      <c r="V190" s="201" t="s">
        <v>197</v>
      </c>
      <c r="W190" s="206">
        <v>531</v>
      </c>
      <c r="X190" s="202" t="s">
        <v>198</v>
      </c>
      <c r="Y190" s="206">
        <v>372</v>
      </c>
      <c r="Z190" s="202" t="s">
        <v>199</v>
      </c>
      <c r="AA190" s="206">
        <v>5305</v>
      </c>
      <c r="AB190" s="493"/>
    </row>
    <row r="191" spans="1:28" ht="22.5" x14ac:dyDescent="0.25">
      <c r="A191" s="474"/>
      <c r="B191" s="503"/>
      <c r="C191" s="443"/>
      <c r="D191" s="447"/>
      <c r="E191" s="445"/>
      <c r="F191" s="445"/>
      <c r="G191" s="445"/>
      <c r="H191" s="445"/>
      <c r="I191" s="445"/>
      <c r="J191" s="445"/>
      <c r="K191" s="445"/>
      <c r="L191" s="445"/>
      <c r="M191" s="445"/>
      <c r="N191" s="443"/>
      <c r="O191" s="484"/>
      <c r="P191" s="484"/>
      <c r="Q191" s="487"/>
      <c r="R191" s="443"/>
      <c r="S191" s="484"/>
      <c r="T191" s="484"/>
      <c r="U191" s="484"/>
      <c r="V191" s="201" t="s">
        <v>200</v>
      </c>
      <c r="W191" s="206">
        <v>1080</v>
      </c>
      <c r="X191" s="202" t="s">
        <v>201</v>
      </c>
      <c r="Y191" s="206">
        <v>703</v>
      </c>
      <c r="Z191" s="202" t="s">
        <v>202</v>
      </c>
      <c r="AA191" s="206">
        <v>5</v>
      </c>
      <c r="AB191" s="493"/>
    </row>
    <row r="192" spans="1:28" ht="33.75" x14ac:dyDescent="0.25">
      <c r="A192" s="474"/>
      <c r="B192" s="503"/>
      <c r="C192" s="443"/>
      <c r="D192" s="448"/>
      <c r="E192" s="445"/>
      <c r="F192" s="445"/>
      <c r="G192" s="445"/>
      <c r="H192" s="445"/>
      <c r="I192" s="445"/>
      <c r="J192" s="445"/>
      <c r="K192" s="445"/>
      <c r="L192" s="445"/>
      <c r="M192" s="445"/>
      <c r="N192" s="443"/>
      <c r="O192" s="484"/>
      <c r="P192" s="484"/>
      <c r="Q192" s="487"/>
      <c r="R192" s="443"/>
      <c r="S192" s="484"/>
      <c r="T192" s="484"/>
      <c r="U192" s="484"/>
      <c r="V192" s="201" t="s">
        <v>203</v>
      </c>
      <c r="W192" s="206">
        <v>84</v>
      </c>
      <c r="X192" s="201" t="s">
        <v>202</v>
      </c>
      <c r="Y192" s="206">
        <v>697</v>
      </c>
      <c r="Z192" s="202" t="s">
        <v>204</v>
      </c>
      <c r="AA192" s="206">
        <v>0</v>
      </c>
      <c r="AB192" s="493"/>
    </row>
    <row r="193" spans="1:28" ht="23.25" thickBot="1" x14ac:dyDescent="0.3">
      <c r="A193" s="474"/>
      <c r="B193" s="503"/>
      <c r="C193" s="444"/>
      <c r="D193" s="449"/>
      <c r="E193" s="446"/>
      <c r="F193" s="446"/>
      <c r="G193" s="446"/>
      <c r="H193" s="446"/>
      <c r="I193" s="446"/>
      <c r="J193" s="446"/>
      <c r="K193" s="446"/>
      <c r="L193" s="446"/>
      <c r="M193" s="446"/>
      <c r="N193" s="444"/>
      <c r="O193" s="485"/>
      <c r="P193" s="485"/>
      <c r="Q193" s="488"/>
      <c r="R193" s="444"/>
      <c r="S193" s="485"/>
      <c r="T193" s="485"/>
      <c r="U193" s="485"/>
      <c r="V193" s="203" t="s">
        <v>205</v>
      </c>
      <c r="W193" s="206">
        <v>0</v>
      </c>
      <c r="X193" s="203" t="s">
        <v>206</v>
      </c>
      <c r="Y193" s="206">
        <v>0</v>
      </c>
      <c r="Z193" s="203"/>
      <c r="AA193" s="205"/>
      <c r="AB193" s="494"/>
    </row>
    <row r="194" spans="1:28" ht="33.75" x14ac:dyDescent="0.25">
      <c r="A194" s="474"/>
      <c r="B194" s="503"/>
      <c r="C194" s="516" t="s">
        <v>212</v>
      </c>
      <c r="D194" s="38" t="s">
        <v>8</v>
      </c>
      <c r="E194" s="160">
        <v>15516</v>
      </c>
      <c r="F194" s="160">
        <v>15516</v>
      </c>
      <c r="G194" s="160">
        <v>15516</v>
      </c>
      <c r="H194" s="160">
        <v>15516</v>
      </c>
      <c r="I194" s="160">
        <v>15516</v>
      </c>
      <c r="J194" s="160">
        <v>566</v>
      </c>
      <c r="K194" s="161">
        <v>10042</v>
      </c>
      <c r="L194" s="162">
        <v>12086</v>
      </c>
      <c r="M194" s="162">
        <v>14113</v>
      </c>
      <c r="N194" s="516" t="s">
        <v>212</v>
      </c>
      <c r="O194" s="517"/>
      <c r="P194" s="517"/>
      <c r="Q194" s="486" t="s">
        <v>184</v>
      </c>
      <c r="R194" s="516" t="s">
        <v>212</v>
      </c>
      <c r="S194" s="517">
        <v>6422</v>
      </c>
      <c r="T194" s="517">
        <v>7665</v>
      </c>
      <c r="U194" s="517">
        <v>26</v>
      </c>
      <c r="V194" s="198" t="s">
        <v>185</v>
      </c>
      <c r="W194" s="206">
        <v>1344</v>
      </c>
      <c r="X194" s="200" t="s">
        <v>186</v>
      </c>
      <c r="Y194" s="206">
        <v>2367</v>
      </c>
      <c r="Z194" s="200" t="s">
        <v>187</v>
      </c>
      <c r="AA194" s="206">
        <v>373</v>
      </c>
      <c r="AB194" s="492">
        <v>14113</v>
      </c>
    </row>
    <row r="195" spans="1:28" ht="45" x14ac:dyDescent="0.25">
      <c r="A195" s="474"/>
      <c r="B195" s="503"/>
      <c r="C195" s="443"/>
      <c r="D195" s="42" t="s">
        <v>9</v>
      </c>
      <c r="E195" s="138">
        <v>89245110</v>
      </c>
      <c r="F195" s="138">
        <v>93060400</v>
      </c>
      <c r="G195" s="138">
        <v>97840450</v>
      </c>
      <c r="H195" s="138">
        <v>97840450</v>
      </c>
      <c r="I195" s="138">
        <v>88921797</v>
      </c>
      <c r="J195" s="138">
        <v>62493750</v>
      </c>
      <c r="K195" s="139">
        <v>76823850</v>
      </c>
      <c r="L195" s="138">
        <v>89562008</v>
      </c>
      <c r="M195" s="138">
        <v>88919838</v>
      </c>
      <c r="N195" s="443"/>
      <c r="O195" s="484"/>
      <c r="P195" s="484"/>
      <c r="Q195" s="487"/>
      <c r="R195" s="443"/>
      <c r="S195" s="484"/>
      <c r="T195" s="484"/>
      <c r="U195" s="484"/>
      <c r="V195" s="201" t="s">
        <v>189</v>
      </c>
      <c r="W195" s="206">
        <v>8815</v>
      </c>
      <c r="X195" s="202" t="s">
        <v>190</v>
      </c>
      <c r="Y195" s="206">
        <v>8829</v>
      </c>
      <c r="Z195" s="202" t="s">
        <v>191</v>
      </c>
      <c r="AA195" s="206">
        <v>45</v>
      </c>
      <c r="AB195" s="493"/>
    </row>
    <row r="196" spans="1:28" ht="33.75" x14ac:dyDescent="0.25">
      <c r="A196" s="474"/>
      <c r="B196" s="503"/>
      <c r="C196" s="443"/>
      <c r="D196" s="38" t="s">
        <v>192</v>
      </c>
      <c r="E196" s="159"/>
      <c r="F196" s="138"/>
      <c r="G196" s="138"/>
      <c r="H196" s="138"/>
      <c r="I196" s="138"/>
      <c r="J196" s="138"/>
      <c r="K196" s="143"/>
      <c r="L196" s="144"/>
      <c r="M196" s="141"/>
      <c r="N196" s="443"/>
      <c r="O196" s="484"/>
      <c r="P196" s="484"/>
      <c r="Q196" s="487"/>
      <c r="R196" s="443"/>
      <c r="S196" s="484"/>
      <c r="T196" s="484"/>
      <c r="U196" s="484"/>
      <c r="V196" s="201" t="s">
        <v>193</v>
      </c>
      <c r="W196" s="206">
        <v>1246</v>
      </c>
      <c r="X196" s="202" t="s">
        <v>194</v>
      </c>
      <c r="Y196" s="206">
        <v>122</v>
      </c>
      <c r="Z196" s="202" t="s">
        <v>195</v>
      </c>
      <c r="AA196" s="206">
        <v>6</v>
      </c>
      <c r="AB196" s="493"/>
    </row>
    <row r="197" spans="1:28" ht="33.75" x14ac:dyDescent="0.25">
      <c r="A197" s="474"/>
      <c r="B197" s="503"/>
      <c r="C197" s="443"/>
      <c r="D197" s="42" t="s">
        <v>196</v>
      </c>
      <c r="E197" s="138">
        <v>6563700.0999999996</v>
      </c>
      <c r="F197" s="138">
        <v>6780753.4499999974</v>
      </c>
      <c r="G197" s="138">
        <v>6780753.4499999974</v>
      </c>
      <c r="H197" s="141">
        <v>6775858.4500000002</v>
      </c>
      <c r="I197" s="141">
        <v>6775858.4500000002</v>
      </c>
      <c r="J197" s="138">
        <v>2956913.3</v>
      </c>
      <c r="K197" s="145">
        <v>6775858.4500000002</v>
      </c>
      <c r="L197" s="138">
        <v>6775858.4500000002</v>
      </c>
      <c r="M197" s="138">
        <v>6775858.4500000002</v>
      </c>
      <c r="N197" s="443"/>
      <c r="O197" s="484"/>
      <c r="P197" s="484"/>
      <c r="Q197" s="487"/>
      <c r="R197" s="443"/>
      <c r="S197" s="484"/>
      <c r="T197" s="484"/>
      <c r="U197" s="484"/>
      <c r="V197" s="201" t="s">
        <v>197</v>
      </c>
      <c r="W197" s="206">
        <v>679</v>
      </c>
      <c r="X197" s="202" t="s">
        <v>198</v>
      </c>
      <c r="Y197" s="206">
        <v>157</v>
      </c>
      <c r="Z197" s="202" t="s">
        <v>199</v>
      </c>
      <c r="AA197" s="206">
        <v>13625</v>
      </c>
      <c r="AB197" s="493"/>
    </row>
    <row r="198" spans="1:28" ht="22.5" x14ac:dyDescent="0.25">
      <c r="A198" s="474"/>
      <c r="B198" s="503"/>
      <c r="C198" s="443"/>
      <c r="D198" s="447"/>
      <c r="E198" s="445"/>
      <c r="F198" s="445"/>
      <c r="G198" s="445"/>
      <c r="H198" s="445"/>
      <c r="I198" s="445"/>
      <c r="J198" s="445"/>
      <c r="K198" s="445"/>
      <c r="L198" s="445"/>
      <c r="M198" s="445"/>
      <c r="N198" s="443"/>
      <c r="O198" s="484"/>
      <c r="P198" s="484"/>
      <c r="Q198" s="487"/>
      <c r="R198" s="443"/>
      <c r="S198" s="484"/>
      <c r="T198" s="484"/>
      <c r="U198" s="484"/>
      <c r="V198" s="201" t="s">
        <v>200</v>
      </c>
      <c r="W198" s="206">
        <v>1291</v>
      </c>
      <c r="X198" s="202" t="s">
        <v>201</v>
      </c>
      <c r="Y198" s="206">
        <v>2195</v>
      </c>
      <c r="Z198" s="202" t="s">
        <v>202</v>
      </c>
      <c r="AA198" s="206">
        <v>64</v>
      </c>
      <c r="AB198" s="493"/>
    </row>
    <row r="199" spans="1:28" ht="33.75" x14ac:dyDescent="0.25">
      <c r="A199" s="474"/>
      <c r="B199" s="503"/>
      <c r="C199" s="443"/>
      <c r="D199" s="448"/>
      <c r="E199" s="445"/>
      <c r="F199" s="445"/>
      <c r="G199" s="445"/>
      <c r="H199" s="445"/>
      <c r="I199" s="445"/>
      <c r="J199" s="445"/>
      <c r="K199" s="445"/>
      <c r="L199" s="445"/>
      <c r="M199" s="445"/>
      <c r="N199" s="443"/>
      <c r="O199" s="484"/>
      <c r="P199" s="484"/>
      <c r="Q199" s="487"/>
      <c r="R199" s="443"/>
      <c r="S199" s="484"/>
      <c r="T199" s="484"/>
      <c r="U199" s="484"/>
      <c r="V199" s="201" t="s">
        <v>203</v>
      </c>
      <c r="W199" s="206">
        <v>737</v>
      </c>
      <c r="X199" s="201" t="s">
        <v>202</v>
      </c>
      <c r="Y199" s="206">
        <v>443</v>
      </c>
      <c r="Z199" s="202" t="s">
        <v>204</v>
      </c>
      <c r="AA199" s="206">
        <v>0</v>
      </c>
      <c r="AB199" s="493"/>
    </row>
    <row r="200" spans="1:28" ht="23.25" thickBot="1" x14ac:dyDescent="0.3">
      <c r="A200" s="474"/>
      <c r="B200" s="503"/>
      <c r="C200" s="444"/>
      <c r="D200" s="449"/>
      <c r="E200" s="446"/>
      <c r="F200" s="446"/>
      <c r="G200" s="446"/>
      <c r="H200" s="446"/>
      <c r="I200" s="446"/>
      <c r="J200" s="446"/>
      <c r="K200" s="446"/>
      <c r="L200" s="446"/>
      <c r="M200" s="446"/>
      <c r="N200" s="444"/>
      <c r="O200" s="485"/>
      <c r="P200" s="485"/>
      <c r="Q200" s="488"/>
      <c r="R200" s="444"/>
      <c r="S200" s="485"/>
      <c r="T200" s="485"/>
      <c r="U200" s="485"/>
      <c r="V200" s="203" t="s">
        <v>205</v>
      </c>
      <c r="W200" s="206">
        <v>1</v>
      </c>
      <c r="X200" s="203" t="s">
        <v>206</v>
      </c>
      <c r="Y200" s="206">
        <v>0</v>
      </c>
      <c r="Z200" s="203"/>
      <c r="AA200" s="205"/>
      <c r="AB200" s="494"/>
    </row>
    <row r="201" spans="1:28" ht="33.75" x14ac:dyDescent="0.25">
      <c r="A201" s="474"/>
      <c r="B201" s="503"/>
      <c r="C201" s="442" t="s">
        <v>213</v>
      </c>
      <c r="D201" s="38" t="s">
        <v>8</v>
      </c>
      <c r="E201" s="158">
        <v>25205</v>
      </c>
      <c r="F201" s="158">
        <v>25205</v>
      </c>
      <c r="G201" s="158">
        <v>25205</v>
      </c>
      <c r="H201" s="158">
        <v>25205</v>
      </c>
      <c r="I201" s="158">
        <v>25205</v>
      </c>
      <c r="J201" s="158">
        <v>3675</v>
      </c>
      <c r="K201" s="136">
        <v>9751</v>
      </c>
      <c r="L201" s="135">
        <v>29739</v>
      </c>
      <c r="M201" s="135">
        <v>39299</v>
      </c>
      <c r="N201" s="442" t="s">
        <v>213</v>
      </c>
      <c r="O201" s="483"/>
      <c r="P201" s="483"/>
      <c r="Q201" s="486" t="s">
        <v>184</v>
      </c>
      <c r="R201" s="442" t="s">
        <v>213</v>
      </c>
      <c r="S201" s="483">
        <v>19480</v>
      </c>
      <c r="T201" s="483">
        <v>19811</v>
      </c>
      <c r="U201" s="483">
        <v>8</v>
      </c>
      <c r="V201" s="198" t="s">
        <v>185</v>
      </c>
      <c r="W201" s="206">
        <v>5393</v>
      </c>
      <c r="X201" s="200" t="s">
        <v>186</v>
      </c>
      <c r="Y201" s="206">
        <v>6613</v>
      </c>
      <c r="Z201" s="200" t="s">
        <v>187</v>
      </c>
      <c r="AA201" s="206">
        <v>1127</v>
      </c>
      <c r="AB201" s="492">
        <v>39299</v>
      </c>
    </row>
    <row r="202" spans="1:28" ht="45" x14ac:dyDescent="0.25">
      <c r="A202" s="474"/>
      <c r="B202" s="503"/>
      <c r="C202" s="443"/>
      <c r="D202" s="42" t="s">
        <v>9</v>
      </c>
      <c r="E202" s="138">
        <v>89245110</v>
      </c>
      <c r="F202" s="138">
        <v>93060400</v>
      </c>
      <c r="G202" s="138">
        <v>97840450</v>
      </c>
      <c r="H202" s="138">
        <v>97840450</v>
      </c>
      <c r="I202" s="138">
        <v>88921797</v>
      </c>
      <c r="J202" s="138">
        <v>62493750</v>
      </c>
      <c r="K202" s="139">
        <v>76823850</v>
      </c>
      <c r="L202" s="138">
        <v>89562008</v>
      </c>
      <c r="M202" s="138">
        <v>88919838</v>
      </c>
      <c r="N202" s="443"/>
      <c r="O202" s="484"/>
      <c r="P202" s="484"/>
      <c r="Q202" s="487"/>
      <c r="R202" s="443"/>
      <c r="S202" s="484"/>
      <c r="T202" s="484"/>
      <c r="U202" s="484"/>
      <c r="V202" s="201" t="s">
        <v>189</v>
      </c>
      <c r="W202" s="206">
        <v>25171</v>
      </c>
      <c r="X202" s="202" t="s">
        <v>190</v>
      </c>
      <c r="Y202" s="206">
        <v>26441</v>
      </c>
      <c r="Z202" s="202" t="s">
        <v>191</v>
      </c>
      <c r="AA202" s="206">
        <v>606</v>
      </c>
      <c r="AB202" s="493"/>
    </row>
    <row r="203" spans="1:28" ht="33.75" x14ac:dyDescent="0.25">
      <c r="A203" s="474"/>
      <c r="B203" s="503"/>
      <c r="C203" s="443"/>
      <c r="D203" s="38" t="s">
        <v>192</v>
      </c>
      <c r="E203" s="159"/>
      <c r="F203" s="138"/>
      <c r="G203" s="138"/>
      <c r="H203" s="138"/>
      <c r="I203" s="138"/>
      <c r="J203" s="138"/>
      <c r="K203" s="143"/>
      <c r="L203" s="144"/>
      <c r="M203" s="141"/>
      <c r="N203" s="443"/>
      <c r="O203" s="484"/>
      <c r="P203" s="484"/>
      <c r="Q203" s="487"/>
      <c r="R203" s="443"/>
      <c r="S203" s="484"/>
      <c r="T203" s="484"/>
      <c r="U203" s="484"/>
      <c r="V203" s="201" t="s">
        <v>193</v>
      </c>
      <c r="W203" s="206">
        <v>5337</v>
      </c>
      <c r="X203" s="202" t="s">
        <v>194</v>
      </c>
      <c r="Y203" s="206">
        <v>357</v>
      </c>
      <c r="Z203" s="202" t="s">
        <v>195</v>
      </c>
      <c r="AA203" s="206">
        <v>35</v>
      </c>
      <c r="AB203" s="493"/>
    </row>
    <row r="204" spans="1:28" ht="33.75" x14ac:dyDescent="0.25">
      <c r="A204" s="474"/>
      <c r="B204" s="503"/>
      <c r="C204" s="443"/>
      <c r="D204" s="42" t="s">
        <v>196</v>
      </c>
      <c r="E204" s="138">
        <v>6563700.0999999996</v>
      </c>
      <c r="F204" s="138">
        <v>6780753.4499999974</v>
      </c>
      <c r="G204" s="138">
        <v>6780753.4499999974</v>
      </c>
      <c r="H204" s="141">
        <v>6775858.4500000002</v>
      </c>
      <c r="I204" s="141">
        <v>6775858.4500000002</v>
      </c>
      <c r="J204" s="138">
        <v>2956913.3</v>
      </c>
      <c r="K204" s="145">
        <v>6775858.4500000002</v>
      </c>
      <c r="L204" s="138">
        <v>6775858.4500000002</v>
      </c>
      <c r="M204" s="138">
        <v>6775858.4500000002</v>
      </c>
      <c r="N204" s="443"/>
      <c r="O204" s="484"/>
      <c r="P204" s="484"/>
      <c r="Q204" s="487"/>
      <c r="R204" s="443"/>
      <c r="S204" s="484"/>
      <c r="T204" s="484"/>
      <c r="U204" s="484"/>
      <c r="V204" s="201" t="s">
        <v>197</v>
      </c>
      <c r="W204" s="206">
        <v>1097</v>
      </c>
      <c r="X204" s="202" t="s">
        <v>198</v>
      </c>
      <c r="Y204" s="206">
        <v>500</v>
      </c>
      <c r="Z204" s="202" t="s">
        <v>199</v>
      </c>
      <c r="AA204" s="206">
        <v>36866</v>
      </c>
      <c r="AB204" s="493"/>
    </row>
    <row r="205" spans="1:28" ht="22.5" x14ac:dyDescent="0.25">
      <c r="A205" s="474"/>
      <c r="B205" s="503"/>
      <c r="C205" s="443"/>
      <c r="D205" s="447"/>
      <c r="E205" s="445"/>
      <c r="F205" s="445"/>
      <c r="G205" s="445"/>
      <c r="H205" s="445"/>
      <c r="I205" s="445"/>
      <c r="J205" s="445"/>
      <c r="K205" s="445"/>
      <c r="L205" s="445"/>
      <c r="M205" s="445"/>
      <c r="N205" s="443"/>
      <c r="O205" s="484"/>
      <c r="P205" s="484"/>
      <c r="Q205" s="487"/>
      <c r="R205" s="443"/>
      <c r="S205" s="484"/>
      <c r="T205" s="484"/>
      <c r="U205" s="484"/>
      <c r="V205" s="201" t="s">
        <v>200</v>
      </c>
      <c r="W205" s="206">
        <v>2113</v>
      </c>
      <c r="X205" s="202" t="s">
        <v>201</v>
      </c>
      <c r="Y205" s="206">
        <v>1057</v>
      </c>
      <c r="Z205" s="202" t="s">
        <v>202</v>
      </c>
      <c r="AA205" s="206">
        <v>665</v>
      </c>
      <c r="AB205" s="493"/>
    </row>
    <row r="206" spans="1:28" ht="33.75" x14ac:dyDescent="0.25">
      <c r="A206" s="474"/>
      <c r="B206" s="503"/>
      <c r="C206" s="443"/>
      <c r="D206" s="448"/>
      <c r="E206" s="445"/>
      <c r="F206" s="445"/>
      <c r="G206" s="445"/>
      <c r="H206" s="445"/>
      <c r="I206" s="445"/>
      <c r="J206" s="445"/>
      <c r="K206" s="445"/>
      <c r="L206" s="445"/>
      <c r="M206" s="445"/>
      <c r="N206" s="443"/>
      <c r="O206" s="484"/>
      <c r="P206" s="484"/>
      <c r="Q206" s="487"/>
      <c r="R206" s="443"/>
      <c r="S206" s="484"/>
      <c r="T206" s="484"/>
      <c r="U206" s="484"/>
      <c r="V206" s="201" t="s">
        <v>203</v>
      </c>
      <c r="W206" s="206">
        <v>188</v>
      </c>
      <c r="X206" s="201" t="s">
        <v>202</v>
      </c>
      <c r="Y206" s="206">
        <v>4331</v>
      </c>
      <c r="Z206" s="202" t="s">
        <v>204</v>
      </c>
      <c r="AA206" s="206">
        <v>0</v>
      </c>
      <c r="AB206" s="493"/>
    </row>
    <row r="207" spans="1:28" ht="23.25" thickBot="1" x14ac:dyDescent="0.3">
      <c r="A207" s="474"/>
      <c r="B207" s="503"/>
      <c r="C207" s="444"/>
      <c r="D207" s="449"/>
      <c r="E207" s="446"/>
      <c r="F207" s="446"/>
      <c r="G207" s="446"/>
      <c r="H207" s="446"/>
      <c r="I207" s="446"/>
      <c r="J207" s="446"/>
      <c r="K207" s="446"/>
      <c r="L207" s="446"/>
      <c r="M207" s="446"/>
      <c r="N207" s="444"/>
      <c r="O207" s="485"/>
      <c r="P207" s="485"/>
      <c r="Q207" s="488"/>
      <c r="R207" s="444"/>
      <c r="S207" s="485"/>
      <c r="T207" s="485"/>
      <c r="U207" s="485"/>
      <c r="V207" s="203" t="s">
        <v>205</v>
      </c>
      <c r="W207" s="206">
        <v>0</v>
      </c>
      <c r="X207" s="203" t="s">
        <v>206</v>
      </c>
      <c r="Y207" s="206">
        <v>0</v>
      </c>
      <c r="Z207" s="203"/>
      <c r="AA207" s="205"/>
      <c r="AB207" s="494"/>
    </row>
    <row r="208" spans="1:28" ht="33.75" x14ac:dyDescent="0.25">
      <c r="A208" s="474"/>
      <c r="B208" s="503"/>
      <c r="C208" s="442" t="s">
        <v>214</v>
      </c>
      <c r="D208" s="38" t="s">
        <v>8</v>
      </c>
      <c r="E208" s="158">
        <v>9127</v>
      </c>
      <c r="F208" s="158">
        <v>9127</v>
      </c>
      <c r="G208" s="158">
        <v>9127</v>
      </c>
      <c r="H208" s="158">
        <v>9127</v>
      </c>
      <c r="I208" s="158">
        <v>9127</v>
      </c>
      <c r="J208" s="158">
        <v>1365</v>
      </c>
      <c r="K208" s="136">
        <v>2150</v>
      </c>
      <c r="L208" s="135">
        <v>4471</v>
      </c>
      <c r="M208" s="135">
        <v>7521</v>
      </c>
      <c r="N208" s="442" t="s">
        <v>214</v>
      </c>
      <c r="O208" s="483"/>
      <c r="P208" s="483"/>
      <c r="Q208" s="486" t="s">
        <v>184</v>
      </c>
      <c r="R208" s="442" t="s">
        <v>214</v>
      </c>
      <c r="S208" s="483">
        <v>3565</v>
      </c>
      <c r="T208" s="483">
        <v>3951</v>
      </c>
      <c r="U208" s="483">
        <v>5</v>
      </c>
      <c r="V208" s="198" t="s">
        <v>185</v>
      </c>
      <c r="W208" s="206">
        <v>265</v>
      </c>
      <c r="X208" s="200" t="s">
        <v>186</v>
      </c>
      <c r="Y208" s="206">
        <v>350</v>
      </c>
      <c r="Z208" s="200" t="s">
        <v>187</v>
      </c>
      <c r="AA208" s="206">
        <v>620</v>
      </c>
      <c r="AB208" s="492">
        <v>7521</v>
      </c>
    </row>
    <row r="209" spans="1:28" ht="45" x14ac:dyDescent="0.25">
      <c r="A209" s="474"/>
      <c r="B209" s="503"/>
      <c r="C209" s="443"/>
      <c r="D209" s="42" t="s">
        <v>9</v>
      </c>
      <c r="E209" s="138">
        <v>89245110</v>
      </c>
      <c r="F209" s="138">
        <v>93060400</v>
      </c>
      <c r="G209" s="138">
        <v>97840450</v>
      </c>
      <c r="H209" s="138">
        <v>97840450</v>
      </c>
      <c r="I209" s="138">
        <v>88921797</v>
      </c>
      <c r="J209" s="138">
        <v>62493750</v>
      </c>
      <c r="K209" s="139">
        <v>76823850</v>
      </c>
      <c r="L209" s="138">
        <v>89562008</v>
      </c>
      <c r="M209" s="138">
        <v>88919838</v>
      </c>
      <c r="N209" s="443"/>
      <c r="O209" s="484"/>
      <c r="P209" s="484"/>
      <c r="Q209" s="487"/>
      <c r="R209" s="443"/>
      <c r="S209" s="484"/>
      <c r="T209" s="484"/>
      <c r="U209" s="484"/>
      <c r="V209" s="201" t="s">
        <v>189</v>
      </c>
      <c r="W209" s="206">
        <v>3537</v>
      </c>
      <c r="X209" s="202" t="s">
        <v>190</v>
      </c>
      <c r="Y209" s="206">
        <v>3928</v>
      </c>
      <c r="Z209" s="202" t="s">
        <v>191</v>
      </c>
      <c r="AA209" s="206">
        <v>21</v>
      </c>
      <c r="AB209" s="493"/>
    </row>
    <row r="210" spans="1:28" ht="33.75" x14ac:dyDescent="0.25">
      <c r="A210" s="474"/>
      <c r="B210" s="503"/>
      <c r="C210" s="443"/>
      <c r="D210" s="38" t="s">
        <v>192</v>
      </c>
      <c r="E210" s="159"/>
      <c r="F210" s="138"/>
      <c r="G210" s="138"/>
      <c r="H210" s="138"/>
      <c r="I210" s="138"/>
      <c r="J210" s="138"/>
      <c r="K210" s="143"/>
      <c r="L210" s="144"/>
      <c r="M210" s="141"/>
      <c r="N210" s="443"/>
      <c r="O210" s="484"/>
      <c r="P210" s="484"/>
      <c r="Q210" s="487"/>
      <c r="R210" s="443"/>
      <c r="S210" s="484"/>
      <c r="T210" s="484"/>
      <c r="U210" s="484"/>
      <c r="V210" s="201" t="s">
        <v>193</v>
      </c>
      <c r="W210" s="206">
        <v>879</v>
      </c>
      <c r="X210" s="202" t="s">
        <v>194</v>
      </c>
      <c r="Y210" s="206">
        <v>299</v>
      </c>
      <c r="Z210" s="202" t="s">
        <v>195</v>
      </c>
      <c r="AA210" s="206">
        <v>12</v>
      </c>
      <c r="AB210" s="493"/>
    </row>
    <row r="211" spans="1:28" ht="33.75" x14ac:dyDescent="0.25">
      <c r="A211" s="474"/>
      <c r="B211" s="503"/>
      <c r="C211" s="443"/>
      <c r="D211" s="42" t="s">
        <v>196</v>
      </c>
      <c r="E211" s="138">
        <v>6563700.0999999996</v>
      </c>
      <c r="F211" s="138">
        <v>6780753.4499999974</v>
      </c>
      <c r="G211" s="138">
        <v>6780753.4499999974</v>
      </c>
      <c r="H211" s="141">
        <v>6775858.4500000002</v>
      </c>
      <c r="I211" s="141">
        <v>6775858.4500000002</v>
      </c>
      <c r="J211" s="138">
        <v>2956913.3</v>
      </c>
      <c r="K211" s="145">
        <v>6775858.4500000002</v>
      </c>
      <c r="L211" s="138">
        <v>6775858.4500000002</v>
      </c>
      <c r="M211" s="138">
        <v>6775858.4500000002</v>
      </c>
      <c r="N211" s="443"/>
      <c r="O211" s="484"/>
      <c r="P211" s="484"/>
      <c r="Q211" s="487"/>
      <c r="R211" s="443"/>
      <c r="S211" s="484"/>
      <c r="T211" s="484"/>
      <c r="U211" s="484"/>
      <c r="V211" s="201" t="s">
        <v>197</v>
      </c>
      <c r="W211" s="206">
        <v>867</v>
      </c>
      <c r="X211" s="202" t="s">
        <v>198</v>
      </c>
      <c r="Y211" s="206">
        <v>690</v>
      </c>
      <c r="Z211" s="202" t="s">
        <v>199</v>
      </c>
      <c r="AA211" s="206">
        <v>6797</v>
      </c>
      <c r="AB211" s="493"/>
    </row>
    <row r="212" spans="1:28" ht="22.5" x14ac:dyDescent="0.25">
      <c r="A212" s="474"/>
      <c r="B212" s="503"/>
      <c r="C212" s="443"/>
      <c r="D212" s="447"/>
      <c r="E212" s="445"/>
      <c r="F212" s="445"/>
      <c r="G212" s="445"/>
      <c r="H212" s="445"/>
      <c r="I212" s="445"/>
      <c r="J212" s="445"/>
      <c r="K212" s="445"/>
      <c r="L212" s="445"/>
      <c r="M212" s="445"/>
      <c r="N212" s="443"/>
      <c r="O212" s="484"/>
      <c r="P212" s="484"/>
      <c r="Q212" s="487"/>
      <c r="R212" s="443"/>
      <c r="S212" s="484"/>
      <c r="T212" s="484"/>
      <c r="U212" s="484"/>
      <c r="V212" s="201" t="s">
        <v>200</v>
      </c>
      <c r="W212" s="206">
        <v>1870</v>
      </c>
      <c r="X212" s="202" t="s">
        <v>201</v>
      </c>
      <c r="Y212" s="206">
        <v>1750</v>
      </c>
      <c r="Z212" s="202" t="s">
        <v>202</v>
      </c>
      <c r="AA212" s="206">
        <v>71</v>
      </c>
      <c r="AB212" s="493"/>
    </row>
    <row r="213" spans="1:28" ht="33.75" x14ac:dyDescent="0.25">
      <c r="A213" s="474"/>
      <c r="B213" s="503"/>
      <c r="C213" s="443"/>
      <c r="D213" s="448"/>
      <c r="E213" s="445"/>
      <c r="F213" s="445"/>
      <c r="G213" s="445"/>
      <c r="H213" s="445"/>
      <c r="I213" s="445"/>
      <c r="J213" s="445"/>
      <c r="K213" s="445"/>
      <c r="L213" s="445"/>
      <c r="M213" s="445"/>
      <c r="N213" s="443"/>
      <c r="O213" s="484"/>
      <c r="P213" s="484"/>
      <c r="Q213" s="487"/>
      <c r="R213" s="443"/>
      <c r="S213" s="484"/>
      <c r="T213" s="484"/>
      <c r="U213" s="484"/>
      <c r="V213" s="201" t="s">
        <v>203</v>
      </c>
      <c r="W213" s="206">
        <v>103</v>
      </c>
      <c r="X213" s="201" t="s">
        <v>202</v>
      </c>
      <c r="Y213" s="206">
        <v>504</v>
      </c>
      <c r="Z213" s="202" t="s">
        <v>204</v>
      </c>
      <c r="AA213" s="206">
        <v>0</v>
      </c>
      <c r="AB213" s="493"/>
    </row>
    <row r="214" spans="1:28" ht="23.25" thickBot="1" x14ac:dyDescent="0.3">
      <c r="A214" s="474"/>
      <c r="B214" s="503"/>
      <c r="C214" s="444"/>
      <c r="D214" s="449"/>
      <c r="E214" s="446"/>
      <c r="F214" s="446"/>
      <c r="G214" s="446"/>
      <c r="H214" s="446"/>
      <c r="I214" s="446"/>
      <c r="J214" s="446"/>
      <c r="K214" s="446"/>
      <c r="L214" s="446"/>
      <c r="M214" s="446"/>
      <c r="N214" s="444"/>
      <c r="O214" s="485"/>
      <c r="P214" s="485"/>
      <c r="Q214" s="488"/>
      <c r="R214" s="444"/>
      <c r="S214" s="485"/>
      <c r="T214" s="485"/>
      <c r="U214" s="485"/>
      <c r="V214" s="203" t="s">
        <v>205</v>
      </c>
      <c r="W214" s="206">
        <v>0</v>
      </c>
      <c r="X214" s="203" t="s">
        <v>206</v>
      </c>
      <c r="Y214" s="206">
        <v>0</v>
      </c>
      <c r="Z214" s="203"/>
      <c r="AA214" s="205"/>
      <c r="AB214" s="494"/>
    </row>
    <row r="215" spans="1:28" ht="33.75" x14ac:dyDescent="0.25">
      <c r="A215" s="474"/>
      <c r="B215" s="503"/>
      <c r="C215" s="442" t="s">
        <v>215</v>
      </c>
      <c r="D215" s="38" t="s">
        <v>8</v>
      </c>
      <c r="E215" s="158">
        <v>20984</v>
      </c>
      <c r="F215" s="158">
        <v>20984</v>
      </c>
      <c r="G215" s="158">
        <v>20984</v>
      </c>
      <c r="H215" s="158">
        <v>20984</v>
      </c>
      <c r="I215" s="158">
        <v>20984</v>
      </c>
      <c r="J215" s="158">
        <v>1373</v>
      </c>
      <c r="K215" s="136">
        <v>4805</v>
      </c>
      <c r="L215" s="135">
        <v>11516</v>
      </c>
      <c r="M215" s="135">
        <v>16970</v>
      </c>
      <c r="N215" s="442" t="s">
        <v>215</v>
      </c>
      <c r="O215" s="483"/>
      <c r="P215" s="483"/>
      <c r="Q215" s="486" t="s">
        <v>184</v>
      </c>
      <c r="R215" s="442" t="s">
        <v>215</v>
      </c>
      <c r="S215" s="483">
        <v>8055</v>
      </c>
      <c r="T215" s="483">
        <v>8912</v>
      </c>
      <c r="U215" s="483">
        <v>3</v>
      </c>
      <c r="V215" s="198" t="s">
        <v>185</v>
      </c>
      <c r="W215" s="206">
        <v>731</v>
      </c>
      <c r="X215" s="200" t="s">
        <v>186</v>
      </c>
      <c r="Y215" s="206">
        <v>1946</v>
      </c>
      <c r="Z215" s="200" t="s">
        <v>187</v>
      </c>
      <c r="AA215" s="206">
        <v>1080</v>
      </c>
      <c r="AB215" s="492">
        <v>16970</v>
      </c>
    </row>
    <row r="216" spans="1:28" ht="45" x14ac:dyDescent="0.25">
      <c r="A216" s="474"/>
      <c r="B216" s="503"/>
      <c r="C216" s="443"/>
      <c r="D216" s="42" t="s">
        <v>9</v>
      </c>
      <c r="E216" s="138">
        <v>89245110</v>
      </c>
      <c r="F216" s="138">
        <v>93060400</v>
      </c>
      <c r="G216" s="138">
        <v>97840450</v>
      </c>
      <c r="H216" s="138">
        <v>97840450</v>
      </c>
      <c r="I216" s="138">
        <v>88921797</v>
      </c>
      <c r="J216" s="138">
        <v>62493750</v>
      </c>
      <c r="K216" s="139">
        <v>76823850</v>
      </c>
      <c r="L216" s="138">
        <v>89562008</v>
      </c>
      <c r="M216" s="138">
        <v>88919838</v>
      </c>
      <c r="N216" s="443"/>
      <c r="O216" s="484"/>
      <c r="P216" s="484"/>
      <c r="Q216" s="487"/>
      <c r="R216" s="443"/>
      <c r="S216" s="484"/>
      <c r="T216" s="484"/>
      <c r="U216" s="484"/>
      <c r="V216" s="201" t="s">
        <v>189</v>
      </c>
      <c r="W216" s="206">
        <v>8126</v>
      </c>
      <c r="X216" s="202" t="s">
        <v>190</v>
      </c>
      <c r="Y216" s="206">
        <v>9116</v>
      </c>
      <c r="Z216" s="202" t="s">
        <v>191</v>
      </c>
      <c r="AA216" s="206">
        <v>67</v>
      </c>
      <c r="AB216" s="493"/>
    </row>
    <row r="217" spans="1:28" ht="33.75" x14ac:dyDescent="0.25">
      <c r="A217" s="474"/>
      <c r="B217" s="503"/>
      <c r="C217" s="443"/>
      <c r="D217" s="38" t="s">
        <v>192</v>
      </c>
      <c r="E217" s="159"/>
      <c r="F217" s="138"/>
      <c r="G217" s="138"/>
      <c r="H217" s="138"/>
      <c r="I217" s="138"/>
      <c r="J217" s="138"/>
      <c r="K217" s="143"/>
      <c r="L217" s="144"/>
      <c r="M217" s="141"/>
      <c r="N217" s="443"/>
      <c r="O217" s="484"/>
      <c r="P217" s="484"/>
      <c r="Q217" s="487"/>
      <c r="R217" s="443"/>
      <c r="S217" s="484"/>
      <c r="T217" s="484"/>
      <c r="U217" s="484"/>
      <c r="V217" s="201" t="s">
        <v>193</v>
      </c>
      <c r="W217" s="206">
        <v>2426</v>
      </c>
      <c r="X217" s="202" t="s">
        <v>194</v>
      </c>
      <c r="Y217" s="206">
        <v>267</v>
      </c>
      <c r="Z217" s="202" t="s">
        <v>195</v>
      </c>
      <c r="AA217" s="206">
        <v>17</v>
      </c>
      <c r="AB217" s="493"/>
    </row>
    <row r="218" spans="1:28" ht="33.75" x14ac:dyDescent="0.25">
      <c r="A218" s="474"/>
      <c r="B218" s="503"/>
      <c r="C218" s="443"/>
      <c r="D218" s="42" t="s">
        <v>196</v>
      </c>
      <c r="E218" s="138">
        <v>6563700.0999999996</v>
      </c>
      <c r="F218" s="138">
        <v>6780753.4499999974</v>
      </c>
      <c r="G218" s="138">
        <v>6780753.4499999974</v>
      </c>
      <c r="H218" s="141">
        <v>6775858.4500000002</v>
      </c>
      <c r="I218" s="141">
        <v>6775858.4500000002</v>
      </c>
      <c r="J218" s="138">
        <v>2956913.3</v>
      </c>
      <c r="K218" s="145">
        <v>6775858.4500000002</v>
      </c>
      <c r="L218" s="138">
        <v>6775858.4500000002</v>
      </c>
      <c r="M218" s="138">
        <v>6775858.4500000002</v>
      </c>
      <c r="N218" s="443"/>
      <c r="O218" s="484"/>
      <c r="P218" s="484"/>
      <c r="Q218" s="487"/>
      <c r="R218" s="443"/>
      <c r="S218" s="484"/>
      <c r="T218" s="484"/>
      <c r="U218" s="484"/>
      <c r="V218" s="201" t="s">
        <v>197</v>
      </c>
      <c r="W218" s="206">
        <v>1863</v>
      </c>
      <c r="X218" s="202" t="s">
        <v>198</v>
      </c>
      <c r="Y218" s="206">
        <v>667</v>
      </c>
      <c r="Z218" s="202" t="s">
        <v>199</v>
      </c>
      <c r="AA218" s="206">
        <v>15365</v>
      </c>
      <c r="AB218" s="493"/>
    </row>
    <row r="219" spans="1:28" ht="22.5" x14ac:dyDescent="0.25">
      <c r="A219" s="474"/>
      <c r="B219" s="503"/>
      <c r="C219" s="443"/>
      <c r="D219" s="447"/>
      <c r="E219" s="445"/>
      <c r="F219" s="445"/>
      <c r="G219" s="445"/>
      <c r="H219" s="445"/>
      <c r="I219" s="445"/>
      <c r="J219" s="445"/>
      <c r="K219" s="445"/>
      <c r="L219" s="445"/>
      <c r="M219" s="445"/>
      <c r="N219" s="443"/>
      <c r="O219" s="484"/>
      <c r="P219" s="484"/>
      <c r="Q219" s="487"/>
      <c r="R219" s="443"/>
      <c r="S219" s="484"/>
      <c r="T219" s="484"/>
      <c r="U219" s="484"/>
      <c r="V219" s="201" t="s">
        <v>200</v>
      </c>
      <c r="W219" s="206">
        <v>3398</v>
      </c>
      <c r="X219" s="202" t="s">
        <v>201</v>
      </c>
      <c r="Y219" s="206">
        <v>4670</v>
      </c>
      <c r="Z219" s="202" t="s">
        <v>202</v>
      </c>
      <c r="AA219" s="206">
        <v>441</v>
      </c>
      <c r="AB219" s="493"/>
    </row>
    <row r="220" spans="1:28" ht="33.75" x14ac:dyDescent="0.25">
      <c r="A220" s="474"/>
      <c r="B220" s="503"/>
      <c r="C220" s="443"/>
      <c r="D220" s="448"/>
      <c r="E220" s="445"/>
      <c r="F220" s="445"/>
      <c r="G220" s="445"/>
      <c r="H220" s="445"/>
      <c r="I220" s="445"/>
      <c r="J220" s="445"/>
      <c r="K220" s="445"/>
      <c r="L220" s="445"/>
      <c r="M220" s="445"/>
      <c r="N220" s="443"/>
      <c r="O220" s="484"/>
      <c r="P220" s="484"/>
      <c r="Q220" s="487"/>
      <c r="R220" s="443"/>
      <c r="S220" s="484"/>
      <c r="T220" s="484"/>
      <c r="U220" s="484"/>
      <c r="V220" s="201" t="s">
        <v>203</v>
      </c>
      <c r="W220" s="206">
        <v>367</v>
      </c>
      <c r="X220" s="201" t="s">
        <v>202</v>
      </c>
      <c r="Y220" s="206">
        <v>304</v>
      </c>
      <c r="Z220" s="202" t="s">
        <v>204</v>
      </c>
      <c r="AA220" s="206">
        <v>0</v>
      </c>
      <c r="AB220" s="493"/>
    </row>
    <row r="221" spans="1:28" ht="23.25" thickBot="1" x14ac:dyDescent="0.3">
      <c r="A221" s="474"/>
      <c r="B221" s="503"/>
      <c r="C221" s="444"/>
      <c r="D221" s="449"/>
      <c r="E221" s="446"/>
      <c r="F221" s="446"/>
      <c r="G221" s="446"/>
      <c r="H221" s="446"/>
      <c r="I221" s="446"/>
      <c r="J221" s="446"/>
      <c r="K221" s="446"/>
      <c r="L221" s="446"/>
      <c r="M221" s="446"/>
      <c r="N221" s="444"/>
      <c r="O221" s="485"/>
      <c r="P221" s="485"/>
      <c r="Q221" s="488"/>
      <c r="R221" s="444"/>
      <c r="S221" s="485"/>
      <c r="T221" s="485"/>
      <c r="U221" s="485"/>
      <c r="V221" s="203" t="s">
        <v>205</v>
      </c>
      <c r="W221" s="206">
        <v>59</v>
      </c>
      <c r="X221" s="203" t="s">
        <v>206</v>
      </c>
      <c r="Y221" s="206">
        <v>0</v>
      </c>
      <c r="Z221" s="203"/>
      <c r="AA221" s="205"/>
      <c r="AB221" s="494"/>
    </row>
    <row r="222" spans="1:28" ht="33.75" x14ac:dyDescent="0.25">
      <c r="A222" s="474"/>
      <c r="B222" s="503"/>
      <c r="C222" s="442" t="s">
        <v>216</v>
      </c>
      <c r="D222" s="38" t="s">
        <v>8</v>
      </c>
      <c r="E222" s="158">
        <v>25180</v>
      </c>
      <c r="F222" s="158">
        <v>25180</v>
      </c>
      <c r="G222" s="158">
        <v>25180</v>
      </c>
      <c r="H222" s="158">
        <v>25180</v>
      </c>
      <c r="I222" s="158">
        <v>25180</v>
      </c>
      <c r="J222" s="158">
        <v>3843</v>
      </c>
      <c r="K222" s="136">
        <v>12322</v>
      </c>
      <c r="L222" s="135">
        <v>19355</v>
      </c>
      <c r="M222" s="135">
        <v>22237</v>
      </c>
      <c r="N222" s="442" t="s">
        <v>216</v>
      </c>
      <c r="O222" s="483"/>
      <c r="P222" s="483"/>
      <c r="Q222" s="486" t="s">
        <v>184</v>
      </c>
      <c r="R222" s="442" t="s">
        <v>216</v>
      </c>
      <c r="S222" s="483">
        <v>10584</v>
      </c>
      <c r="T222" s="483">
        <v>11641</v>
      </c>
      <c r="U222" s="483">
        <v>12</v>
      </c>
      <c r="V222" s="198" t="s">
        <v>185</v>
      </c>
      <c r="W222" s="206">
        <v>980</v>
      </c>
      <c r="X222" s="200" t="s">
        <v>186</v>
      </c>
      <c r="Y222" s="206">
        <v>1108</v>
      </c>
      <c r="Z222" s="200" t="s">
        <v>187</v>
      </c>
      <c r="AA222" s="206">
        <v>1084</v>
      </c>
      <c r="AB222" s="492">
        <v>22237</v>
      </c>
    </row>
    <row r="223" spans="1:28" ht="45" x14ac:dyDescent="0.25">
      <c r="A223" s="474"/>
      <c r="B223" s="503"/>
      <c r="C223" s="443"/>
      <c r="D223" s="42" t="s">
        <v>9</v>
      </c>
      <c r="E223" s="138">
        <v>89245110</v>
      </c>
      <c r="F223" s="138">
        <v>93060400</v>
      </c>
      <c r="G223" s="138">
        <v>97840450</v>
      </c>
      <c r="H223" s="138">
        <v>97840450</v>
      </c>
      <c r="I223" s="138">
        <v>88921797</v>
      </c>
      <c r="J223" s="138">
        <v>62493750</v>
      </c>
      <c r="K223" s="139">
        <v>76823850</v>
      </c>
      <c r="L223" s="138">
        <v>89562008</v>
      </c>
      <c r="M223" s="138">
        <v>88919838</v>
      </c>
      <c r="N223" s="443"/>
      <c r="O223" s="484"/>
      <c r="P223" s="484"/>
      <c r="Q223" s="487"/>
      <c r="R223" s="443"/>
      <c r="S223" s="484"/>
      <c r="T223" s="484"/>
      <c r="U223" s="484"/>
      <c r="V223" s="201" t="s">
        <v>189</v>
      </c>
      <c r="W223" s="206">
        <v>10925</v>
      </c>
      <c r="X223" s="202" t="s">
        <v>190</v>
      </c>
      <c r="Y223" s="206">
        <v>12602</v>
      </c>
      <c r="Z223" s="202" t="s">
        <v>191</v>
      </c>
      <c r="AA223" s="206">
        <v>162</v>
      </c>
      <c r="AB223" s="493"/>
    </row>
    <row r="224" spans="1:28" ht="33.75" x14ac:dyDescent="0.25">
      <c r="A224" s="474"/>
      <c r="B224" s="503"/>
      <c r="C224" s="443"/>
      <c r="D224" s="38" t="s">
        <v>192</v>
      </c>
      <c r="E224" s="163"/>
      <c r="F224" s="138"/>
      <c r="G224" s="138"/>
      <c r="H224" s="138"/>
      <c r="I224" s="138"/>
      <c r="J224" s="138"/>
      <c r="K224" s="143"/>
      <c r="L224" s="144"/>
      <c r="M224" s="141"/>
      <c r="N224" s="443"/>
      <c r="O224" s="484"/>
      <c r="P224" s="484"/>
      <c r="Q224" s="487"/>
      <c r="R224" s="443"/>
      <c r="S224" s="484"/>
      <c r="T224" s="484"/>
      <c r="U224" s="484"/>
      <c r="V224" s="201" t="s">
        <v>193</v>
      </c>
      <c r="W224" s="206">
        <v>3707</v>
      </c>
      <c r="X224" s="202" t="s">
        <v>194</v>
      </c>
      <c r="Y224" s="206">
        <v>924</v>
      </c>
      <c r="Z224" s="202" t="s">
        <v>195</v>
      </c>
      <c r="AA224" s="206">
        <v>35</v>
      </c>
      <c r="AB224" s="493"/>
    </row>
    <row r="225" spans="1:28" ht="33.75" x14ac:dyDescent="0.25">
      <c r="A225" s="474"/>
      <c r="B225" s="503"/>
      <c r="C225" s="443"/>
      <c r="D225" s="42" t="s">
        <v>196</v>
      </c>
      <c r="E225" s="138">
        <v>6563700.0999999996</v>
      </c>
      <c r="F225" s="138">
        <v>6780753.4499999974</v>
      </c>
      <c r="G225" s="138">
        <v>6780753.4499999974</v>
      </c>
      <c r="H225" s="141">
        <v>6775858.4500000002</v>
      </c>
      <c r="I225" s="141">
        <v>6775858.4500000002</v>
      </c>
      <c r="J225" s="138">
        <v>2956913.3</v>
      </c>
      <c r="K225" s="145">
        <v>6775858.4500000002</v>
      </c>
      <c r="L225" s="138">
        <v>6775858.4500000002</v>
      </c>
      <c r="M225" s="138">
        <v>6775858.4500000002</v>
      </c>
      <c r="N225" s="443"/>
      <c r="O225" s="484"/>
      <c r="P225" s="484"/>
      <c r="Q225" s="487"/>
      <c r="R225" s="443"/>
      <c r="S225" s="484"/>
      <c r="T225" s="484"/>
      <c r="U225" s="484"/>
      <c r="V225" s="201" t="s">
        <v>197</v>
      </c>
      <c r="W225" s="206">
        <v>2274</v>
      </c>
      <c r="X225" s="202" t="s">
        <v>198</v>
      </c>
      <c r="Y225" s="206">
        <v>505</v>
      </c>
      <c r="Z225" s="202" t="s">
        <v>199</v>
      </c>
      <c r="AA225" s="206">
        <v>20438</v>
      </c>
      <c r="AB225" s="493"/>
    </row>
    <row r="226" spans="1:28" ht="22.5" x14ac:dyDescent="0.25">
      <c r="A226" s="474"/>
      <c r="B226" s="503"/>
      <c r="C226" s="443"/>
      <c r="D226" s="447"/>
      <c r="E226" s="445"/>
      <c r="F226" s="445"/>
      <c r="G226" s="445"/>
      <c r="H226" s="445"/>
      <c r="I226" s="445"/>
      <c r="J226" s="445"/>
      <c r="K226" s="445"/>
      <c r="L226" s="445"/>
      <c r="M226" s="445"/>
      <c r="N226" s="443"/>
      <c r="O226" s="484"/>
      <c r="P226" s="484"/>
      <c r="Q226" s="487"/>
      <c r="R226" s="443"/>
      <c r="S226" s="484"/>
      <c r="T226" s="484"/>
      <c r="U226" s="484"/>
      <c r="V226" s="201" t="s">
        <v>200</v>
      </c>
      <c r="W226" s="206">
        <v>4055</v>
      </c>
      <c r="X226" s="202" t="s">
        <v>201</v>
      </c>
      <c r="Y226" s="206">
        <v>5245</v>
      </c>
      <c r="Z226" s="202" t="s">
        <v>202</v>
      </c>
      <c r="AA226" s="206">
        <v>518</v>
      </c>
      <c r="AB226" s="493"/>
    </row>
    <row r="227" spans="1:28" ht="33.75" x14ac:dyDescent="0.25">
      <c r="A227" s="474"/>
      <c r="B227" s="503"/>
      <c r="C227" s="443"/>
      <c r="D227" s="448"/>
      <c r="E227" s="445"/>
      <c r="F227" s="445"/>
      <c r="G227" s="445"/>
      <c r="H227" s="445"/>
      <c r="I227" s="445"/>
      <c r="J227" s="445"/>
      <c r="K227" s="445"/>
      <c r="L227" s="445"/>
      <c r="M227" s="445"/>
      <c r="N227" s="443"/>
      <c r="O227" s="484"/>
      <c r="P227" s="484"/>
      <c r="Q227" s="487"/>
      <c r="R227" s="443"/>
      <c r="S227" s="484"/>
      <c r="T227" s="484"/>
      <c r="U227" s="484"/>
      <c r="V227" s="201" t="s">
        <v>203</v>
      </c>
      <c r="W227" s="206">
        <v>291</v>
      </c>
      <c r="X227" s="201" t="s">
        <v>202</v>
      </c>
      <c r="Y227" s="206">
        <v>1853</v>
      </c>
      <c r="Z227" s="202" t="s">
        <v>204</v>
      </c>
      <c r="AA227" s="206">
        <v>0</v>
      </c>
      <c r="AB227" s="493"/>
    </row>
    <row r="228" spans="1:28" ht="23.25" thickBot="1" x14ac:dyDescent="0.3">
      <c r="A228" s="474"/>
      <c r="B228" s="503"/>
      <c r="C228" s="444"/>
      <c r="D228" s="449"/>
      <c r="E228" s="446"/>
      <c r="F228" s="446"/>
      <c r="G228" s="446"/>
      <c r="H228" s="446"/>
      <c r="I228" s="446"/>
      <c r="J228" s="446"/>
      <c r="K228" s="446"/>
      <c r="L228" s="446"/>
      <c r="M228" s="446"/>
      <c r="N228" s="444"/>
      <c r="O228" s="485"/>
      <c r="P228" s="485"/>
      <c r="Q228" s="488"/>
      <c r="R228" s="444"/>
      <c r="S228" s="485"/>
      <c r="T228" s="485"/>
      <c r="U228" s="485"/>
      <c r="V228" s="203" t="s">
        <v>205</v>
      </c>
      <c r="W228" s="206">
        <v>5</v>
      </c>
      <c r="X228" s="203" t="s">
        <v>206</v>
      </c>
      <c r="Y228" s="206">
        <v>0</v>
      </c>
      <c r="Z228" s="203"/>
      <c r="AA228" s="205"/>
      <c r="AB228" s="494"/>
    </row>
    <row r="229" spans="1:28" ht="33.75" x14ac:dyDescent="0.25">
      <c r="A229" s="474"/>
      <c r="B229" s="503"/>
      <c r="C229" s="442" t="s">
        <v>217</v>
      </c>
      <c r="D229" s="38" t="s">
        <v>8</v>
      </c>
      <c r="E229" s="158">
        <v>5780</v>
      </c>
      <c r="F229" s="158">
        <v>5780</v>
      </c>
      <c r="G229" s="158">
        <v>5780</v>
      </c>
      <c r="H229" s="158">
        <v>5780</v>
      </c>
      <c r="I229" s="158">
        <v>5780</v>
      </c>
      <c r="J229" s="158">
        <v>784</v>
      </c>
      <c r="K229" s="136">
        <v>3346</v>
      </c>
      <c r="L229" s="135">
        <v>3915</v>
      </c>
      <c r="M229" s="135">
        <v>4024</v>
      </c>
      <c r="N229" s="442" t="s">
        <v>217</v>
      </c>
      <c r="O229" s="483"/>
      <c r="P229" s="483"/>
      <c r="Q229" s="486" t="s">
        <v>184</v>
      </c>
      <c r="R229" s="442" t="s">
        <v>217</v>
      </c>
      <c r="S229" s="483">
        <v>2056</v>
      </c>
      <c r="T229" s="483">
        <v>1959</v>
      </c>
      <c r="U229" s="483">
        <v>9</v>
      </c>
      <c r="V229" s="198" t="s">
        <v>185</v>
      </c>
      <c r="W229" s="206">
        <v>228</v>
      </c>
      <c r="X229" s="200" t="s">
        <v>186</v>
      </c>
      <c r="Y229" s="206">
        <v>228</v>
      </c>
      <c r="Z229" s="200" t="s">
        <v>187</v>
      </c>
      <c r="AA229" s="206">
        <v>230</v>
      </c>
      <c r="AB229" s="492">
        <v>4024</v>
      </c>
    </row>
    <row r="230" spans="1:28" ht="45" x14ac:dyDescent="0.25">
      <c r="A230" s="474"/>
      <c r="B230" s="503"/>
      <c r="C230" s="443"/>
      <c r="D230" s="42" t="s">
        <v>9</v>
      </c>
      <c r="E230" s="138">
        <v>89245110</v>
      </c>
      <c r="F230" s="138">
        <v>93060400</v>
      </c>
      <c r="G230" s="138">
        <v>97840450</v>
      </c>
      <c r="H230" s="138">
        <v>97840450</v>
      </c>
      <c r="I230" s="138">
        <v>88921797</v>
      </c>
      <c r="J230" s="138">
        <v>62493750</v>
      </c>
      <c r="K230" s="139">
        <v>76823850</v>
      </c>
      <c r="L230" s="138">
        <v>89562008</v>
      </c>
      <c r="M230" s="138">
        <v>88919838</v>
      </c>
      <c r="N230" s="443"/>
      <c r="O230" s="484"/>
      <c r="P230" s="484"/>
      <c r="Q230" s="487"/>
      <c r="R230" s="443"/>
      <c r="S230" s="484"/>
      <c r="T230" s="484"/>
      <c r="U230" s="484"/>
      <c r="V230" s="201" t="s">
        <v>189</v>
      </c>
      <c r="W230" s="206">
        <v>1870</v>
      </c>
      <c r="X230" s="202" t="s">
        <v>190</v>
      </c>
      <c r="Y230" s="206">
        <v>1307</v>
      </c>
      <c r="Z230" s="202" t="s">
        <v>191</v>
      </c>
      <c r="AA230" s="206">
        <v>17</v>
      </c>
      <c r="AB230" s="493"/>
    </row>
    <row r="231" spans="1:28" ht="33.75" x14ac:dyDescent="0.25">
      <c r="A231" s="474"/>
      <c r="B231" s="503"/>
      <c r="C231" s="443"/>
      <c r="D231" s="38" t="s">
        <v>192</v>
      </c>
      <c r="E231" s="163"/>
      <c r="F231" s="138"/>
      <c r="G231" s="138"/>
      <c r="H231" s="138"/>
      <c r="I231" s="138"/>
      <c r="J231" s="138"/>
      <c r="K231" s="143"/>
      <c r="L231" s="144"/>
      <c r="M231" s="141"/>
      <c r="N231" s="443"/>
      <c r="O231" s="484"/>
      <c r="P231" s="484"/>
      <c r="Q231" s="487"/>
      <c r="R231" s="443"/>
      <c r="S231" s="484"/>
      <c r="T231" s="484"/>
      <c r="U231" s="484"/>
      <c r="V231" s="201" t="s">
        <v>193</v>
      </c>
      <c r="W231" s="206">
        <v>358</v>
      </c>
      <c r="X231" s="202" t="s">
        <v>194</v>
      </c>
      <c r="Y231" s="206">
        <v>484</v>
      </c>
      <c r="Z231" s="202" t="s">
        <v>195</v>
      </c>
      <c r="AA231" s="206">
        <v>4</v>
      </c>
      <c r="AB231" s="493"/>
    </row>
    <row r="232" spans="1:28" ht="33.75" x14ac:dyDescent="0.25">
      <c r="A232" s="474"/>
      <c r="B232" s="503"/>
      <c r="C232" s="443"/>
      <c r="D232" s="42" t="s">
        <v>196</v>
      </c>
      <c r="E232" s="138">
        <v>6563700.0999999996</v>
      </c>
      <c r="F232" s="138">
        <v>6780753.4499999974</v>
      </c>
      <c r="G232" s="138">
        <v>6780753.4499999974</v>
      </c>
      <c r="H232" s="141">
        <v>6775858.4500000002</v>
      </c>
      <c r="I232" s="141">
        <v>6775858.4500000002</v>
      </c>
      <c r="J232" s="138">
        <v>2956913.3</v>
      </c>
      <c r="K232" s="145">
        <v>6775858.4500000002</v>
      </c>
      <c r="L232" s="138">
        <v>6775858.4500000002</v>
      </c>
      <c r="M232" s="138">
        <v>6775858.4500000002</v>
      </c>
      <c r="N232" s="443"/>
      <c r="O232" s="484"/>
      <c r="P232" s="484"/>
      <c r="Q232" s="487"/>
      <c r="R232" s="443"/>
      <c r="S232" s="484"/>
      <c r="T232" s="484"/>
      <c r="U232" s="484"/>
      <c r="V232" s="201" t="s">
        <v>197</v>
      </c>
      <c r="W232" s="206">
        <v>541</v>
      </c>
      <c r="X232" s="202" t="s">
        <v>198</v>
      </c>
      <c r="Y232" s="206">
        <v>483</v>
      </c>
      <c r="Z232" s="202" t="s">
        <v>199</v>
      </c>
      <c r="AA232" s="206">
        <v>3765</v>
      </c>
      <c r="AB232" s="493"/>
    </row>
    <row r="233" spans="1:28" ht="22.5" x14ac:dyDescent="0.25">
      <c r="A233" s="474"/>
      <c r="B233" s="503"/>
      <c r="C233" s="443"/>
      <c r="D233" s="447"/>
      <c r="E233" s="445"/>
      <c r="F233" s="445"/>
      <c r="G233" s="445"/>
      <c r="H233" s="445"/>
      <c r="I233" s="445"/>
      <c r="J233" s="445"/>
      <c r="K233" s="445"/>
      <c r="L233" s="445"/>
      <c r="M233" s="445"/>
      <c r="N233" s="443"/>
      <c r="O233" s="484"/>
      <c r="P233" s="484"/>
      <c r="Q233" s="487"/>
      <c r="R233" s="443"/>
      <c r="S233" s="484"/>
      <c r="T233" s="484"/>
      <c r="U233" s="484"/>
      <c r="V233" s="201" t="s">
        <v>200</v>
      </c>
      <c r="W233" s="206">
        <v>917</v>
      </c>
      <c r="X233" s="202" t="s">
        <v>201</v>
      </c>
      <c r="Y233" s="206">
        <v>786</v>
      </c>
      <c r="Z233" s="202" t="s">
        <v>202</v>
      </c>
      <c r="AA233" s="206">
        <v>8</v>
      </c>
      <c r="AB233" s="493"/>
    </row>
    <row r="234" spans="1:28" ht="33.75" x14ac:dyDescent="0.25">
      <c r="A234" s="474"/>
      <c r="B234" s="503"/>
      <c r="C234" s="443"/>
      <c r="D234" s="448"/>
      <c r="E234" s="445"/>
      <c r="F234" s="445"/>
      <c r="G234" s="445"/>
      <c r="H234" s="445"/>
      <c r="I234" s="445"/>
      <c r="J234" s="445"/>
      <c r="K234" s="445"/>
      <c r="L234" s="445"/>
      <c r="M234" s="445"/>
      <c r="N234" s="443"/>
      <c r="O234" s="484"/>
      <c r="P234" s="484"/>
      <c r="Q234" s="487"/>
      <c r="R234" s="443"/>
      <c r="S234" s="484"/>
      <c r="T234" s="484"/>
      <c r="U234" s="484"/>
      <c r="V234" s="201" t="s">
        <v>203</v>
      </c>
      <c r="W234" s="206">
        <v>110</v>
      </c>
      <c r="X234" s="201" t="s">
        <v>202</v>
      </c>
      <c r="Y234" s="206">
        <v>736</v>
      </c>
      <c r="Z234" s="202" t="s">
        <v>204</v>
      </c>
      <c r="AA234" s="206">
        <v>0</v>
      </c>
      <c r="AB234" s="493"/>
    </row>
    <row r="235" spans="1:28" ht="23.25" thickBot="1" x14ac:dyDescent="0.3">
      <c r="A235" s="474"/>
      <c r="B235" s="503"/>
      <c r="C235" s="444"/>
      <c r="D235" s="449"/>
      <c r="E235" s="446"/>
      <c r="F235" s="446"/>
      <c r="G235" s="446"/>
      <c r="H235" s="446"/>
      <c r="I235" s="446"/>
      <c r="J235" s="446"/>
      <c r="K235" s="446"/>
      <c r="L235" s="446"/>
      <c r="M235" s="446"/>
      <c r="N235" s="444"/>
      <c r="O235" s="485"/>
      <c r="P235" s="485"/>
      <c r="Q235" s="488"/>
      <c r="R235" s="444"/>
      <c r="S235" s="485"/>
      <c r="T235" s="485"/>
      <c r="U235" s="485"/>
      <c r="V235" s="203" t="s">
        <v>205</v>
      </c>
      <c r="W235" s="206">
        <v>0</v>
      </c>
      <c r="X235" s="203" t="s">
        <v>206</v>
      </c>
      <c r="Y235" s="206">
        <v>0</v>
      </c>
      <c r="Z235" s="203"/>
      <c r="AA235" s="205"/>
      <c r="AB235" s="494"/>
    </row>
    <row r="236" spans="1:28" ht="33.75" x14ac:dyDescent="0.25">
      <c r="A236" s="474"/>
      <c r="B236" s="503"/>
      <c r="C236" s="442" t="s">
        <v>218</v>
      </c>
      <c r="D236" s="38" t="s">
        <v>8</v>
      </c>
      <c r="E236" s="158">
        <v>5624</v>
      </c>
      <c r="F236" s="158">
        <v>5624</v>
      </c>
      <c r="G236" s="158">
        <v>5624</v>
      </c>
      <c r="H236" s="158">
        <v>5624</v>
      </c>
      <c r="I236" s="158">
        <v>5624</v>
      </c>
      <c r="J236" s="158">
        <v>1116</v>
      </c>
      <c r="K236" s="136">
        <v>4411</v>
      </c>
      <c r="L236" s="135">
        <v>8267</v>
      </c>
      <c r="M236" s="135">
        <v>10025</v>
      </c>
      <c r="N236" s="442" t="s">
        <v>218</v>
      </c>
      <c r="O236" s="483"/>
      <c r="P236" s="483"/>
      <c r="Q236" s="486" t="s">
        <v>184</v>
      </c>
      <c r="R236" s="442" t="s">
        <v>218</v>
      </c>
      <c r="S236" s="483">
        <v>4875</v>
      </c>
      <c r="T236" s="483">
        <v>5138</v>
      </c>
      <c r="U236" s="483">
        <v>12</v>
      </c>
      <c r="V236" s="198" t="s">
        <v>185</v>
      </c>
      <c r="W236" s="206">
        <v>479</v>
      </c>
      <c r="X236" s="200" t="s">
        <v>186</v>
      </c>
      <c r="Y236" s="206">
        <v>983</v>
      </c>
      <c r="Z236" s="200" t="s">
        <v>187</v>
      </c>
      <c r="AA236" s="206">
        <v>517</v>
      </c>
      <c r="AB236" s="492">
        <v>10025</v>
      </c>
    </row>
    <row r="237" spans="1:28" ht="45" x14ac:dyDescent="0.25">
      <c r="A237" s="474"/>
      <c r="B237" s="503"/>
      <c r="C237" s="443"/>
      <c r="D237" s="42" t="s">
        <v>9</v>
      </c>
      <c r="E237" s="138">
        <v>89245110</v>
      </c>
      <c r="F237" s="138">
        <v>93060400</v>
      </c>
      <c r="G237" s="138">
        <v>97840450</v>
      </c>
      <c r="H237" s="138">
        <v>97840450</v>
      </c>
      <c r="I237" s="138">
        <v>88921797</v>
      </c>
      <c r="J237" s="138">
        <v>62493750</v>
      </c>
      <c r="K237" s="139">
        <v>76823850</v>
      </c>
      <c r="L237" s="138">
        <v>89562008</v>
      </c>
      <c r="M237" s="138">
        <v>88919838</v>
      </c>
      <c r="N237" s="443"/>
      <c r="O237" s="484"/>
      <c r="P237" s="484"/>
      <c r="Q237" s="487"/>
      <c r="R237" s="443"/>
      <c r="S237" s="484"/>
      <c r="T237" s="484"/>
      <c r="U237" s="484"/>
      <c r="V237" s="201" t="s">
        <v>189</v>
      </c>
      <c r="W237" s="206">
        <v>5093</v>
      </c>
      <c r="X237" s="202" t="s">
        <v>190</v>
      </c>
      <c r="Y237" s="206">
        <v>4682</v>
      </c>
      <c r="Z237" s="202" t="s">
        <v>191</v>
      </c>
      <c r="AA237" s="206">
        <v>38</v>
      </c>
      <c r="AB237" s="493"/>
    </row>
    <row r="238" spans="1:28" ht="33.75" x14ac:dyDescent="0.25">
      <c r="A238" s="474"/>
      <c r="B238" s="503"/>
      <c r="C238" s="443"/>
      <c r="D238" s="38" t="s">
        <v>192</v>
      </c>
      <c r="E238" s="163"/>
      <c r="F238" s="138"/>
      <c r="G238" s="138"/>
      <c r="H238" s="138"/>
      <c r="I238" s="138"/>
      <c r="J238" s="138"/>
      <c r="K238" s="143"/>
      <c r="L238" s="144"/>
      <c r="M238" s="141"/>
      <c r="N238" s="443"/>
      <c r="O238" s="484"/>
      <c r="P238" s="484"/>
      <c r="Q238" s="487"/>
      <c r="R238" s="443"/>
      <c r="S238" s="484"/>
      <c r="T238" s="484"/>
      <c r="U238" s="484"/>
      <c r="V238" s="201" t="s">
        <v>193</v>
      </c>
      <c r="W238" s="206">
        <v>653</v>
      </c>
      <c r="X238" s="202" t="s">
        <v>194</v>
      </c>
      <c r="Y238" s="206">
        <v>485</v>
      </c>
      <c r="Z238" s="202" t="s">
        <v>195</v>
      </c>
      <c r="AA238" s="206">
        <v>14</v>
      </c>
      <c r="AB238" s="493"/>
    </row>
    <row r="239" spans="1:28" ht="33.75" x14ac:dyDescent="0.25">
      <c r="A239" s="474"/>
      <c r="B239" s="503"/>
      <c r="C239" s="443"/>
      <c r="D239" s="42" t="s">
        <v>196</v>
      </c>
      <c r="E239" s="138">
        <v>6563700.0999999996</v>
      </c>
      <c r="F239" s="138">
        <v>6780753.4499999974</v>
      </c>
      <c r="G239" s="138">
        <v>6780753.4499999974</v>
      </c>
      <c r="H239" s="141">
        <v>6775858.4500000002</v>
      </c>
      <c r="I239" s="141">
        <v>6775858.4500000002</v>
      </c>
      <c r="J239" s="138">
        <v>2956913.3</v>
      </c>
      <c r="K239" s="145">
        <v>6775858.4500000002</v>
      </c>
      <c r="L239" s="138">
        <v>6775858.4500000002</v>
      </c>
      <c r="M239" s="138">
        <v>6775858.4500000002</v>
      </c>
      <c r="N239" s="443"/>
      <c r="O239" s="484"/>
      <c r="P239" s="484"/>
      <c r="Q239" s="487"/>
      <c r="R239" s="443"/>
      <c r="S239" s="484"/>
      <c r="T239" s="484"/>
      <c r="U239" s="484"/>
      <c r="V239" s="201" t="s">
        <v>197</v>
      </c>
      <c r="W239" s="206">
        <v>1177</v>
      </c>
      <c r="X239" s="202" t="s">
        <v>198</v>
      </c>
      <c r="Y239" s="206">
        <v>1627</v>
      </c>
      <c r="Z239" s="202" t="s">
        <v>199</v>
      </c>
      <c r="AA239" s="206">
        <v>9304</v>
      </c>
      <c r="AB239" s="493"/>
    </row>
    <row r="240" spans="1:28" ht="22.5" x14ac:dyDescent="0.25">
      <c r="A240" s="474"/>
      <c r="B240" s="503"/>
      <c r="C240" s="443"/>
      <c r="D240" s="447"/>
      <c r="E240" s="445"/>
      <c r="F240" s="445"/>
      <c r="G240" s="445"/>
      <c r="H240" s="445"/>
      <c r="I240" s="445"/>
      <c r="J240" s="445"/>
      <c r="K240" s="445"/>
      <c r="L240" s="445"/>
      <c r="M240" s="445"/>
      <c r="N240" s="443"/>
      <c r="O240" s="484"/>
      <c r="P240" s="484"/>
      <c r="Q240" s="487"/>
      <c r="R240" s="443"/>
      <c r="S240" s="484"/>
      <c r="T240" s="484"/>
      <c r="U240" s="484"/>
      <c r="V240" s="201" t="s">
        <v>200</v>
      </c>
      <c r="W240" s="206">
        <v>2433</v>
      </c>
      <c r="X240" s="202" t="s">
        <v>201</v>
      </c>
      <c r="Y240" s="206">
        <v>1629</v>
      </c>
      <c r="Z240" s="202" t="s">
        <v>202</v>
      </c>
      <c r="AA240" s="206">
        <v>152</v>
      </c>
      <c r="AB240" s="493"/>
    </row>
    <row r="241" spans="1:28" ht="33.75" x14ac:dyDescent="0.25">
      <c r="A241" s="474"/>
      <c r="B241" s="503"/>
      <c r="C241" s="443"/>
      <c r="D241" s="448"/>
      <c r="E241" s="445"/>
      <c r="F241" s="445"/>
      <c r="G241" s="445"/>
      <c r="H241" s="445"/>
      <c r="I241" s="445"/>
      <c r="J241" s="445"/>
      <c r="K241" s="445"/>
      <c r="L241" s="445"/>
      <c r="M241" s="445"/>
      <c r="N241" s="443"/>
      <c r="O241" s="484"/>
      <c r="P241" s="484"/>
      <c r="Q241" s="487"/>
      <c r="R241" s="443"/>
      <c r="S241" s="484"/>
      <c r="T241" s="484"/>
      <c r="U241" s="484"/>
      <c r="V241" s="201" t="s">
        <v>203</v>
      </c>
      <c r="W241" s="206">
        <v>190</v>
      </c>
      <c r="X241" s="201" t="s">
        <v>202</v>
      </c>
      <c r="Y241" s="206">
        <v>619</v>
      </c>
      <c r="Z241" s="202" t="s">
        <v>204</v>
      </c>
      <c r="AA241" s="206">
        <v>0</v>
      </c>
      <c r="AB241" s="493"/>
    </row>
    <row r="242" spans="1:28" ht="23.25" thickBot="1" x14ac:dyDescent="0.3">
      <c r="A242" s="474"/>
      <c r="B242" s="503"/>
      <c r="C242" s="444"/>
      <c r="D242" s="449"/>
      <c r="E242" s="446"/>
      <c r="F242" s="446"/>
      <c r="G242" s="446"/>
      <c r="H242" s="446"/>
      <c r="I242" s="446"/>
      <c r="J242" s="446"/>
      <c r="K242" s="446"/>
      <c r="L242" s="446"/>
      <c r="M242" s="446"/>
      <c r="N242" s="444"/>
      <c r="O242" s="485"/>
      <c r="P242" s="485"/>
      <c r="Q242" s="488"/>
      <c r="R242" s="444"/>
      <c r="S242" s="485"/>
      <c r="T242" s="485"/>
      <c r="U242" s="485"/>
      <c r="V242" s="203" t="s">
        <v>205</v>
      </c>
      <c r="W242" s="206">
        <v>0</v>
      </c>
      <c r="X242" s="203" t="s">
        <v>206</v>
      </c>
      <c r="Y242" s="206">
        <v>0</v>
      </c>
      <c r="Z242" s="203"/>
      <c r="AA242" s="205"/>
      <c r="AB242" s="494"/>
    </row>
    <row r="243" spans="1:28" ht="33.75" x14ac:dyDescent="0.25">
      <c r="A243" s="474"/>
      <c r="B243" s="503"/>
      <c r="C243" s="442" t="s">
        <v>219</v>
      </c>
      <c r="D243" s="38" t="s">
        <v>8</v>
      </c>
      <c r="E243" s="158">
        <v>2369</v>
      </c>
      <c r="F243" s="158">
        <v>2369</v>
      </c>
      <c r="G243" s="158">
        <v>2369</v>
      </c>
      <c r="H243" s="158">
        <v>2369</v>
      </c>
      <c r="I243" s="158">
        <v>2369</v>
      </c>
      <c r="J243" s="158">
        <v>496</v>
      </c>
      <c r="K243" s="136">
        <v>776</v>
      </c>
      <c r="L243" s="135">
        <v>2495</v>
      </c>
      <c r="M243" s="135">
        <v>2531</v>
      </c>
      <c r="N243" s="442" t="s">
        <v>219</v>
      </c>
      <c r="O243" s="483"/>
      <c r="P243" s="483"/>
      <c r="Q243" s="486" t="s">
        <v>184</v>
      </c>
      <c r="R243" s="442" t="s">
        <v>219</v>
      </c>
      <c r="S243" s="483">
        <v>1208</v>
      </c>
      <c r="T243" s="483">
        <v>1323</v>
      </c>
      <c r="U243" s="483">
        <v>0</v>
      </c>
      <c r="V243" s="198" t="s">
        <v>185</v>
      </c>
      <c r="W243" s="206">
        <v>0</v>
      </c>
      <c r="X243" s="200" t="s">
        <v>186</v>
      </c>
      <c r="Y243" s="206">
        <v>0</v>
      </c>
      <c r="Z243" s="200" t="s">
        <v>187</v>
      </c>
      <c r="AA243" s="206">
        <v>105</v>
      </c>
      <c r="AB243" s="492">
        <v>2531</v>
      </c>
    </row>
    <row r="244" spans="1:28" ht="45" x14ac:dyDescent="0.25">
      <c r="A244" s="474"/>
      <c r="B244" s="503"/>
      <c r="C244" s="443"/>
      <c r="D244" s="42" t="s">
        <v>9</v>
      </c>
      <c r="E244" s="138">
        <v>89245110</v>
      </c>
      <c r="F244" s="138">
        <v>93060400</v>
      </c>
      <c r="G244" s="138">
        <v>97840450</v>
      </c>
      <c r="H244" s="138">
        <v>97840450</v>
      </c>
      <c r="I244" s="138">
        <v>88921797</v>
      </c>
      <c r="J244" s="138">
        <v>62493750</v>
      </c>
      <c r="K244" s="139">
        <v>76823850</v>
      </c>
      <c r="L244" s="138">
        <v>89562008</v>
      </c>
      <c r="M244" s="138">
        <v>88919838</v>
      </c>
      <c r="N244" s="443"/>
      <c r="O244" s="484"/>
      <c r="P244" s="484"/>
      <c r="Q244" s="487"/>
      <c r="R244" s="443"/>
      <c r="S244" s="484"/>
      <c r="T244" s="484"/>
      <c r="U244" s="484"/>
      <c r="V244" s="201" t="s">
        <v>189</v>
      </c>
      <c r="W244" s="206">
        <v>416</v>
      </c>
      <c r="X244" s="202" t="s">
        <v>190</v>
      </c>
      <c r="Y244" s="206">
        <v>399</v>
      </c>
      <c r="Z244" s="202" t="s">
        <v>191</v>
      </c>
      <c r="AA244" s="206">
        <v>76</v>
      </c>
      <c r="AB244" s="493"/>
    </row>
    <row r="245" spans="1:28" ht="33.75" x14ac:dyDescent="0.25">
      <c r="A245" s="474"/>
      <c r="B245" s="503"/>
      <c r="C245" s="443"/>
      <c r="D245" s="38" t="s">
        <v>192</v>
      </c>
      <c r="E245" s="163"/>
      <c r="F245" s="138"/>
      <c r="G245" s="138"/>
      <c r="H245" s="138"/>
      <c r="I245" s="138"/>
      <c r="J245" s="138"/>
      <c r="K245" s="143"/>
      <c r="L245" s="144"/>
      <c r="M245" s="141"/>
      <c r="N245" s="443"/>
      <c r="O245" s="484"/>
      <c r="P245" s="484"/>
      <c r="Q245" s="487"/>
      <c r="R245" s="443"/>
      <c r="S245" s="484"/>
      <c r="T245" s="484"/>
      <c r="U245" s="484"/>
      <c r="V245" s="201" t="s">
        <v>193</v>
      </c>
      <c r="W245" s="206">
        <v>246</v>
      </c>
      <c r="X245" s="202" t="s">
        <v>194</v>
      </c>
      <c r="Y245" s="206">
        <v>326</v>
      </c>
      <c r="Z245" s="202" t="s">
        <v>195</v>
      </c>
      <c r="AA245" s="206">
        <v>6</v>
      </c>
      <c r="AB245" s="493"/>
    </row>
    <row r="246" spans="1:28" ht="33.75" x14ac:dyDescent="0.25">
      <c r="A246" s="474"/>
      <c r="B246" s="503"/>
      <c r="C246" s="443"/>
      <c r="D246" s="42" t="s">
        <v>196</v>
      </c>
      <c r="E246" s="138">
        <v>6563700.0999999996</v>
      </c>
      <c r="F246" s="138">
        <v>6780753.4499999974</v>
      </c>
      <c r="G246" s="138">
        <v>6780753.4499999974</v>
      </c>
      <c r="H246" s="141">
        <v>6775858.4500000002</v>
      </c>
      <c r="I246" s="141">
        <v>6775858.4500000002</v>
      </c>
      <c r="J246" s="138">
        <v>2956913.3</v>
      </c>
      <c r="K246" s="145">
        <v>6775858.4500000002</v>
      </c>
      <c r="L246" s="138">
        <v>6775858.4500000002</v>
      </c>
      <c r="M246" s="138">
        <v>6775858.4500000002</v>
      </c>
      <c r="N246" s="443"/>
      <c r="O246" s="484"/>
      <c r="P246" s="484"/>
      <c r="Q246" s="487"/>
      <c r="R246" s="443"/>
      <c r="S246" s="484"/>
      <c r="T246" s="484"/>
      <c r="U246" s="484"/>
      <c r="V246" s="201" t="s">
        <v>197</v>
      </c>
      <c r="W246" s="206">
        <v>620</v>
      </c>
      <c r="X246" s="202" t="s">
        <v>198</v>
      </c>
      <c r="Y246" s="206">
        <v>41</v>
      </c>
      <c r="Z246" s="202" t="s">
        <v>199</v>
      </c>
      <c r="AA246" s="206">
        <v>2311</v>
      </c>
      <c r="AB246" s="493"/>
    </row>
    <row r="247" spans="1:28" ht="22.5" x14ac:dyDescent="0.25">
      <c r="A247" s="474"/>
      <c r="B247" s="503"/>
      <c r="C247" s="443"/>
      <c r="D247" s="447"/>
      <c r="E247" s="445"/>
      <c r="F247" s="445"/>
      <c r="G247" s="445"/>
      <c r="H247" s="445"/>
      <c r="I247" s="445"/>
      <c r="J247" s="445"/>
      <c r="K247" s="445"/>
      <c r="L247" s="445"/>
      <c r="M247" s="445"/>
      <c r="N247" s="443"/>
      <c r="O247" s="484"/>
      <c r="P247" s="484"/>
      <c r="Q247" s="487"/>
      <c r="R247" s="443"/>
      <c r="S247" s="484"/>
      <c r="T247" s="484"/>
      <c r="U247" s="484"/>
      <c r="V247" s="201" t="s">
        <v>200</v>
      </c>
      <c r="W247" s="206">
        <v>1191</v>
      </c>
      <c r="X247" s="202" t="s">
        <v>201</v>
      </c>
      <c r="Y247" s="206">
        <v>1666</v>
      </c>
      <c r="Z247" s="202" t="s">
        <v>202</v>
      </c>
      <c r="AA247" s="206">
        <v>33</v>
      </c>
      <c r="AB247" s="493"/>
    </row>
    <row r="248" spans="1:28" ht="33.75" x14ac:dyDescent="0.25">
      <c r="A248" s="474"/>
      <c r="B248" s="503"/>
      <c r="C248" s="443"/>
      <c r="D248" s="448"/>
      <c r="E248" s="445"/>
      <c r="F248" s="445"/>
      <c r="G248" s="445"/>
      <c r="H248" s="445"/>
      <c r="I248" s="445"/>
      <c r="J248" s="445"/>
      <c r="K248" s="445"/>
      <c r="L248" s="445"/>
      <c r="M248" s="445"/>
      <c r="N248" s="443"/>
      <c r="O248" s="484"/>
      <c r="P248" s="484"/>
      <c r="Q248" s="487"/>
      <c r="R248" s="443"/>
      <c r="S248" s="484"/>
      <c r="T248" s="484"/>
      <c r="U248" s="484"/>
      <c r="V248" s="201" t="s">
        <v>203</v>
      </c>
      <c r="W248" s="206">
        <v>58</v>
      </c>
      <c r="X248" s="201" t="s">
        <v>202</v>
      </c>
      <c r="Y248" s="206">
        <v>99</v>
      </c>
      <c r="Z248" s="202" t="s">
        <v>204</v>
      </c>
      <c r="AA248" s="206">
        <v>0</v>
      </c>
      <c r="AB248" s="493"/>
    </row>
    <row r="249" spans="1:28" ht="23.25" thickBot="1" x14ac:dyDescent="0.3">
      <c r="A249" s="474"/>
      <c r="B249" s="503"/>
      <c r="C249" s="444"/>
      <c r="D249" s="449"/>
      <c r="E249" s="446"/>
      <c r="F249" s="446"/>
      <c r="G249" s="446"/>
      <c r="H249" s="446"/>
      <c r="I249" s="446"/>
      <c r="J249" s="446"/>
      <c r="K249" s="446"/>
      <c r="L249" s="446"/>
      <c r="M249" s="446"/>
      <c r="N249" s="444"/>
      <c r="O249" s="485"/>
      <c r="P249" s="485"/>
      <c r="Q249" s="488"/>
      <c r="R249" s="444"/>
      <c r="S249" s="485"/>
      <c r="T249" s="485"/>
      <c r="U249" s="485"/>
      <c r="V249" s="203" t="s">
        <v>205</v>
      </c>
      <c r="W249" s="206">
        <v>0</v>
      </c>
      <c r="X249" s="203" t="s">
        <v>206</v>
      </c>
      <c r="Y249" s="206">
        <v>0</v>
      </c>
      <c r="Z249" s="203"/>
      <c r="AA249" s="205"/>
      <c r="AB249" s="494"/>
    </row>
    <row r="250" spans="1:28" ht="33.75" x14ac:dyDescent="0.25">
      <c r="A250" s="474"/>
      <c r="B250" s="503"/>
      <c r="C250" s="442" t="s">
        <v>220</v>
      </c>
      <c r="D250" s="38" t="s">
        <v>8</v>
      </c>
      <c r="E250" s="158">
        <v>2613</v>
      </c>
      <c r="F250" s="158">
        <v>2613</v>
      </c>
      <c r="G250" s="158">
        <v>2613</v>
      </c>
      <c r="H250" s="158">
        <v>2613</v>
      </c>
      <c r="I250" s="158">
        <v>2613</v>
      </c>
      <c r="J250" s="158">
        <v>360</v>
      </c>
      <c r="K250" s="136">
        <v>1007</v>
      </c>
      <c r="L250" s="135">
        <v>1748</v>
      </c>
      <c r="M250" s="135">
        <v>2481</v>
      </c>
      <c r="N250" s="442" t="s">
        <v>220</v>
      </c>
      <c r="O250" s="483"/>
      <c r="P250" s="483"/>
      <c r="Q250" s="486" t="s">
        <v>184</v>
      </c>
      <c r="R250" s="442" t="s">
        <v>220</v>
      </c>
      <c r="S250" s="483">
        <v>1137</v>
      </c>
      <c r="T250" s="483">
        <v>1344</v>
      </c>
      <c r="U250" s="483">
        <v>0</v>
      </c>
      <c r="V250" s="198" t="s">
        <v>185</v>
      </c>
      <c r="W250" s="206">
        <v>97</v>
      </c>
      <c r="X250" s="200" t="s">
        <v>186</v>
      </c>
      <c r="Y250" s="206">
        <v>97</v>
      </c>
      <c r="Z250" s="200" t="s">
        <v>187</v>
      </c>
      <c r="AA250" s="206">
        <v>157</v>
      </c>
      <c r="AB250" s="492">
        <v>2481</v>
      </c>
    </row>
    <row r="251" spans="1:28" ht="45" x14ac:dyDescent="0.25">
      <c r="A251" s="474"/>
      <c r="B251" s="503"/>
      <c r="C251" s="443"/>
      <c r="D251" s="42" t="s">
        <v>9</v>
      </c>
      <c r="E251" s="138">
        <v>89245110</v>
      </c>
      <c r="F251" s="138">
        <v>93060400</v>
      </c>
      <c r="G251" s="138">
        <v>97840450</v>
      </c>
      <c r="H251" s="138">
        <v>97840450</v>
      </c>
      <c r="I251" s="138">
        <v>88921797</v>
      </c>
      <c r="J251" s="138">
        <v>62493750</v>
      </c>
      <c r="K251" s="139">
        <v>76823850</v>
      </c>
      <c r="L251" s="138">
        <v>89562008</v>
      </c>
      <c r="M251" s="138">
        <v>88919838</v>
      </c>
      <c r="N251" s="443"/>
      <c r="O251" s="484"/>
      <c r="P251" s="484"/>
      <c r="Q251" s="487"/>
      <c r="R251" s="443"/>
      <c r="S251" s="484"/>
      <c r="T251" s="484"/>
      <c r="U251" s="484"/>
      <c r="V251" s="201" t="s">
        <v>189</v>
      </c>
      <c r="W251" s="206">
        <v>435</v>
      </c>
      <c r="X251" s="202" t="s">
        <v>190</v>
      </c>
      <c r="Y251" s="206">
        <v>407</v>
      </c>
      <c r="Z251" s="202" t="s">
        <v>191</v>
      </c>
      <c r="AA251" s="206">
        <v>6</v>
      </c>
      <c r="AB251" s="493"/>
    </row>
    <row r="252" spans="1:28" ht="33.75" x14ac:dyDescent="0.25">
      <c r="A252" s="474"/>
      <c r="B252" s="503"/>
      <c r="C252" s="443"/>
      <c r="D252" s="38" t="s">
        <v>192</v>
      </c>
      <c r="E252" s="164"/>
      <c r="F252" s="138"/>
      <c r="G252" s="138"/>
      <c r="H252" s="138"/>
      <c r="I252" s="138"/>
      <c r="J252" s="138"/>
      <c r="K252" s="143"/>
      <c r="L252" s="144"/>
      <c r="M252" s="141"/>
      <c r="N252" s="443"/>
      <c r="O252" s="484"/>
      <c r="P252" s="484"/>
      <c r="Q252" s="487"/>
      <c r="R252" s="443"/>
      <c r="S252" s="484"/>
      <c r="T252" s="484"/>
      <c r="U252" s="484"/>
      <c r="V252" s="201" t="s">
        <v>193</v>
      </c>
      <c r="W252" s="206">
        <v>61</v>
      </c>
      <c r="X252" s="202" t="s">
        <v>194</v>
      </c>
      <c r="Y252" s="206">
        <v>30</v>
      </c>
      <c r="Z252" s="202" t="s">
        <v>195</v>
      </c>
      <c r="AA252" s="206">
        <v>0</v>
      </c>
      <c r="AB252" s="493"/>
    </row>
    <row r="253" spans="1:28" ht="33.75" x14ac:dyDescent="0.25">
      <c r="A253" s="474"/>
      <c r="B253" s="503"/>
      <c r="C253" s="443"/>
      <c r="D253" s="42" t="s">
        <v>196</v>
      </c>
      <c r="E253" s="138">
        <v>6563700.0999999996</v>
      </c>
      <c r="F253" s="138">
        <v>6780753.4499999974</v>
      </c>
      <c r="G253" s="138">
        <v>6780753.4499999974</v>
      </c>
      <c r="H253" s="141">
        <v>6775858.4500000002</v>
      </c>
      <c r="I253" s="141">
        <v>6775858.4500000002</v>
      </c>
      <c r="J253" s="138">
        <v>2956913.3</v>
      </c>
      <c r="K253" s="145">
        <v>6775858.4500000002</v>
      </c>
      <c r="L253" s="138">
        <v>6775858.4500000002</v>
      </c>
      <c r="M253" s="138">
        <v>6775858.4500000002</v>
      </c>
      <c r="N253" s="443"/>
      <c r="O253" s="484"/>
      <c r="P253" s="484"/>
      <c r="Q253" s="487"/>
      <c r="R253" s="443"/>
      <c r="S253" s="484"/>
      <c r="T253" s="484"/>
      <c r="U253" s="484"/>
      <c r="V253" s="201" t="s">
        <v>197</v>
      </c>
      <c r="W253" s="206">
        <v>435</v>
      </c>
      <c r="X253" s="202" t="s">
        <v>198</v>
      </c>
      <c r="Y253" s="206">
        <v>1</v>
      </c>
      <c r="Z253" s="202" t="s">
        <v>199</v>
      </c>
      <c r="AA253" s="206">
        <v>2314</v>
      </c>
      <c r="AB253" s="493"/>
    </row>
    <row r="254" spans="1:28" ht="22.5" x14ac:dyDescent="0.25">
      <c r="A254" s="474"/>
      <c r="B254" s="503"/>
      <c r="C254" s="443"/>
      <c r="D254" s="447"/>
      <c r="E254" s="445"/>
      <c r="F254" s="445"/>
      <c r="G254" s="445"/>
      <c r="H254" s="445"/>
      <c r="I254" s="445"/>
      <c r="J254" s="445"/>
      <c r="K254" s="445"/>
      <c r="L254" s="445"/>
      <c r="M254" s="445"/>
      <c r="N254" s="443"/>
      <c r="O254" s="484"/>
      <c r="P254" s="484"/>
      <c r="Q254" s="487"/>
      <c r="R254" s="443"/>
      <c r="S254" s="484"/>
      <c r="T254" s="484"/>
      <c r="U254" s="484"/>
      <c r="V254" s="201" t="s">
        <v>200</v>
      </c>
      <c r="W254" s="206">
        <v>1254</v>
      </c>
      <c r="X254" s="202" t="s">
        <v>201</v>
      </c>
      <c r="Y254" s="206">
        <v>1720</v>
      </c>
      <c r="Z254" s="202" t="s">
        <v>202</v>
      </c>
      <c r="AA254" s="206">
        <v>4</v>
      </c>
      <c r="AB254" s="493"/>
    </row>
    <row r="255" spans="1:28" ht="33.75" x14ac:dyDescent="0.25">
      <c r="A255" s="474"/>
      <c r="B255" s="503"/>
      <c r="C255" s="443"/>
      <c r="D255" s="448"/>
      <c r="E255" s="445"/>
      <c r="F255" s="445"/>
      <c r="G255" s="445"/>
      <c r="H255" s="445"/>
      <c r="I255" s="445"/>
      <c r="J255" s="445"/>
      <c r="K255" s="445"/>
      <c r="L255" s="445"/>
      <c r="M255" s="445"/>
      <c r="N255" s="443"/>
      <c r="O255" s="484"/>
      <c r="P255" s="484"/>
      <c r="Q255" s="487"/>
      <c r="R255" s="443"/>
      <c r="S255" s="484"/>
      <c r="T255" s="484"/>
      <c r="U255" s="484"/>
      <c r="V255" s="201" t="s">
        <v>203</v>
      </c>
      <c r="W255" s="206">
        <v>199</v>
      </c>
      <c r="X255" s="201" t="s">
        <v>202</v>
      </c>
      <c r="Y255" s="206">
        <v>226</v>
      </c>
      <c r="Z255" s="202" t="s">
        <v>204</v>
      </c>
      <c r="AA255" s="206">
        <v>0</v>
      </c>
      <c r="AB255" s="493"/>
    </row>
    <row r="256" spans="1:28" ht="23.25" thickBot="1" x14ac:dyDescent="0.3">
      <c r="A256" s="474"/>
      <c r="B256" s="503"/>
      <c r="C256" s="444"/>
      <c r="D256" s="449"/>
      <c r="E256" s="446"/>
      <c r="F256" s="446"/>
      <c r="G256" s="446"/>
      <c r="H256" s="446"/>
      <c r="I256" s="446"/>
      <c r="J256" s="446"/>
      <c r="K256" s="446"/>
      <c r="L256" s="446"/>
      <c r="M256" s="446"/>
      <c r="N256" s="444"/>
      <c r="O256" s="485"/>
      <c r="P256" s="485"/>
      <c r="Q256" s="488"/>
      <c r="R256" s="444"/>
      <c r="S256" s="485"/>
      <c r="T256" s="485"/>
      <c r="U256" s="485"/>
      <c r="V256" s="203" t="s">
        <v>205</v>
      </c>
      <c r="W256" s="206">
        <v>0</v>
      </c>
      <c r="X256" s="203" t="s">
        <v>206</v>
      </c>
      <c r="Y256" s="206">
        <v>0</v>
      </c>
      <c r="Z256" s="203"/>
      <c r="AA256" s="205"/>
      <c r="AB256" s="494"/>
    </row>
    <row r="257" spans="1:28" ht="33.75" x14ac:dyDescent="0.25">
      <c r="A257" s="474"/>
      <c r="B257" s="503"/>
      <c r="C257" s="442" t="s">
        <v>221</v>
      </c>
      <c r="D257" s="38" t="s">
        <v>8</v>
      </c>
      <c r="E257" s="158">
        <v>6200</v>
      </c>
      <c r="F257" s="158">
        <v>6200</v>
      </c>
      <c r="G257" s="158">
        <v>6200</v>
      </c>
      <c r="H257" s="158">
        <v>6200</v>
      </c>
      <c r="I257" s="158">
        <v>6200</v>
      </c>
      <c r="J257" s="158">
        <v>1790</v>
      </c>
      <c r="K257" s="136">
        <v>4177</v>
      </c>
      <c r="L257" s="135">
        <v>6483</v>
      </c>
      <c r="M257" s="135">
        <v>8014</v>
      </c>
      <c r="N257" s="442" t="s">
        <v>221</v>
      </c>
      <c r="O257" s="483"/>
      <c r="P257" s="483"/>
      <c r="Q257" s="486" t="s">
        <v>184</v>
      </c>
      <c r="R257" s="442" t="s">
        <v>221</v>
      </c>
      <c r="S257" s="483">
        <v>3396</v>
      </c>
      <c r="T257" s="483">
        <v>4613</v>
      </c>
      <c r="U257" s="483">
        <v>5</v>
      </c>
      <c r="V257" s="198" t="s">
        <v>185</v>
      </c>
      <c r="W257" s="206">
        <v>1047</v>
      </c>
      <c r="X257" s="200" t="s">
        <v>186</v>
      </c>
      <c r="Y257" s="206">
        <v>1223</v>
      </c>
      <c r="Z257" s="200" t="s">
        <v>187</v>
      </c>
      <c r="AA257" s="206">
        <v>502</v>
      </c>
      <c r="AB257" s="492">
        <v>8014</v>
      </c>
    </row>
    <row r="258" spans="1:28" ht="45" x14ac:dyDescent="0.25">
      <c r="A258" s="474"/>
      <c r="B258" s="503"/>
      <c r="C258" s="443"/>
      <c r="D258" s="42" t="s">
        <v>9</v>
      </c>
      <c r="E258" s="138">
        <v>89245110</v>
      </c>
      <c r="F258" s="138">
        <v>93060400</v>
      </c>
      <c r="G258" s="138">
        <v>97840450</v>
      </c>
      <c r="H258" s="138">
        <v>97840450</v>
      </c>
      <c r="I258" s="138">
        <v>88921797</v>
      </c>
      <c r="J258" s="138">
        <v>62493750</v>
      </c>
      <c r="K258" s="139">
        <v>76823850</v>
      </c>
      <c r="L258" s="138">
        <v>89562008</v>
      </c>
      <c r="M258" s="138">
        <v>88919838</v>
      </c>
      <c r="N258" s="443"/>
      <c r="O258" s="484"/>
      <c r="P258" s="484"/>
      <c r="Q258" s="487"/>
      <c r="R258" s="443"/>
      <c r="S258" s="484"/>
      <c r="T258" s="484"/>
      <c r="U258" s="484"/>
      <c r="V258" s="201" t="s">
        <v>189</v>
      </c>
      <c r="W258" s="206">
        <v>1584</v>
      </c>
      <c r="X258" s="202" t="s">
        <v>190</v>
      </c>
      <c r="Y258" s="206">
        <v>1609</v>
      </c>
      <c r="Z258" s="202" t="s">
        <v>191</v>
      </c>
      <c r="AA258" s="206">
        <v>25</v>
      </c>
      <c r="AB258" s="493"/>
    </row>
    <row r="259" spans="1:28" ht="33.75" x14ac:dyDescent="0.25">
      <c r="A259" s="474"/>
      <c r="B259" s="503"/>
      <c r="C259" s="443"/>
      <c r="D259" s="38" t="s">
        <v>192</v>
      </c>
      <c r="E259" s="163"/>
      <c r="F259" s="138"/>
      <c r="G259" s="138"/>
      <c r="H259" s="138"/>
      <c r="I259" s="138"/>
      <c r="J259" s="138"/>
      <c r="K259" s="143"/>
      <c r="L259" s="144"/>
      <c r="M259" s="141"/>
      <c r="N259" s="443"/>
      <c r="O259" s="484"/>
      <c r="P259" s="484"/>
      <c r="Q259" s="487"/>
      <c r="R259" s="443"/>
      <c r="S259" s="484"/>
      <c r="T259" s="484"/>
      <c r="U259" s="484"/>
      <c r="V259" s="201" t="s">
        <v>193</v>
      </c>
      <c r="W259" s="206">
        <v>243</v>
      </c>
      <c r="X259" s="202" t="s">
        <v>194</v>
      </c>
      <c r="Y259" s="206">
        <v>113</v>
      </c>
      <c r="Z259" s="202" t="s">
        <v>195</v>
      </c>
      <c r="AA259" s="206">
        <v>11</v>
      </c>
      <c r="AB259" s="493"/>
    </row>
    <row r="260" spans="1:28" ht="33.75" x14ac:dyDescent="0.25">
      <c r="A260" s="474"/>
      <c r="B260" s="503"/>
      <c r="C260" s="443"/>
      <c r="D260" s="42" t="s">
        <v>196</v>
      </c>
      <c r="E260" s="138">
        <v>6563700.0999999996</v>
      </c>
      <c r="F260" s="138">
        <v>6780753.4499999974</v>
      </c>
      <c r="G260" s="138">
        <v>6780753.4499999974</v>
      </c>
      <c r="H260" s="141">
        <v>6775858.4500000002</v>
      </c>
      <c r="I260" s="141">
        <v>6775858.4500000002</v>
      </c>
      <c r="J260" s="138">
        <v>2956913.3</v>
      </c>
      <c r="K260" s="145">
        <v>6775858.4500000002</v>
      </c>
      <c r="L260" s="138">
        <v>6775858.4500000002</v>
      </c>
      <c r="M260" s="138">
        <v>6775858.4500000002</v>
      </c>
      <c r="N260" s="443"/>
      <c r="O260" s="484"/>
      <c r="P260" s="484"/>
      <c r="Q260" s="487"/>
      <c r="R260" s="443"/>
      <c r="S260" s="484"/>
      <c r="T260" s="484"/>
      <c r="U260" s="484"/>
      <c r="V260" s="201" t="s">
        <v>197</v>
      </c>
      <c r="W260" s="206">
        <v>1087</v>
      </c>
      <c r="X260" s="202" t="s">
        <v>198</v>
      </c>
      <c r="Y260" s="206">
        <v>3110</v>
      </c>
      <c r="Z260" s="202" t="s">
        <v>199</v>
      </c>
      <c r="AA260" s="206">
        <v>7369</v>
      </c>
      <c r="AB260" s="493"/>
    </row>
    <row r="261" spans="1:28" ht="22.5" x14ac:dyDescent="0.25">
      <c r="A261" s="474"/>
      <c r="B261" s="503"/>
      <c r="C261" s="443"/>
      <c r="D261" s="447"/>
      <c r="E261" s="445"/>
      <c r="F261" s="445"/>
      <c r="G261" s="445"/>
      <c r="H261" s="445"/>
      <c r="I261" s="445"/>
      <c r="J261" s="445"/>
      <c r="K261" s="445"/>
      <c r="L261" s="445"/>
      <c r="M261" s="445"/>
      <c r="N261" s="443"/>
      <c r="O261" s="484"/>
      <c r="P261" s="484"/>
      <c r="Q261" s="487"/>
      <c r="R261" s="443"/>
      <c r="S261" s="484"/>
      <c r="T261" s="484"/>
      <c r="U261" s="484"/>
      <c r="V261" s="201" t="s">
        <v>200</v>
      </c>
      <c r="W261" s="206">
        <v>3767</v>
      </c>
      <c r="X261" s="202" t="s">
        <v>201</v>
      </c>
      <c r="Y261" s="206">
        <v>769</v>
      </c>
      <c r="Z261" s="202" t="s">
        <v>202</v>
      </c>
      <c r="AA261" s="206">
        <v>107</v>
      </c>
      <c r="AB261" s="493"/>
    </row>
    <row r="262" spans="1:28" ht="33.75" x14ac:dyDescent="0.25">
      <c r="A262" s="474"/>
      <c r="B262" s="503"/>
      <c r="C262" s="443"/>
      <c r="D262" s="448"/>
      <c r="E262" s="445"/>
      <c r="F262" s="445"/>
      <c r="G262" s="445"/>
      <c r="H262" s="445"/>
      <c r="I262" s="445"/>
      <c r="J262" s="445"/>
      <c r="K262" s="445"/>
      <c r="L262" s="445"/>
      <c r="M262" s="445"/>
      <c r="N262" s="443"/>
      <c r="O262" s="484"/>
      <c r="P262" s="484"/>
      <c r="Q262" s="487"/>
      <c r="R262" s="443"/>
      <c r="S262" s="484"/>
      <c r="T262" s="484"/>
      <c r="U262" s="484"/>
      <c r="V262" s="201" t="s">
        <v>203</v>
      </c>
      <c r="W262" s="206">
        <v>286</v>
      </c>
      <c r="X262" s="201" t="s">
        <v>202</v>
      </c>
      <c r="Y262" s="206">
        <v>1190</v>
      </c>
      <c r="Z262" s="202" t="s">
        <v>204</v>
      </c>
      <c r="AA262" s="206">
        <v>0</v>
      </c>
      <c r="AB262" s="493"/>
    </row>
    <row r="263" spans="1:28" ht="23.25" thickBot="1" x14ac:dyDescent="0.3">
      <c r="A263" s="474"/>
      <c r="B263" s="503"/>
      <c r="C263" s="444"/>
      <c r="D263" s="449"/>
      <c r="E263" s="446"/>
      <c r="F263" s="446"/>
      <c r="G263" s="446"/>
      <c r="H263" s="446"/>
      <c r="I263" s="446"/>
      <c r="J263" s="446"/>
      <c r="K263" s="446"/>
      <c r="L263" s="446"/>
      <c r="M263" s="446"/>
      <c r="N263" s="444"/>
      <c r="O263" s="485"/>
      <c r="P263" s="485"/>
      <c r="Q263" s="488"/>
      <c r="R263" s="444"/>
      <c r="S263" s="485"/>
      <c r="T263" s="485"/>
      <c r="U263" s="485"/>
      <c r="V263" s="203" t="s">
        <v>205</v>
      </c>
      <c r="W263" s="206">
        <v>0</v>
      </c>
      <c r="X263" s="203" t="s">
        <v>206</v>
      </c>
      <c r="Y263" s="206">
        <v>0</v>
      </c>
      <c r="Z263" s="203"/>
      <c r="AA263" s="205"/>
      <c r="AB263" s="494"/>
    </row>
    <row r="264" spans="1:28" ht="33.75" x14ac:dyDescent="0.25">
      <c r="A264" s="474"/>
      <c r="B264" s="503"/>
      <c r="C264" s="442" t="s">
        <v>222</v>
      </c>
      <c r="D264" s="38" t="s">
        <v>8</v>
      </c>
      <c r="E264" s="158">
        <v>2520</v>
      </c>
      <c r="F264" s="158">
        <v>2520</v>
      </c>
      <c r="G264" s="158">
        <v>2520</v>
      </c>
      <c r="H264" s="158">
        <v>2520</v>
      </c>
      <c r="I264" s="158">
        <v>2520</v>
      </c>
      <c r="J264" s="158">
        <v>171</v>
      </c>
      <c r="K264" s="136">
        <v>541</v>
      </c>
      <c r="L264" s="135">
        <v>2141</v>
      </c>
      <c r="M264" s="135">
        <v>2518</v>
      </c>
      <c r="N264" s="442" t="s">
        <v>222</v>
      </c>
      <c r="O264" s="483"/>
      <c r="P264" s="483"/>
      <c r="Q264" s="486" t="s">
        <v>184</v>
      </c>
      <c r="R264" s="442" t="s">
        <v>222</v>
      </c>
      <c r="S264" s="483">
        <v>1152</v>
      </c>
      <c r="T264" s="483">
        <v>1366</v>
      </c>
      <c r="U264" s="483">
        <v>0</v>
      </c>
      <c r="V264" s="198" t="s">
        <v>185</v>
      </c>
      <c r="W264" s="206">
        <v>2</v>
      </c>
      <c r="X264" s="200" t="s">
        <v>186</v>
      </c>
      <c r="Y264" s="206">
        <v>2</v>
      </c>
      <c r="Z264" s="200" t="s">
        <v>187</v>
      </c>
      <c r="AA264" s="206">
        <v>234</v>
      </c>
      <c r="AB264" s="492">
        <v>2518</v>
      </c>
    </row>
    <row r="265" spans="1:28" ht="45" x14ac:dyDescent="0.25">
      <c r="A265" s="474"/>
      <c r="B265" s="503"/>
      <c r="C265" s="443"/>
      <c r="D265" s="42" t="s">
        <v>9</v>
      </c>
      <c r="E265" s="138">
        <v>89245110</v>
      </c>
      <c r="F265" s="138">
        <v>93060400</v>
      </c>
      <c r="G265" s="138">
        <v>97840450</v>
      </c>
      <c r="H265" s="138">
        <v>97840450</v>
      </c>
      <c r="I265" s="138">
        <v>88921797</v>
      </c>
      <c r="J265" s="138">
        <v>62493750</v>
      </c>
      <c r="K265" s="139">
        <v>76823850</v>
      </c>
      <c r="L265" s="138">
        <v>89562008</v>
      </c>
      <c r="M265" s="138">
        <v>88919838</v>
      </c>
      <c r="N265" s="443"/>
      <c r="O265" s="484"/>
      <c r="P265" s="484"/>
      <c r="Q265" s="487"/>
      <c r="R265" s="443"/>
      <c r="S265" s="484"/>
      <c r="T265" s="484"/>
      <c r="U265" s="484"/>
      <c r="V265" s="201" t="s">
        <v>189</v>
      </c>
      <c r="W265" s="206">
        <v>1326</v>
      </c>
      <c r="X265" s="202" t="s">
        <v>190</v>
      </c>
      <c r="Y265" s="206">
        <v>1490</v>
      </c>
      <c r="Z265" s="202" t="s">
        <v>191</v>
      </c>
      <c r="AA265" s="206">
        <v>3</v>
      </c>
      <c r="AB265" s="493"/>
    </row>
    <row r="266" spans="1:28" ht="33.75" x14ac:dyDescent="0.25">
      <c r="A266" s="474"/>
      <c r="B266" s="503"/>
      <c r="C266" s="443"/>
      <c r="D266" s="38" t="s">
        <v>192</v>
      </c>
      <c r="E266" s="163"/>
      <c r="F266" s="138"/>
      <c r="G266" s="138"/>
      <c r="H266" s="138"/>
      <c r="I266" s="138"/>
      <c r="J266" s="138"/>
      <c r="K266" s="143"/>
      <c r="L266" s="144"/>
      <c r="M266" s="141"/>
      <c r="N266" s="443"/>
      <c r="O266" s="484"/>
      <c r="P266" s="484"/>
      <c r="Q266" s="487"/>
      <c r="R266" s="443"/>
      <c r="S266" s="484"/>
      <c r="T266" s="484"/>
      <c r="U266" s="484"/>
      <c r="V266" s="201" t="s">
        <v>193</v>
      </c>
      <c r="W266" s="206">
        <v>176</v>
      </c>
      <c r="X266" s="202" t="s">
        <v>194</v>
      </c>
      <c r="Y266" s="206">
        <v>67</v>
      </c>
      <c r="Z266" s="202" t="s">
        <v>195</v>
      </c>
      <c r="AA266" s="206">
        <v>10</v>
      </c>
      <c r="AB266" s="493"/>
    </row>
    <row r="267" spans="1:28" ht="33.75" x14ac:dyDescent="0.25">
      <c r="A267" s="474"/>
      <c r="B267" s="503"/>
      <c r="C267" s="443"/>
      <c r="D267" s="42" t="s">
        <v>196</v>
      </c>
      <c r="E267" s="138">
        <v>6563700.0999999996</v>
      </c>
      <c r="F267" s="138">
        <v>6780753.4499999974</v>
      </c>
      <c r="G267" s="138">
        <v>6780753.4499999974</v>
      </c>
      <c r="H267" s="141">
        <v>6775858.4500000002</v>
      </c>
      <c r="I267" s="141">
        <v>6775858.4500000002</v>
      </c>
      <c r="J267" s="138">
        <v>2956913.3</v>
      </c>
      <c r="K267" s="145">
        <v>6775858.4500000002</v>
      </c>
      <c r="L267" s="138">
        <v>6775858.4500000002</v>
      </c>
      <c r="M267" s="138">
        <v>6775858.4500000002</v>
      </c>
      <c r="N267" s="443"/>
      <c r="O267" s="484"/>
      <c r="P267" s="484"/>
      <c r="Q267" s="487"/>
      <c r="R267" s="443"/>
      <c r="S267" s="484"/>
      <c r="T267" s="484"/>
      <c r="U267" s="484"/>
      <c r="V267" s="201" t="s">
        <v>197</v>
      </c>
      <c r="W267" s="206">
        <v>421</v>
      </c>
      <c r="X267" s="202" t="s">
        <v>198</v>
      </c>
      <c r="Y267" s="206">
        <v>380</v>
      </c>
      <c r="Z267" s="202" t="s">
        <v>199</v>
      </c>
      <c r="AA267" s="206">
        <v>2243</v>
      </c>
      <c r="AB267" s="493"/>
    </row>
    <row r="268" spans="1:28" ht="22.5" x14ac:dyDescent="0.25">
      <c r="A268" s="474"/>
      <c r="B268" s="503"/>
      <c r="C268" s="443"/>
      <c r="D268" s="447"/>
      <c r="E268" s="445"/>
      <c r="F268" s="445"/>
      <c r="G268" s="445"/>
      <c r="H268" s="445"/>
      <c r="I268" s="445"/>
      <c r="J268" s="445"/>
      <c r="K268" s="445"/>
      <c r="L268" s="445"/>
      <c r="M268" s="445"/>
      <c r="N268" s="443"/>
      <c r="O268" s="484"/>
      <c r="P268" s="484"/>
      <c r="Q268" s="487"/>
      <c r="R268" s="443"/>
      <c r="S268" s="484"/>
      <c r="T268" s="484"/>
      <c r="U268" s="484"/>
      <c r="V268" s="201" t="s">
        <v>200</v>
      </c>
      <c r="W268" s="206">
        <v>543</v>
      </c>
      <c r="X268" s="202" t="s">
        <v>201</v>
      </c>
      <c r="Y268" s="206">
        <v>570</v>
      </c>
      <c r="Z268" s="202" t="s">
        <v>202</v>
      </c>
      <c r="AA268" s="206">
        <v>28</v>
      </c>
      <c r="AB268" s="493"/>
    </row>
    <row r="269" spans="1:28" ht="33.75" x14ac:dyDescent="0.25">
      <c r="A269" s="474"/>
      <c r="B269" s="503"/>
      <c r="C269" s="443"/>
      <c r="D269" s="448"/>
      <c r="E269" s="445"/>
      <c r="F269" s="445"/>
      <c r="G269" s="445"/>
      <c r="H269" s="445"/>
      <c r="I269" s="445"/>
      <c r="J269" s="445"/>
      <c r="K269" s="445"/>
      <c r="L269" s="445"/>
      <c r="M269" s="445"/>
      <c r="N269" s="443"/>
      <c r="O269" s="484"/>
      <c r="P269" s="484"/>
      <c r="Q269" s="487"/>
      <c r="R269" s="443"/>
      <c r="S269" s="484"/>
      <c r="T269" s="484"/>
      <c r="U269" s="484"/>
      <c r="V269" s="201" t="s">
        <v>203</v>
      </c>
      <c r="W269" s="206">
        <v>50</v>
      </c>
      <c r="X269" s="201" t="s">
        <v>202</v>
      </c>
      <c r="Y269" s="206">
        <v>9</v>
      </c>
      <c r="Z269" s="202" t="s">
        <v>204</v>
      </c>
      <c r="AA269" s="206">
        <v>0</v>
      </c>
      <c r="AB269" s="493"/>
    </row>
    <row r="270" spans="1:28" ht="23.25" thickBot="1" x14ac:dyDescent="0.3">
      <c r="A270" s="474"/>
      <c r="B270" s="503"/>
      <c r="C270" s="444"/>
      <c r="D270" s="449"/>
      <c r="E270" s="446"/>
      <c r="F270" s="446"/>
      <c r="G270" s="446"/>
      <c r="H270" s="446"/>
      <c r="I270" s="446"/>
      <c r="J270" s="446"/>
      <c r="K270" s="446"/>
      <c r="L270" s="446"/>
      <c r="M270" s="446"/>
      <c r="N270" s="444"/>
      <c r="O270" s="485"/>
      <c r="P270" s="485"/>
      <c r="Q270" s="488"/>
      <c r="R270" s="444"/>
      <c r="S270" s="485"/>
      <c r="T270" s="485"/>
      <c r="U270" s="485"/>
      <c r="V270" s="203" t="s">
        <v>205</v>
      </c>
      <c r="W270" s="206">
        <v>0</v>
      </c>
      <c r="X270" s="203" t="s">
        <v>206</v>
      </c>
      <c r="Y270" s="206">
        <v>0</v>
      </c>
      <c r="Z270" s="203"/>
      <c r="AA270" s="205"/>
      <c r="AB270" s="494"/>
    </row>
    <row r="271" spans="1:28" ht="33.75" x14ac:dyDescent="0.25">
      <c r="A271" s="474"/>
      <c r="B271" s="503"/>
      <c r="C271" s="442" t="s">
        <v>223</v>
      </c>
      <c r="D271" s="38" t="s">
        <v>8</v>
      </c>
      <c r="E271" s="158">
        <v>8998</v>
      </c>
      <c r="F271" s="158">
        <v>8998</v>
      </c>
      <c r="G271" s="158">
        <v>8998</v>
      </c>
      <c r="H271" s="158">
        <v>8998</v>
      </c>
      <c r="I271" s="158">
        <v>8998</v>
      </c>
      <c r="J271" s="158">
        <v>1148</v>
      </c>
      <c r="K271" s="136">
        <v>2421</v>
      </c>
      <c r="L271" s="135">
        <v>4249</v>
      </c>
      <c r="M271" s="135">
        <v>4849</v>
      </c>
      <c r="N271" s="442" t="s">
        <v>223</v>
      </c>
      <c r="O271" s="483"/>
      <c r="P271" s="483"/>
      <c r="Q271" s="486" t="s">
        <v>184</v>
      </c>
      <c r="R271" s="442" t="s">
        <v>223</v>
      </c>
      <c r="S271" s="483">
        <v>2376</v>
      </c>
      <c r="T271" s="483">
        <v>2469</v>
      </c>
      <c r="U271" s="483">
        <v>4</v>
      </c>
      <c r="V271" s="198" t="s">
        <v>185</v>
      </c>
      <c r="W271" s="206">
        <v>56</v>
      </c>
      <c r="X271" s="200" t="s">
        <v>186</v>
      </c>
      <c r="Y271" s="206">
        <v>569</v>
      </c>
      <c r="Z271" s="200" t="s">
        <v>187</v>
      </c>
      <c r="AA271" s="206">
        <v>228</v>
      </c>
      <c r="AB271" s="492">
        <v>4849</v>
      </c>
    </row>
    <row r="272" spans="1:28" ht="45" x14ac:dyDescent="0.25">
      <c r="A272" s="474"/>
      <c r="B272" s="503"/>
      <c r="C272" s="443"/>
      <c r="D272" s="42" t="s">
        <v>9</v>
      </c>
      <c r="E272" s="138">
        <v>89245110</v>
      </c>
      <c r="F272" s="138">
        <v>93060400</v>
      </c>
      <c r="G272" s="138">
        <v>97840450</v>
      </c>
      <c r="H272" s="138">
        <v>97840450</v>
      </c>
      <c r="I272" s="138">
        <v>88921797</v>
      </c>
      <c r="J272" s="138">
        <v>62493750</v>
      </c>
      <c r="K272" s="139">
        <v>76823850</v>
      </c>
      <c r="L272" s="138">
        <v>89562008</v>
      </c>
      <c r="M272" s="138">
        <v>88919838</v>
      </c>
      <c r="N272" s="443"/>
      <c r="O272" s="484"/>
      <c r="P272" s="484"/>
      <c r="Q272" s="487"/>
      <c r="R272" s="443"/>
      <c r="S272" s="484"/>
      <c r="T272" s="484"/>
      <c r="U272" s="484"/>
      <c r="V272" s="201" t="s">
        <v>189</v>
      </c>
      <c r="W272" s="206">
        <v>2507</v>
      </c>
      <c r="X272" s="202" t="s">
        <v>190</v>
      </c>
      <c r="Y272" s="206">
        <v>2226</v>
      </c>
      <c r="Z272" s="202" t="s">
        <v>191</v>
      </c>
      <c r="AA272" s="206">
        <v>10</v>
      </c>
      <c r="AB272" s="493"/>
    </row>
    <row r="273" spans="1:28" ht="33.75" x14ac:dyDescent="0.25">
      <c r="A273" s="474"/>
      <c r="B273" s="503"/>
      <c r="C273" s="443"/>
      <c r="D273" s="38" t="s">
        <v>192</v>
      </c>
      <c r="E273" s="159"/>
      <c r="F273" s="138"/>
      <c r="G273" s="138"/>
      <c r="H273" s="138"/>
      <c r="I273" s="138"/>
      <c r="J273" s="138"/>
      <c r="K273" s="143"/>
      <c r="L273" s="144"/>
      <c r="M273" s="141"/>
      <c r="N273" s="443"/>
      <c r="O273" s="484"/>
      <c r="P273" s="484"/>
      <c r="Q273" s="487"/>
      <c r="R273" s="443"/>
      <c r="S273" s="484"/>
      <c r="T273" s="484"/>
      <c r="U273" s="484"/>
      <c r="V273" s="201" t="s">
        <v>193</v>
      </c>
      <c r="W273" s="206">
        <v>705</v>
      </c>
      <c r="X273" s="202" t="s">
        <v>194</v>
      </c>
      <c r="Y273" s="206">
        <v>219</v>
      </c>
      <c r="Z273" s="202" t="s">
        <v>195</v>
      </c>
      <c r="AA273" s="206">
        <v>2</v>
      </c>
      <c r="AB273" s="493"/>
    </row>
    <row r="274" spans="1:28" ht="33.75" x14ac:dyDescent="0.25">
      <c r="A274" s="474"/>
      <c r="B274" s="503"/>
      <c r="C274" s="443"/>
      <c r="D274" s="42" t="s">
        <v>196</v>
      </c>
      <c r="E274" s="138">
        <v>6563700.0999999996</v>
      </c>
      <c r="F274" s="138">
        <v>6780753.4499999974</v>
      </c>
      <c r="G274" s="138">
        <v>6780753.4499999974</v>
      </c>
      <c r="H274" s="141">
        <v>6775858.4500000002</v>
      </c>
      <c r="I274" s="141">
        <v>6775858.4500000002</v>
      </c>
      <c r="J274" s="138">
        <v>2956913.3</v>
      </c>
      <c r="K274" s="145">
        <v>6775858.4500000002</v>
      </c>
      <c r="L274" s="138">
        <v>6775858.4500000002</v>
      </c>
      <c r="M274" s="138">
        <v>6775858.4500000002</v>
      </c>
      <c r="N274" s="443"/>
      <c r="O274" s="484"/>
      <c r="P274" s="484"/>
      <c r="Q274" s="487"/>
      <c r="R274" s="443"/>
      <c r="S274" s="484"/>
      <c r="T274" s="484"/>
      <c r="U274" s="484"/>
      <c r="V274" s="201" t="s">
        <v>197</v>
      </c>
      <c r="W274" s="206">
        <v>523</v>
      </c>
      <c r="X274" s="202" t="s">
        <v>198</v>
      </c>
      <c r="Y274" s="206">
        <v>15</v>
      </c>
      <c r="Z274" s="202" t="s">
        <v>199</v>
      </c>
      <c r="AA274" s="206">
        <v>4565</v>
      </c>
      <c r="AB274" s="493"/>
    </row>
    <row r="275" spans="1:28" ht="22.5" x14ac:dyDescent="0.25">
      <c r="A275" s="474"/>
      <c r="B275" s="503"/>
      <c r="C275" s="443"/>
      <c r="D275" s="447"/>
      <c r="E275" s="445"/>
      <c r="F275" s="445"/>
      <c r="G275" s="445"/>
      <c r="H275" s="445"/>
      <c r="I275" s="445"/>
      <c r="J275" s="445"/>
      <c r="K275" s="445"/>
      <c r="L275" s="445"/>
      <c r="M275" s="445"/>
      <c r="N275" s="443"/>
      <c r="O275" s="484"/>
      <c r="P275" s="484"/>
      <c r="Q275" s="487"/>
      <c r="R275" s="443"/>
      <c r="S275" s="484"/>
      <c r="T275" s="484"/>
      <c r="U275" s="484"/>
      <c r="V275" s="201" t="s">
        <v>200</v>
      </c>
      <c r="W275" s="206">
        <v>956</v>
      </c>
      <c r="X275" s="202" t="s">
        <v>201</v>
      </c>
      <c r="Y275" s="206">
        <v>1373</v>
      </c>
      <c r="Z275" s="202" t="s">
        <v>202</v>
      </c>
      <c r="AA275" s="206">
        <v>44</v>
      </c>
      <c r="AB275" s="493"/>
    </row>
    <row r="276" spans="1:28" ht="33.75" x14ac:dyDescent="0.25">
      <c r="A276" s="474"/>
      <c r="B276" s="503"/>
      <c r="C276" s="443"/>
      <c r="D276" s="448"/>
      <c r="E276" s="445"/>
      <c r="F276" s="445"/>
      <c r="G276" s="445"/>
      <c r="H276" s="445"/>
      <c r="I276" s="445"/>
      <c r="J276" s="445"/>
      <c r="K276" s="445"/>
      <c r="L276" s="445"/>
      <c r="M276" s="445"/>
      <c r="N276" s="443"/>
      <c r="O276" s="484"/>
      <c r="P276" s="484"/>
      <c r="Q276" s="487"/>
      <c r="R276" s="443"/>
      <c r="S276" s="484"/>
      <c r="T276" s="484"/>
      <c r="U276" s="484"/>
      <c r="V276" s="201" t="s">
        <v>203</v>
      </c>
      <c r="W276" s="206">
        <v>102</v>
      </c>
      <c r="X276" s="201" t="s">
        <v>202</v>
      </c>
      <c r="Y276" s="206">
        <v>447</v>
      </c>
      <c r="Z276" s="202" t="s">
        <v>204</v>
      </c>
      <c r="AA276" s="206">
        <v>0</v>
      </c>
      <c r="AB276" s="493"/>
    </row>
    <row r="277" spans="1:28" ht="23.25" thickBot="1" x14ac:dyDescent="0.3">
      <c r="A277" s="474"/>
      <c r="B277" s="503"/>
      <c r="C277" s="444"/>
      <c r="D277" s="449"/>
      <c r="E277" s="446"/>
      <c r="F277" s="446"/>
      <c r="G277" s="446"/>
      <c r="H277" s="446"/>
      <c r="I277" s="446"/>
      <c r="J277" s="446"/>
      <c r="K277" s="446"/>
      <c r="L277" s="446"/>
      <c r="M277" s="446"/>
      <c r="N277" s="444"/>
      <c r="O277" s="485"/>
      <c r="P277" s="485"/>
      <c r="Q277" s="488"/>
      <c r="R277" s="444"/>
      <c r="S277" s="485"/>
      <c r="T277" s="485"/>
      <c r="U277" s="485"/>
      <c r="V277" s="203" t="s">
        <v>205</v>
      </c>
      <c r="W277" s="206">
        <v>0</v>
      </c>
      <c r="X277" s="203" t="s">
        <v>206</v>
      </c>
      <c r="Y277" s="206">
        <v>0</v>
      </c>
      <c r="Z277" s="203"/>
      <c r="AA277" s="205"/>
      <c r="AB277" s="494"/>
    </row>
    <row r="278" spans="1:28" ht="33.75" x14ac:dyDescent="0.25">
      <c r="A278" s="474"/>
      <c r="B278" s="503"/>
      <c r="C278" s="442" t="s">
        <v>224</v>
      </c>
      <c r="D278" s="38" t="s">
        <v>8</v>
      </c>
      <c r="E278" s="158">
        <v>15503</v>
      </c>
      <c r="F278" s="158">
        <v>15503</v>
      </c>
      <c r="G278" s="158">
        <v>15503</v>
      </c>
      <c r="H278" s="158">
        <v>15503</v>
      </c>
      <c r="I278" s="158">
        <v>15503</v>
      </c>
      <c r="J278" s="158">
        <v>607</v>
      </c>
      <c r="K278" s="136">
        <v>9662</v>
      </c>
      <c r="L278" s="137">
        <v>12171</v>
      </c>
      <c r="M278" s="137">
        <v>14254</v>
      </c>
      <c r="N278" s="442" t="s">
        <v>224</v>
      </c>
      <c r="O278" s="483"/>
      <c r="P278" s="483"/>
      <c r="Q278" s="486" t="s">
        <v>184</v>
      </c>
      <c r="R278" s="442" t="s">
        <v>224</v>
      </c>
      <c r="S278" s="483">
        <v>6905</v>
      </c>
      <c r="T278" s="483">
        <v>7339</v>
      </c>
      <c r="U278" s="483">
        <v>10</v>
      </c>
      <c r="V278" s="198" t="s">
        <v>185</v>
      </c>
      <c r="W278" s="206">
        <v>1820</v>
      </c>
      <c r="X278" s="200" t="s">
        <v>186</v>
      </c>
      <c r="Y278" s="206">
        <v>4033</v>
      </c>
      <c r="Z278" s="200" t="s">
        <v>187</v>
      </c>
      <c r="AA278" s="206">
        <v>214</v>
      </c>
      <c r="AB278" s="492">
        <v>14254</v>
      </c>
    </row>
    <row r="279" spans="1:28" ht="45" x14ac:dyDescent="0.25">
      <c r="A279" s="474"/>
      <c r="B279" s="503"/>
      <c r="C279" s="443"/>
      <c r="D279" s="42" t="s">
        <v>9</v>
      </c>
      <c r="E279" s="138">
        <v>89245110</v>
      </c>
      <c r="F279" s="138">
        <v>93060400</v>
      </c>
      <c r="G279" s="138">
        <v>97840450</v>
      </c>
      <c r="H279" s="138">
        <v>97840450</v>
      </c>
      <c r="I279" s="138">
        <v>88921797</v>
      </c>
      <c r="J279" s="138">
        <v>62493750</v>
      </c>
      <c r="K279" s="139">
        <v>76823850</v>
      </c>
      <c r="L279" s="138">
        <v>89562008</v>
      </c>
      <c r="M279" s="138">
        <v>88919838</v>
      </c>
      <c r="N279" s="443"/>
      <c r="O279" s="484"/>
      <c r="P279" s="484"/>
      <c r="Q279" s="487"/>
      <c r="R279" s="443"/>
      <c r="S279" s="484"/>
      <c r="T279" s="484"/>
      <c r="U279" s="484"/>
      <c r="V279" s="201" t="s">
        <v>189</v>
      </c>
      <c r="W279" s="206">
        <v>8532</v>
      </c>
      <c r="X279" s="202" t="s">
        <v>190</v>
      </c>
      <c r="Y279" s="206">
        <v>7110</v>
      </c>
      <c r="Z279" s="202" t="s">
        <v>191</v>
      </c>
      <c r="AA279" s="206">
        <v>93</v>
      </c>
      <c r="AB279" s="493"/>
    </row>
    <row r="280" spans="1:28" ht="33.75" x14ac:dyDescent="0.25">
      <c r="A280" s="474"/>
      <c r="B280" s="503"/>
      <c r="C280" s="443"/>
      <c r="D280" s="38" t="s">
        <v>192</v>
      </c>
      <c r="E280" s="163"/>
      <c r="F280" s="138"/>
      <c r="G280" s="138"/>
      <c r="H280" s="138"/>
      <c r="I280" s="138"/>
      <c r="J280" s="138"/>
      <c r="K280" s="143"/>
      <c r="L280" s="144"/>
      <c r="M280" s="141"/>
      <c r="N280" s="443"/>
      <c r="O280" s="484"/>
      <c r="P280" s="484"/>
      <c r="Q280" s="487"/>
      <c r="R280" s="443"/>
      <c r="S280" s="484"/>
      <c r="T280" s="484"/>
      <c r="U280" s="484"/>
      <c r="V280" s="201" t="s">
        <v>193</v>
      </c>
      <c r="W280" s="206">
        <v>1935</v>
      </c>
      <c r="X280" s="202" t="s">
        <v>194</v>
      </c>
      <c r="Y280" s="206">
        <v>341</v>
      </c>
      <c r="Z280" s="202" t="s">
        <v>195</v>
      </c>
      <c r="AA280" s="206">
        <v>97</v>
      </c>
      <c r="AB280" s="493"/>
    </row>
    <row r="281" spans="1:28" ht="33.75" x14ac:dyDescent="0.25">
      <c r="A281" s="474"/>
      <c r="B281" s="503"/>
      <c r="C281" s="443"/>
      <c r="D281" s="42" t="s">
        <v>196</v>
      </c>
      <c r="E281" s="138">
        <v>6563700.0999999996</v>
      </c>
      <c r="F281" s="138">
        <v>6780753.4499999974</v>
      </c>
      <c r="G281" s="138">
        <v>6780753.4499999974</v>
      </c>
      <c r="H281" s="141">
        <v>6775858.4500000002</v>
      </c>
      <c r="I281" s="141">
        <v>6775858.4500000002</v>
      </c>
      <c r="J281" s="138">
        <v>2956913.3</v>
      </c>
      <c r="K281" s="145">
        <v>6775858.4500000002</v>
      </c>
      <c r="L281" s="138">
        <v>6775858.4500000002</v>
      </c>
      <c r="M281" s="138">
        <v>6775858.4500000002</v>
      </c>
      <c r="N281" s="443"/>
      <c r="O281" s="484"/>
      <c r="P281" s="484"/>
      <c r="Q281" s="487"/>
      <c r="R281" s="443"/>
      <c r="S281" s="484"/>
      <c r="T281" s="484"/>
      <c r="U281" s="484"/>
      <c r="V281" s="201" t="s">
        <v>197</v>
      </c>
      <c r="W281" s="206">
        <v>660</v>
      </c>
      <c r="X281" s="202" t="s">
        <v>198</v>
      </c>
      <c r="Y281" s="206">
        <v>253</v>
      </c>
      <c r="Z281" s="202" t="s">
        <v>199</v>
      </c>
      <c r="AA281" s="206">
        <v>13778</v>
      </c>
      <c r="AB281" s="493"/>
    </row>
    <row r="282" spans="1:28" ht="22.5" x14ac:dyDescent="0.25">
      <c r="A282" s="474"/>
      <c r="B282" s="503"/>
      <c r="C282" s="443"/>
      <c r="D282" s="447"/>
      <c r="E282" s="445"/>
      <c r="F282" s="445"/>
      <c r="G282" s="445"/>
      <c r="H282" s="445"/>
      <c r="I282" s="445"/>
      <c r="J282" s="445"/>
      <c r="K282" s="445"/>
      <c r="L282" s="445"/>
      <c r="M282" s="445"/>
      <c r="N282" s="443"/>
      <c r="O282" s="484"/>
      <c r="P282" s="484"/>
      <c r="Q282" s="487"/>
      <c r="R282" s="443"/>
      <c r="S282" s="484"/>
      <c r="T282" s="484"/>
      <c r="U282" s="484"/>
      <c r="V282" s="201" t="s">
        <v>200</v>
      </c>
      <c r="W282" s="206">
        <v>1170</v>
      </c>
      <c r="X282" s="202" t="s">
        <v>201</v>
      </c>
      <c r="Y282" s="206">
        <v>1492</v>
      </c>
      <c r="Z282" s="202" t="s">
        <v>202</v>
      </c>
      <c r="AA282" s="206">
        <v>72</v>
      </c>
      <c r="AB282" s="493"/>
    </row>
    <row r="283" spans="1:28" ht="33.75" x14ac:dyDescent="0.25">
      <c r="A283" s="474"/>
      <c r="B283" s="503"/>
      <c r="C283" s="443"/>
      <c r="D283" s="448"/>
      <c r="E283" s="445"/>
      <c r="F283" s="445"/>
      <c r="G283" s="445"/>
      <c r="H283" s="445"/>
      <c r="I283" s="445"/>
      <c r="J283" s="445"/>
      <c r="K283" s="445"/>
      <c r="L283" s="445"/>
      <c r="M283" s="445"/>
      <c r="N283" s="443"/>
      <c r="O283" s="484"/>
      <c r="P283" s="484"/>
      <c r="Q283" s="487"/>
      <c r="R283" s="443"/>
      <c r="S283" s="484"/>
      <c r="T283" s="484"/>
      <c r="U283" s="484"/>
      <c r="V283" s="201" t="s">
        <v>203</v>
      </c>
      <c r="W283" s="206">
        <v>134</v>
      </c>
      <c r="X283" s="201" t="s">
        <v>202</v>
      </c>
      <c r="Y283" s="206">
        <v>1025</v>
      </c>
      <c r="Z283" s="202" t="s">
        <v>204</v>
      </c>
      <c r="AA283" s="206">
        <v>0</v>
      </c>
      <c r="AB283" s="493"/>
    </row>
    <row r="284" spans="1:28" ht="23.25" thickBot="1" x14ac:dyDescent="0.3">
      <c r="A284" s="474"/>
      <c r="B284" s="503"/>
      <c r="C284" s="444"/>
      <c r="D284" s="449"/>
      <c r="E284" s="446"/>
      <c r="F284" s="446"/>
      <c r="G284" s="446"/>
      <c r="H284" s="446"/>
      <c r="I284" s="446"/>
      <c r="J284" s="446"/>
      <c r="K284" s="446"/>
      <c r="L284" s="446"/>
      <c r="M284" s="446"/>
      <c r="N284" s="444"/>
      <c r="O284" s="485"/>
      <c r="P284" s="485"/>
      <c r="Q284" s="488"/>
      <c r="R284" s="444"/>
      <c r="S284" s="485"/>
      <c r="T284" s="485"/>
      <c r="U284" s="485"/>
      <c r="V284" s="203" t="s">
        <v>205</v>
      </c>
      <c r="W284" s="206">
        <v>3</v>
      </c>
      <c r="X284" s="203" t="s">
        <v>206</v>
      </c>
      <c r="Y284" s="206">
        <v>0</v>
      </c>
      <c r="Z284" s="203"/>
      <c r="AA284" s="205"/>
      <c r="AB284" s="494"/>
    </row>
    <row r="285" spans="1:28" ht="33.75" x14ac:dyDescent="0.25">
      <c r="A285" s="474"/>
      <c r="B285" s="503"/>
      <c r="C285" s="442" t="s">
        <v>225</v>
      </c>
      <c r="D285" s="38" t="s">
        <v>8</v>
      </c>
      <c r="E285" s="158">
        <v>355</v>
      </c>
      <c r="F285" s="158">
        <v>355</v>
      </c>
      <c r="G285" s="158">
        <v>355</v>
      </c>
      <c r="H285" s="158">
        <v>355</v>
      </c>
      <c r="I285" s="158">
        <v>355</v>
      </c>
      <c r="J285" s="158">
        <v>0</v>
      </c>
      <c r="K285" s="151">
        <v>51</v>
      </c>
      <c r="L285" s="135">
        <v>132</v>
      </c>
      <c r="M285" s="135">
        <v>168</v>
      </c>
      <c r="N285" s="442" t="s">
        <v>225</v>
      </c>
      <c r="O285" s="483"/>
      <c r="P285" s="483"/>
      <c r="Q285" s="486" t="s">
        <v>184</v>
      </c>
      <c r="R285" s="442" t="s">
        <v>225</v>
      </c>
      <c r="S285" s="483">
        <v>90</v>
      </c>
      <c r="T285" s="483">
        <v>78</v>
      </c>
      <c r="U285" s="483">
        <v>0</v>
      </c>
      <c r="V285" s="198" t="s">
        <v>185</v>
      </c>
      <c r="W285" s="206">
        <v>0</v>
      </c>
      <c r="X285" s="200" t="s">
        <v>186</v>
      </c>
      <c r="Y285" s="206">
        <v>0</v>
      </c>
      <c r="Z285" s="200" t="s">
        <v>187</v>
      </c>
      <c r="AA285" s="206">
        <v>2</v>
      </c>
      <c r="AB285" s="492">
        <v>168</v>
      </c>
    </row>
    <row r="286" spans="1:28" ht="45" x14ac:dyDescent="0.25">
      <c r="A286" s="474"/>
      <c r="B286" s="503"/>
      <c r="C286" s="443"/>
      <c r="D286" s="42" t="s">
        <v>9</v>
      </c>
      <c r="E286" s="138">
        <v>89245110</v>
      </c>
      <c r="F286" s="138">
        <v>93060400</v>
      </c>
      <c r="G286" s="138">
        <v>97840450</v>
      </c>
      <c r="H286" s="138">
        <v>97840450</v>
      </c>
      <c r="I286" s="138">
        <v>88921797</v>
      </c>
      <c r="J286" s="138">
        <v>62493750</v>
      </c>
      <c r="K286" s="139">
        <v>76823850</v>
      </c>
      <c r="L286" s="138">
        <v>89562008</v>
      </c>
      <c r="M286" s="138">
        <v>88919838</v>
      </c>
      <c r="N286" s="443"/>
      <c r="O286" s="484"/>
      <c r="P286" s="484"/>
      <c r="Q286" s="487"/>
      <c r="R286" s="443"/>
      <c r="S286" s="484"/>
      <c r="T286" s="484"/>
      <c r="U286" s="484"/>
      <c r="V286" s="201" t="s">
        <v>189</v>
      </c>
      <c r="W286" s="206">
        <v>14</v>
      </c>
      <c r="X286" s="202" t="s">
        <v>190</v>
      </c>
      <c r="Y286" s="206">
        <v>81</v>
      </c>
      <c r="Z286" s="202" t="s">
        <v>191</v>
      </c>
      <c r="AA286" s="206">
        <v>0</v>
      </c>
      <c r="AB286" s="493"/>
    </row>
    <row r="287" spans="1:28" ht="33.75" x14ac:dyDescent="0.25">
      <c r="A287" s="474"/>
      <c r="B287" s="503"/>
      <c r="C287" s="443"/>
      <c r="D287" s="38" t="s">
        <v>192</v>
      </c>
      <c r="E287" s="163"/>
      <c r="F287" s="138"/>
      <c r="G287" s="138"/>
      <c r="H287" s="138"/>
      <c r="I287" s="138"/>
      <c r="J287" s="138"/>
      <c r="K287" s="143"/>
      <c r="L287" s="144"/>
      <c r="M287" s="141"/>
      <c r="N287" s="443"/>
      <c r="O287" s="484"/>
      <c r="P287" s="484"/>
      <c r="Q287" s="487"/>
      <c r="R287" s="443"/>
      <c r="S287" s="484"/>
      <c r="T287" s="484"/>
      <c r="U287" s="484"/>
      <c r="V287" s="201" t="s">
        <v>193</v>
      </c>
      <c r="W287" s="206">
        <v>69</v>
      </c>
      <c r="X287" s="202" t="s">
        <v>194</v>
      </c>
      <c r="Y287" s="206">
        <v>18</v>
      </c>
      <c r="Z287" s="202" t="s">
        <v>195</v>
      </c>
      <c r="AA287" s="206">
        <v>0</v>
      </c>
      <c r="AB287" s="493"/>
    </row>
    <row r="288" spans="1:28" ht="33.75" x14ac:dyDescent="0.25">
      <c r="A288" s="474"/>
      <c r="B288" s="503"/>
      <c r="C288" s="443"/>
      <c r="D288" s="42" t="s">
        <v>196</v>
      </c>
      <c r="E288" s="138">
        <v>6563700.0999999996</v>
      </c>
      <c r="F288" s="138">
        <v>6780753.4499999974</v>
      </c>
      <c r="G288" s="138">
        <v>6780753.4499999974</v>
      </c>
      <c r="H288" s="141">
        <v>6775858.4500000002</v>
      </c>
      <c r="I288" s="141">
        <v>6775858.4500000002</v>
      </c>
      <c r="J288" s="138">
        <v>2956913.3</v>
      </c>
      <c r="K288" s="145">
        <v>6775858.4500000002</v>
      </c>
      <c r="L288" s="138">
        <v>6775858.4500000002</v>
      </c>
      <c r="M288" s="138">
        <v>6775858.4500000002</v>
      </c>
      <c r="N288" s="443"/>
      <c r="O288" s="484"/>
      <c r="P288" s="484"/>
      <c r="Q288" s="487"/>
      <c r="R288" s="443"/>
      <c r="S288" s="484"/>
      <c r="T288" s="484"/>
      <c r="U288" s="484"/>
      <c r="V288" s="201" t="s">
        <v>197</v>
      </c>
      <c r="W288" s="206">
        <v>19</v>
      </c>
      <c r="X288" s="202" t="s">
        <v>198</v>
      </c>
      <c r="Y288" s="206">
        <v>55</v>
      </c>
      <c r="Z288" s="202" t="s">
        <v>199</v>
      </c>
      <c r="AA288" s="206">
        <v>163</v>
      </c>
      <c r="AB288" s="493"/>
    </row>
    <row r="289" spans="1:28" ht="22.5" x14ac:dyDescent="0.25">
      <c r="A289" s="474"/>
      <c r="B289" s="503"/>
      <c r="C289" s="443"/>
      <c r="D289" s="447"/>
      <c r="E289" s="445"/>
      <c r="F289" s="445"/>
      <c r="G289" s="445"/>
      <c r="H289" s="445"/>
      <c r="I289" s="445"/>
      <c r="J289" s="445"/>
      <c r="K289" s="445"/>
      <c r="L289" s="445"/>
      <c r="M289" s="445"/>
      <c r="N289" s="443"/>
      <c r="O289" s="484"/>
      <c r="P289" s="484"/>
      <c r="Q289" s="487"/>
      <c r="R289" s="443"/>
      <c r="S289" s="484"/>
      <c r="T289" s="484"/>
      <c r="U289" s="484"/>
      <c r="V289" s="201" t="s">
        <v>200</v>
      </c>
      <c r="W289" s="206">
        <v>63</v>
      </c>
      <c r="X289" s="202" t="s">
        <v>201</v>
      </c>
      <c r="Y289" s="206">
        <v>14</v>
      </c>
      <c r="Z289" s="202" t="s">
        <v>202</v>
      </c>
      <c r="AA289" s="206">
        <v>3</v>
      </c>
      <c r="AB289" s="493"/>
    </row>
    <row r="290" spans="1:28" ht="33.75" x14ac:dyDescent="0.25">
      <c r="A290" s="474"/>
      <c r="B290" s="503"/>
      <c r="C290" s="443"/>
      <c r="D290" s="448"/>
      <c r="E290" s="445"/>
      <c r="F290" s="445"/>
      <c r="G290" s="445"/>
      <c r="H290" s="445"/>
      <c r="I290" s="445"/>
      <c r="J290" s="445"/>
      <c r="K290" s="445"/>
      <c r="L290" s="445"/>
      <c r="M290" s="445"/>
      <c r="N290" s="443"/>
      <c r="O290" s="484"/>
      <c r="P290" s="484"/>
      <c r="Q290" s="487"/>
      <c r="R290" s="443"/>
      <c r="S290" s="484"/>
      <c r="T290" s="484"/>
      <c r="U290" s="484"/>
      <c r="V290" s="201" t="s">
        <v>203</v>
      </c>
      <c r="W290" s="206">
        <v>3</v>
      </c>
      <c r="X290" s="201" t="s">
        <v>202</v>
      </c>
      <c r="Y290" s="206">
        <v>0</v>
      </c>
      <c r="Z290" s="202" t="s">
        <v>204</v>
      </c>
      <c r="AA290" s="206">
        <v>0</v>
      </c>
      <c r="AB290" s="493"/>
    </row>
    <row r="291" spans="1:28" ht="23.25" thickBot="1" x14ac:dyDescent="0.3">
      <c r="A291" s="474"/>
      <c r="B291" s="503"/>
      <c r="C291" s="444"/>
      <c r="D291" s="449"/>
      <c r="E291" s="446"/>
      <c r="F291" s="446"/>
      <c r="G291" s="446"/>
      <c r="H291" s="446"/>
      <c r="I291" s="446"/>
      <c r="J291" s="446"/>
      <c r="K291" s="446"/>
      <c r="L291" s="446"/>
      <c r="M291" s="446"/>
      <c r="N291" s="444"/>
      <c r="O291" s="485"/>
      <c r="P291" s="485"/>
      <c r="Q291" s="488"/>
      <c r="R291" s="444"/>
      <c r="S291" s="485"/>
      <c r="T291" s="485"/>
      <c r="U291" s="485"/>
      <c r="V291" s="203" t="s">
        <v>205</v>
      </c>
      <c r="W291" s="206">
        <v>0</v>
      </c>
      <c r="X291" s="203" t="s">
        <v>206</v>
      </c>
      <c r="Y291" s="206">
        <v>0</v>
      </c>
      <c r="Z291" s="203"/>
      <c r="AA291" s="206"/>
      <c r="AB291" s="494"/>
    </row>
    <row r="292" spans="1:28" x14ac:dyDescent="0.25">
      <c r="A292" s="474"/>
      <c r="B292" s="503"/>
      <c r="C292" s="498" t="s">
        <v>231</v>
      </c>
      <c r="D292" s="208" t="s">
        <v>232</v>
      </c>
      <c r="E292" s="165">
        <v>188750</v>
      </c>
      <c r="F292" s="165">
        <v>188750</v>
      </c>
      <c r="G292" s="165">
        <v>188750</v>
      </c>
      <c r="H292" s="165">
        <v>188750</v>
      </c>
      <c r="I292" s="165">
        <v>188750</v>
      </c>
      <c r="J292" s="165">
        <v>24128</v>
      </c>
      <c r="K292" s="165">
        <v>88395</v>
      </c>
      <c r="L292" s="165">
        <v>148729</v>
      </c>
      <c r="M292" s="165">
        <v>188750</v>
      </c>
      <c r="N292" s="483"/>
      <c r="O292" s="483"/>
      <c r="P292" s="483"/>
      <c r="Q292" s="483"/>
      <c r="R292" s="483"/>
      <c r="S292" s="483">
        <v>90067</v>
      </c>
      <c r="T292" s="483">
        <v>98568</v>
      </c>
      <c r="U292" s="483">
        <v>115</v>
      </c>
      <c r="V292" s="505"/>
      <c r="W292" s="505"/>
      <c r="X292" s="505"/>
      <c r="Y292" s="505"/>
      <c r="Z292" s="505"/>
      <c r="AA292" s="505"/>
      <c r="AB292" s="505">
        <v>188750</v>
      </c>
    </row>
    <row r="293" spans="1:28" ht="27" x14ac:dyDescent="0.25">
      <c r="A293" s="474"/>
      <c r="B293" s="503"/>
      <c r="C293" s="499"/>
      <c r="D293" s="209" t="s">
        <v>228</v>
      </c>
      <c r="E293" s="152">
        <v>1784902200</v>
      </c>
      <c r="F293" s="138">
        <v>1861208000</v>
      </c>
      <c r="G293" s="138">
        <v>1956809000</v>
      </c>
      <c r="H293" s="138">
        <v>1956809000</v>
      </c>
      <c r="I293" s="138">
        <v>1778435935</v>
      </c>
      <c r="J293" s="138">
        <v>1249875000</v>
      </c>
      <c r="K293" s="138">
        <v>1536477000</v>
      </c>
      <c r="L293" s="138">
        <v>1791240160</v>
      </c>
      <c r="M293" s="138">
        <v>1778396759</v>
      </c>
      <c r="N293" s="484"/>
      <c r="O293" s="484"/>
      <c r="P293" s="484"/>
      <c r="Q293" s="484"/>
      <c r="R293" s="484"/>
      <c r="S293" s="484"/>
      <c r="T293" s="484"/>
      <c r="U293" s="484"/>
      <c r="V293" s="506"/>
      <c r="W293" s="506"/>
      <c r="X293" s="506"/>
      <c r="Y293" s="506"/>
      <c r="Z293" s="506"/>
      <c r="AA293" s="506"/>
      <c r="AB293" s="506"/>
    </row>
    <row r="294" spans="1:28" ht="36.75" thickBot="1" x14ac:dyDescent="0.3">
      <c r="A294" s="474"/>
      <c r="B294" s="503"/>
      <c r="C294" s="501"/>
      <c r="D294" s="210" t="s">
        <v>230</v>
      </c>
      <c r="E294" s="166">
        <v>131274001.99999996</v>
      </c>
      <c r="F294" s="167">
        <v>135615069</v>
      </c>
      <c r="G294" s="167">
        <v>135615069</v>
      </c>
      <c r="H294" s="167">
        <v>135517169.00000003</v>
      </c>
      <c r="I294" s="167">
        <v>135517169.00000003</v>
      </c>
      <c r="J294" s="167">
        <v>59138265.999999978</v>
      </c>
      <c r="K294" s="167">
        <v>135517169.00000003</v>
      </c>
      <c r="L294" s="167">
        <v>135517169.00000003</v>
      </c>
      <c r="M294" s="167">
        <v>135517169.00000003</v>
      </c>
      <c r="N294" s="485"/>
      <c r="O294" s="485"/>
      <c r="P294" s="485"/>
      <c r="Q294" s="485"/>
      <c r="R294" s="485"/>
      <c r="S294" s="485"/>
      <c r="T294" s="485"/>
      <c r="U294" s="485"/>
      <c r="V294" s="508"/>
      <c r="W294" s="508"/>
      <c r="X294" s="508"/>
      <c r="Y294" s="508"/>
      <c r="Z294" s="508"/>
      <c r="AA294" s="508"/>
      <c r="AB294" s="508"/>
    </row>
    <row r="295" spans="1:28" ht="33.75" x14ac:dyDescent="0.25">
      <c r="A295" s="474"/>
      <c r="B295" s="503"/>
      <c r="C295" s="442" t="s">
        <v>233</v>
      </c>
      <c r="D295" s="38" t="s">
        <v>8</v>
      </c>
      <c r="E295" s="168">
        <v>22238</v>
      </c>
      <c r="F295" s="168">
        <v>22238</v>
      </c>
      <c r="G295" s="168">
        <v>22238</v>
      </c>
      <c r="H295" s="168">
        <v>22238</v>
      </c>
      <c r="I295" s="168">
        <v>22238</v>
      </c>
      <c r="J295" s="168">
        <v>756</v>
      </c>
      <c r="K295" s="136">
        <v>7690</v>
      </c>
      <c r="L295" s="135">
        <v>14926</v>
      </c>
      <c r="M295" s="135">
        <v>19345</v>
      </c>
      <c r="N295" s="518" t="s">
        <v>234</v>
      </c>
      <c r="O295" s="518" t="s">
        <v>235</v>
      </c>
      <c r="P295" s="483"/>
      <c r="Q295" s="483"/>
      <c r="R295" s="521" t="s">
        <v>236</v>
      </c>
      <c r="S295" s="483">
        <v>9674</v>
      </c>
      <c r="T295" s="483">
        <v>9663</v>
      </c>
      <c r="U295" s="483">
        <v>8</v>
      </c>
      <c r="V295" s="198" t="s">
        <v>185</v>
      </c>
      <c r="W295" s="206">
        <v>2761</v>
      </c>
      <c r="X295" s="200" t="s">
        <v>186</v>
      </c>
      <c r="Y295" s="206">
        <v>2860</v>
      </c>
      <c r="Z295" s="200" t="s">
        <v>187</v>
      </c>
      <c r="AA295" s="206">
        <v>553</v>
      </c>
      <c r="AB295" s="492">
        <v>19345</v>
      </c>
    </row>
    <row r="296" spans="1:28" ht="45" x14ac:dyDescent="0.25">
      <c r="A296" s="474"/>
      <c r="B296" s="503"/>
      <c r="C296" s="443"/>
      <c r="D296" s="42" t="s">
        <v>9</v>
      </c>
      <c r="E296" s="138">
        <v>207159960</v>
      </c>
      <c r="F296" s="138">
        <v>191898800</v>
      </c>
      <c r="G296" s="138">
        <v>187778600</v>
      </c>
      <c r="H296" s="138">
        <v>187778600</v>
      </c>
      <c r="I296" s="138">
        <v>180395533.40000001</v>
      </c>
      <c r="J296" s="138">
        <v>139335000</v>
      </c>
      <c r="K296" s="145">
        <v>170464600</v>
      </c>
      <c r="L296" s="138">
        <v>170464600</v>
      </c>
      <c r="M296" s="138">
        <v>180395533.40000001</v>
      </c>
      <c r="N296" s="519"/>
      <c r="O296" s="519"/>
      <c r="P296" s="484"/>
      <c r="Q296" s="484"/>
      <c r="R296" s="522"/>
      <c r="S296" s="484"/>
      <c r="T296" s="484"/>
      <c r="U296" s="484"/>
      <c r="V296" s="201" t="s">
        <v>189</v>
      </c>
      <c r="W296" s="206">
        <v>12123</v>
      </c>
      <c r="X296" s="202" t="s">
        <v>190</v>
      </c>
      <c r="Y296" s="206">
        <v>13388</v>
      </c>
      <c r="Z296" s="202" t="s">
        <v>191</v>
      </c>
      <c r="AA296" s="206">
        <v>55</v>
      </c>
      <c r="AB296" s="493"/>
    </row>
    <row r="297" spans="1:28" ht="33.75" x14ac:dyDescent="0.25">
      <c r="A297" s="474"/>
      <c r="B297" s="503"/>
      <c r="C297" s="443"/>
      <c r="D297" s="38" t="s">
        <v>192</v>
      </c>
      <c r="E297" s="159"/>
      <c r="F297" s="138"/>
      <c r="G297" s="138"/>
      <c r="H297" s="138"/>
      <c r="I297" s="138"/>
      <c r="J297" s="138"/>
      <c r="K297" s="143"/>
      <c r="L297" s="141"/>
      <c r="M297" s="141"/>
      <c r="N297" s="519"/>
      <c r="O297" s="519"/>
      <c r="P297" s="484"/>
      <c r="Q297" s="484"/>
      <c r="R297" s="522"/>
      <c r="S297" s="484"/>
      <c r="T297" s="484"/>
      <c r="U297" s="484"/>
      <c r="V297" s="201" t="s">
        <v>193</v>
      </c>
      <c r="W297" s="206">
        <v>1770</v>
      </c>
      <c r="X297" s="202" t="s">
        <v>194</v>
      </c>
      <c r="Y297" s="206">
        <v>488</v>
      </c>
      <c r="Z297" s="202" t="s">
        <v>195</v>
      </c>
      <c r="AA297" s="206">
        <v>15</v>
      </c>
      <c r="AB297" s="493"/>
    </row>
    <row r="298" spans="1:28" ht="33.75" x14ac:dyDescent="0.25">
      <c r="A298" s="474"/>
      <c r="B298" s="503"/>
      <c r="C298" s="443"/>
      <c r="D298" s="42" t="s">
        <v>196</v>
      </c>
      <c r="E298" s="138">
        <v>6610293.4000000004</v>
      </c>
      <c r="F298" s="138">
        <v>0</v>
      </c>
      <c r="G298" s="138">
        <v>0</v>
      </c>
      <c r="H298" s="138">
        <v>0</v>
      </c>
      <c r="I298" s="138">
        <v>0</v>
      </c>
      <c r="J298" s="138">
        <v>0</v>
      </c>
      <c r="K298" s="138">
        <v>0</v>
      </c>
      <c r="L298" s="138">
        <v>0</v>
      </c>
      <c r="M298" s="138">
        <v>0</v>
      </c>
      <c r="N298" s="519"/>
      <c r="O298" s="519"/>
      <c r="P298" s="484"/>
      <c r="Q298" s="484"/>
      <c r="R298" s="522"/>
      <c r="S298" s="484"/>
      <c r="T298" s="484"/>
      <c r="U298" s="484"/>
      <c r="V298" s="201" t="s">
        <v>197</v>
      </c>
      <c r="W298" s="206">
        <v>925</v>
      </c>
      <c r="X298" s="202" t="s">
        <v>198</v>
      </c>
      <c r="Y298" s="206">
        <v>409</v>
      </c>
      <c r="Z298" s="202" t="s">
        <v>199</v>
      </c>
      <c r="AA298" s="206">
        <v>18281</v>
      </c>
      <c r="AB298" s="493"/>
    </row>
    <row r="299" spans="1:28" ht="22.5" x14ac:dyDescent="0.25">
      <c r="A299" s="474"/>
      <c r="B299" s="503"/>
      <c r="C299" s="443"/>
      <c r="D299" s="447"/>
      <c r="E299" s="445"/>
      <c r="F299" s="445"/>
      <c r="G299" s="445"/>
      <c r="H299" s="445"/>
      <c r="I299" s="445"/>
      <c r="J299" s="445"/>
      <c r="K299" s="445"/>
      <c r="L299" s="445"/>
      <c r="M299" s="445"/>
      <c r="N299" s="519"/>
      <c r="O299" s="519"/>
      <c r="P299" s="484"/>
      <c r="Q299" s="484"/>
      <c r="R299" s="522"/>
      <c r="S299" s="484"/>
      <c r="T299" s="484"/>
      <c r="U299" s="484"/>
      <c r="V299" s="201" t="s">
        <v>200</v>
      </c>
      <c r="W299" s="206">
        <v>1388</v>
      </c>
      <c r="X299" s="202" t="s">
        <v>201</v>
      </c>
      <c r="Y299" s="206">
        <v>1166</v>
      </c>
      <c r="Z299" s="202" t="s">
        <v>202</v>
      </c>
      <c r="AA299" s="206">
        <v>441</v>
      </c>
      <c r="AB299" s="493"/>
    </row>
    <row r="300" spans="1:28" ht="33.75" x14ac:dyDescent="0.25">
      <c r="A300" s="474"/>
      <c r="B300" s="503"/>
      <c r="C300" s="443"/>
      <c r="D300" s="448"/>
      <c r="E300" s="445"/>
      <c r="F300" s="445"/>
      <c r="G300" s="445"/>
      <c r="H300" s="445"/>
      <c r="I300" s="445"/>
      <c r="J300" s="445"/>
      <c r="K300" s="445"/>
      <c r="L300" s="445"/>
      <c r="M300" s="445"/>
      <c r="N300" s="519"/>
      <c r="O300" s="519"/>
      <c r="P300" s="484"/>
      <c r="Q300" s="484"/>
      <c r="R300" s="522"/>
      <c r="S300" s="484"/>
      <c r="T300" s="484"/>
      <c r="U300" s="484"/>
      <c r="V300" s="201" t="s">
        <v>203</v>
      </c>
      <c r="W300" s="206">
        <v>378</v>
      </c>
      <c r="X300" s="201" t="s">
        <v>202</v>
      </c>
      <c r="Y300" s="206">
        <v>1034</v>
      </c>
      <c r="Z300" s="202" t="s">
        <v>204</v>
      </c>
      <c r="AA300" s="206">
        <v>0</v>
      </c>
      <c r="AB300" s="493"/>
    </row>
    <row r="301" spans="1:28" ht="23.25" thickBot="1" x14ac:dyDescent="0.3">
      <c r="A301" s="474"/>
      <c r="B301" s="503"/>
      <c r="C301" s="444"/>
      <c r="D301" s="449"/>
      <c r="E301" s="446"/>
      <c r="F301" s="446"/>
      <c r="G301" s="446"/>
      <c r="H301" s="446"/>
      <c r="I301" s="446"/>
      <c r="J301" s="446"/>
      <c r="K301" s="446"/>
      <c r="L301" s="446"/>
      <c r="M301" s="446"/>
      <c r="N301" s="520"/>
      <c r="O301" s="520"/>
      <c r="P301" s="485"/>
      <c r="Q301" s="485"/>
      <c r="R301" s="523"/>
      <c r="S301" s="485"/>
      <c r="T301" s="485"/>
      <c r="U301" s="485"/>
      <c r="V301" s="203" t="s">
        <v>205</v>
      </c>
      <c r="W301" s="206">
        <v>0</v>
      </c>
      <c r="X301" s="203" t="s">
        <v>206</v>
      </c>
      <c r="Y301" s="206"/>
      <c r="Z301" s="203"/>
      <c r="AA301" s="205"/>
      <c r="AB301" s="494"/>
    </row>
    <row r="302" spans="1:28" ht="33.75" x14ac:dyDescent="0.25">
      <c r="A302" s="474"/>
      <c r="B302" s="503"/>
      <c r="C302" s="442" t="s">
        <v>237</v>
      </c>
      <c r="D302" s="38" t="s">
        <v>8</v>
      </c>
      <c r="E302" s="168">
        <v>25201</v>
      </c>
      <c r="F302" s="168">
        <v>25201</v>
      </c>
      <c r="G302" s="168">
        <v>25201</v>
      </c>
      <c r="H302" s="168">
        <v>25201</v>
      </c>
      <c r="I302" s="168">
        <v>25201</v>
      </c>
      <c r="J302" s="168">
        <v>4097</v>
      </c>
      <c r="K302" s="136">
        <v>12469</v>
      </c>
      <c r="L302" s="135">
        <v>20607</v>
      </c>
      <c r="M302" s="135">
        <v>26151</v>
      </c>
      <c r="N302" s="518" t="s">
        <v>238</v>
      </c>
      <c r="O302" s="518" t="s">
        <v>239</v>
      </c>
      <c r="P302" s="521"/>
      <c r="Q302" s="486" t="s">
        <v>184</v>
      </c>
      <c r="R302" s="521" t="s">
        <v>240</v>
      </c>
      <c r="S302" s="483">
        <v>11797</v>
      </c>
      <c r="T302" s="483">
        <v>14325</v>
      </c>
      <c r="U302" s="483">
        <v>29</v>
      </c>
      <c r="V302" s="198" t="s">
        <v>185</v>
      </c>
      <c r="W302" s="206">
        <v>2339</v>
      </c>
      <c r="X302" s="200" t="s">
        <v>186</v>
      </c>
      <c r="Y302" s="206">
        <v>2572</v>
      </c>
      <c r="Z302" s="200" t="s">
        <v>187</v>
      </c>
      <c r="AA302" s="206">
        <v>1251</v>
      </c>
      <c r="AB302" s="492">
        <v>26151</v>
      </c>
    </row>
    <row r="303" spans="1:28" ht="45" x14ac:dyDescent="0.25">
      <c r="A303" s="474"/>
      <c r="B303" s="503"/>
      <c r="C303" s="443"/>
      <c r="D303" s="42" t="s">
        <v>9</v>
      </c>
      <c r="E303" s="138">
        <v>207159960</v>
      </c>
      <c r="F303" s="138">
        <v>191898800</v>
      </c>
      <c r="G303" s="138">
        <v>187778600</v>
      </c>
      <c r="H303" s="138">
        <v>187778600</v>
      </c>
      <c r="I303" s="138">
        <v>180395533.40000001</v>
      </c>
      <c r="J303" s="138">
        <v>139335000</v>
      </c>
      <c r="K303" s="145">
        <v>170464600</v>
      </c>
      <c r="L303" s="138">
        <v>170464600</v>
      </c>
      <c r="M303" s="138">
        <v>180395533.40000001</v>
      </c>
      <c r="N303" s="519"/>
      <c r="O303" s="519"/>
      <c r="P303" s="522"/>
      <c r="Q303" s="487"/>
      <c r="R303" s="522"/>
      <c r="S303" s="484"/>
      <c r="T303" s="484"/>
      <c r="U303" s="484"/>
      <c r="V303" s="201" t="s">
        <v>189</v>
      </c>
      <c r="W303" s="206">
        <v>14418</v>
      </c>
      <c r="X303" s="202" t="s">
        <v>190</v>
      </c>
      <c r="Y303" s="206">
        <v>17699</v>
      </c>
      <c r="Z303" s="202" t="s">
        <v>191</v>
      </c>
      <c r="AA303" s="206">
        <v>169</v>
      </c>
      <c r="AB303" s="493"/>
    </row>
    <row r="304" spans="1:28" ht="33.75" x14ac:dyDescent="0.25">
      <c r="A304" s="474"/>
      <c r="B304" s="503"/>
      <c r="C304" s="443"/>
      <c r="D304" s="38" t="s">
        <v>192</v>
      </c>
      <c r="E304" s="159"/>
      <c r="F304" s="138"/>
      <c r="G304" s="138"/>
      <c r="H304" s="138"/>
      <c r="I304" s="138"/>
      <c r="J304" s="138"/>
      <c r="K304" s="145"/>
      <c r="L304" s="141"/>
      <c r="M304" s="141"/>
      <c r="N304" s="519"/>
      <c r="O304" s="519"/>
      <c r="P304" s="522"/>
      <c r="Q304" s="487"/>
      <c r="R304" s="522"/>
      <c r="S304" s="484"/>
      <c r="T304" s="484"/>
      <c r="U304" s="484"/>
      <c r="V304" s="201" t="s">
        <v>193</v>
      </c>
      <c r="W304" s="206">
        <v>3828</v>
      </c>
      <c r="X304" s="202" t="s">
        <v>194</v>
      </c>
      <c r="Y304" s="206">
        <v>588</v>
      </c>
      <c r="Z304" s="202" t="s">
        <v>195</v>
      </c>
      <c r="AA304" s="206">
        <v>154</v>
      </c>
      <c r="AB304" s="493"/>
    </row>
    <row r="305" spans="1:28" ht="33.75" x14ac:dyDescent="0.25">
      <c r="A305" s="474"/>
      <c r="B305" s="503"/>
      <c r="C305" s="443"/>
      <c r="D305" s="42" t="s">
        <v>196</v>
      </c>
      <c r="E305" s="138">
        <v>6610293.4000000004</v>
      </c>
      <c r="F305" s="138">
        <v>4945067</v>
      </c>
      <c r="G305" s="138">
        <v>4945067</v>
      </c>
      <c r="H305" s="138">
        <v>4945067</v>
      </c>
      <c r="I305" s="138">
        <v>4945067</v>
      </c>
      <c r="J305" s="138">
        <v>4945067</v>
      </c>
      <c r="K305" s="145">
        <v>4945067</v>
      </c>
      <c r="L305" s="138">
        <v>4945067</v>
      </c>
      <c r="M305" s="138">
        <v>4945067</v>
      </c>
      <c r="N305" s="519"/>
      <c r="O305" s="519"/>
      <c r="P305" s="522"/>
      <c r="Q305" s="487"/>
      <c r="R305" s="522"/>
      <c r="S305" s="484"/>
      <c r="T305" s="484"/>
      <c r="U305" s="484"/>
      <c r="V305" s="201" t="s">
        <v>197</v>
      </c>
      <c r="W305" s="206">
        <v>1746</v>
      </c>
      <c r="X305" s="202" t="s">
        <v>198</v>
      </c>
      <c r="Y305" s="206">
        <v>973</v>
      </c>
      <c r="Z305" s="202" t="s">
        <v>199</v>
      </c>
      <c r="AA305" s="206">
        <v>23712</v>
      </c>
      <c r="AB305" s="493"/>
    </row>
    <row r="306" spans="1:28" ht="22.5" x14ac:dyDescent="0.25">
      <c r="A306" s="474"/>
      <c r="B306" s="503"/>
      <c r="C306" s="443"/>
      <c r="D306" s="447"/>
      <c r="E306" s="445"/>
      <c r="F306" s="445"/>
      <c r="G306" s="445"/>
      <c r="H306" s="445"/>
      <c r="I306" s="445"/>
      <c r="J306" s="445"/>
      <c r="K306" s="445"/>
      <c r="L306" s="445"/>
      <c r="M306" s="445"/>
      <c r="N306" s="519"/>
      <c r="O306" s="519"/>
      <c r="P306" s="522"/>
      <c r="Q306" s="487"/>
      <c r="R306" s="522"/>
      <c r="S306" s="484"/>
      <c r="T306" s="484"/>
      <c r="U306" s="484"/>
      <c r="V306" s="201" t="s">
        <v>200</v>
      </c>
      <c r="W306" s="206">
        <v>2664</v>
      </c>
      <c r="X306" s="202" t="s">
        <v>201</v>
      </c>
      <c r="Y306" s="206">
        <v>2933</v>
      </c>
      <c r="Z306" s="202" t="s">
        <v>202</v>
      </c>
      <c r="AA306" s="206">
        <v>865</v>
      </c>
      <c r="AB306" s="493"/>
    </row>
    <row r="307" spans="1:28" ht="33.75" x14ac:dyDescent="0.25">
      <c r="A307" s="474"/>
      <c r="B307" s="503"/>
      <c r="C307" s="443"/>
      <c r="D307" s="448"/>
      <c r="E307" s="445"/>
      <c r="F307" s="445"/>
      <c r="G307" s="445"/>
      <c r="H307" s="445"/>
      <c r="I307" s="445"/>
      <c r="J307" s="445"/>
      <c r="K307" s="445"/>
      <c r="L307" s="445"/>
      <c r="M307" s="445"/>
      <c r="N307" s="519"/>
      <c r="O307" s="519"/>
      <c r="P307" s="522"/>
      <c r="Q307" s="487"/>
      <c r="R307" s="522"/>
      <c r="S307" s="484"/>
      <c r="T307" s="484"/>
      <c r="U307" s="484"/>
      <c r="V307" s="201" t="s">
        <v>203</v>
      </c>
      <c r="W307" s="206">
        <v>1156</v>
      </c>
      <c r="X307" s="201" t="s">
        <v>202</v>
      </c>
      <c r="Y307" s="206">
        <v>1386</v>
      </c>
      <c r="Z307" s="202" t="s">
        <v>204</v>
      </c>
      <c r="AA307" s="206">
        <v>0</v>
      </c>
      <c r="AB307" s="493"/>
    </row>
    <row r="308" spans="1:28" ht="23.25" thickBot="1" x14ac:dyDescent="0.3">
      <c r="A308" s="474"/>
      <c r="B308" s="503"/>
      <c r="C308" s="444"/>
      <c r="D308" s="449"/>
      <c r="E308" s="446"/>
      <c r="F308" s="446"/>
      <c r="G308" s="446"/>
      <c r="H308" s="446"/>
      <c r="I308" s="446"/>
      <c r="J308" s="446"/>
      <c r="K308" s="446"/>
      <c r="L308" s="446"/>
      <c r="M308" s="446"/>
      <c r="N308" s="520"/>
      <c r="O308" s="520"/>
      <c r="P308" s="523"/>
      <c r="Q308" s="488"/>
      <c r="R308" s="523"/>
      <c r="S308" s="485"/>
      <c r="T308" s="485"/>
      <c r="U308" s="485"/>
      <c r="V308" s="203" t="s">
        <v>205</v>
      </c>
      <c r="W308" s="206">
        <v>0</v>
      </c>
      <c r="X308" s="203" t="s">
        <v>206</v>
      </c>
      <c r="Y308" s="206">
        <v>0</v>
      </c>
      <c r="Z308" s="203"/>
      <c r="AA308" s="205"/>
      <c r="AB308" s="494"/>
    </row>
    <row r="309" spans="1:28" ht="33.75" x14ac:dyDescent="0.25">
      <c r="A309" s="474"/>
      <c r="B309" s="503"/>
      <c r="C309" s="442" t="s">
        <v>241</v>
      </c>
      <c r="D309" s="38" t="s">
        <v>8</v>
      </c>
      <c r="E309" s="168">
        <v>26685</v>
      </c>
      <c r="F309" s="168">
        <v>26685</v>
      </c>
      <c r="G309" s="168">
        <v>26685</v>
      </c>
      <c r="H309" s="168">
        <v>26685</v>
      </c>
      <c r="I309" s="168">
        <v>26685</v>
      </c>
      <c r="J309" s="168">
        <v>3416</v>
      </c>
      <c r="K309" s="136">
        <v>13189</v>
      </c>
      <c r="L309" s="135">
        <v>22193</v>
      </c>
      <c r="M309" s="135">
        <v>28727</v>
      </c>
      <c r="N309" s="518" t="s">
        <v>242</v>
      </c>
      <c r="O309" s="518" t="s">
        <v>243</v>
      </c>
      <c r="P309" s="521"/>
      <c r="Q309" s="486" t="s">
        <v>184</v>
      </c>
      <c r="R309" s="521" t="s">
        <v>244</v>
      </c>
      <c r="S309" s="483">
        <v>14398</v>
      </c>
      <c r="T309" s="483">
        <v>14317</v>
      </c>
      <c r="U309" s="483">
        <v>12</v>
      </c>
      <c r="V309" s="198" t="s">
        <v>185</v>
      </c>
      <c r="W309" s="206">
        <v>2306</v>
      </c>
      <c r="X309" s="200" t="s">
        <v>186</v>
      </c>
      <c r="Y309" s="206">
        <v>2020</v>
      </c>
      <c r="Z309" s="200" t="s">
        <v>187</v>
      </c>
      <c r="AA309" s="206">
        <v>1743</v>
      </c>
      <c r="AB309" s="492">
        <v>28727</v>
      </c>
    </row>
    <row r="310" spans="1:28" ht="45" x14ac:dyDescent="0.25">
      <c r="A310" s="474"/>
      <c r="B310" s="503"/>
      <c r="C310" s="443"/>
      <c r="D310" s="42" t="s">
        <v>9</v>
      </c>
      <c r="E310" s="138">
        <v>207159960</v>
      </c>
      <c r="F310" s="138">
        <v>191898800</v>
      </c>
      <c r="G310" s="138">
        <v>187778600</v>
      </c>
      <c r="H310" s="138">
        <v>187778600</v>
      </c>
      <c r="I310" s="138">
        <v>180395533.40000001</v>
      </c>
      <c r="J310" s="138">
        <v>139335000</v>
      </c>
      <c r="K310" s="145">
        <v>170464600</v>
      </c>
      <c r="L310" s="138">
        <v>170464600</v>
      </c>
      <c r="M310" s="138">
        <v>180395533.40000001</v>
      </c>
      <c r="N310" s="519"/>
      <c r="O310" s="519"/>
      <c r="P310" s="522"/>
      <c r="Q310" s="487"/>
      <c r="R310" s="522"/>
      <c r="S310" s="484"/>
      <c r="T310" s="484"/>
      <c r="U310" s="484"/>
      <c r="V310" s="201" t="s">
        <v>189</v>
      </c>
      <c r="W310" s="206">
        <v>19070</v>
      </c>
      <c r="X310" s="202" t="s">
        <v>190</v>
      </c>
      <c r="Y310" s="206">
        <v>23956</v>
      </c>
      <c r="Z310" s="202" t="s">
        <v>191</v>
      </c>
      <c r="AA310" s="206">
        <v>152</v>
      </c>
      <c r="AB310" s="493"/>
    </row>
    <row r="311" spans="1:28" ht="33.75" x14ac:dyDescent="0.25">
      <c r="A311" s="474"/>
      <c r="B311" s="503"/>
      <c r="C311" s="443"/>
      <c r="D311" s="38" t="s">
        <v>192</v>
      </c>
      <c r="E311" s="164"/>
      <c r="F311" s="138"/>
      <c r="G311" s="138"/>
      <c r="H311" s="138"/>
      <c r="I311" s="138"/>
      <c r="J311" s="138"/>
      <c r="K311" s="145"/>
      <c r="L311" s="141"/>
      <c r="M311" s="141"/>
      <c r="N311" s="519"/>
      <c r="O311" s="519"/>
      <c r="P311" s="522"/>
      <c r="Q311" s="487"/>
      <c r="R311" s="522"/>
      <c r="S311" s="484"/>
      <c r="T311" s="484"/>
      <c r="U311" s="484"/>
      <c r="V311" s="201" t="s">
        <v>193</v>
      </c>
      <c r="W311" s="206">
        <v>5442</v>
      </c>
      <c r="X311" s="202" t="s">
        <v>194</v>
      </c>
      <c r="Y311" s="206">
        <v>387</v>
      </c>
      <c r="Z311" s="202" t="s">
        <v>195</v>
      </c>
      <c r="AA311" s="206">
        <v>60</v>
      </c>
      <c r="AB311" s="493"/>
    </row>
    <row r="312" spans="1:28" ht="33.75" x14ac:dyDescent="0.25">
      <c r="A312" s="474"/>
      <c r="B312" s="503"/>
      <c r="C312" s="443"/>
      <c r="D312" s="42" t="s">
        <v>196</v>
      </c>
      <c r="E312" s="138">
        <v>6610293.4000000004</v>
      </c>
      <c r="F312" s="138">
        <v>2676000</v>
      </c>
      <c r="G312" s="138">
        <v>2676000</v>
      </c>
      <c r="H312" s="138">
        <v>2676000</v>
      </c>
      <c r="I312" s="138">
        <v>2676000</v>
      </c>
      <c r="J312" s="138">
        <v>2676000</v>
      </c>
      <c r="K312" s="145">
        <v>2676000</v>
      </c>
      <c r="L312" s="138">
        <v>2676000</v>
      </c>
      <c r="M312" s="138">
        <v>2676000</v>
      </c>
      <c r="N312" s="519"/>
      <c r="O312" s="519"/>
      <c r="P312" s="522"/>
      <c r="Q312" s="487"/>
      <c r="R312" s="522"/>
      <c r="S312" s="484"/>
      <c r="T312" s="484"/>
      <c r="U312" s="484"/>
      <c r="V312" s="201" t="s">
        <v>197</v>
      </c>
      <c r="W312" s="206">
        <v>917</v>
      </c>
      <c r="X312" s="202" t="s">
        <v>198</v>
      </c>
      <c r="Y312" s="206">
        <v>186</v>
      </c>
      <c r="Z312" s="202" t="s">
        <v>199</v>
      </c>
      <c r="AA312" s="206">
        <v>26328</v>
      </c>
      <c r="AB312" s="493"/>
    </row>
    <row r="313" spans="1:28" ht="22.5" x14ac:dyDescent="0.25">
      <c r="A313" s="474"/>
      <c r="B313" s="503"/>
      <c r="C313" s="443"/>
      <c r="D313" s="447"/>
      <c r="E313" s="445"/>
      <c r="F313" s="445"/>
      <c r="G313" s="445"/>
      <c r="H313" s="445"/>
      <c r="I313" s="445"/>
      <c r="J313" s="445"/>
      <c r="K313" s="445"/>
      <c r="L313" s="445"/>
      <c r="M313" s="445"/>
      <c r="N313" s="519"/>
      <c r="O313" s="519"/>
      <c r="P313" s="522"/>
      <c r="Q313" s="487"/>
      <c r="R313" s="522"/>
      <c r="S313" s="484"/>
      <c r="T313" s="484"/>
      <c r="U313" s="484"/>
      <c r="V313" s="201" t="s">
        <v>200</v>
      </c>
      <c r="W313" s="206">
        <v>821</v>
      </c>
      <c r="X313" s="202" t="s">
        <v>201</v>
      </c>
      <c r="Y313" s="206">
        <v>1682</v>
      </c>
      <c r="Z313" s="202" t="s">
        <v>202</v>
      </c>
      <c r="AA313" s="206">
        <v>444</v>
      </c>
      <c r="AB313" s="493"/>
    </row>
    <row r="314" spans="1:28" ht="33.75" x14ac:dyDescent="0.25">
      <c r="A314" s="474"/>
      <c r="B314" s="503"/>
      <c r="C314" s="443"/>
      <c r="D314" s="448"/>
      <c r="E314" s="445"/>
      <c r="F314" s="445"/>
      <c r="G314" s="445"/>
      <c r="H314" s="445"/>
      <c r="I314" s="445"/>
      <c r="J314" s="445"/>
      <c r="K314" s="445"/>
      <c r="L314" s="445"/>
      <c r="M314" s="445"/>
      <c r="N314" s="519"/>
      <c r="O314" s="519"/>
      <c r="P314" s="522"/>
      <c r="Q314" s="487"/>
      <c r="R314" s="522"/>
      <c r="S314" s="484"/>
      <c r="T314" s="484"/>
      <c r="U314" s="484"/>
      <c r="V314" s="201" t="s">
        <v>203</v>
      </c>
      <c r="W314" s="206">
        <v>171</v>
      </c>
      <c r="X314" s="201" t="s">
        <v>202</v>
      </c>
      <c r="Y314" s="206">
        <v>496</v>
      </c>
      <c r="Z314" s="202" t="s">
        <v>204</v>
      </c>
      <c r="AA314" s="206">
        <v>0</v>
      </c>
      <c r="AB314" s="493"/>
    </row>
    <row r="315" spans="1:28" ht="23.25" thickBot="1" x14ac:dyDescent="0.3">
      <c r="A315" s="474"/>
      <c r="B315" s="503"/>
      <c r="C315" s="444"/>
      <c r="D315" s="449"/>
      <c r="E315" s="446"/>
      <c r="F315" s="446"/>
      <c r="G315" s="446"/>
      <c r="H315" s="446"/>
      <c r="I315" s="446"/>
      <c r="J315" s="446"/>
      <c r="K315" s="446"/>
      <c r="L315" s="446"/>
      <c r="M315" s="446"/>
      <c r="N315" s="520"/>
      <c r="O315" s="520"/>
      <c r="P315" s="523"/>
      <c r="Q315" s="488"/>
      <c r="R315" s="523"/>
      <c r="S315" s="485"/>
      <c r="T315" s="485"/>
      <c r="U315" s="485"/>
      <c r="V315" s="203" t="s">
        <v>205</v>
      </c>
      <c r="W315" s="206">
        <v>0</v>
      </c>
      <c r="X315" s="203" t="s">
        <v>206</v>
      </c>
      <c r="Y315" s="206">
        <v>0</v>
      </c>
      <c r="Z315" s="203"/>
      <c r="AA315" s="205"/>
      <c r="AB315" s="494"/>
    </row>
    <row r="316" spans="1:28" ht="33.75" x14ac:dyDescent="0.25">
      <c r="A316" s="474"/>
      <c r="B316" s="503"/>
      <c r="C316" s="442" t="s">
        <v>245</v>
      </c>
      <c r="D316" s="38" t="s">
        <v>8</v>
      </c>
      <c r="E316" s="168">
        <v>37063</v>
      </c>
      <c r="F316" s="168">
        <v>37063</v>
      </c>
      <c r="G316" s="168">
        <v>37063</v>
      </c>
      <c r="H316" s="168">
        <v>37063</v>
      </c>
      <c r="I316" s="168">
        <v>37063</v>
      </c>
      <c r="J316" s="168">
        <v>2941</v>
      </c>
      <c r="K316" s="136">
        <v>13554</v>
      </c>
      <c r="L316" s="137">
        <v>23523</v>
      </c>
      <c r="M316" s="137">
        <v>30359</v>
      </c>
      <c r="N316" s="169" t="s">
        <v>209</v>
      </c>
      <c r="O316" s="518" t="s">
        <v>246</v>
      </c>
      <c r="P316" s="521"/>
      <c r="Q316" s="486" t="s">
        <v>184</v>
      </c>
      <c r="R316" s="521" t="s">
        <v>247</v>
      </c>
      <c r="S316" s="483">
        <v>14570</v>
      </c>
      <c r="T316" s="483">
        <v>15769</v>
      </c>
      <c r="U316" s="483">
        <v>20</v>
      </c>
      <c r="V316" s="198" t="s">
        <v>185</v>
      </c>
      <c r="W316" s="206">
        <v>3051</v>
      </c>
      <c r="X316" s="200" t="s">
        <v>186</v>
      </c>
      <c r="Y316" s="206">
        <v>3113</v>
      </c>
      <c r="Z316" s="200" t="s">
        <v>187</v>
      </c>
      <c r="AA316" s="206">
        <v>740</v>
      </c>
      <c r="AB316" s="492">
        <v>30359</v>
      </c>
    </row>
    <row r="317" spans="1:28" ht="45" x14ac:dyDescent="0.25">
      <c r="A317" s="474"/>
      <c r="B317" s="503"/>
      <c r="C317" s="443"/>
      <c r="D317" s="42" t="s">
        <v>9</v>
      </c>
      <c r="E317" s="138">
        <v>207159960</v>
      </c>
      <c r="F317" s="138">
        <v>191898800</v>
      </c>
      <c r="G317" s="138">
        <v>187778600</v>
      </c>
      <c r="H317" s="138">
        <v>187778600</v>
      </c>
      <c r="I317" s="138">
        <v>180395533.40000001</v>
      </c>
      <c r="J317" s="138">
        <v>139335000</v>
      </c>
      <c r="K317" s="150">
        <v>170464600</v>
      </c>
      <c r="L317" s="138">
        <v>170464600</v>
      </c>
      <c r="M317" s="138">
        <v>180395533.40000001</v>
      </c>
      <c r="N317" s="170" t="s">
        <v>210</v>
      </c>
      <c r="O317" s="519"/>
      <c r="P317" s="522"/>
      <c r="Q317" s="487"/>
      <c r="R317" s="522"/>
      <c r="S317" s="484"/>
      <c r="T317" s="484"/>
      <c r="U317" s="484"/>
      <c r="V317" s="201" t="s">
        <v>189</v>
      </c>
      <c r="W317" s="206">
        <v>19315</v>
      </c>
      <c r="X317" s="202" t="s">
        <v>190</v>
      </c>
      <c r="Y317" s="206">
        <v>23168</v>
      </c>
      <c r="Z317" s="202" t="s">
        <v>191</v>
      </c>
      <c r="AA317" s="206">
        <v>398</v>
      </c>
      <c r="AB317" s="493"/>
    </row>
    <row r="318" spans="1:28" ht="33.75" x14ac:dyDescent="0.25">
      <c r="A318" s="474"/>
      <c r="B318" s="503"/>
      <c r="C318" s="443"/>
      <c r="D318" s="38" t="s">
        <v>192</v>
      </c>
      <c r="E318" s="164"/>
      <c r="F318" s="138"/>
      <c r="G318" s="138"/>
      <c r="H318" s="138"/>
      <c r="I318" s="138"/>
      <c r="J318" s="138"/>
      <c r="K318" s="150"/>
      <c r="L318" s="141"/>
      <c r="M318" s="141"/>
      <c r="N318" s="524" t="s">
        <v>223</v>
      </c>
      <c r="O318" s="519"/>
      <c r="P318" s="522"/>
      <c r="Q318" s="487"/>
      <c r="R318" s="522"/>
      <c r="S318" s="484"/>
      <c r="T318" s="484"/>
      <c r="U318" s="484"/>
      <c r="V318" s="201" t="s">
        <v>193</v>
      </c>
      <c r="W318" s="206">
        <v>4290</v>
      </c>
      <c r="X318" s="202" t="s">
        <v>194</v>
      </c>
      <c r="Y318" s="206">
        <v>595</v>
      </c>
      <c r="Z318" s="202" t="s">
        <v>195</v>
      </c>
      <c r="AA318" s="206">
        <v>484</v>
      </c>
      <c r="AB318" s="493"/>
    </row>
    <row r="319" spans="1:28" ht="33.75" x14ac:dyDescent="0.25">
      <c r="A319" s="474"/>
      <c r="B319" s="503"/>
      <c r="C319" s="443"/>
      <c r="D319" s="42" t="s">
        <v>196</v>
      </c>
      <c r="E319" s="138">
        <v>6610293.4000000004</v>
      </c>
      <c r="F319" s="138">
        <v>12706400</v>
      </c>
      <c r="G319" s="138">
        <v>12706400</v>
      </c>
      <c r="H319" s="138">
        <v>12706400</v>
      </c>
      <c r="I319" s="138">
        <v>12706400</v>
      </c>
      <c r="J319" s="138">
        <v>8220000</v>
      </c>
      <c r="K319" s="150">
        <v>11024000</v>
      </c>
      <c r="L319" s="138">
        <v>12706400</v>
      </c>
      <c r="M319" s="138">
        <v>12706400</v>
      </c>
      <c r="N319" s="524"/>
      <c r="O319" s="519"/>
      <c r="P319" s="522"/>
      <c r="Q319" s="487"/>
      <c r="R319" s="522"/>
      <c r="S319" s="484"/>
      <c r="T319" s="484"/>
      <c r="U319" s="484"/>
      <c r="V319" s="201" t="s">
        <v>197</v>
      </c>
      <c r="W319" s="206">
        <v>1267</v>
      </c>
      <c r="X319" s="202" t="s">
        <v>198</v>
      </c>
      <c r="Y319" s="206">
        <v>1020</v>
      </c>
      <c r="Z319" s="202" t="s">
        <v>199</v>
      </c>
      <c r="AA319" s="206">
        <v>28042</v>
      </c>
      <c r="AB319" s="493"/>
    </row>
    <row r="320" spans="1:28" ht="22.5" x14ac:dyDescent="0.25">
      <c r="A320" s="474"/>
      <c r="B320" s="503"/>
      <c r="C320" s="443"/>
      <c r="D320" s="447"/>
      <c r="E320" s="445"/>
      <c r="F320" s="445"/>
      <c r="G320" s="445"/>
      <c r="H320" s="445"/>
      <c r="I320" s="445"/>
      <c r="J320" s="445"/>
      <c r="K320" s="445"/>
      <c r="L320" s="445"/>
      <c r="M320" s="445"/>
      <c r="N320" s="524"/>
      <c r="O320" s="519"/>
      <c r="P320" s="522"/>
      <c r="Q320" s="487"/>
      <c r="R320" s="522"/>
      <c r="S320" s="484"/>
      <c r="T320" s="484"/>
      <c r="U320" s="484"/>
      <c r="V320" s="201" t="s">
        <v>200</v>
      </c>
      <c r="W320" s="206">
        <v>1915</v>
      </c>
      <c r="X320" s="202" t="s">
        <v>201</v>
      </c>
      <c r="Y320" s="206">
        <v>1052</v>
      </c>
      <c r="Z320" s="202" t="s">
        <v>202</v>
      </c>
      <c r="AA320" s="206">
        <v>695</v>
      </c>
      <c r="AB320" s="493"/>
    </row>
    <row r="321" spans="1:28" ht="33.75" x14ac:dyDescent="0.25">
      <c r="A321" s="474"/>
      <c r="B321" s="503"/>
      <c r="C321" s="443"/>
      <c r="D321" s="448"/>
      <c r="E321" s="445"/>
      <c r="F321" s="445"/>
      <c r="G321" s="445"/>
      <c r="H321" s="445"/>
      <c r="I321" s="445"/>
      <c r="J321" s="445"/>
      <c r="K321" s="445"/>
      <c r="L321" s="445"/>
      <c r="M321" s="445"/>
      <c r="N321" s="524"/>
      <c r="O321" s="519"/>
      <c r="P321" s="522"/>
      <c r="Q321" s="487"/>
      <c r="R321" s="522"/>
      <c r="S321" s="484"/>
      <c r="T321" s="484"/>
      <c r="U321" s="484"/>
      <c r="V321" s="201" t="s">
        <v>203</v>
      </c>
      <c r="W321" s="206">
        <v>521</v>
      </c>
      <c r="X321" s="201" t="s">
        <v>202</v>
      </c>
      <c r="Y321" s="206">
        <v>1411</v>
      </c>
      <c r="Z321" s="202" t="s">
        <v>204</v>
      </c>
      <c r="AA321" s="206">
        <v>0</v>
      </c>
      <c r="AB321" s="493"/>
    </row>
    <row r="322" spans="1:28" ht="23.25" thickBot="1" x14ac:dyDescent="0.3">
      <c r="A322" s="474"/>
      <c r="B322" s="503"/>
      <c r="C322" s="444"/>
      <c r="D322" s="449"/>
      <c r="E322" s="446"/>
      <c r="F322" s="446"/>
      <c r="G322" s="446"/>
      <c r="H322" s="446"/>
      <c r="I322" s="446"/>
      <c r="J322" s="446"/>
      <c r="K322" s="446"/>
      <c r="L322" s="446"/>
      <c r="M322" s="446"/>
      <c r="N322" s="525"/>
      <c r="O322" s="520"/>
      <c r="P322" s="523"/>
      <c r="Q322" s="488"/>
      <c r="R322" s="523"/>
      <c r="S322" s="485"/>
      <c r="T322" s="485"/>
      <c r="U322" s="485"/>
      <c r="V322" s="203" t="s">
        <v>205</v>
      </c>
      <c r="W322" s="206">
        <v>0</v>
      </c>
      <c r="X322" s="203" t="s">
        <v>206</v>
      </c>
      <c r="Y322" s="206">
        <v>0</v>
      </c>
      <c r="Z322" s="203"/>
      <c r="AA322" s="205"/>
      <c r="AB322" s="494"/>
    </row>
    <row r="323" spans="1:28" ht="33.75" x14ac:dyDescent="0.25">
      <c r="A323" s="474"/>
      <c r="B323" s="503"/>
      <c r="C323" s="442" t="s">
        <v>248</v>
      </c>
      <c r="D323" s="38" t="s">
        <v>8</v>
      </c>
      <c r="E323" s="171">
        <v>37063</v>
      </c>
      <c r="F323" s="171">
        <v>37063</v>
      </c>
      <c r="G323" s="171">
        <v>37063</v>
      </c>
      <c r="H323" s="171">
        <v>37063</v>
      </c>
      <c r="I323" s="171">
        <v>37063</v>
      </c>
      <c r="J323" s="171">
        <v>3256</v>
      </c>
      <c r="K323" s="171">
        <v>19864</v>
      </c>
      <c r="L323" s="135">
        <v>34441</v>
      </c>
      <c r="M323" s="135">
        <v>43668</v>
      </c>
      <c r="N323" s="526" t="s">
        <v>249</v>
      </c>
      <c r="O323" s="526"/>
      <c r="P323" s="526"/>
      <c r="Q323" s="486" t="s">
        <v>184</v>
      </c>
      <c r="R323" s="526" t="s">
        <v>249</v>
      </c>
      <c r="S323" s="483">
        <v>18914</v>
      </c>
      <c r="T323" s="483">
        <v>24736</v>
      </c>
      <c r="U323" s="483">
        <v>18</v>
      </c>
      <c r="V323" s="198" t="s">
        <v>185</v>
      </c>
      <c r="W323" s="206">
        <v>2828</v>
      </c>
      <c r="X323" s="200" t="s">
        <v>186</v>
      </c>
      <c r="Y323" s="206">
        <v>2191</v>
      </c>
      <c r="Z323" s="200" t="s">
        <v>187</v>
      </c>
      <c r="AA323" s="206">
        <v>1189</v>
      </c>
      <c r="AB323" s="492">
        <v>43668</v>
      </c>
    </row>
    <row r="324" spans="1:28" ht="45" x14ac:dyDescent="0.25">
      <c r="A324" s="474"/>
      <c r="B324" s="503"/>
      <c r="C324" s="443"/>
      <c r="D324" s="42" t="s">
        <v>9</v>
      </c>
      <c r="E324" s="138">
        <v>207159960</v>
      </c>
      <c r="F324" s="138">
        <v>191898800</v>
      </c>
      <c r="G324" s="138">
        <v>187778600</v>
      </c>
      <c r="H324" s="138">
        <v>187778600</v>
      </c>
      <c r="I324" s="138">
        <v>180395531</v>
      </c>
      <c r="J324" s="138">
        <v>139335000</v>
      </c>
      <c r="K324" s="150">
        <v>170464600</v>
      </c>
      <c r="L324" s="138">
        <v>170464606</v>
      </c>
      <c r="M324" s="138">
        <v>180395540</v>
      </c>
      <c r="N324" s="527"/>
      <c r="O324" s="527"/>
      <c r="P324" s="527"/>
      <c r="Q324" s="487"/>
      <c r="R324" s="527"/>
      <c r="S324" s="484"/>
      <c r="T324" s="484"/>
      <c r="U324" s="484"/>
      <c r="V324" s="201" t="s">
        <v>189</v>
      </c>
      <c r="W324" s="206">
        <v>34470</v>
      </c>
      <c r="X324" s="202" t="s">
        <v>190</v>
      </c>
      <c r="Y324" s="206">
        <v>36535</v>
      </c>
      <c r="Z324" s="202" t="s">
        <v>191</v>
      </c>
      <c r="AA324" s="206">
        <v>246</v>
      </c>
      <c r="AB324" s="493"/>
    </row>
    <row r="325" spans="1:28" ht="33.75" x14ac:dyDescent="0.25">
      <c r="A325" s="474"/>
      <c r="B325" s="503"/>
      <c r="C325" s="443"/>
      <c r="D325" s="38" t="s">
        <v>192</v>
      </c>
      <c r="E325" s="172"/>
      <c r="F325" s="138"/>
      <c r="G325" s="138"/>
      <c r="H325" s="138"/>
      <c r="I325" s="138"/>
      <c r="J325" s="138"/>
      <c r="K325" s="150"/>
      <c r="L325" s="141"/>
      <c r="M325" s="141"/>
      <c r="N325" s="527"/>
      <c r="O325" s="527"/>
      <c r="P325" s="527"/>
      <c r="Q325" s="487"/>
      <c r="R325" s="527"/>
      <c r="S325" s="484"/>
      <c r="T325" s="484"/>
      <c r="U325" s="484"/>
      <c r="V325" s="201" t="s">
        <v>193</v>
      </c>
      <c r="W325" s="206">
        <v>2547</v>
      </c>
      <c r="X325" s="202" t="s">
        <v>194</v>
      </c>
      <c r="Y325" s="206">
        <v>613</v>
      </c>
      <c r="Z325" s="202" t="s">
        <v>195</v>
      </c>
      <c r="AA325" s="206">
        <v>105</v>
      </c>
      <c r="AB325" s="493"/>
    </row>
    <row r="326" spans="1:28" ht="33.75" x14ac:dyDescent="0.25">
      <c r="A326" s="474"/>
      <c r="B326" s="503"/>
      <c r="C326" s="443"/>
      <c r="D326" s="42" t="s">
        <v>196</v>
      </c>
      <c r="E326" s="138">
        <v>6610293.4000000004</v>
      </c>
      <c r="F326" s="138">
        <v>8382933</v>
      </c>
      <c r="G326" s="138">
        <v>8382933</v>
      </c>
      <c r="H326" s="138">
        <v>8382933</v>
      </c>
      <c r="I326" s="138">
        <v>8382933</v>
      </c>
      <c r="J326" s="138">
        <v>8382933</v>
      </c>
      <c r="K326" s="150">
        <v>8382933</v>
      </c>
      <c r="L326" s="138">
        <v>8382933</v>
      </c>
      <c r="M326" s="138">
        <v>8382933</v>
      </c>
      <c r="N326" s="527"/>
      <c r="O326" s="527"/>
      <c r="P326" s="527"/>
      <c r="Q326" s="487"/>
      <c r="R326" s="527"/>
      <c r="S326" s="484"/>
      <c r="T326" s="484"/>
      <c r="U326" s="484"/>
      <c r="V326" s="201" t="s">
        <v>197</v>
      </c>
      <c r="W326" s="206">
        <v>1455</v>
      </c>
      <c r="X326" s="202" t="s">
        <v>198</v>
      </c>
      <c r="Y326" s="206">
        <v>1409</v>
      </c>
      <c r="Z326" s="202" t="s">
        <v>199</v>
      </c>
      <c r="AA326" s="206">
        <v>41531</v>
      </c>
      <c r="AB326" s="493"/>
    </row>
    <row r="327" spans="1:28" ht="22.5" x14ac:dyDescent="0.25">
      <c r="A327" s="474"/>
      <c r="B327" s="503"/>
      <c r="C327" s="443"/>
      <c r="D327" s="447"/>
      <c r="E327" s="445"/>
      <c r="F327" s="445"/>
      <c r="G327" s="445"/>
      <c r="H327" s="445"/>
      <c r="I327" s="445"/>
      <c r="J327" s="445"/>
      <c r="K327" s="445"/>
      <c r="L327" s="445"/>
      <c r="M327" s="445"/>
      <c r="N327" s="527"/>
      <c r="O327" s="527"/>
      <c r="P327" s="527"/>
      <c r="Q327" s="487"/>
      <c r="R327" s="527"/>
      <c r="S327" s="484"/>
      <c r="T327" s="484"/>
      <c r="U327" s="484"/>
      <c r="V327" s="201" t="s">
        <v>200</v>
      </c>
      <c r="W327" s="206">
        <v>2170</v>
      </c>
      <c r="X327" s="202" t="s">
        <v>201</v>
      </c>
      <c r="Y327" s="206">
        <v>2669</v>
      </c>
      <c r="Z327" s="202" t="s">
        <v>202</v>
      </c>
      <c r="AA327" s="206">
        <v>597</v>
      </c>
      <c r="AB327" s="493"/>
    </row>
    <row r="328" spans="1:28" ht="33.75" x14ac:dyDescent="0.25">
      <c r="A328" s="474"/>
      <c r="B328" s="503"/>
      <c r="C328" s="443"/>
      <c r="D328" s="448"/>
      <c r="E328" s="445"/>
      <c r="F328" s="445"/>
      <c r="G328" s="445"/>
      <c r="H328" s="445"/>
      <c r="I328" s="445"/>
      <c r="J328" s="445"/>
      <c r="K328" s="445"/>
      <c r="L328" s="445"/>
      <c r="M328" s="445"/>
      <c r="N328" s="527"/>
      <c r="O328" s="527"/>
      <c r="P328" s="527"/>
      <c r="Q328" s="487"/>
      <c r="R328" s="527"/>
      <c r="S328" s="484"/>
      <c r="T328" s="484"/>
      <c r="U328" s="484"/>
      <c r="V328" s="201" t="s">
        <v>203</v>
      </c>
      <c r="W328" s="206">
        <v>198</v>
      </c>
      <c r="X328" s="201" t="s">
        <v>202</v>
      </c>
      <c r="Y328" s="206">
        <v>251</v>
      </c>
      <c r="Z328" s="202" t="s">
        <v>204</v>
      </c>
      <c r="AA328" s="206">
        <v>0</v>
      </c>
      <c r="AB328" s="493"/>
    </row>
    <row r="329" spans="1:28" ht="23.25" thickBot="1" x14ac:dyDescent="0.3">
      <c r="A329" s="474"/>
      <c r="B329" s="503"/>
      <c r="C329" s="444"/>
      <c r="D329" s="449"/>
      <c r="E329" s="446"/>
      <c r="F329" s="446"/>
      <c r="G329" s="446"/>
      <c r="H329" s="446"/>
      <c r="I329" s="446"/>
      <c r="J329" s="446"/>
      <c r="K329" s="446"/>
      <c r="L329" s="446"/>
      <c r="M329" s="446"/>
      <c r="N329" s="528"/>
      <c r="O329" s="528"/>
      <c r="P329" s="528"/>
      <c r="Q329" s="488"/>
      <c r="R329" s="528"/>
      <c r="S329" s="485"/>
      <c r="T329" s="485"/>
      <c r="U329" s="485"/>
      <c r="V329" s="203" t="s">
        <v>205</v>
      </c>
      <c r="W329" s="206">
        <v>0</v>
      </c>
      <c r="X329" s="203" t="s">
        <v>206</v>
      </c>
      <c r="Y329" s="206">
        <v>0</v>
      </c>
      <c r="Z329" s="203"/>
      <c r="AA329" s="205"/>
      <c r="AB329" s="494"/>
    </row>
    <row r="330" spans="1:28" x14ac:dyDescent="0.25">
      <c r="A330" s="474"/>
      <c r="B330" s="503"/>
      <c r="C330" s="498" t="s">
        <v>250</v>
      </c>
      <c r="D330" s="208" t="s">
        <v>232</v>
      </c>
      <c r="E330" s="173">
        <v>148250</v>
      </c>
      <c r="F330" s="173">
        <v>148250</v>
      </c>
      <c r="G330" s="173">
        <v>148250</v>
      </c>
      <c r="H330" s="173">
        <v>148250</v>
      </c>
      <c r="I330" s="173">
        <v>148250</v>
      </c>
      <c r="J330" s="173">
        <v>14466</v>
      </c>
      <c r="K330" s="173">
        <v>66766</v>
      </c>
      <c r="L330" s="173">
        <v>115690</v>
      </c>
      <c r="M330" s="173">
        <v>148250</v>
      </c>
      <c r="N330" s="483"/>
      <c r="O330" s="483"/>
      <c r="P330" s="483"/>
      <c r="Q330" s="483"/>
      <c r="R330" s="483"/>
      <c r="S330" s="483">
        <v>69353</v>
      </c>
      <c r="T330" s="483">
        <v>78810</v>
      </c>
      <c r="U330" s="483">
        <v>87</v>
      </c>
      <c r="V330" s="505"/>
      <c r="W330" s="505"/>
      <c r="X330" s="505"/>
      <c r="Y330" s="505"/>
      <c r="Z330" s="505"/>
      <c r="AA330" s="505"/>
      <c r="AB330" s="505">
        <v>148250</v>
      </c>
    </row>
    <row r="331" spans="1:28" ht="27" x14ac:dyDescent="0.25">
      <c r="A331" s="474"/>
      <c r="B331" s="503"/>
      <c r="C331" s="499"/>
      <c r="D331" s="209" t="s">
        <v>228</v>
      </c>
      <c r="E331" s="174">
        <v>1035799800</v>
      </c>
      <c r="F331" s="138">
        <v>959494000</v>
      </c>
      <c r="G331" s="138">
        <v>938893000</v>
      </c>
      <c r="H331" s="138">
        <v>938893000</v>
      </c>
      <c r="I331" s="138">
        <v>901977664.5999999</v>
      </c>
      <c r="J331" s="138">
        <v>696675000</v>
      </c>
      <c r="K331" s="138">
        <v>852323000</v>
      </c>
      <c r="L331" s="138">
        <v>852323006</v>
      </c>
      <c r="M331" s="138">
        <v>901977673.5999999</v>
      </c>
      <c r="N331" s="484"/>
      <c r="O331" s="484"/>
      <c r="P331" s="484"/>
      <c r="Q331" s="484"/>
      <c r="R331" s="484"/>
      <c r="S331" s="484"/>
      <c r="T331" s="484"/>
      <c r="U331" s="484"/>
      <c r="V331" s="506"/>
      <c r="W331" s="506"/>
      <c r="X331" s="506"/>
      <c r="Y331" s="506"/>
      <c r="Z331" s="506"/>
      <c r="AA331" s="506"/>
      <c r="AB331" s="506"/>
    </row>
    <row r="332" spans="1:28" ht="36.75" thickBot="1" x14ac:dyDescent="0.3">
      <c r="A332" s="474"/>
      <c r="B332" s="503"/>
      <c r="C332" s="501"/>
      <c r="D332" s="210" t="s">
        <v>230</v>
      </c>
      <c r="E332" s="175">
        <v>33051467</v>
      </c>
      <c r="F332" s="167">
        <v>28710400</v>
      </c>
      <c r="G332" s="167">
        <v>28710400</v>
      </c>
      <c r="H332" s="167">
        <v>28710400</v>
      </c>
      <c r="I332" s="167">
        <v>28710400</v>
      </c>
      <c r="J332" s="167">
        <v>24224000</v>
      </c>
      <c r="K332" s="167">
        <v>27028000</v>
      </c>
      <c r="L332" s="167">
        <v>28710400</v>
      </c>
      <c r="M332" s="167">
        <v>28710400</v>
      </c>
      <c r="N332" s="485"/>
      <c r="O332" s="485"/>
      <c r="P332" s="485"/>
      <c r="Q332" s="485"/>
      <c r="R332" s="485"/>
      <c r="S332" s="485"/>
      <c r="T332" s="485"/>
      <c r="U332" s="485"/>
      <c r="V332" s="508"/>
      <c r="W332" s="508"/>
      <c r="X332" s="508"/>
      <c r="Y332" s="508"/>
      <c r="Z332" s="508"/>
      <c r="AA332" s="508"/>
      <c r="AB332" s="508"/>
    </row>
    <row r="333" spans="1:28" x14ac:dyDescent="0.25">
      <c r="A333" s="474"/>
      <c r="B333" s="503"/>
      <c r="C333" s="529" t="s">
        <v>251</v>
      </c>
      <c r="D333" s="208" t="s">
        <v>232</v>
      </c>
      <c r="E333" s="173">
        <v>337000</v>
      </c>
      <c r="F333" s="173">
        <v>337000</v>
      </c>
      <c r="G333" s="173">
        <v>337000</v>
      </c>
      <c r="H333" s="173">
        <v>337000</v>
      </c>
      <c r="I333" s="173">
        <v>337000</v>
      </c>
      <c r="J333" s="173">
        <v>38594</v>
      </c>
      <c r="K333" s="173">
        <v>155161</v>
      </c>
      <c r="L333" s="173">
        <v>264419</v>
      </c>
      <c r="M333" s="173">
        <v>337000</v>
      </c>
      <c r="N333" s="483"/>
      <c r="O333" s="483"/>
      <c r="P333" s="483"/>
      <c r="Q333" s="483"/>
      <c r="R333" s="483"/>
      <c r="S333" s="483"/>
      <c r="T333" s="483"/>
      <c r="U333" s="483"/>
      <c r="V333" s="505"/>
      <c r="W333" s="505"/>
      <c r="X333" s="505"/>
      <c r="Y333" s="505"/>
      <c r="Z333" s="505"/>
      <c r="AA333" s="505"/>
      <c r="AB333" s="532">
        <v>337000</v>
      </c>
    </row>
    <row r="334" spans="1:28" ht="27" x14ac:dyDescent="0.25">
      <c r="A334" s="474"/>
      <c r="B334" s="503"/>
      <c r="C334" s="530"/>
      <c r="D334" s="209" t="s">
        <v>228</v>
      </c>
      <c r="E334" s="174">
        <v>2820702000</v>
      </c>
      <c r="F334" s="138">
        <v>2820702000</v>
      </c>
      <c r="G334" s="138">
        <v>2895702000</v>
      </c>
      <c r="H334" s="138">
        <v>2895702000</v>
      </c>
      <c r="I334" s="138">
        <v>2680413599.5999999</v>
      </c>
      <c r="J334" s="138">
        <v>1946550000</v>
      </c>
      <c r="K334" s="138">
        <v>2388800000</v>
      </c>
      <c r="L334" s="138">
        <v>2643563166</v>
      </c>
      <c r="M334" s="138">
        <v>2680374432.5999999</v>
      </c>
      <c r="N334" s="484"/>
      <c r="O334" s="484"/>
      <c r="P334" s="484"/>
      <c r="Q334" s="484"/>
      <c r="R334" s="484"/>
      <c r="S334" s="484"/>
      <c r="T334" s="484"/>
      <c r="U334" s="484"/>
      <c r="V334" s="506"/>
      <c r="W334" s="506"/>
      <c r="X334" s="506"/>
      <c r="Y334" s="506"/>
      <c r="Z334" s="506"/>
      <c r="AA334" s="506"/>
      <c r="AB334" s="510"/>
    </row>
    <row r="335" spans="1:28" ht="27.75" thickBot="1" x14ac:dyDescent="0.3">
      <c r="A335" s="474"/>
      <c r="B335" s="503"/>
      <c r="C335" s="531"/>
      <c r="D335" s="210" t="s">
        <v>228</v>
      </c>
      <c r="E335" s="175">
        <v>164325468.99999994</v>
      </c>
      <c r="F335" s="167">
        <v>164325469</v>
      </c>
      <c r="G335" s="167">
        <v>164325469</v>
      </c>
      <c r="H335" s="167">
        <v>164227569.00000003</v>
      </c>
      <c r="I335" s="167">
        <v>164227569.00000003</v>
      </c>
      <c r="J335" s="167">
        <v>83362265.99999997</v>
      </c>
      <c r="K335" s="167">
        <v>162545169.00000003</v>
      </c>
      <c r="L335" s="167">
        <v>164227569.00000003</v>
      </c>
      <c r="M335" s="167">
        <v>164227569.00000003</v>
      </c>
      <c r="N335" s="485"/>
      <c r="O335" s="485"/>
      <c r="P335" s="485"/>
      <c r="Q335" s="485"/>
      <c r="R335" s="485"/>
      <c r="S335" s="485"/>
      <c r="T335" s="485"/>
      <c r="U335" s="485"/>
      <c r="V335" s="508"/>
      <c r="W335" s="508"/>
      <c r="X335" s="508"/>
      <c r="Y335" s="508"/>
      <c r="Z335" s="508"/>
      <c r="AA335" s="508"/>
      <c r="AB335" s="512"/>
    </row>
    <row r="336" spans="1:28" x14ac:dyDescent="0.25">
      <c r="A336" s="474">
        <v>3</v>
      </c>
      <c r="B336" s="503" t="s">
        <v>122</v>
      </c>
      <c r="C336" s="533" t="s">
        <v>252</v>
      </c>
      <c r="D336" s="49" t="s">
        <v>183</v>
      </c>
      <c r="E336" s="176">
        <v>5</v>
      </c>
      <c r="F336" s="176">
        <v>5</v>
      </c>
      <c r="G336" s="176">
        <v>5</v>
      </c>
      <c r="H336" s="176">
        <v>1</v>
      </c>
      <c r="I336" s="176">
        <v>1</v>
      </c>
      <c r="J336" s="177">
        <v>0.25</v>
      </c>
      <c r="K336" s="178">
        <v>0.5</v>
      </c>
      <c r="L336" s="179">
        <v>0.75</v>
      </c>
      <c r="M336" s="135">
        <v>1</v>
      </c>
      <c r="N336" s="483"/>
      <c r="O336" s="536"/>
      <c r="P336" s="473"/>
      <c r="Q336" s="473"/>
      <c r="R336" s="539"/>
      <c r="S336" s="539"/>
      <c r="T336" s="539"/>
      <c r="U336" s="539"/>
      <c r="V336" s="542"/>
      <c r="W336" s="542"/>
      <c r="X336" s="505"/>
      <c r="Y336" s="542"/>
      <c r="Z336" s="505"/>
      <c r="AA336" s="542"/>
      <c r="AB336" s="492"/>
    </row>
    <row r="337" spans="1:28" x14ac:dyDescent="0.25">
      <c r="A337" s="474"/>
      <c r="B337" s="503"/>
      <c r="C337" s="534"/>
      <c r="D337" s="50" t="s">
        <v>188</v>
      </c>
      <c r="E337" s="65">
        <v>2250800000</v>
      </c>
      <c r="F337" s="180">
        <v>2250800000</v>
      </c>
      <c r="G337" s="180">
        <v>2275800000</v>
      </c>
      <c r="H337" s="180">
        <v>2275800000</v>
      </c>
      <c r="I337" s="138">
        <v>2275800000</v>
      </c>
      <c r="J337" s="138">
        <v>598373000</v>
      </c>
      <c r="K337" s="138">
        <v>2062255200</v>
      </c>
      <c r="L337" s="138">
        <v>2105060160</v>
      </c>
      <c r="M337" s="138">
        <v>2275800000</v>
      </c>
      <c r="N337" s="484"/>
      <c r="O337" s="537"/>
      <c r="P337" s="474"/>
      <c r="Q337" s="474"/>
      <c r="R337" s="540"/>
      <c r="S337" s="540"/>
      <c r="T337" s="540"/>
      <c r="U337" s="540"/>
      <c r="V337" s="543"/>
      <c r="W337" s="543"/>
      <c r="X337" s="506"/>
      <c r="Y337" s="543"/>
      <c r="Z337" s="506"/>
      <c r="AA337" s="543"/>
      <c r="AB337" s="493"/>
    </row>
    <row r="338" spans="1:28" x14ac:dyDescent="0.25">
      <c r="A338" s="474"/>
      <c r="B338" s="503"/>
      <c r="C338" s="534"/>
      <c r="D338" s="181" t="s">
        <v>192</v>
      </c>
      <c r="E338" s="182"/>
      <c r="F338" s="180"/>
      <c r="G338" s="180"/>
      <c r="H338" s="180"/>
      <c r="I338" s="138"/>
      <c r="J338" s="138"/>
      <c r="K338" s="183"/>
      <c r="L338" s="141"/>
      <c r="M338" s="141"/>
      <c r="N338" s="484"/>
      <c r="O338" s="537"/>
      <c r="P338" s="474"/>
      <c r="Q338" s="474"/>
      <c r="R338" s="540"/>
      <c r="S338" s="540"/>
      <c r="T338" s="540"/>
      <c r="U338" s="540"/>
      <c r="V338" s="543"/>
      <c r="W338" s="543"/>
      <c r="X338" s="506"/>
      <c r="Y338" s="543"/>
      <c r="Z338" s="506"/>
      <c r="AA338" s="543"/>
      <c r="AB338" s="493"/>
    </row>
    <row r="339" spans="1:28" ht="15.75" thickBot="1" x14ac:dyDescent="0.3">
      <c r="A339" s="474"/>
      <c r="B339" s="503"/>
      <c r="C339" s="535"/>
      <c r="D339" s="184" t="s">
        <v>196</v>
      </c>
      <c r="E339" s="185">
        <v>375194115</v>
      </c>
      <c r="F339" s="185">
        <v>375194115</v>
      </c>
      <c r="G339" s="185">
        <v>375194115</v>
      </c>
      <c r="H339" s="186">
        <v>375193016.00000006</v>
      </c>
      <c r="I339" s="186">
        <v>375193016.00000006</v>
      </c>
      <c r="J339" s="167">
        <v>69669219</v>
      </c>
      <c r="K339" s="187">
        <v>361995265.00000006</v>
      </c>
      <c r="L339" s="138">
        <v>375193016.00000006</v>
      </c>
      <c r="M339" s="138">
        <v>375193016</v>
      </c>
      <c r="N339" s="485"/>
      <c r="O339" s="538"/>
      <c r="P339" s="475"/>
      <c r="Q339" s="475"/>
      <c r="R339" s="541"/>
      <c r="S339" s="541"/>
      <c r="T339" s="541"/>
      <c r="U339" s="541"/>
      <c r="V339" s="544"/>
      <c r="W339" s="544"/>
      <c r="X339" s="508"/>
      <c r="Y339" s="544"/>
      <c r="Z339" s="508"/>
      <c r="AA339" s="544"/>
      <c r="AB339" s="494"/>
    </row>
    <row r="340" spans="1:28" ht="36" x14ac:dyDescent="0.25">
      <c r="A340" s="545" t="s">
        <v>253</v>
      </c>
      <c r="B340" s="546"/>
      <c r="C340" s="547"/>
      <c r="D340" s="188" t="s">
        <v>254</v>
      </c>
      <c r="E340" s="189">
        <v>6681800000</v>
      </c>
      <c r="F340" s="189">
        <v>6681800000</v>
      </c>
      <c r="G340" s="189">
        <v>6681800000</v>
      </c>
      <c r="H340" s="189">
        <v>6681800000</v>
      </c>
      <c r="I340" s="189">
        <v>6481799999.6000004</v>
      </c>
      <c r="J340" s="189">
        <v>3559080000</v>
      </c>
      <c r="K340" s="189">
        <v>5916501000</v>
      </c>
      <c r="L340" s="189">
        <v>6178204726</v>
      </c>
      <c r="M340" s="189">
        <v>6481760832.6000004</v>
      </c>
      <c r="N340" s="553"/>
      <c r="O340" s="554"/>
      <c r="P340" s="554"/>
      <c r="Q340" s="554"/>
      <c r="R340" s="554"/>
      <c r="S340" s="554"/>
      <c r="T340" s="554"/>
      <c r="U340" s="554"/>
      <c r="V340" s="554"/>
      <c r="W340" s="554"/>
      <c r="X340" s="554"/>
      <c r="Y340" s="554"/>
      <c r="Z340" s="554"/>
      <c r="AA340" s="554"/>
      <c r="AB340" s="555"/>
    </row>
    <row r="341" spans="1:28" ht="36" x14ac:dyDescent="0.25">
      <c r="A341" s="548"/>
      <c r="B341" s="450"/>
      <c r="C341" s="549"/>
      <c r="D341" s="190" t="s">
        <v>255</v>
      </c>
      <c r="E341" s="191">
        <v>664239384</v>
      </c>
      <c r="F341" s="191">
        <v>664239384</v>
      </c>
      <c r="G341" s="191">
        <v>664239384</v>
      </c>
      <c r="H341" s="191">
        <v>664140385.00000012</v>
      </c>
      <c r="I341" s="191">
        <v>664140385.00000012</v>
      </c>
      <c r="J341" s="191">
        <v>245169019</v>
      </c>
      <c r="K341" s="191">
        <v>643266901.00000012</v>
      </c>
      <c r="L341" s="191">
        <v>664140385.00000012</v>
      </c>
      <c r="M341" s="191">
        <v>664140385</v>
      </c>
      <c r="N341" s="553"/>
      <c r="O341" s="554"/>
      <c r="P341" s="554"/>
      <c r="Q341" s="554"/>
      <c r="R341" s="554"/>
      <c r="S341" s="554"/>
      <c r="T341" s="554"/>
      <c r="U341" s="554"/>
      <c r="V341" s="554"/>
      <c r="W341" s="554"/>
      <c r="X341" s="554"/>
      <c r="Y341" s="554"/>
      <c r="Z341" s="554"/>
      <c r="AA341" s="554"/>
      <c r="AB341" s="555"/>
    </row>
    <row r="342" spans="1:28" ht="36.75" thickBot="1" x14ac:dyDescent="0.3">
      <c r="A342" s="550"/>
      <c r="B342" s="551"/>
      <c r="C342" s="552"/>
      <c r="D342" s="192" t="s">
        <v>256</v>
      </c>
      <c r="E342" s="193">
        <v>7346039384</v>
      </c>
      <c r="F342" s="193">
        <v>7346039384</v>
      </c>
      <c r="G342" s="193">
        <v>7346039384</v>
      </c>
      <c r="H342" s="193">
        <v>7345940385</v>
      </c>
      <c r="I342" s="193">
        <v>7145940384.6000004</v>
      </c>
      <c r="J342" s="193">
        <v>3804249019</v>
      </c>
      <c r="K342" s="193">
        <v>6559767901</v>
      </c>
      <c r="L342" s="193">
        <v>6842345111</v>
      </c>
      <c r="M342" s="193">
        <v>7145901217.6000004</v>
      </c>
      <c r="N342" s="556"/>
      <c r="O342" s="557"/>
      <c r="P342" s="557"/>
      <c r="Q342" s="557"/>
      <c r="R342" s="557"/>
      <c r="S342" s="557"/>
      <c r="T342" s="557"/>
      <c r="U342" s="557"/>
      <c r="V342" s="557"/>
      <c r="W342" s="557"/>
      <c r="X342" s="557"/>
      <c r="Y342" s="557"/>
      <c r="Z342" s="557"/>
      <c r="AA342" s="557"/>
      <c r="AB342" s="558"/>
    </row>
    <row r="343" spans="1:28"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ht="18" x14ac:dyDescent="0.25">
      <c r="A344" s="4"/>
      <c r="B344" s="4"/>
      <c r="C344" s="4"/>
      <c r="D344" s="4"/>
      <c r="E344" s="4"/>
      <c r="F344" s="4"/>
      <c r="G344" s="4"/>
      <c r="H344" s="4"/>
      <c r="I344" s="4"/>
      <c r="J344" s="4"/>
      <c r="K344" s="4"/>
      <c r="L344" s="4"/>
      <c r="M344" s="4"/>
      <c r="N344" s="4"/>
      <c r="O344" s="4"/>
      <c r="P344" s="4"/>
      <c r="Q344" s="194"/>
      <c r="R344" s="194"/>
      <c r="S344" s="194"/>
      <c r="T344" s="194"/>
      <c r="U344" s="194"/>
      <c r="V344" s="195"/>
      <c r="W344" s="195"/>
      <c r="X344" s="195"/>
      <c r="Y344" s="195"/>
      <c r="Z344" s="195"/>
      <c r="AA344" s="195"/>
      <c r="AB344" s="195"/>
    </row>
    <row r="345" spans="1:28" ht="18" x14ac:dyDescent="0.25">
      <c r="A345" s="56" t="s">
        <v>91</v>
      </c>
      <c r="B345" s="4"/>
      <c r="C345" s="4"/>
      <c r="D345" s="4"/>
      <c r="E345" s="4"/>
      <c r="F345" s="4"/>
      <c r="G345" s="4"/>
      <c r="H345" s="4"/>
      <c r="I345" s="4"/>
      <c r="J345" s="4"/>
      <c r="K345" s="4"/>
      <c r="L345" s="4"/>
      <c r="M345" s="4"/>
      <c r="N345" s="4"/>
      <c r="O345" s="4"/>
      <c r="P345" s="4"/>
      <c r="Q345" s="194"/>
      <c r="R345" s="194"/>
      <c r="S345" s="194"/>
      <c r="T345" s="194"/>
      <c r="U345" s="194"/>
      <c r="V345" s="196"/>
      <c r="W345" s="196"/>
      <c r="X345" s="196"/>
      <c r="Y345" s="196"/>
      <c r="Z345" s="196"/>
      <c r="AA345" s="196"/>
      <c r="AB345" s="196"/>
    </row>
    <row r="346" spans="1:28" ht="18" x14ac:dyDescent="0.25">
      <c r="A346" s="132" t="s">
        <v>92</v>
      </c>
      <c r="B346" s="428" t="s">
        <v>93</v>
      </c>
      <c r="C346" s="428"/>
      <c r="D346" s="428"/>
      <c r="E346" s="428"/>
      <c r="F346" s="429" t="s">
        <v>94</v>
      </c>
      <c r="G346" s="429"/>
      <c r="H346" s="429"/>
      <c r="I346" s="4"/>
      <c r="J346" s="4"/>
      <c r="K346" s="4"/>
      <c r="L346" s="4"/>
      <c r="M346" s="4"/>
      <c r="N346" s="4"/>
      <c r="O346" s="4"/>
      <c r="P346" s="4"/>
      <c r="Q346" s="194"/>
      <c r="R346" s="194"/>
      <c r="S346" s="194"/>
      <c r="T346" s="194"/>
      <c r="U346" s="194"/>
      <c r="V346" s="194"/>
      <c r="W346" s="194"/>
      <c r="X346" s="194"/>
      <c r="Y346" s="194"/>
      <c r="Z346" s="194"/>
      <c r="AA346" s="194"/>
      <c r="AB346" s="194"/>
    </row>
    <row r="347" spans="1:28" x14ac:dyDescent="0.25">
      <c r="A347" s="197">
        <v>11</v>
      </c>
      <c r="B347" s="474" t="s">
        <v>95</v>
      </c>
      <c r="C347" s="474"/>
      <c r="D347" s="474"/>
      <c r="E347" s="474"/>
      <c r="F347" s="474" t="s">
        <v>97</v>
      </c>
      <c r="G347" s="474"/>
      <c r="H347" s="474"/>
      <c r="I347" s="4"/>
      <c r="J347" s="4"/>
      <c r="K347" s="4"/>
      <c r="L347" s="4"/>
      <c r="M347" s="4"/>
      <c r="N347" s="4"/>
      <c r="O347" s="4"/>
      <c r="P347" s="4"/>
      <c r="Q347" s="4"/>
      <c r="R347" s="4"/>
      <c r="S347" s="4"/>
      <c r="T347" s="4"/>
      <c r="U347" s="4"/>
      <c r="V347" s="4"/>
      <c r="W347" s="4"/>
      <c r="X347" s="4"/>
      <c r="Y347" s="4"/>
      <c r="Z347" s="4"/>
      <c r="AA347" s="4"/>
      <c r="AB347" s="4"/>
    </row>
  </sheetData>
  <mergeCells count="1013">
    <mergeCell ref="AB336:AB339"/>
    <mergeCell ref="A340:C342"/>
    <mergeCell ref="N340:AB342"/>
    <mergeCell ref="B346:E346"/>
    <mergeCell ref="F346:H346"/>
    <mergeCell ref="B347:E347"/>
    <mergeCell ref="F347:H347"/>
    <mergeCell ref="A336:A339"/>
    <mergeCell ref="B336:B339"/>
    <mergeCell ref="C336:C339"/>
    <mergeCell ref="N336:N339"/>
    <mergeCell ref="O336:O339"/>
    <mergeCell ref="P336:P339"/>
    <mergeCell ref="Q336:Q339"/>
    <mergeCell ref="R336:R339"/>
    <mergeCell ref="S336:S339"/>
    <mergeCell ref="T336:T339"/>
    <mergeCell ref="U336:U339"/>
    <mergeCell ref="V336:V339"/>
    <mergeCell ref="W336:W339"/>
    <mergeCell ref="X336:X339"/>
    <mergeCell ref="Y336:Y339"/>
    <mergeCell ref="Z336:Z339"/>
    <mergeCell ref="AA336:AA339"/>
    <mergeCell ref="C330:C332"/>
    <mergeCell ref="N330:N332"/>
    <mergeCell ref="O330:O332"/>
    <mergeCell ref="P330:P332"/>
    <mergeCell ref="Q330:Q332"/>
    <mergeCell ref="R330:R332"/>
    <mergeCell ref="S330:S332"/>
    <mergeCell ref="T330:T332"/>
    <mergeCell ref="U330:U332"/>
    <mergeCell ref="V330:V332"/>
    <mergeCell ref="W330:W332"/>
    <mergeCell ref="X330:X332"/>
    <mergeCell ref="Y330:Y332"/>
    <mergeCell ref="Z330:Z332"/>
    <mergeCell ref="AA330:AA332"/>
    <mergeCell ref="AB330:AB332"/>
    <mergeCell ref="C333:C335"/>
    <mergeCell ref="N333:N335"/>
    <mergeCell ref="O333:O335"/>
    <mergeCell ref="P333:P335"/>
    <mergeCell ref="Q333:Q335"/>
    <mergeCell ref="R333:R335"/>
    <mergeCell ref="S333:S335"/>
    <mergeCell ref="T333:T335"/>
    <mergeCell ref="U333:U335"/>
    <mergeCell ref="V333:V335"/>
    <mergeCell ref="W333:W335"/>
    <mergeCell ref="X333:X335"/>
    <mergeCell ref="Y333:Y335"/>
    <mergeCell ref="Z333:Z335"/>
    <mergeCell ref="AA333:AA335"/>
    <mergeCell ref="AB333:AB335"/>
    <mergeCell ref="C323:C329"/>
    <mergeCell ref="N323:N329"/>
    <mergeCell ref="O323:O329"/>
    <mergeCell ref="P323:P329"/>
    <mergeCell ref="Q323:Q329"/>
    <mergeCell ref="R323:R329"/>
    <mergeCell ref="J327:J329"/>
    <mergeCell ref="K327:K329"/>
    <mergeCell ref="L327:L329"/>
    <mergeCell ref="M327:M329"/>
    <mergeCell ref="S323:S329"/>
    <mergeCell ref="T323:T329"/>
    <mergeCell ref="U323:U329"/>
    <mergeCell ref="AB323:AB329"/>
    <mergeCell ref="D327:D329"/>
    <mergeCell ref="E327:E329"/>
    <mergeCell ref="F327:F329"/>
    <mergeCell ref="G327:G329"/>
    <mergeCell ref="H327:H329"/>
    <mergeCell ref="I327:I329"/>
    <mergeCell ref="C316:C322"/>
    <mergeCell ref="O316:O322"/>
    <mergeCell ref="P316:P322"/>
    <mergeCell ref="Q316:Q322"/>
    <mergeCell ref="R316:R322"/>
    <mergeCell ref="S316:S322"/>
    <mergeCell ref="J320:J322"/>
    <mergeCell ref="K320:K322"/>
    <mergeCell ref="L320:L322"/>
    <mergeCell ref="M320:M322"/>
    <mergeCell ref="T316:T322"/>
    <mergeCell ref="U316:U322"/>
    <mergeCell ref="AB316:AB322"/>
    <mergeCell ref="N318:N322"/>
    <mergeCell ref="D320:D322"/>
    <mergeCell ref="E320:E322"/>
    <mergeCell ref="F320:F322"/>
    <mergeCell ref="G320:G322"/>
    <mergeCell ref="H320:H322"/>
    <mergeCell ref="I320:I322"/>
    <mergeCell ref="AB302:AB308"/>
    <mergeCell ref="D306:D308"/>
    <mergeCell ref="E306:E308"/>
    <mergeCell ref="F306:F308"/>
    <mergeCell ref="G306:G308"/>
    <mergeCell ref="H306:H308"/>
    <mergeCell ref="I306:I308"/>
    <mergeCell ref="J306:J308"/>
    <mergeCell ref="N302:N308"/>
    <mergeCell ref="O302:O308"/>
    <mergeCell ref="C309:C315"/>
    <mergeCell ref="N309:N315"/>
    <mergeCell ref="O309:O315"/>
    <mergeCell ref="P309:P315"/>
    <mergeCell ref="Q309:Q315"/>
    <mergeCell ref="R309:R315"/>
    <mergeCell ref="J313:J315"/>
    <mergeCell ref="K313:K315"/>
    <mergeCell ref="L313:L315"/>
    <mergeCell ref="M313:M315"/>
    <mergeCell ref="S309:S315"/>
    <mergeCell ref="T309:T315"/>
    <mergeCell ref="U309:U315"/>
    <mergeCell ref="AB309:AB315"/>
    <mergeCell ref="D313:D315"/>
    <mergeCell ref="E313:E315"/>
    <mergeCell ref="F313:F315"/>
    <mergeCell ref="G313:G315"/>
    <mergeCell ref="H313:H315"/>
    <mergeCell ref="I313:I315"/>
    <mergeCell ref="Y292:Y294"/>
    <mergeCell ref="Z292:Z294"/>
    <mergeCell ref="AA292:AA294"/>
    <mergeCell ref="AB292:AB294"/>
    <mergeCell ref="C295:C301"/>
    <mergeCell ref="N295:N301"/>
    <mergeCell ref="O295:O301"/>
    <mergeCell ref="P295:P301"/>
    <mergeCell ref="Q295:Q301"/>
    <mergeCell ref="T295:T301"/>
    <mergeCell ref="U295:U301"/>
    <mergeCell ref="AB295:AB301"/>
    <mergeCell ref="D299:D301"/>
    <mergeCell ref="E299:E301"/>
    <mergeCell ref="F299:F301"/>
    <mergeCell ref="G299:G301"/>
    <mergeCell ref="H299:H301"/>
    <mergeCell ref="R295:R301"/>
    <mergeCell ref="S295:S301"/>
    <mergeCell ref="I299:I301"/>
    <mergeCell ref="J299:J301"/>
    <mergeCell ref="K299:K301"/>
    <mergeCell ref="L299:L301"/>
    <mergeCell ref="M299:M301"/>
    <mergeCell ref="T302:T308"/>
    <mergeCell ref="U302:U308"/>
    <mergeCell ref="M289:M291"/>
    <mergeCell ref="C292:C294"/>
    <mergeCell ref="N292:N294"/>
    <mergeCell ref="O292:O294"/>
    <mergeCell ref="P292:P294"/>
    <mergeCell ref="Q292:Q294"/>
    <mergeCell ref="R285:R291"/>
    <mergeCell ref="S285:S291"/>
    <mergeCell ref="R292:R294"/>
    <mergeCell ref="S292:S294"/>
    <mergeCell ref="T292:T294"/>
    <mergeCell ref="U292:U294"/>
    <mergeCell ref="V292:V294"/>
    <mergeCell ref="W292:W294"/>
    <mergeCell ref="X292:X294"/>
    <mergeCell ref="C302:C308"/>
    <mergeCell ref="K306:K308"/>
    <mergeCell ref="L306:L308"/>
    <mergeCell ref="M306:M308"/>
    <mergeCell ref="P302:P308"/>
    <mergeCell ref="Q302:Q308"/>
    <mergeCell ref="R302:R308"/>
    <mergeCell ref="S302:S308"/>
    <mergeCell ref="C285:C291"/>
    <mergeCell ref="N285:N291"/>
    <mergeCell ref="O285:O291"/>
    <mergeCell ref="P285:P291"/>
    <mergeCell ref="Q285:Q291"/>
    <mergeCell ref="I289:I291"/>
    <mergeCell ref="J289:J291"/>
    <mergeCell ref="K289:K291"/>
    <mergeCell ref="L289:L291"/>
    <mergeCell ref="T285:T291"/>
    <mergeCell ref="U285:U291"/>
    <mergeCell ref="AB285:AB291"/>
    <mergeCell ref="D289:D291"/>
    <mergeCell ref="E289:E291"/>
    <mergeCell ref="F289:F291"/>
    <mergeCell ref="G289:G291"/>
    <mergeCell ref="H289:H291"/>
    <mergeCell ref="C278:C284"/>
    <mergeCell ref="N278:N284"/>
    <mergeCell ref="O278:O284"/>
    <mergeCell ref="P278:P284"/>
    <mergeCell ref="Q278:Q284"/>
    <mergeCell ref="I282:I284"/>
    <mergeCell ref="J282:J284"/>
    <mergeCell ref="K282:K284"/>
    <mergeCell ref="L282:L284"/>
    <mergeCell ref="R278:R284"/>
    <mergeCell ref="S278:S284"/>
    <mergeCell ref="T278:T284"/>
    <mergeCell ref="U278:U284"/>
    <mergeCell ref="AB278:AB284"/>
    <mergeCell ref="D282:D284"/>
    <mergeCell ref="E282:E284"/>
    <mergeCell ref="F282:F284"/>
    <mergeCell ref="G282:G284"/>
    <mergeCell ref="H282:H284"/>
    <mergeCell ref="M282:M284"/>
    <mergeCell ref="C271:C277"/>
    <mergeCell ref="N271:N277"/>
    <mergeCell ref="O271:O277"/>
    <mergeCell ref="P271:P277"/>
    <mergeCell ref="Q271:Q277"/>
    <mergeCell ref="I275:I277"/>
    <mergeCell ref="J275:J277"/>
    <mergeCell ref="K275:K277"/>
    <mergeCell ref="L275:L277"/>
    <mergeCell ref="R271:R277"/>
    <mergeCell ref="S271:S277"/>
    <mergeCell ref="T271:T277"/>
    <mergeCell ref="U271:U277"/>
    <mergeCell ref="AB271:AB277"/>
    <mergeCell ref="D275:D277"/>
    <mergeCell ref="E275:E277"/>
    <mergeCell ref="F275:F277"/>
    <mergeCell ref="G275:G277"/>
    <mergeCell ref="H275:H277"/>
    <mergeCell ref="M275:M277"/>
    <mergeCell ref="C264:C270"/>
    <mergeCell ref="N264:N270"/>
    <mergeCell ref="O264:O270"/>
    <mergeCell ref="P264:P270"/>
    <mergeCell ref="Q264:Q270"/>
    <mergeCell ref="I268:I270"/>
    <mergeCell ref="J268:J270"/>
    <mergeCell ref="K268:K270"/>
    <mergeCell ref="L268:L270"/>
    <mergeCell ref="R264:R270"/>
    <mergeCell ref="S264:S270"/>
    <mergeCell ref="T264:T270"/>
    <mergeCell ref="U264:U270"/>
    <mergeCell ref="AB264:AB270"/>
    <mergeCell ref="D268:D270"/>
    <mergeCell ref="E268:E270"/>
    <mergeCell ref="F268:F270"/>
    <mergeCell ref="G268:G270"/>
    <mergeCell ref="H268:H270"/>
    <mergeCell ref="M268:M270"/>
    <mergeCell ref="C257:C263"/>
    <mergeCell ref="N257:N263"/>
    <mergeCell ref="O257:O263"/>
    <mergeCell ref="P257:P263"/>
    <mergeCell ref="Q257:Q263"/>
    <mergeCell ref="I261:I263"/>
    <mergeCell ref="J261:J263"/>
    <mergeCell ref="K261:K263"/>
    <mergeCell ref="L261:L263"/>
    <mergeCell ref="M261:M263"/>
    <mergeCell ref="R257:R263"/>
    <mergeCell ref="S257:S263"/>
    <mergeCell ref="T257:T263"/>
    <mergeCell ref="U257:U263"/>
    <mergeCell ref="AB257:AB263"/>
    <mergeCell ref="D261:D263"/>
    <mergeCell ref="E261:E263"/>
    <mergeCell ref="F261:F263"/>
    <mergeCell ref="G261:G263"/>
    <mergeCell ref="H261:H263"/>
    <mergeCell ref="C250:C256"/>
    <mergeCell ref="N250:N256"/>
    <mergeCell ref="O250:O256"/>
    <mergeCell ref="P250:P256"/>
    <mergeCell ref="Q250:Q256"/>
    <mergeCell ref="I254:I256"/>
    <mergeCell ref="J254:J256"/>
    <mergeCell ref="K254:K256"/>
    <mergeCell ref="L254:L256"/>
    <mergeCell ref="M254:M256"/>
    <mergeCell ref="R250:R256"/>
    <mergeCell ref="S250:S256"/>
    <mergeCell ref="T250:T256"/>
    <mergeCell ref="U250:U256"/>
    <mergeCell ref="AB250:AB256"/>
    <mergeCell ref="D254:D256"/>
    <mergeCell ref="E254:E256"/>
    <mergeCell ref="F254:F256"/>
    <mergeCell ref="G254:G256"/>
    <mergeCell ref="H254:H256"/>
    <mergeCell ref="C243:C249"/>
    <mergeCell ref="N243:N249"/>
    <mergeCell ref="O243:O249"/>
    <mergeCell ref="P243:P249"/>
    <mergeCell ref="Q243:Q249"/>
    <mergeCell ref="I247:I249"/>
    <mergeCell ref="J247:J249"/>
    <mergeCell ref="K247:K249"/>
    <mergeCell ref="L247:L249"/>
    <mergeCell ref="M247:M249"/>
    <mergeCell ref="R243:R249"/>
    <mergeCell ref="S243:S249"/>
    <mergeCell ref="T243:T249"/>
    <mergeCell ref="U243:U249"/>
    <mergeCell ref="AB243:AB249"/>
    <mergeCell ref="D247:D249"/>
    <mergeCell ref="E247:E249"/>
    <mergeCell ref="F247:F249"/>
    <mergeCell ref="G247:G249"/>
    <mergeCell ref="H247:H249"/>
    <mergeCell ref="C236:C242"/>
    <mergeCell ref="N236:N242"/>
    <mergeCell ref="O236:O242"/>
    <mergeCell ref="P236:P242"/>
    <mergeCell ref="Q236:Q242"/>
    <mergeCell ref="I240:I242"/>
    <mergeCell ref="J240:J242"/>
    <mergeCell ref="K240:K242"/>
    <mergeCell ref="L240:L242"/>
    <mergeCell ref="M240:M242"/>
    <mergeCell ref="R236:R242"/>
    <mergeCell ref="S236:S242"/>
    <mergeCell ref="T236:T242"/>
    <mergeCell ref="U236:U242"/>
    <mergeCell ref="AB236:AB242"/>
    <mergeCell ref="D240:D242"/>
    <mergeCell ref="E240:E242"/>
    <mergeCell ref="F240:F242"/>
    <mergeCell ref="G240:G242"/>
    <mergeCell ref="H240:H242"/>
    <mergeCell ref="C229:C235"/>
    <mergeCell ref="N229:N235"/>
    <mergeCell ref="O229:O235"/>
    <mergeCell ref="P229:P235"/>
    <mergeCell ref="Q229:Q235"/>
    <mergeCell ref="I233:I235"/>
    <mergeCell ref="J233:J235"/>
    <mergeCell ref="K233:K235"/>
    <mergeCell ref="L233:L235"/>
    <mergeCell ref="M233:M235"/>
    <mergeCell ref="R229:R235"/>
    <mergeCell ref="S229:S235"/>
    <mergeCell ref="T229:T235"/>
    <mergeCell ref="U229:U235"/>
    <mergeCell ref="AB229:AB235"/>
    <mergeCell ref="D233:D235"/>
    <mergeCell ref="E233:E235"/>
    <mergeCell ref="F233:F235"/>
    <mergeCell ref="G233:G235"/>
    <mergeCell ref="H233:H235"/>
    <mergeCell ref="C222:C228"/>
    <mergeCell ref="N222:N228"/>
    <mergeCell ref="O222:O228"/>
    <mergeCell ref="P222:P228"/>
    <mergeCell ref="Q222:Q228"/>
    <mergeCell ref="I226:I228"/>
    <mergeCell ref="J226:J228"/>
    <mergeCell ref="K226:K228"/>
    <mergeCell ref="L226:L228"/>
    <mergeCell ref="M226:M228"/>
    <mergeCell ref="R222:R228"/>
    <mergeCell ref="S222:S228"/>
    <mergeCell ref="T222:T228"/>
    <mergeCell ref="U222:U228"/>
    <mergeCell ref="AB222:AB228"/>
    <mergeCell ref="D226:D228"/>
    <mergeCell ref="E226:E228"/>
    <mergeCell ref="F226:F228"/>
    <mergeCell ref="G226:G228"/>
    <mergeCell ref="H226:H228"/>
    <mergeCell ref="C215:C221"/>
    <mergeCell ref="N215:N221"/>
    <mergeCell ref="O215:O221"/>
    <mergeCell ref="P215:P221"/>
    <mergeCell ref="Q215:Q221"/>
    <mergeCell ref="I219:I221"/>
    <mergeCell ref="J219:J221"/>
    <mergeCell ref="K219:K221"/>
    <mergeCell ref="L219:L221"/>
    <mergeCell ref="M219:M221"/>
    <mergeCell ref="R215:R221"/>
    <mergeCell ref="S215:S221"/>
    <mergeCell ref="T215:T221"/>
    <mergeCell ref="U215:U221"/>
    <mergeCell ref="AB215:AB221"/>
    <mergeCell ref="D219:D221"/>
    <mergeCell ref="E219:E221"/>
    <mergeCell ref="F219:F221"/>
    <mergeCell ref="G219:G221"/>
    <mergeCell ref="H219:H221"/>
    <mergeCell ref="C208:C214"/>
    <mergeCell ref="N208:N214"/>
    <mergeCell ref="O208:O214"/>
    <mergeCell ref="P208:P214"/>
    <mergeCell ref="Q208:Q214"/>
    <mergeCell ref="I212:I214"/>
    <mergeCell ref="J212:J214"/>
    <mergeCell ref="K212:K214"/>
    <mergeCell ref="L212:L214"/>
    <mergeCell ref="M212:M214"/>
    <mergeCell ref="R208:R214"/>
    <mergeCell ref="S208:S214"/>
    <mergeCell ref="T208:T214"/>
    <mergeCell ref="U208:U214"/>
    <mergeCell ref="AB208:AB214"/>
    <mergeCell ref="D212:D214"/>
    <mergeCell ref="E212:E214"/>
    <mergeCell ref="F212:F214"/>
    <mergeCell ref="G212:G214"/>
    <mergeCell ref="H212:H214"/>
    <mergeCell ref="C201:C207"/>
    <mergeCell ref="N201:N207"/>
    <mergeCell ref="O201:O207"/>
    <mergeCell ref="P201:P207"/>
    <mergeCell ref="Q201:Q207"/>
    <mergeCell ref="I205:I207"/>
    <mergeCell ref="J205:J207"/>
    <mergeCell ref="K205:K207"/>
    <mergeCell ref="L205:L207"/>
    <mergeCell ref="M205:M207"/>
    <mergeCell ref="R201:R207"/>
    <mergeCell ref="S201:S207"/>
    <mergeCell ref="T201:T207"/>
    <mergeCell ref="U201:U207"/>
    <mergeCell ref="AB201:AB207"/>
    <mergeCell ref="D205:D207"/>
    <mergeCell ref="E205:E207"/>
    <mergeCell ref="F205:F207"/>
    <mergeCell ref="G205:G207"/>
    <mergeCell ref="H205:H207"/>
    <mergeCell ref="C194:C200"/>
    <mergeCell ref="N194:N200"/>
    <mergeCell ref="O194:O200"/>
    <mergeCell ref="P194:P200"/>
    <mergeCell ref="Q194:Q200"/>
    <mergeCell ref="I198:I200"/>
    <mergeCell ref="J198:J200"/>
    <mergeCell ref="K198:K200"/>
    <mergeCell ref="L198:L200"/>
    <mergeCell ref="M198:M200"/>
    <mergeCell ref="R194:R200"/>
    <mergeCell ref="S194:S200"/>
    <mergeCell ref="T194:T200"/>
    <mergeCell ref="U194:U200"/>
    <mergeCell ref="AB194:AB200"/>
    <mergeCell ref="D198:D200"/>
    <mergeCell ref="E198:E200"/>
    <mergeCell ref="F198:F200"/>
    <mergeCell ref="G198:G200"/>
    <mergeCell ref="H198:H200"/>
    <mergeCell ref="C187:C193"/>
    <mergeCell ref="N187:N193"/>
    <mergeCell ref="O187:O193"/>
    <mergeCell ref="P187:P193"/>
    <mergeCell ref="Q187:Q193"/>
    <mergeCell ref="I191:I193"/>
    <mergeCell ref="J191:J193"/>
    <mergeCell ref="K191:K193"/>
    <mergeCell ref="L191:L193"/>
    <mergeCell ref="M191:M193"/>
    <mergeCell ref="R187:R193"/>
    <mergeCell ref="S187:S193"/>
    <mergeCell ref="T187:T193"/>
    <mergeCell ref="U187:U193"/>
    <mergeCell ref="AB187:AB193"/>
    <mergeCell ref="D191:D193"/>
    <mergeCell ref="E191:E193"/>
    <mergeCell ref="F191:F193"/>
    <mergeCell ref="G191:G193"/>
    <mergeCell ref="H191:H193"/>
    <mergeCell ref="C180:C186"/>
    <mergeCell ref="N180:N186"/>
    <mergeCell ref="O180:O186"/>
    <mergeCell ref="P180:P186"/>
    <mergeCell ref="Q180:Q186"/>
    <mergeCell ref="I184:I186"/>
    <mergeCell ref="J184:J186"/>
    <mergeCell ref="K184:K186"/>
    <mergeCell ref="L184:L186"/>
    <mergeCell ref="M184:M186"/>
    <mergeCell ref="R180:R186"/>
    <mergeCell ref="S180:S186"/>
    <mergeCell ref="T180:T186"/>
    <mergeCell ref="U180:U186"/>
    <mergeCell ref="AB180:AB186"/>
    <mergeCell ref="D184:D186"/>
    <mergeCell ref="E184:E186"/>
    <mergeCell ref="F184:F186"/>
    <mergeCell ref="G184:G186"/>
    <mergeCell ref="H184:H186"/>
    <mergeCell ref="C173:C179"/>
    <mergeCell ref="N173:N179"/>
    <mergeCell ref="O173:O179"/>
    <mergeCell ref="P173:P179"/>
    <mergeCell ref="Q173:Q179"/>
    <mergeCell ref="I177:I179"/>
    <mergeCell ref="J177:J179"/>
    <mergeCell ref="K177:K179"/>
    <mergeCell ref="L177:L179"/>
    <mergeCell ref="M177:M179"/>
    <mergeCell ref="R173:R179"/>
    <mergeCell ref="S173:S179"/>
    <mergeCell ref="T173:T179"/>
    <mergeCell ref="U173:U179"/>
    <mergeCell ref="AB173:AB179"/>
    <mergeCell ref="D177:D179"/>
    <mergeCell ref="E177:E179"/>
    <mergeCell ref="F177:F179"/>
    <mergeCell ref="G177:G179"/>
    <mergeCell ref="H177:H179"/>
    <mergeCell ref="U159:U165"/>
    <mergeCell ref="AB159:AB165"/>
    <mergeCell ref="D163:D165"/>
    <mergeCell ref="E163:E165"/>
    <mergeCell ref="F163:F165"/>
    <mergeCell ref="G163:G165"/>
    <mergeCell ref="H163:H165"/>
    <mergeCell ref="C166:C172"/>
    <mergeCell ref="N166:N172"/>
    <mergeCell ref="O166:O172"/>
    <mergeCell ref="P166:P172"/>
    <mergeCell ref="Q166:Q172"/>
    <mergeCell ref="I170:I172"/>
    <mergeCell ref="J170:J172"/>
    <mergeCell ref="K170:K172"/>
    <mergeCell ref="L170:L172"/>
    <mergeCell ref="M170:M172"/>
    <mergeCell ref="R166:R172"/>
    <mergeCell ref="S166:S172"/>
    <mergeCell ref="T166:T172"/>
    <mergeCell ref="U166:U172"/>
    <mergeCell ref="AB166:AB172"/>
    <mergeCell ref="D170:D172"/>
    <mergeCell ref="E170:E172"/>
    <mergeCell ref="F170:F172"/>
    <mergeCell ref="G170:G172"/>
    <mergeCell ref="H170:H172"/>
    <mergeCell ref="I156:I158"/>
    <mergeCell ref="J156:J158"/>
    <mergeCell ref="K156:K158"/>
    <mergeCell ref="L156:L158"/>
    <mergeCell ref="M156:M158"/>
    <mergeCell ref="C159:C165"/>
    <mergeCell ref="N159:N165"/>
    <mergeCell ref="O159:O165"/>
    <mergeCell ref="P159:P165"/>
    <mergeCell ref="Q159:Q165"/>
    <mergeCell ref="I163:I165"/>
    <mergeCell ref="J163:J165"/>
    <mergeCell ref="K163:K165"/>
    <mergeCell ref="L163:L165"/>
    <mergeCell ref="R159:R165"/>
    <mergeCell ref="S159:S165"/>
    <mergeCell ref="T159:T165"/>
    <mergeCell ref="A152:A335"/>
    <mergeCell ref="B152:B335"/>
    <mergeCell ref="C152:C158"/>
    <mergeCell ref="N152:N158"/>
    <mergeCell ref="O152:O158"/>
    <mergeCell ref="R148:R151"/>
    <mergeCell ref="A8:A151"/>
    <mergeCell ref="B8:B151"/>
    <mergeCell ref="C8:C14"/>
    <mergeCell ref="N8:N14"/>
    <mergeCell ref="M163:M165"/>
    <mergeCell ref="X148:X151"/>
    <mergeCell ref="Y148:Y151"/>
    <mergeCell ref="Z148:Z151"/>
    <mergeCell ref="AA148:AA151"/>
    <mergeCell ref="AB148:AB151"/>
    <mergeCell ref="S148:S151"/>
    <mergeCell ref="T148:T151"/>
    <mergeCell ref="U148:U151"/>
    <mergeCell ref="V148:V151"/>
    <mergeCell ref="P152:P158"/>
    <mergeCell ref="Q152:Q158"/>
    <mergeCell ref="R152:R158"/>
    <mergeCell ref="S152:S158"/>
    <mergeCell ref="T152:T158"/>
    <mergeCell ref="U152:U158"/>
    <mergeCell ref="AB152:AB158"/>
    <mergeCell ref="D156:D158"/>
    <mergeCell ref="E156:E158"/>
    <mergeCell ref="F156:F158"/>
    <mergeCell ref="G156:G158"/>
    <mergeCell ref="H156:H158"/>
    <mergeCell ref="C141:C147"/>
    <mergeCell ref="N141:N147"/>
    <mergeCell ref="O141:O147"/>
    <mergeCell ref="P141:P147"/>
    <mergeCell ref="Q141:Q147"/>
    <mergeCell ref="I145:I147"/>
    <mergeCell ref="J145:J147"/>
    <mergeCell ref="K145:K147"/>
    <mergeCell ref="L145:L147"/>
    <mergeCell ref="U141:U147"/>
    <mergeCell ref="AB141:AB147"/>
    <mergeCell ref="D145:D147"/>
    <mergeCell ref="E145:E147"/>
    <mergeCell ref="F145:F147"/>
    <mergeCell ref="G145:G147"/>
    <mergeCell ref="H145:H147"/>
    <mergeCell ref="W148:W151"/>
    <mergeCell ref="M145:M147"/>
    <mergeCell ref="C148:C151"/>
    <mergeCell ref="N148:N151"/>
    <mergeCell ref="O148:O151"/>
    <mergeCell ref="P148:P151"/>
    <mergeCell ref="Q148:Q151"/>
    <mergeCell ref="R141:R147"/>
    <mergeCell ref="S141:S147"/>
    <mergeCell ref="T141:T147"/>
    <mergeCell ref="C134:C140"/>
    <mergeCell ref="N134:N140"/>
    <mergeCell ref="O134:O140"/>
    <mergeCell ref="P134:P140"/>
    <mergeCell ref="Q134:Q140"/>
    <mergeCell ref="I138:I140"/>
    <mergeCell ref="J138:J140"/>
    <mergeCell ref="K138:K140"/>
    <mergeCell ref="L138:L140"/>
    <mergeCell ref="M138:M140"/>
    <mergeCell ref="R134:R140"/>
    <mergeCell ref="S134:S140"/>
    <mergeCell ref="T134:T140"/>
    <mergeCell ref="U134:U140"/>
    <mergeCell ref="AB134:AB140"/>
    <mergeCell ref="D138:D140"/>
    <mergeCell ref="E138:E140"/>
    <mergeCell ref="F138:F140"/>
    <mergeCell ref="G138:G140"/>
    <mergeCell ref="H138:H140"/>
    <mergeCell ref="C127:C133"/>
    <mergeCell ref="N127:N133"/>
    <mergeCell ref="O127:O133"/>
    <mergeCell ref="P127:P133"/>
    <mergeCell ref="Q127:Q133"/>
    <mergeCell ref="I131:I133"/>
    <mergeCell ref="J131:J133"/>
    <mergeCell ref="K131:K133"/>
    <mergeCell ref="L131:L133"/>
    <mergeCell ref="M131:M133"/>
    <mergeCell ref="R127:R133"/>
    <mergeCell ref="S127:S133"/>
    <mergeCell ref="T127:T133"/>
    <mergeCell ref="U127:U133"/>
    <mergeCell ref="AB127:AB133"/>
    <mergeCell ref="D131:D133"/>
    <mergeCell ref="E131:E133"/>
    <mergeCell ref="F131:F133"/>
    <mergeCell ref="G131:G133"/>
    <mergeCell ref="H131:H133"/>
    <mergeCell ref="C120:C126"/>
    <mergeCell ref="N120:N126"/>
    <mergeCell ref="O120:O126"/>
    <mergeCell ref="P120:P126"/>
    <mergeCell ref="Q120:Q126"/>
    <mergeCell ref="I124:I126"/>
    <mergeCell ref="J124:J126"/>
    <mergeCell ref="K124:K126"/>
    <mergeCell ref="L124:L126"/>
    <mergeCell ref="M124:M126"/>
    <mergeCell ref="R120:R126"/>
    <mergeCell ref="S120:S126"/>
    <mergeCell ref="T120:T126"/>
    <mergeCell ref="U120:U126"/>
    <mergeCell ref="AB120:AB126"/>
    <mergeCell ref="D124:D126"/>
    <mergeCell ref="E124:E126"/>
    <mergeCell ref="F124:F126"/>
    <mergeCell ref="G124:G126"/>
    <mergeCell ref="H124:H126"/>
    <mergeCell ref="C113:C119"/>
    <mergeCell ref="N113:N119"/>
    <mergeCell ref="O113:O119"/>
    <mergeCell ref="P113:P119"/>
    <mergeCell ref="Q113:Q119"/>
    <mergeCell ref="I117:I119"/>
    <mergeCell ref="J117:J119"/>
    <mergeCell ref="K117:K119"/>
    <mergeCell ref="L117:L119"/>
    <mergeCell ref="M117:M119"/>
    <mergeCell ref="R113:R119"/>
    <mergeCell ref="S113:S119"/>
    <mergeCell ref="T113:T119"/>
    <mergeCell ref="U113:U119"/>
    <mergeCell ref="AB113:AB119"/>
    <mergeCell ref="D117:D119"/>
    <mergeCell ref="E117:E119"/>
    <mergeCell ref="F117:F119"/>
    <mergeCell ref="G117:G119"/>
    <mergeCell ref="H117:H119"/>
    <mergeCell ref="C106:C112"/>
    <mergeCell ref="N106:N112"/>
    <mergeCell ref="O106:O112"/>
    <mergeCell ref="P106:P112"/>
    <mergeCell ref="Q106:Q112"/>
    <mergeCell ref="I110:I112"/>
    <mergeCell ref="J110:J112"/>
    <mergeCell ref="K110:K112"/>
    <mergeCell ref="L110:L112"/>
    <mergeCell ref="M110:M112"/>
    <mergeCell ref="R106:R112"/>
    <mergeCell ref="S106:S112"/>
    <mergeCell ref="T106:T112"/>
    <mergeCell ref="U106:U112"/>
    <mergeCell ref="AB106:AB112"/>
    <mergeCell ref="D110:D112"/>
    <mergeCell ref="E110:E112"/>
    <mergeCell ref="F110:F112"/>
    <mergeCell ref="G110:G112"/>
    <mergeCell ref="H110:H112"/>
    <mergeCell ref="C99:C105"/>
    <mergeCell ref="N99:N105"/>
    <mergeCell ref="O99:O105"/>
    <mergeCell ref="P99:P105"/>
    <mergeCell ref="Q99:Q105"/>
    <mergeCell ref="I103:I105"/>
    <mergeCell ref="J103:J105"/>
    <mergeCell ref="K103:K105"/>
    <mergeCell ref="L103:L105"/>
    <mergeCell ref="M103:M105"/>
    <mergeCell ref="R99:R105"/>
    <mergeCell ref="S99:S105"/>
    <mergeCell ref="T99:T105"/>
    <mergeCell ref="U99:U105"/>
    <mergeCell ref="AB99:AB105"/>
    <mergeCell ref="D103:D105"/>
    <mergeCell ref="E103:E105"/>
    <mergeCell ref="F103:F105"/>
    <mergeCell ref="G103:G105"/>
    <mergeCell ref="H103:H105"/>
    <mergeCell ref="C92:C98"/>
    <mergeCell ref="N92:N98"/>
    <mergeCell ref="O92:O98"/>
    <mergeCell ref="P92:P98"/>
    <mergeCell ref="Q92:Q98"/>
    <mergeCell ref="I96:I98"/>
    <mergeCell ref="J96:J98"/>
    <mergeCell ref="K96:K98"/>
    <mergeCell ref="L96:L98"/>
    <mergeCell ref="M96:M98"/>
    <mergeCell ref="R92:R98"/>
    <mergeCell ref="S92:S98"/>
    <mergeCell ref="T92:T98"/>
    <mergeCell ref="U92:U98"/>
    <mergeCell ref="AB92:AB98"/>
    <mergeCell ref="D96:D98"/>
    <mergeCell ref="E96:E98"/>
    <mergeCell ref="F96:F98"/>
    <mergeCell ref="G96:G98"/>
    <mergeCell ref="H96:H98"/>
    <mergeCell ref="C85:C91"/>
    <mergeCell ref="N85:N91"/>
    <mergeCell ref="O85:O91"/>
    <mergeCell ref="P85:P91"/>
    <mergeCell ref="Q85:Q91"/>
    <mergeCell ref="I89:I91"/>
    <mergeCell ref="J89:J91"/>
    <mergeCell ref="K89:K91"/>
    <mergeCell ref="L89:L91"/>
    <mergeCell ref="M89:M91"/>
    <mergeCell ref="R85:R91"/>
    <mergeCell ref="S85:S91"/>
    <mergeCell ref="T85:T91"/>
    <mergeCell ref="U85:U91"/>
    <mergeCell ref="AB85:AB91"/>
    <mergeCell ref="D89:D91"/>
    <mergeCell ref="E89:E91"/>
    <mergeCell ref="F89:F91"/>
    <mergeCell ref="G89:G91"/>
    <mergeCell ref="H89:H91"/>
    <mergeCell ref="C78:C84"/>
    <mergeCell ref="N78:N84"/>
    <mergeCell ref="O78:O84"/>
    <mergeCell ref="P78:P84"/>
    <mergeCell ref="Q78:Q84"/>
    <mergeCell ref="I82:I84"/>
    <mergeCell ref="J82:J84"/>
    <mergeCell ref="K82:K84"/>
    <mergeCell ref="L82:L84"/>
    <mergeCell ref="M82:M84"/>
    <mergeCell ref="R78:R84"/>
    <mergeCell ref="S78:S84"/>
    <mergeCell ref="T78:T84"/>
    <mergeCell ref="U78:U84"/>
    <mergeCell ref="AB78:AB84"/>
    <mergeCell ref="D82:D84"/>
    <mergeCell ref="E82:E84"/>
    <mergeCell ref="F82:F84"/>
    <mergeCell ref="G82:G84"/>
    <mergeCell ref="H82:H84"/>
    <mergeCell ref="C71:C77"/>
    <mergeCell ref="N71:N77"/>
    <mergeCell ref="O71:O77"/>
    <mergeCell ref="P71:P77"/>
    <mergeCell ref="Q71:Q77"/>
    <mergeCell ref="I75:I77"/>
    <mergeCell ref="J75:J77"/>
    <mergeCell ref="K75:K77"/>
    <mergeCell ref="L75:L77"/>
    <mergeCell ref="M75:M77"/>
    <mergeCell ref="R71:R77"/>
    <mergeCell ref="S71:S77"/>
    <mergeCell ref="T71:T77"/>
    <mergeCell ref="U71:U77"/>
    <mergeCell ref="AB71:AB77"/>
    <mergeCell ref="D75:D77"/>
    <mergeCell ref="E75:E77"/>
    <mergeCell ref="F75:F77"/>
    <mergeCell ref="G75:G77"/>
    <mergeCell ref="H75:H77"/>
    <mergeCell ref="S64:S70"/>
    <mergeCell ref="T64:T70"/>
    <mergeCell ref="U64:U70"/>
    <mergeCell ref="S57:S63"/>
    <mergeCell ref="T57:T63"/>
    <mergeCell ref="U57:U63"/>
    <mergeCell ref="C64:C70"/>
    <mergeCell ref="N64:N70"/>
    <mergeCell ref="O64:O70"/>
    <mergeCell ref="P64:P70"/>
    <mergeCell ref="Q64:Q70"/>
    <mergeCell ref="R64:R70"/>
    <mergeCell ref="M68:M70"/>
    <mergeCell ref="AB64:AB70"/>
    <mergeCell ref="D68:D70"/>
    <mergeCell ref="E68:E70"/>
    <mergeCell ref="F68:F70"/>
    <mergeCell ref="G68:G70"/>
    <mergeCell ref="H68:H70"/>
    <mergeCell ref="I68:I70"/>
    <mergeCell ref="J68:J70"/>
    <mergeCell ref="K68:K70"/>
    <mergeCell ref="L68:L70"/>
    <mergeCell ref="C57:C63"/>
    <mergeCell ref="N57:N63"/>
    <mergeCell ref="O57:O63"/>
    <mergeCell ref="P57:P63"/>
    <mergeCell ref="Q57:Q63"/>
    <mergeCell ref="R57:R63"/>
    <mergeCell ref="J61:J63"/>
    <mergeCell ref="K61:K63"/>
    <mergeCell ref="L61:L63"/>
    <mergeCell ref="M61:M63"/>
    <mergeCell ref="AB57:AB63"/>
    <mergeCell ref="D61:D63"/>
    <mergeCell ref="E61:E63"/>
    <mergeCell ref="F61:F63"/>
    <mergeCell ref="G61:G63"/>
    <mergeCell ref="H61:H63"/>
    <mergeCell ref="I61:I63"/>
    <mergeCell ref="C50:C56"/>
    <mergeCell ref="N50:N56"/>
    <mergeCell ref="O50:O56"/>
    <mergeCell ref="P50:P56"/>
    <mergeCell ref="Q50:Q56"/>
    <mergeCell ref="R50:R56"/>
    <mergeCell ref="J54:J56"/>
    <mergeCell ref="K54:K56"/>
    <mergeCell ref="L54:L56"/>
    <mergeCell ref="M54:M56"/>
    <mergeCell ref="S50:S56"/>
    <mergeCell ref="T50:T56"/>
    <mergeCell ref="U50:U56"/>
    <mergeCell ref="AB50:AB56"/>
    <mergeCell ref="D54:D56"/>
    <mergeCell ref="E54:E56"/>
    <mergeCell ref="F54:F56"/>
    <mergeCell ref="G54:G56"/>
    <mergeCell ref="H54:H56"/>
    <mergeCell ref="I54:I56"/>
    <mergeCell ref="C43:C49"/>
    <mergeCell ref="N43:N49"/>
    <mergeCell ref="O43:O49"/>
    <mergeCell ref="P43:P49"/>
    <mergeCell ref="Q43:Q49"/>
    <mergeCell ref="R43:R49"/>
    <mergeCell ref="J47:J49"/>
    <mergeCell ref="K47:K49"/>
    <mergeCell ref="L47:L49"/>
    <mergeCell ref="M47:M49"/>
    <mergeCell ref="S43:S49"/>
    <mergeCell ref="T43:T49"/>
    <mergeCell ref="U43:U49"/>
    <mergeCell ref="AB43:AB49"/>
    <mergeCell ref="D47:D49"/>
    <mergeCell ref="E47:E49"/>
    <mergeCell ref="F47:F49"/>
    <mergeCell ref="G47:G49"/>
    <mergeCell ref="H47:H49"/>
    <mergeCell ref="I47:I49"/>
    <mergeCell ref="C36:C42"/>
    <mergeCell ref="N36:N42"/>
    <mergeCell ref="O36:O42"/>
    <mergeCell ref="P36:P42"/>
    <mergeCell ref="Q36:Q42"/>
    <mergeCell ref="R36:R42"/>
    <mergeCell ref="J40:J42"/>
    <mergeCell ref="K40:K42"/>
    <mergeCell ref="L40:L42"/>
    <mergeCell ref="M40:M42"/>
    <mergeCell ref="S36:S42"/>
    <mergeCell ref="T36:T42"/>
    <mergeCell ref="U36:U42"/>
    <mergeCell ref="AB36:AB42"/>
    <mergeCell ref="D40:D42"/>
    <mergeCell ref="E40:E42"/>
    <mergeCell ref="F40:F42"/>
    <mergeCell ref="G40:G42"/>
    <mergeCell ref="H40:H42"/>
    <mergeCell ref="I40:I42"/>
    <mergeCell ref="C29:C35"/>
    <mergeCell ref="N29:N35"/>
    <mergeCell ref="O29:O35"/>
    <mergeCell ref="P29:P35"/>
    <mergeCell ref="Q29:Q35"/>
    <mergeCell ref="R29:R35"/>
    <mergeCell ref="J33:J35"/>
    <mergeCell ref="K33:K35"/>
    <mergeCell ref="L33:L35"/>
    <mergeCell ref="M33:M35"/>
    <mergeCell ref="S29:S35"/>
    <mergeCell ref="T29:T35"/>
    <mergeCell ref="U29:U35"/>
    <mergeCell ref="AB29:AB35"/>
    <mergeCell ref="D33:D35"/>
    <mergeCell ref="E33:E35"/>
    <mergeCell ref="F33:F35"/>
    <mergeCell ref="G33:G35"/>
    <mergeCell ref="H33:H35"/>
    <mergeCell ref="I33:I35"/>
    <mergeCell ref="C22:C28"/>
    <mergeCell ref="N22:N28"/>
    <mergeCell ref="O22:O28"/>
    <mergeCell ref="P22:P28"/>
    <mergeCell ref="Q22:Q28"/>
    <mergeCell ref="R22:R28"/>
    <mergeCell ref="J26:J28"/>
    <mergeCell ref="K26:K28"/>
    <mergeCell ref="L26:L28"/>
    <mergeCell ref="M26:M28"/>
    <mergeCell ref="S22:S28"/>
    <mergeCell ref="T22:T28"/>
    <mergeCell ref="U22:U28"/>
    <mergeCell ref="AB22:AB28"/>
    <mergeCell ref="D26:D28"/>
    <mergeCell ref="E26:E28"/>
    <mergeCell ref="F26:F28"/>
    <mergeCell ref="G26:G28"/>
    <mergeCell ref="H26:H28"/>
    <mergeCell ref="I26:I28"/>
    <mergeCell ref="Q15:Q21"/>
    <mergeCell ref="R15:R21"/>
    <mergeCell ref="D19:D21"/>
    <mergeCell ref="E19:E21"/>
    <mergeCell ref="F19:F21"/>
    <mergeCell ref="G19:G21"/>
    <mergeCell ref="H19:H21"/>
    <mergeCell ref="I19:I21"/>
    <mergeCell ref="AB8:AB14"/>
    <mergeCell ref="S6:AB6"/>
    <mergeCell ref="V7:W7"/>
    <mergeCell ref="X7:Y7"/>
    <mergeCell ref="Z7:AA7"/>
    <mergeCell ref="U15:U21"/>
    <mergeCell ref="AB15:AB21"/>
    <mergeCell ref="S15:S21"/>
    <mergeCell ref="T15:T21"/>
    <mergeCell ref="I12:I14"/>
    <mergeCell ref="Q8:Q14"/>
    <mergeCell ref="R8:R14"/>
    <mergeCell ref="S8:S14"/>
    <mergeCell ref="T8:T14"/>
    <mergeCell ref="U8:U14"/>
    <mergeCell ref="J12:J14"/>
    <mergeCell ref="K12:K14"/>
    <mergeCell ref="L12:L14"/>
    <mergeCell ref="M12:M14"/>
    <mergeCell ref="C15:C21"/>
    <mergeCell ref="N15:N21"/>
    <mergeCell ref="L19:L21"/>
    <mergeCell ref="M19:M21"/>
    <mergeCell ref="D12:D14"/>
    <mergeCell ref="E12:E14"/>
    <mergeCell ref="F12:F14"/>
    <mergeCell ref="G12:G14"/>
    <mergeCell ref="H12:H14"/>
    <mergeCell ref="J6:M6"/>
    <mergeCell ref="N6:R6"/>
    <mergeCell ref="A1:D3"/>
    <mergeCell ref="E1:AB1"/>
    <mergeCell ref="E2:AB2"/>
    <mergeCell ref="E3:R3"/>
    <mergeCell ref="S3:AB3"/>
    <mergeCell ref="A4:D4"/>
    <mergeCell ref="E4:AB4"/>
    <mergeCell ref="O8:O14"/>
    <mergeCell ref="P8:P14"/>
    <mergeCell ref="A5:D5"/>
    <mergeCell ref="E5:AB5"/>
    <mergeCell ref="A6:A7"/>
    <mergeCell ref="B6:B7"/>
    <mergeCell ref="C6:C7"/>
    <mergeCell ref="D6:D7"/>
    <mergeCell ref="E6:E7"/>
    <mergeCell ref="F6:I6"/>
    <mergeCell ref="J19:J21"/>
    <mergeCell ref="K19:K21"/>
    <mergeCell ref="O15:O21"/>
    <mergeCell ref="P15:P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2020-01-31T03:44:24Z</cp:lastPrinted>
  <dcterms:created xsi:type="dcterms:W3CDTF">2010-03-25T16:40:43Z</dcterms:created>
  <dcterms:modified xsi:type="dcterms:W3CDTF">2021-06-18T04:02:50Z</dcterms:modified>
</cp:coreProperties>
</file>