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YULIED.PENARANDA\Desktop\2020\JULIO\PARA PUBLICAR\PUBLICAR BMPT\PLANES DE ACCIÓN A MAYO 2020\"/>
    </mc:Choice>
  </mc:AlternateContent>
  <xr:revisionPtr revIDLastSave="0" documentId="13_ncr:1_{FCECE0C8-C559-4143-88DD-9E715F7502F1}" xr6:coauthVersionLast="45" xr6:coauthVersionMax="45" xr10:uidLastSave="{00000000-0000-0000-0000-000000000000}"/>
  <bookViews>
    <workbookView xWindow="0" yWindow="1560" windowWidth="20490" windowHeight="6000" tabRatio="494"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s>
  <definedNames>
    <definedName name="_xlnm._FilterDatabase" localSheetId="3" hidden="1">TERRITORIALIZACIÓN!$A$7:$AB$341</definedName>
    <definedName name="_xlnm.Print_Area" localSheetId="2">ACTIVIDADES!$A$1:$V$27</definedName>
    <definedName name="_xlnm.Print_Area" localSheetId="0">GESTIÓN!$A$1:$AY$19</definedName>
    <definedName name="_xlnm.Print_Area" localSheetId="1">INVERSIÓN!$A$1:$AW$32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8" i="6" l="1"/>
  <c r="AK29" i="6"/>
  <c r="AK30" i="6"/>
  <c r="AK27" i="6"/>
  <c r="AK21" i="6"/>
  <c r="AK15" i="6"/>
  <c r="H25" i="6"/>
  <c r="H23" i="6"/>
  <c r="H19" i="6"/>
  <c r="H17" i="6"/>
  <c r="H13" i="6"/>
  <c r="H11" i="6"/>
  <c r="R51" i="6"/>
  <c r="AS30" i="5"/>
  <c r="AR31" i="5"/>
  <c r="AX25" i="5"/>
  <c r="AR25" i="5"/>
  <c r="AS25" i="5"/>
  <c r="AS14" i="5"/>
  <c r="AT14" i="5"/>
  <c r="L331" i="9"/>
  <c r="L293" i="9"/>
  <c r="L150" i="9"/>
  <c r="L334" i="9"/>
  <c r="L340" i="9"/>
  <c r="L330" i="9"/>
  <c r="L329" i="9"/>
  <c r="L292" i="9"/>
  <c r="L291" i="9"/>
  <c r="L332" i="9"/>
  <c r="L149" i="9"/>
  <c r="L148" i="9"/>
  <c r="L333" i="9"/>
  <c r="L339" i="9"/>
  <c r="L341" i="9"/>
  <c r="H331" i="9"/>
  <c r="H334" i="9"/>
  <c r="H330" i="9"/>
  <c r="H329" i="9"/>
  <c r="H293" i="9"/>
  <c r="H292" i="9"/>
  <c r="H291" i="9"/>
  <c r="H150" i="9"/>
  <c r="H149" i="9"/>
  <c r="H148" i="9"/>
  <c r="H332" i="9"/>
  <c r="H340" i="9"/>
  <c r="H333" i="9"/>
  <c r="H339" i="9"/>
  <c r="H341" i="9"/>
  <c r="AR11" i="6"/>
  <c r="H16" i="6"/>
  <c r="AR16" i="6"/>
  <c r="AR19" i="6"/>
  <c r="H22" i="6"/>
  <c r="AR22" i="6"/>
  <c r="H10" i="6"/>
  <c r="AR10" i="6"/>
  <c r="AH28" i="6"/>
  <c r="AQ11" i="6"/>
  <c r="AQ13" i="6"/>
  <c r="AQ16" i="6"/>
  <c r="AQ17" i="6"/>
  <c r="AQ19" i="6"/>
  <c r="AQ22" i="6"/>
  <c r="AQ23" i="6"/>
  <c r="AQ25" i="6"/>
  <c r="AQ10" i="6"/>
  <c r="AG28" i="6"/>
  <c r="AH29" i="6"/>
  <c r="AH27" i="6"/>
  <c r="AH21" i="6"/>
  <c r="AH15" i="6"/>
  <c r="AN15" i="6"/>
  <c r="AQ15" i="6"/>
  <c r="AN21" i="6"/>
  <c r="AN27" i="6"/>
  <c r="AQ27" i="6"/>
  <c r="AR13" i="6"/>
  <c r="AR17" i="6"/>
  <c r="AR23" i="6"/>
  <c r="AR25" i="6"/>
  <c r="AN29" i="6"/>
  <c r="AQ29" i="6"/>
  <c r="AQ21" i="6"/>
  <c r="AH30" i="6"/>
  <c r="AN28" i="6"/>
  <c r="AQ28" i="6"/>
  <c r="AN30" i="6"/>
  <c r="AQ30" i="6"/>
  <c r="K292" i="9"/>
  <c r="K331" i="9"/>
  <c r="K330" i="9"/>
  <c r="K333" i="9"/>
  <c r="K339" i="9"/>
  <c r="K293" i="9"/>
  <c r="K334" i="9"/>
  <c r="K340" i="9"/>
  <c r="K150" i="9"/>
  <c r="K149" i="9"/>
  <c r="T329" i="9"/>
  <c r="U329" i="9"/>
  <c r="S329" i="9"/>
  <c r="K329" i="9"/>
  <c r="T291" i="9"/>
  <c r="U291" i="9"/>
  <c r="S291" i="9"/>
  <c r="K291" i="9"/>
  <c r="AB235" i="9"/>
  <c r="T148" i="9"/>
  <c r="U148" i="9"/>
  <c r="S148" i="9"/>
  <c r="K148" i="9"/>
  <c r="G331" i="9"/>
  <c r="G334" i="9"/>
  <c r="G340" i="9"/>
  <c r="G330" i="9"/>
  <c r="G333" i="9"/>
  <c r="G339" i="9"/>
  <c r="G329" i="9"/>
  <c r="G293" i="9"/>
  <c r="G292" i="9"/>
  <c r="G291" i="9"/>
  <c r="G332" i="9"/>
  <c r="G150" i="9"/>
  <c r="G149" i="9"/>
  <c r="G148" i="9"/>
  <c r="AM21" i="6"/>
  <c r="AM27" i="6"/>
  <c r="AM15" i="6"/>
  <c r="AM28" i="6"/>
  <c r="AM29" i="6"/>
  <c r="AG29" i="6"/>
  <c r="AG30" i="6"/>
  <c r="AG27" i="6"/>
  <c r="AG21" i="6"/>
  <c r="AG15" i="6"/>
  <c r="Y29" i="6"/>
  <c r="Z29" i="6"/>
  <c r="AA29" i="6"/>
  <c r="AB29" i="6"/>
  <c r="AC29" i="6"/>
  <c r="AD29" i="6"/>
  <c r="S29" i="6"/>
  <c r="T29" i="6"/>
  <c r="U29" i="6"/>
  <c r="V29" i="6"/>
  <c r="W29" i="6"/>
  <c r="X29" i="6"/>
  <c r="R29" i="6"/>
  <c r="Y28" i="6"/>
  <c r="Z28" i="6"/>
  <c r="AA28" i="6"/>
  <c r="AA30" i="6"/>
  <c r="AB28" i="6"/>
  <c r="AC28" i="6"/>
  <c r="AC30" i="6"/>
  <c r="AD28" i="6"/>
  <c r="M28" i="6"/>
  <c r="N28" i="6"/>
  <c r="O28" i="6"/>
  <c r="P28" i="6"/>
  <c r="Q28" i="6"/>
  <c r="R28" i="6"/>
  <c r="R30" i="6"/>
  <c r="S28" i="6"/>
  <c r="S30" i="6"/>
  <c r="T28" i="6"/>
  <c r="U28" i="6"/>
  <c r="U30" i="6"/>
  <c r="V28" i="6"/>
  <c r="V30" i="6"/>
  <c r="W28" i="6"/>
  <c r="X28" i="6"/>
  <c r="S27" i="6"/>
  <c r="T27" i="6"/>
  <c r="U27" i="6"/>
  <c r="V27" i="6"/>
  <c r="W27" i="6"/>
  <c r="X27" i="6"/>
  <c r="Y27" i="6"/>
  <c r="Z27" i="6"/>
  <c r="AA27" i="6"/>
  <c r="AB27" i="6"/>
  <c r="AC27" i="6"/>
  <c r="AD27" i="6"/>
  <c r="R27" i="6"/>
  <c r="Y21" i="6"/>
  <c r="Z21" i="6"/>
  <c r="AA21" i="6"/>
  <c r="AB21" i="6"/>
  <c r="AC21" i="6"/>
  <c r="AD21" i="6"/>
  <c r="S21" i="6"/>
  <c r="T21" i="6"/>
  <c r="U21" i="6"/>
  <c r="V21" i="6"/>
  <c r="W21" i="6"/>
  <c r="X21" i="6"/>
  <c r="R21" i="6"/>
  <c r="Q21" i="6"/>
  <c r="W30" i="6"/>
  <c r="J331" i="9"/>
  <c r="J330" i="9"/>
  <c r="J329" i="9"/>
  <c r="J332" i="9"/>
  <c r="J293" i="9"/>
  <c r="J292" i="9"/>
  <c r="J291" i="9"/>
  <c r="J150" i="9"/>
  <c r="J149" i="9"/>
  <c r="J148" i="9"/>
  <c r="AB22" i="9"/>
  <c r="F331" i="9"/>
  <c r="F334" i="9"/>
  <c r="F340" i="9"/>
  <c r="F330" i="9"/>
  <c r="F329" i="9"/>
  <c r="F332" i="9"/>
  <c r="F293" i="9"/>
  <c r="F292" i="9"/>
  <c r="F291" i="9"/>
  <c r="F150" i="9"/>
  <c r="F149" i="9"/>
  <c r="F148" i="9"/>
  <c r="AL29" i="6"/>
  <c r="AL30" i="6"/>
  <c r="AL28" i="6"/>
  <c r="AL27" i="6"/>
  <c r="AL21" i="6"/>
  <c r="AL15" i="6"/>
  <c r="AF29" i="6"/>
  <c r="AF28" i="6"/>
  <c r="AF27" i="6"/>
  <c r="AF21" i="6"/>
  <c r="AF15" i="6"/>
  <c r="E150" i="9"/>
  <c r="AE29" i="6"/>
  <c r="E292" i="9"/>
  <c r="E333" i="9"/>
  <c r="E339" i="9"/>
  <c r="E291" i="9"/>
  <c r="E149" i="9"/>
  <c r="AC15" i="6"/>
  <c r="AB263" i="9"/>
  <c r="AB15" i="6"/>
  <c r="AA15" i="6"/>
  <c r="AB8" i="9"/>
  <c r="AB301" i="9"/>
  <c r="AB308" i="9"/>
  <c r="AB315" i="9"/>
  <c r="AB322" i="9"/>
  <c r="AB294" i="9"/>
  <c r="AB158" i="9"/>
  <c r="AB165" i="9"/>
  <c r="AB172" i="9"/>
  <c r="AB179" i="9"/>
  <c r="AB186" i="9"/>
  <c r="AB193" i="9"/>
  <c r="AB200" i="9"/>
  <c r="AB207" i="9"/>
  <c r="AB214" i="9"/>
  <c r="AB221" i="9"/>
  <c r="AB228" i="9"/>
  <c r="AB242" i="9"/>
  <c r="AB249" i="9"/>
  <c r="AB256" i="9"/>
  <c r="AB270" i="9"/>
  <c r="AB277" i="9"/>
  <c r="AB284" i="9"/>
  <c r="AB151" i="9"/>
  <c r="AB15" i="9"/>
  <c r="AB29" i="9"/>
  <c r="AB36" i="9"/>
  <c r="AB43" i="9"/>
  <c r="AB50" i="9"/>
  <c r="AB57" i="9"/>
  <c r="AB64" i="9"/>
  <c r="AB71" i="9"/>
  <c r="AB78" i="9"/>
  <c r="AB85" i="9"/>
  <c r="AB92" i="9"/>
  <c r="AB99" i="9"/>
  <c r="AB106" i="9"/>
  <c r="AB113" i="9"/>
  <c r="AB120" i="9"/>
  <c r="AB127" i="9"/>
  <c r="AB134" i="9"/>
  <c r="AB141" i="9"/>
  <c r="S16" i="7"/>
  <c r="S10" i="7"/>
  <c r="S9" i="7"/>
  <c r="Z15" i="6"/>
  <c r="E331" i="9"/>
  <c r="E334" i="9"/>
  <c r="E340" i="9"/>
  <c r="E293" i="9"/>
  <c r="E330" i="9"/>
  <c r="E329" i="9"/>
  <c r="E148" i="9"/>
  <c r="S20" i="7"/>
  <c r="S21" i="7"/>
  <c r="Q29" i="6"/>
  <c r="Q30" i="6"/>
  <c r="P29" i="6"/>
  <c r="P30" i="6"/>
  <c r="O29" i="6"/>
  <c r="O30" i="6"/>
  <c r="N29" i="6"/>
  <c r="N30" i="6"/>
  <c r="AE28" i="6"/>
  <c r="AE30" i="6"/>
  <c r="L28" i="6"/>
  <c r="L30" i="6"/>
  <c r="J28" i="6"/>
  <c r="J30" i="6"/>
  <c r="AE27" i="6"/>
  <c r="Q27" i="6"/>
  <c r="AE21" i="6"/>
  <c r="AE15" i="6"/>
  <c r="Y15" i="6"/>
  <c r="W15" i="6"/>
  <c r="V15" i="6"/>
  <c r="U15" i="6"/>
  <c r="T15" i="6"/>
  <c r="S15" i="6"/>
  <c r="Q15" i="6"/>
  <c r="E332" i="9"/>
  <c r="S19" i="7"/>
  <c r="S18" i="7"/>
  <c r="S17" i="7"/>
  <c r="S15" i="7"/>
  <c r="S14" i="7"/>
  <c r="S13" i="7"/>
  <c r="S12" i="7"/>
  <c r="S8" i="7"/>
  <c r="T22" i="7"/>
  <c r="U22" i="7"/>
  <c r="J333" i="9"/>
  <c r="J339" i="9"/>
  <c r="F333" i="9"/>
  <c r="F339" i="9"/>
  <c r="J334" i="9"/>
  <c r="J340" i="9"/>
  <c r="J341" i="9"/>
  <c r="Y30" i="6"/>
  <c r="E341" i="9"/>
  <c r="AF30" i="6"/>
  <c r="K332" i="9"/>
  <c r="G341" i="9"/>
  <c r="K341" i="9"/>
  <c r="F341" i="9"/>
  <c r="T30" i="6"/>
  <c r="AM30" i="6"/>
  <c r="AD30" i="6"/>
  <c r="Z30" i="6"/>
  <c r="X30" i="6"/>
  <c r="AB30" i="6"/>
  <c r="H28" i="6"/>
  <c r="AR28" i="6"/>
  <c r="H29" i="6"/>
  <c r="AR29" i="6"/>
  <c r="H21" i="6"/>
  <c r="AR21" i="6"/>
  <c r="H15" i="6"/>
  <c r="AR15" i="6"/>
  <c r="H27" i="6"/>
  <c r="AR27" i="6"/>
  <c r="H30" i="6"/>
  <c r="AB329" i="9"/>
  <c r="AB291" i="9"/>
  <c r="AB148" i="9"/>
  <c r="S11" i="7"/>
  <c r="AR30" i="6"/>
  <c r="AB3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J71" authorId="0" shapeId="0" xr:uid="{00000000-0006-0000-0300-000001000000}">
      <text>
        <r>
          <rPr>
            <b/>
            <sz val="9"/>
            <color indexed="81"/>
            <rFont val="Tahoma"/>
            <family val="2"/>
          </rPr>
          <t>OPEL: No se ejecutaron actividades en esta localidad debido a que el personal actualmente contratado no es suficiente para cubrir el total de las acciones de gestión ambiental local que se adelantan en todas las localidades del Distrito Capital</t>
        </r>
        <r>
          <rPr>
            <sz val="9"/>
            <color indexed="81"/>
            <rFont val="Tahoma"/>
            <family val="2"/>
          </rPr>
          <t xml:space="preserve">
</t>
        </r>
      </text>
    </comment>
    <comment ref="J85" authorId="0" shapeId="0" xr:uid="{00000000-0006-0000-0300-000002000000}">
      <text>
        <r>
          <rPr>
            <b/>
            <sz val="9"/>
            <color indexed="81"/>
            <rFont val="Tahoma"/>
            <family val="2"/>
          </rPr>
          <t>OPEL: No se ejecutaron actividades en esta localidad debido a que el personal actualmente contratado no es suficiente para cubrir el total de las acciones de gestión ambiental local que se adelantan en todas las localidades del Distrito Capital</t>
        </r>
      </text>
    </comment>
    <comment ref="J242" authorId="0" shapeId="0" xr:uid="{00000000-0006-0000-0300-000003000000}">
      <text>
        <r>
          <rPr>
            <b/>
            <sz val="9"/>
            <color indexed="81"/>
            <rFont val="Tahoma"/>
            <family val="2"/>
          </rPr>
          <t>OPEL: Durante este periodo no se desarrollaron actividades en esta localidad. Se tiene programado adelantar en los proximos meses.</t>
        </r>
      </text>
    </comment>
    <comment ref="K242" authorId="0" shapeId="0" xr:uid="{00000000-0006-0000-0300-000004000000}">
      <text>
        <r>
          <rPr>
            <b/>
            <sz val="9"/>
            <color indexed="81"/>
            <rFont val="Tahoma"/>
            <family val="2"/>
          </rPr>
          <t>OPEL: Durante este periodo no se desarrollaron actividades en esta localidad. Se tiene programado adelantar en el mes de mayo.</t>
        </r>
      </text>
    </comment>
    <comment ref="J284" authorId="0" shapeId="0" xr:uid="{00000000-0006-0000-0300-000005000000}">
      <text>
        <r>
          <rPr>
            <b/>
            <sz val="9"/>
            <color indexed="81"/>
            <rFont val="Tahoma"/>
            <family val="2"/>
          </rPr>
          <t>OPEL: Durante este periodo no se desarrollaron actividades en esta localidad. Se tiene programado adelantar en los proximos meses.</t>
        </r>
      </text>
    </comment>
  </commentList>
</comments>
</file>

<file path=xl/sharedStrings.xml><?xml version="1.0" encoding="utf-8"?>
<sst xmlns="http://schemas.openxmlformats.org/spreadsheetml/2006/main" count="1609" uniqueCount="259">
  <si>
    <t>DEPENDENCIA:</t>
  </si>
  <si>
    <t>Programa Plan de Desarrollo</t>
  </si>
  <si>
    <t>CÓDIGO Y NOMBRE PROYECTO:</t>
  </si>
  <si>
    <t>Eje Plan de Desarrollo</t>
  </si>
  <si>
    <t>MAR</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</si>
  <si>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</si>
  <si>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</si>
  <si>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</si>
  <si>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</si>
  <si>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</si>
  <si>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</si>
  <si>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</si>
  <si>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</si>
  <si>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</si>
  <si>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</si>
  <si>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</si>
  <si>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</si>
  <si>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</si>
  <si>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</si>
  <si>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</si>
  <si>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</si>
  <si>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</si>
  <si>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</si>
  <si>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</si>
  <si>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</si>
  <si>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</si>
  <si>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</si>
  <si>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</si>
  <si>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</si>
  <si>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</si>
  <si>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</si>
  <si>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</si>
  <si>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</si>
  <si>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</si>
  <si>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</si>
  <si>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</si>
  <si>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</si>
  <si>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</si>
  <si>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</si>
  <si>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</si>
  <si>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</si>
  <si>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</si>
  <si>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</si>
  <si>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</si>
  <si>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</si>
  <si>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</si>
  <si>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</si>
  <si>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</si>
  <si>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</si>
  <si>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</si>
  <si>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</si>
  <si>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</si>
  <si>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</si>
  <si>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</si>
  <si>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</si>
  <si>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</si>
  <si>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</si>
  <si>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</si>
  <si>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</si>
  <si>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</si>
  <si>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</si>
  <si>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</si>
  <si>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</si>
  <si>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</si>
  <si>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</si>
  <si>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</si>
  <si>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</si>
  <si>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</si>
  <si>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</si>
  <si>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</si>
  <si>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</si>
  <si>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</si>
  <si>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</si>
  <si>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</si>
  <si>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</si>
  <si>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</si>
  <si>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</si>
  <si>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</si>
  <si>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</si>
  <si>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</si>
  <si>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</si>
  <si>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</si>
  <si>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</si>
  <si>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</si>
  <si>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</si>
  <si>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</si>
  <si>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</si>
  <si>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</si>
  <si>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</si>
  <si>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</si>
  <si>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</si>
  <si>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</si>
  <si>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</si>
  <si>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</si>
  <si>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</si>
  <si>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</si>
  <si>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</si>
  <si>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</si>
  <si>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</si>
  <si>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</si>
  <si>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</si>
  <si>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</si>
  <si>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</si>
  <si>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</si>
  <si>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</si>
  <si>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</si>
  <si>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</si>
  <si>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</si>
  <si>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</si>
  <si>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</si>
  <si>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</si>
  <si>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</si>
  <si>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</si>
  <si>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</si>
  <si>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</si>
  <si>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</si>
  <si>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</si>
  <si>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</si>
  <si>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</si>
  <si>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</si>
  <si>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</si>
  <si>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</si>
  <si>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</si>
  <si>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</si>
  <si>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</si>
  <si>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</si>
  <si>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</si>
  <si>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</si>
  <si>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</si>
  <si>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</si>
  <si>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</si>
  <si>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</si>
  <si>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</si>
  <si>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</si>
  <si>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</si>
  <si>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</si>
  <si>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</si>
  <si>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</si>
  <si>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OFICINA DE PARTICIPACIÓN, EDUCACIÓN Y LOCALIDADES</t>
  </si>
  <si>
    <t>981 - PARTICIPACIÓN, EDUCACIÓN Y COMUNICACIÓN PARA LA SOSTENIBILIDAD AMBIENTAL DEL DISTRITO CAPITAL</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</si>
  <si>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</si>
  <si>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</si>
  <si>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</si>
  <si>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</si>
  <si>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 xml:space="preserve">Número de ciudadanos participan en socialización de la política ambiental y estrategias de gestión de riesgos y cambio climático </t>
  </si>
  <si>
    <t>Ciudadanos</t>
  </si>
  <si>
    <t>suma</t>
  </si>
  <si>
    <t xml:space="preserve">Gestión ambiental local y participación ciudadana. </t>
  </si>
  <si>
    <t>Participar 125,000 ciudadanos en procesos de gestión ambiental local.</t>
  </si>
  <si>
    <t>Estrategias de educación ambiental</t>
  </si>
  <si>
    <t>Participar 1,125,000 ciudadanos en acciones de educación ambiental</t>
  </si>
  <si>
    <t xml:space="preserve"> Plan de comunicaciones</t>
  </si>
  <si>
    <t>Diseñar y ejecutar 5 planes de comunicación.</t>
  </si>
  <si>
    <t xml:space="preserve">Participar en  procesos de gestión ambiental local, 125.000 ciudadanos. </t>
  </si>
  <si>
    <t>1. Participación en las Comisiones Ambientales y demás instancias donde se ejerce la secretaría técnica, para el mejoramiento de las condiciones ambientales de las localidades.</t>
  </si>
  <si>
    <t>X</t>
  </si>
  <si>
    <t>Participar 1.125.000 ciudadanos, en acciones de educación ambiental</t>
  </si>
  <si>
    <t>Estrategias de Comunicación</t>
  </si>
  <si>
    <t xml:space="preserve">Diseñar y ejecutar 5 planes de comunicación durante el plan de desarrollo </t>
  </si>
  <si>
    <t xml:space="preserve">DEPENDENCIA: </t>
  </si>
  <si>
    <t xml:space="preserve">CÓDIGO Y NOMBRE PROYECTO: </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</si>
  <si>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</si>
  <si>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</si>
  <si>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</si>
  <si>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</si>
  <si>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</si>
  <si>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</si>
  <si>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</si>
  <si>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</si>
  <si>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</si>
  <si>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</si>
  <si>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</si>
  <si>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</si>
  <si>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</si>
  <si>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</si>
  <si>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</si>
  <si>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</si>
  <si>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</si>
  <si>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</si>
  <si>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</si>
  <si>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Participar 125.000 ciudadanos  en  procesos de gestión ambiental local</t>
  </si>
  <si>
    <t>TOTAL MP2</t>
  </si>
  <si>
    <t>TOTAL LOCALIDADES</t>
  </si>
  <si>
    <t>PUNTO DE INVERSIÓN 2 
Santa Maria del Lago</t>
  </si>
  <si>
    <t>PUNTO DE INVERSIÓN 1     
Soratama</t>
  </si>
  <si>
    <t>PUNTO DE INVERSIÓN 3    
Mirador de los Nevados</t>
  </si>
  <si>
    <t>PUNTO DE INVERSIÓN 4  
Entrenubes</t>
  </si>
  <si>
    <t>PUNTO DE INVERSIÓN 5 
Aumbari</t>
  </si>
  <si>
    <t>TOTAL AULAS</t>
  </si>
  <si>
    <t>TOTAL MP3</t>
  </si>
  <si>
    <t>TOTAL RESERVAS PRESUPUESTALES</t>
  </si>
  <si>
    <t>O-5 Primera Infancia</t>
  </si>
  <si>
    <t>6-13 Infancia</t>
  </si>
  <si>
    <t>14-17Adolescencia</t>
  </si>
  <si>
    <t>18-26 Juventud</t>
  </si>
  <si>
    <t>27-59 Adultez</t>
  </si>
  <si>
    <t>60 o más personas mayores</t>
  </si>
  <si>
    <t>Grupo etario sin definir</t>
  </si>
  <si>
    <t>Niños y niñas de primera infancia</t>
  </si>
  <si>
    <t>Niños y niñas y adolescentes escolarizados</t>
  </si>
  <si>
    <t>Jovenes escolarizados</t>
  </si>
  <si>
    <t>Servidores y Servidoras Pùblicas</t>
  </si>
  <si>
    <t>Comunidad en general</t>
  </si>
  <si>
    <t>Otro</t>
  </si>
  <si>
    <t>cual</t>
  </si>
  <si>
    <t>Mestizo</t>
  </si>
  <si>
    <t>Afrocolombiano</t>
  </si>
  <si>
    <t>Indígena</t>
  </si>
  <si>
    <t>No identifica grupo étnico</t>
  </si>
  <si>
    <t>¿Cual?</t>
  </si>
  <si>
    <t>Anexo georeferenciación</t>
  </si>
  <si>
    <t>UPZ 11. San Cristobal Norte.</t>
  </si>
  <si>
    <t>Usaquen</t>
  </si>
  <si>
    <t>Localidad Usaquen</t>
  </si>
  <si>
    <t>ENGATIVA</t>
  </si>
  <si>
    <t>Boyacá Real</t>
  </si>
  <si>
    <t>Localidad Engativá</t>
  </si>
  <si>
    <t>SUBA</t>
  </si>
  <si>
    <t>UPZ SUBA</t>
  </si>
  <si>
    <t>Localidad Suba</t>
  </si>
  <si>
    <t>UPZ 60 Parque Entre Nubes (Usme)</t>
  </si>
  <si>
    <t>Localidades San Cristobal, Usme, Rafael Uribe Uribe.</t>
  </si>
  <si>
    <t>Distrital</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</si>
  <si>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</si>
  <si>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</si>
  <si>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</si>
  <si>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</si>
  <si>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5, PONDERACIÓN HORIZONTAL AÑO: 2020</t>
  </si>
  <si>
    <t xml:space="preserve">2. Vinculación de ciudadanos de organizaciones y/o procesos sociales en la  ejecución de acciones que mejoren las condiciones ambientales de las 20 localidades de Bogotá D.C. </t>
  </si>
  <si>
    <t>7. Ejecutar las actividades definidas en el plan de comunicación para   divulgar a la ciudadanía las acciones realizadas por la entidad.</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</si>
  <si>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</si>
  <si>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</si>
  <si>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</si>
  <si>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</si>
  <si>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No se presentaron retrasos</t>
  </si>
  <si>
    <t>Participación y corresponsabilidad ciudadana en los procesos de gestión ambiental local.</t>
  </si>
  <si>
    <t xml:space="preserve">Aumento del conocimiento por parte de la ciudadanía en el cuidado y protección de los bienes y servicios ambientales del Distrito Capital
</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</si>
  <si>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</si>
  <si>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</si>
  <si>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7, SEGUIMIENTO</t>
  </si>
  <si>
    <t>PROGR. ANUAL CORTE  ABR</t>
  </si>
  <si>
    <t>ABR</t>
  </si>
  <si>
    <t>Abril</t>
  </si>
  <si>
    <t>PROGR. ANUAL CORTE  MAY</t>
  </si>
  <si>
    <t>MAY</t>
  </si>
  <si>
    <t>Durante el mes de mayo  de 2020 participaron 9.922 ciudadanos en procesos de educación y  participación ciudadana, para un acumulado durante la vigencia de  32.604, lo que suma un total de 1.259.604 ciudadanos en lo corrido del plan de desarrollo.
Esta participación se adelantó en el marco del desarrollo de las estrategias de educación ambiental definidas en la Política Pública Distrital de Educación Ambiental. Así mismo, mediante la participación en las comisiones ambientales locales desarrolladas en las 20 localidades del Distrito Capital, y en las jornadas de apropiación social del territorio.
A partir de la declaración de la emergencia por el COVID 19, se dio inicio a las acciones  por medio de plataformas virtuales de libre acceso, la cual tuvo bastante acogida por parte de los ciudadanos, aumentando el número de  participantes y superando la meta programada durante la vigencia.</t>
  </si>
  <si>
    <t xml:space="preserve">Durante em les de mayo se adelantaron las siguientes actividades en el marco del Plan de Comunicaciones.
Correo institucional: Se enviaron 85 mensajes a través del correo comunicacioninterna@ambientebogota.gov.co  con las noticias institucionales y de la administración (monitoreo Somos noticia), así como actividades realizadas por las diferentes áreas (Información de interés).
Comunicados de prensa: Se elaboraron 33 comunicados para divulgar masiva y oportunamente las actuaciones institucionales y la gestión adelantada, con mensajes y noticias consistentes, congruentes y coherentes como autoridad ambiental y cabeza del sector Ambiente.
Monitoreo de medios: La Secretaría Distrital de Ambiente obtuvo 96 registros en medios masivos de comunicación en todas sus plataformas (radio, prensa, televisión e internet), como resultado de la gestión free press de la OAC durante el mes de mayo.
Redes Sociales: En las redes sociales de la entidad, durante el periodo de mayo los resultados fueron: 1.098 nuevos seguidores en Twitter para un consolidado de 132.369, en Facebook tuvimos 865 nuevos seguidores para un consolidado de 34.434, 1.846 nuevos seguidores en Instagram para un consolidado de 26.643 y 21.378 visualizaciones en nuestros videos institucionales en el canal de YouTube durante el mes.
Durante mayo en la página web de la Secretaría Distrital de Ambiente www.ambientebogota.gov.co se realizaron 62 publicaciones nuevas y 13 actualizaciones de información, para alcanzar un consolidado de 75 registros.
En este periodo se diseñaron y divulgaron 207 piezas de comunicación a través de canales internas y externas que permitieron evidenciar a la comunidad la gestión ambiental en el distrito capital, promoviendo la imagen positiva de la Secretaría Distrital de Ambiente.
Material audiovisual: Durante el mes se produjeron 72 contenidos audiovisuales distribuidos así: 63 videos y 9 animaciones sobre los diferentes temas de interés de la Secretaría Distrital de Ambiente. Estos contenidos fueron notas periodísticas, cápsulas informativas sobre temas institucionales divulgados en los canales de la entidad y eventos.
Campañas, eventos y celebraciones: En este periodo se realizaron campañas, eventos y celebraciones que permitieron divulgar y posicionar mensajes institucionales y contribuir al mejoramiento del ambiente
</t>
  </si>
  <si>
    <t>Mayo</t>
  </si>
  <si>
    <t>7, OBSERVACIONES AVANCE  CORTE 31 DE MAYO  DE  2020</t>
  </si>
  <si>
    <t xml:space="preserve">Durante el mes de mayo se adelantaron las siguientes actividades en el marco del Plan de Comunicaciones.
Correo institucional: Se enviaron 85 mensajes a través del correo comunicacioninterna@ambientebogota.gov.co  con las noticias institucionales y de la administración (monitoreo Somos noticia), así como actividades realizadas por las diferentes áreas (Información de interés).
Comunicados de prensa: Se elaboraron 33 comunicados para divulgar masiva y oportunamente las actuaciones institucionales y la gestión adelantada, con mensajes y noticias consistentes, congruentes y coherentes como autoridad ambiental y cabeza del sector Ambiente.
Monitoreo de medios: La Secretaría Distrital de Ambiente obtuvo 96 registros en medios masivos de comunicación en todas sus plataformas (radio, prensa, televisión e internet), como resultado de la gestión free press de la OAC durante el mes de mayo.
Redes Sociales: En las redes sociales de la entidad, durante el periodo de mayo los resultados fueron: 1.098 nuevos seguidores en Twitter para un consolidado de 132.369, en Facebook tuvimos 865 nuevos seguidores para un consolidado de 34.434, 1.846 nuevos seguidores en Instagram para un consolidado de 26.643 y 21.378 visualizaciones en nuestros videos institucionales en el canal de YouTube durante el mes.
Durante mayo en la página web de la Secretaría Distrital de Ambiente www.ambientebogota.gov.co se realizaron 62 publicaciones nuevas y 13 actualizaciones de información, para alcanzar un consolidado de 75 registros.
En este periodo se diseñaron y divulgaron 207 piezas de comunicación a través de canales internas y externas que permitieron evidenciar a la comunidad la gestión ambiental en el distrito capital, promoviendo la imagen positiva de la Secretaría Distrital de Ambiente.
Material audiovisual: Durante el mes se produjeron 72 contenidos audiovisuales distribuidos así: 63 videos y 9 animaciones sobre los diferentes temas de interés de la Secretaría Distrital de Ambiente. Estos contenidos fueron notas periodísticas, cápsulas informativas sobre temas institucionales divulgados en los canales de la entidad y eventos.
Campañas, eventos y celebraciones: En este periodo se realizaron campañas, eventos y celebraciones que permitieron divulgar y posicionar mensajes institucionales y contribuir al mejoramiento del ambiente
</t>
  </si>
  <si>
    <r>
      <t xml:space="preserve">Durante el mes de mayo de 2020  participaron </t>
    </r>
    <r>
      <rPr>
        <sz val="9"/>
        <rFont val="Calibri (Cuerpo)"/>
      </rPr>
      <t>2.728 ciudadanos</t>
    </r>
    <r>
      <rPr>
        <sz val="9"/>
        <rFont val="Calibri"/>
        <family val="2"/>
        <scheme val="minor"/>
      </rPr>
      <t xml:space="preserve"> en procesos de participación ciudadana, para un total de </t>
    </r>
    <r>
      <rPr>
        <sz val="9"/>
        <rFont val="Calibri (Cuerpo)"/>
      </rPr>
      <t xml:space="preserve">7.060 </t>
    </r>
    <r>
      <rPr>
        <sz val="9"/>
        <rFont val="Calibri"/>
        <family val="2"/>
        <scheme val="minor"/>
      </rPr>
      <t xml:space="preserve">en lo corrido del año y un total de acumulado durante la vigencia del plan de desarrollo de </t>
    </r>
    <r>
      <rPr>
        <sz val="9"/>
        <rFont val="Calibri (Cuerpo)"/>
      </rPr>
      <t>126.667 ciudadanos.</t>
    </r>
    <r>
      <rPr>
        <sz val="9"/>
        <rFont val="Calibri"/>
        <family val="2"/>
        <scheme val="minor"/>
      </rPr>
      <t xml:space="preserve">  Esta participación se ejecutó  en el marco de las Comisiones Ambientales Locales y  actividades virtuales enfocadas en la celebración de  Día Del Río Bogotá, el Día de la Biodiversidad y la Semana del Posconsumo.  A partir de la declaración de la emergencia por el COVID 19, se dio inicio a las acciones  por medio de plataformas virtuales de libre acceso, la cual tuvo bastante acogida por parte de los ciudadanos, aumentando el número de  participantes y superando la meta programada durante la vigencia.
</t>
    </r>
  </si>
  <si>
    <r>
      <t xml:space="preserve">Durante el mes de mayo de 2020 se vincularon </t>
    </r>
    <r>
      <rPr>
        <sz val="9"/>
        <rFont val="Calibri (Cuerpo)"/>
      </rPr>
      <t xml:space="preserve">7.194 ciudadanos </t>
    </r>
    <r>
      <rPr>
        <sz val="9"/>
        <rFont val="Calibri"/>
        <family val="2"/>
        <scheme val="minor"/>
      </rPr>
      <t xml:space="preserve">en las estrategias de educación ambiental, para un total de </t>
    </r>
    <r>
      <rPr>
        <sz val="9"/>
        <rFont val="Calibri (Cuerpo)"/>
      </rPr>
      <t>25.544 ciudadanos</t>
    </r>
    <r>
      <rPr>
        <sz val="9"/>
        <rFont val="Calibri"/>
        <family val="2"/>
        <scheme val="minor"/>
      </rPr>
      <t xml:space="preserve"> en lo corrido del año y un acumulado durante el plan de desarrollo de </t>
    </r>
    <r>
      <rPr>
        <sz val="9"/>
        <rFont val="Calibri (Cuerpo)"/>
      </rPr>
      <t>1.132.937 ciudadanos</t>
    </r>
    <r>
      <rPr>
        <sz val="9"/>
        <rFont val="Calibri"/>
        <family val="2"/>
        <scheme val="minor"/>
      </rPr>
      <t>.  A partir de la declaración de la emergencia por el COVID 19, se dio inicio a las acciones de educación ambiental  por medio de plataformas virtuales de libre acceso por la página web de la entidad y por solicitudes formales de diferentes sectores sociales, académicos y organizacionales.  De igual forma, se articuló con la Secretaria de Educación para apoyar las clases virtuales con temas ambientales, aumentando el número de ciudadanos participantes y superando la meta programada durante la vigencia.</t>
    </r>
  </si>
  <si>
    <t xml:space="preserve">Durante el mes de mayo del 2020 se realizó la Secretaría Técnica de 18 Comisiones Ambientales Locales - CAL realizadas en las 20 localidades del D.C. de manera virtual donde se contó con la participación de 525 ciudadanos. En el marco de las CAL se trabajó en la planeación de la Semana Ambiental a llevarse a cabo la primera semana de junio y que se celebrará por medio de actividades virtuales para la vinculación de ciudadanos adoptando las medidas de protección sanitaria en relación al COVID - 19. </t>
  </si>
  <si>
    <t>Durante el mes de mayo de 2020 participó un total de 2.203 ciudadanos en procesos de participación en las 20 localidades del Distrito Capital, liderados por los Gestores Ambientales Locales de la Oficina de Participación, Educación y Localidades. Las actividades desarrolladas para el cumplimiento de la meta de vinculación de ciudadanos a procesos de participación ambiental estuvieron enfocadas en la celebración de  Día Del Río Bogotá, el Día de la Biodiversidad y la Semana del Posconsumo con actividades virtuales que permitieron la participación ciudadana.</t>
  </si>
  <si>
    <t>Durante el periodo reportado, el equipo pedagógico de la estrategia  aulas ambientales contó con la participación de 3.909  ciudadanos.   En respuesta a las medidas de aislamiento social obligatorio por prevención al virus SARS-coV-2, decretadas por el Gobierno Nacional, se desarrollaron acciones de educación ambiental por medio de plataformas virtuales. Las actividades ejecutadas durante el mes de mayo por los equipos pedagógicos de las aulas ambientales tuvieron un énfasis en Biodiversidad, Cambio Climático,Manejo Integral de Residuos Sólidos y Agua y Estructura Ecológica Principal donde se ejecutaron acciones pedagógicas y recorridos de interpretación de manera virtual, teniendo como por ejemplo actividades con  el Liceo Femenino Mercedes Nariño en el marco del día mundial del Reciclaje, con la Mesa de Educación Ambiental de Suba con quien se celebró el día del Río Bogotá. Finalmente con el Colegio Pedagógico Dulce María se realizó acción pedagógica enmarcada en el Día internacional de la diversidad biológica.</t>
  </si>
  <si>
    <t>Durante el mes de mayo de 2020, el equipo de educación ambiental por territorios realizó acciones de educación ambiental con la participación de 1.729  ciudadanos.  En respuesta a las medidas de aislamiento social obligatorio por prevención al virus SARS-coV-2 y su enfermedad asociada COVID-19, decretadas por el Gobierno Nacional, se desarrollaron acciones de educación ambiental por medio de plataformas virtuales de libre acceso por la página web de la entidad y por solicitudes formales de diferentes sectores sociales, académicos y organizacionales. Así mismo, se realizaron actividades virtuales con Colegios, Entidades Públicas y empresas interesadas en la oferta virtual socializada por redes sociales y correos oficiales. Se realizó la conmemoración del día del río Bogotá y el día de la Biodiversidad con diferentes ofertas virtuales, mediante las plataformas disponibles.</t>
  </si>
  <si>
    <t>El equipo desarrolló caminatas ecológicas durante el mes de mayo de 2020 y contó con la participación de 1095 ciudadanos. En respuesta a las medidas de aislamiento social obligatorio por prevención al virus SARS-coV-2 y su enfermedad asociada COVID-19, decretadas por el Gobierno Nacional, se desarrollaron caminatas ecológicas virtuales dirigidas a grupos focales y de libre acceso a través de la página web de la SDA. Así mismo, con entidades Distritales y los grupos interesados en dichos recorridos.  Se ofertaron caminatas ecológicas virtuales por 10 senderos del Distrito Capital, incluyendo los de Cerros Orientales, algunos Parques Ecológicos Distritales de Humedal y uno sobre la cuenca del Río Bogotá en conmemoración de su día por plataforma virtual.</t>
  </si>
  <si>
    <t>Durante el mes de mayo de 2020, el equipo de educación ambiental mediante TIC realizó acciones de educación ambiental con la participación de 461 ciudadanos. En  respuesta a las medidas de aislamiento social obligatorio por prevención al virus SARS-coV-2 y su enfermedad asociada COVID-19, decretadas por el Gobierno Nacional, se desarrollaron acciones de educación ambiental por medio de plataformas virtuales de libre acceso por la página web de la entidad y por solicitudes formales de diferentes sectores, con especial énfasis al eje temático de Biodiversidad en el Distrito Capital y las Prácticas Sostenibles. Se realizaron acciones en conmemoración del día de la Biodiversidad y el día del Río Bogotá.</t>
  </si>
  <si>
    <t>A MAYO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</si>
</sst>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_-* #,##0.00\ &quot;€&quot;_-;\-* #,##0.00\ &quot;€&quot;_-;_-* &quot;-&quot;??\ &quot;€&quot;_-;_-@_-"/>
    <numFmt numFmtId="165" formatCode="_-* #,##0.00\ _€_-;\-* #,##0.00\ _€_-;_-* &quot;-&quot;??\ _€_-;_-@_-"/>
    <numFmt numFmtId="166" formatCode="_(&quot;$&quot;\ * #,##0.00_);_(&quot;$&quot;\ * \(#,##0.00\);_(&quot;$&quot;\ * &quot;-&quot;??_);_(@_)"/>
    <numFmt numFmtId="167" formatCode="_(* #,##0.00_);_(* \(#,##0.00\);_(* &quot;-&quot;??_);_(@_)"/>
    <numFmt numFmtId="168" formatCode="_ &quot;$&quot;\ * #,##0.00_ ;_ &quot;$&quot;\ * \-#,##0.00_ ;_ &quot;$&quot;\ * &quot;-&quot;??_ ;_ @_ "/>
    <numFmt numFmtId="169" formatCode="_ * #,##0.00_ ;_ * \-#,##0.00_ ;_ * &quot;-&quot;??_ ;_ @_ "/>
    <numFmt numFmtId="170" formatCode="[$$-240A]\ #,##0"/>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_(* #,##0_);_(* \(#,##0\);_(* &quot;-&quot;??_);_(@_)"/>
    <numFmt numFmtId="177" formatCode="_-[$$-240A]* #,##0_-;\-[$$-240A]* #,##0_-;_-[$$-240A]* &quot;-&quot;??_-;_-@_-"/>
    <numFmt numFmtId="178" formatCode="_-* #,##0.0_-;\-* #,##0.0_-;_-* &quot;-&quot;_-;_-@_-"/>
  </numFmts>
  <fonts count="5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10"/>
      <color theme="1"/>
      <name val="Arial"/>
      <family val="2"/>
    </font>
    <font>
      <b/>
      <sz val="10"/>
      <color indexed="8"/>
      <name val="Arial"/>
      <family val="2"/>
    </font>
    <font>
      <b/>
      <sz val="8"/>
      <color indexed="8"/>
      <name val="Arial"/>
      <family val="2"/>
    </font>
    <font>
      <b/>
      <sz val="11"/>
      <name val="Calibri"/>
      <family val="2"/>
      <scheme val="minor"/>
    </font>
    <font>
      <b/>
      <sz val="11"/>
      <name val="Arial"/>
      <family val="2"/>
    </font>
    <font>
      <b/>
      <sz val="11"/>
      <color indexed="8"/>
      <name val="Arial"/>
      <family val="2"/>
    </font>
    <font>
      <sz val="9"/>
      <name val="Calibri"/>
      <family val="2"/>
      <scheme val="minor"/>
    </font>
    <font>
      <sz val="10"/>
      <name val="Calibri"/>
      <family val="2"/>
      <scheme val="minor"/>
    </font>
    <font>
      <sz val="9"/>
      <color indexed="81"/>
      <name val="Tahoma"/>
      <family val="2"/>
    </font>
    <font>
      <b/>
      <sz val="9"/>
      <color indexed="81"/>
      <name val="Tahoma"/>
      <family val="2"/>
    </font>
    <font>
      <sz val="9"/>
      <name val="Calibri (Cuerpo)"/>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3"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30">
    <xf numFmtId="0" fontId="0" fillId="0" borderId="0"/>
    <xf numFmtId="169" fontId="9" fillId="0" borderId="0" applyFont="0" applyFill="0" applyBorder="0" applyAlignment="0" applyProtection="0"/>
    <xf numFmtId="169" fontId="4" fillId="0" borderId="0" applyFont="0" applyFill="0" applyBorder="0" applyAlignment="0" applyProtection="0"/>
    <xf numFmtId="165" fontId="6" fillId="0" borderId="0" applyFont="0" applyFill="0" applyBorder="0" applyAlignment="0" applyProtection="0"/>
    <xf numFmtId="167" fontId="2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8"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21" fillId="0" borderId="0" applyFont="0" applyFill="0" applyBorder="0" applyAlignment="0" applyProtection="0"/>
  </cellStyleXfs>
  <cellXfs count="57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3" fontId="17"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xf>
    <xf numFmtId="175" fontId="24" fillId="0" borderId="1"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28" fillId="3" borderId="29" xfId="0" applyFont="1" applyFill="1" applyBorder="1"/>
    <xf numFmtId="0" fontId="0" fillId="4" borderId="0" xfId="0" applyFill="1"/>
    <xf numFmtId="0" fontId="0" fillId="5" borderId="0" xfId="0" applyFill="1"/>
    <xf numFmtId="0" fontId="30" fillId="3" borderId="0" xfId="16" applyFont="1" applyFill="1" applyBorder="1" applyProtection="1">
      <protection locked="0"/>
    </xf>
    <xf numFmtId="0" fontId="0" fillId="3" borderId="0" xfId="0" applyFill="1" applyBorder="1"/>
    <xf numFmtId="0" fontId="31" fillId="3" borderId="0" xfId="16" applyFont="1" applyFill="1" applyBorder="1" applyAlignment="1" applyProtection="1">
      <alignment horizontal="center"/>
      <protection locked="0"/>
    </xf>
    <xf numFmtId="0" fontId="32" fillId="3" borderId="0" xfId="16" applyFont="1" applyFill="1" applyBorder="1" applyProtection="1">
      <protection locked="0"/>
    </xf>
    <xf numFmtId="3" fontId="16" fillId="0" borderId="1"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0" fontId="3" fillId="0" borderId="4"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 fontId="33" fillId="0" borderId="5"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0" fontId="35" fillId="0" borderId="0" xfId="0" applyFont="1" applyFill="1"/>
    <xf numFmtId="0" fontId="37"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14" fillId="5" borderId="4" xfId="16" applyFont="1" applyFill="1" applyBorder="1" applyAlignment="1">
      <alignment horizontal="center" vertical="center" textRotation="90" wrapText="1"/>
    </xf>
    <xf numFmtId="172" fontId="23" fillId="5" borderId="5" xfId="0" applyNumberFormat="1" applyFont="1" applyFill="1" applyBorder="1" applyAlignment="1">
      <alignment vertical="center"/>
    </xf>
    <xf numFmtId="172" fontId="23" fillId="5" borderId="3" xfId="0" applyNumberFormat="1" applyFont="1" applyFill="1" applyBorder="1" applyAlignment="1">
      <alignment vertical="center"/>
    </xf>
    <xf numFmtId="172" fontId="23" fillId="6" borderId="1" xfId="0" applyNumberFormat="1" applyFont="1" applyFill="1" applyBorder="1" applyAlignment="1">
      <alignment vertical="center"/>
    </xf>
    <xf numFmtId="172" fontId="39" fillId="5" borderId="3" xfId="0" applyNumberFormat="1" applyFont="1" applyFill="1" applyBorder="1" applyAlignment="1">
      <alignment vertical="center"/>
    </xf>
    <xf numFmtId="0" fontId="19" fillId="5" borderId="56" xfId="19" applyFont="1" applyFill="1" applyBorder="1" applyAlignment="1">
      <alignment horizontal="left" vertical="center" wrapText="1"/>
    </xf>
    <xf numFmtId="0" fontId="19" fillId="6" borderId="55" xfId="19" applyFont="1" applyFill="1" applyBorder="1" applyAlignment="1">
      <alignment horizontal="left" vertical="center" wrapText="1"/>
    </xf>
    <xf numFmtId="0" fontId="29" fillId="0" borderId="0" xfId="0" applyFont="1" applyFill="1"/>
    <xf numFmtId="0" fontId="0" fillId="0" borderId="1" xfId="0" applyFill="1" applyBorder="1" applyAlignment="1">
      <alignment horizontal="center" vertical="center"/>
    </xf>
    <xf numFmtId="0" fontId="29" fillId="7" borderId="1" xfId="0" applyFont="1" applyFill="1" applyBorder="1" applyAlignment="1">
      <alignment horizontal="center" vertical="center"/>
    </xf>
    <xf numFmtId="0" fontId="42" fillId="7" borderId="1" xfId="0" applyFont="1" applyFill="1" applyBorder="1" applyAlignment="1">
      <alignment horizontal="center" vertical="center"/>
    </xf>
    <xf numFmtId="0" fontId="22" fillId="0" borderId="1" xfId="0" applyFont="1" applyFill="1" applyBorder="1" applyAlignment="1">
      <alignment horizontal="center" vertical="center"/>
    </xf>
    <xf numFmtId="0" fontId="29"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3" fillId="0" borderId="1" xfId="0" applyFont="1" applyFill="1" applyBorder="1" applyAlignment="1">
      <alignment horizontal="justify" vertical="center" wrapText="1"/>
    </xf>
    <xf numFmtId="3" fontId="4" fillId="0" borderId="3" xfId="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1" fontId="33" fillId="0" borderId="4" xfId="10" applyNumberFormat="1" applyFont="1" applyFill="1" applyBorder="1" applyAlignment="1">
      <alignment horizontal="center" vertical="center" wrapText="1"/>
    </xf>
    <xf numFmtId="171" fontId="33" fillId="0" borderId="1" xfId="0" applyNumberFormat="1" applyFont="1" applyFill="1" applyBorder="1" applyAlignment="1">
      <alignment horizontal="center" vertical="center"/>
    </xf>
    <xf numFmtId="9" fontId="2" fillId="5" borderId="39" xfId="21" applyFont="1" applyFill="1" applyBorder="1" applyAlignment="1">
      <alignment horizontal="center" vertical="center" wrapText="1"/>
    </xf>
    <xf numFmtId="3" fontId="33" fillId="3" borderId="3" xfId="19"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3" fontId="33" fillId="0" borderId="1" xfId="19" applyNumberFormat="1" applyFont="1" applyFill="1" applyBorder="1" applyAlignment="1">
      <alignment horizontal="center" vertical="center" wrapText="1"/>
    </xf>
    <xf numFmtId="3" fontId="4" fillId="0" borderId="3" xfId="27"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3" fontId="4" fillId="0" borderId="1" xfId="28" applyNumberFormat="1" applyFont="1" applyFill="1" applyBorder="1" applyAlignment="1">
      <alignment horizontal="center" vertical="center" wrapText="1"/>
    </xf>
    <xf numFmtId="0" fontId="4" fillId="0" borderId="1" xfId="19" applyFont="1" applyFill="1" applyBorder="1" applyAlignment="1">
      <alignment horizontal="center"/>
    </xf>
    <xf numFmtId="3" fontId="4" fillId="0" borderId="3" xfId="19" applyNumberFormat="1" applyFont="1" applyFill="1" applyBorder="1" applyAlignment="1">
      <alignment horizontal="center" vertical="center" wrapText="1"/>
    </xf>
    <xf numFmtId="3" fontId="4" fillId="0" borderId="3" xfId="19" applyNumberFormat="1" applyFont="1" applyFill="1" applyBorder="1" applyAlignment="1">
      <alignment horizontal="center" vertical="center"/>
    </xf>
    <xf numFmtId="3" fontId="4" fillId="0" borderId="1" xfId="19" applyNumberFormat="1" applyFont="1" applyFill="1" applyBorder="1" applyAlignment="1">
      <alignment horizontal="center" vertical="center"/>
    </xf>
    <xf numFmtId="171" fontId="19" fillId="5" borderId="50" xfId="19" applyNumberFormat="1" applyFont="1" applyFill="1" applyBorder="1" applyAlignment="1">
      <alignment horizontal="left" vertical="center" wrapText="1"/>
    </xf>
    <xf numFmtId="3" fontId="29" fillId="0" borderId="1" xfId="0" applyNumberFormat="1" applyFont="1" applyBorder="1" applyAlignment="1">
      <alignment horizontal="center" vertical="center"/>
    </xf>
    <xf numFmtId="3" fontId="47" fillId="0" borderId="1" xfId="0" applyNumberFormat="1" applyFont="1" applyBorder="1" applyAlignment="1">
      <alignment horizontal="center" vertical="center"/>
    </xf>
    <xf numFmtId="171" fontId="19" fillId="6" borderId="7" xfId="19" applyNumberFormat="1" applyFont="1" applyFill="1" applyBorder="1" applyAlignment="1">
      <alignment horizontal="left" vertical="center" wrapText="1"/>
    </xf>
    <xf numFmtId="171" fontId="19" fillId="5" borderId="53" xfId="19" applyNumberFormat="1" applyFont="1" applyFill="1" applyBorder="1" applyAlignment="1">
      <alignment horizontal="left" vertical="center" wrapText="1"/>
    </xf>
    <xf numFmtId="171" fontId="47" fillId="0" borderId="4" xfId="0" applyNumberFormat="1" applyFont="1" applyBorder="1"/>
    <xf numFmtId="0" fontId="2" fillId="5" borderId="4" xfId="16" applyFont="1" applyFill="1" applyBorder="1" applyAlignment="1">
      <alignment horizontal="center" vertical="center" wrapText="1"/>
    </xf>
    <xf numFmtId="1" fontId="12" fillId="0" borderId="3"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1" fontId="12" fillId="0" borderId="4" xfId="0" applyNumberFormat="1" applyFont="1" applyFill="1" applyBorder="1" applyAlignment="1">
      <alignment vertical="center" wrapText="1"/>
    </xf>
    <xf numFmtId="1" fontId="12" fillId="0" borderId="3" xfId="0" applyNumberFormat="1" applyFont="1" applyFill="1" applyBorder="1" applyAlignment="1">
      <alignment horizontal="left" vertical="center" wrapText="1"/>
    </xf>
    <xf numFmtId="1" fontId="12" fillId="0" borderId="1" xfId="0" applyNumberFormat="1" applyFont="1" applyFill="1" applyBorder="1" applyAlignment="1">
      <alignment horizontal="left" vertical="center" wrapText="1"/>
    </xf>
    <xf numFmtId="0" fontId="19" fillId="5" borderId="63" xfId="19" applyFont="1" applyFill="1" applyBorder="1" applyAlignment="1">
      <alignment horizontal="left" vertical="center" wrapText="1"/>
    </xf>
    <xf numFmtId="172" fontId="23" fillId="5" borderId="1" xfId="0" applyNumberFormat="1" applyFont="1" applyFill="1" applyBorder="1" applyAlignment="1">
      <alignment vertical="center"/>
    </xf>
    <xf numFmtId="172" fontId="39" fillId="6" borderId="1" xfId="0" applyNumberFormat="1" applyFont="1" applyFill="1" applyBorder="1" applyAlignment="1">
      <alignment vertical="center" wrapText="1"/>
    </xf>
    <xf numFmtId="0" fontId="14" fillId="5" borderId="2" xfId="19"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170" fontId="3" fillId="0" borderId="3" xfId="0" applyNumberFormat="1" applyFont="1" applyFill="1" applyBorder="1" applyAlignment="1">
      <alignment horizontal="center" vertical="center" wrapText="1"/>
    </xf>
    <xf numFmtId="3" fontId="4" fillId="0" borderId="5" xfId="27" applyNumberFormat="1" applyFont="1" applyFill="1" applyBorder="1" applyAlignment="1">
      <alignment horizontal="center" vertical="center" wrapText="1"/>
    </xf>
    <xf numFmtId="172" fontId="39" fillId="6" borderId="4" xfId="0" applyNumberFormat="1" applyFont="1" applyFill="1" applyBorder="1" applyAlignment="1">
      <alignment vertical="center" wrapText="1"/>
    </xf>
    <xf numFmtId="171" fontId="0" fillId="0" borderId="4" xfId="0" applyNumberFormat="1" applyBorder="1"/>
    <xf numFmtId="3" fontId="49" fillId="0" borderId="3" xfId="0" applyNumberFormat="1" applyFont="1" applyFill="1" applyBorder="1" applyAlignment="1">
      <alignment horizontal="center" vertical="center" wrapText="1"/>
    </xf>
    <xf numFmtId="171" fontId="29" fillId="0" borderId="4" xfId="0" applyNumberFormat="1" applyFont="1" applyBorder="1"/>
    <xf numFmtId="3" fontId="48"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center" wrapText="1"/>
    </xf>
    <xf numFmtId="172" fontId="23" fillId="6" borderId="4" xfId="0" applyNumberFormat="1" applyFont="1" applyFill="1" applyBorder="1" applyAlignment="1">
      <alignment vertical="center"/>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10" fontId="4" fillId="2" borderId="0" xfId="16" applyNumberFormat="1" applyFill="1" applyAlignment="1">
      <alignment horizontal="center" vertical="center"/>
    </xf>
    <xf numFmtId="10" fontId="4" fillId="0" borderId="0" xfId="16" applyNumberFormat="1" applyAlignment="1">
      <alignment horizontal="center" vertical="center"/>
    </xf>
    <xf numFmtId="0" fontId="0" fillId="0" borderId="4" xfId="0" applyFill="1" applyBorder="1" applyAlignment="1">
      <alignment vertical="center" wrapText="1"/>
    </xf>
    <xf numFmtId="171" fontId="33" fillId="3" borderId="5" xfId="10" applyNumberFormat="1" applyFont="1" applyFill="1" applyBorder="1" applyAlignment="1">
      <alignment horizontal="center" vertical="center"/>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2" fontId="0"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71" fontId="0" fillId="0" borderId="0" xfId="0" applyNumberFormat="1" applyFill="1"/>
    <xf numFmtId="171" fontId="4" fillId="0" borderId="3" xfId="0" applyNumberFormat="1" applyFont="1" applyFill="1" applyBorder="1" applyAlignment="1">
      <alignment horizontal="center" vertical="center"/>
    </xf>
    <xf numFmtId="171" fontId="4" fillId="0" borderId="4" xfId="0" applyNumberFormat="1" applyFont="1" applyFill="1" applyBorder="1" applyAlignment="1">
      <alignment horizontal="center" vertical="center"/>
    </xf>
    <xf numFmtId="172" fontId="51" fillId="5" borderId="3" xfId="0" applyNumberFormat="1" applyFont="1" applyFill="1" applyBorder="1" applyAlignment="1">
      <alignment horizontal="center" vertical="center"/>
    </xf>
    <xf numFmtId="172" fontId="51" fillId="6" borderId="1" xfId="0" applyNumberFormat="1" applyFont="1" applyFill="1" applyBorder="1" applyAlignment="1">
      <alignment horizontal="center" vertical="center"/>
    </xf>
    <xf numFmtId="172" fontId="51" fillId="5" borderId="5" xfId="0" applyNumberFormat="1" applyFont="1" applyFill="1" applyBorder="1" applyAlignment="1">
      <alignment horizontal="center" vertical="center"/>
    </xf>
    <xf numFmtId="3" fontId="0" fillId="0" borderId="0" xfId="0" applyNumberFormat="1" applyFill="1" applyAlignment="1">
      <alignment horizontal="center" vertical="center"/>
    </xf>
    <xf numFmtId="10" fontId="24" fillId="0" borderId="5" xfId="21"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175" fontId="24" fillId="0" borderId="1" xfId="0" applyNumberFormat="1" applyFont="1" applyFill="1" applyBorder="1" applyAlignment="1">
      <alignment horizontal="center" vertical="center"/>
    </xf>
    <xf numFmtId="3" fontId="17" fillId="0" borderId="1" xfId="10"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171" fontId="18" fillId="0" borderId="1" xfId="0" applyNumberFormat="1" applyFont="1" applyFill="1" applyBorder="1" applyAlignment="1">
      <alignment horizontal="right" vertical="center"/>
    </xf>
    <xf numFmtId="175" fontId="24" fillId="0" borderId="1" xfId="0" applyNumberFormat="1" applyFont="1" applyFill="1" applyBorder="1" applyAlignment="1">
      <alignment horizontal="center"/>
    </xf>
    <xf numFmtId="175" fontId="24" fillId="0" borderId="4" xfId="0" applyNumberFormat="1" applyFont="1" applyFill="1" applyBorder="1" applyAlignment="1">
      <alignment horizontal="center"/>
    </xf>
    <xf numFmtId="0" fontId="7" fillId="0" borderId="4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5" fontId="7" fillId="0" borderId="1" xfId="5" applyNumberFormat="1" applyFont="1" applyFill="1" applyBorder="1" applyAlignment="1">
      <alignment horizontal="center" vertical="center"/>
    </xf>
    <xf numFmtId="175" fontId="7" fillId="0" borderId="1" xfId="0" applyNumberFormat="1" applyFont="1" applyFill="1" applyBorder="1" applyAlignment="1">
      <alignment horizontal="center" vertical="center"/>
    </xf>
    <xf numFmtId="175" fontId="7" fillId="0" borderId="3" xfId="5" applyNumberFormat="1" applyFont="1" applyFill="1" applyBorder="1" applyAlignment="1">
      <alignment vertical="center"/>
    </xf>
    <xf numFmtId="10" fontId="7" fillId="0" borderId="1" xfId="24" applyNumberFormat="1" applyFont="1" applyFill="1" applyBorder="1" applyAlignment="1">
      <alignment horizontal="center" vertical="center"/>
    </xf>
    <xf numFmtId="0" fontId="16" fillId="0" borderId="11" xfId="0" applyFont="1" applyFill="1" applyBorder="1" applyAlignment="1">
      <alignment horizontal="justify" vertical="center" wrapText="1"/>
    </xf>
    <xf numFmtId="0" fontId="7" fillId="0" borderId="0" xfId="0" applyFont="1" applyFill="1"/>
    <xf numFmtId="9" fontId="44" fillId="0" borderId="1" xfId="16"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5" fontId="25" fillId="0" borderId="4" xfId="0" applyNumberFormat="1" applyFont="1" applyFill="1" applyBorder="1" applyAlignment="1">
      <alignment horizontal="center" vertical="center"/>
    </xf>
    <xf numFmtId="177" fontId="33" fillId="0" borderId="1" xfId="1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177" fontId="33" fillId="0" borderId="4" xfId="0"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4" fontId="16" fillId="0" borderId="3" xfId="0" applyNumberFormat="1" applyFont="1" applyFill="1" applyBorder="1" applyAlignment="1">
      <alignment horizontal="center" vertical="center" wrapText="1"/>
    </xf>
    <xf numFmtId="175" fontId="24" fillId="0" borderId="1" xfId="5" applyNumberFormat="1" applyFont="1" applyFill="1" applyBorder="1" applyAlignment="1">
      <alignment horizontal="center" vertical="center"/>
    </xf>
    <xf numFmtId="175" fontId="0" fillId="3" borderId="0" xfId="0" applyNumberFormat="1" applyFill="1"/>
    <xf numFmtId="171" fontId="33" fillId="3" borderId="1" xfId="10" applyNumberFormat="1" applyFont="1" applyFill="1" applyBorder="1" applyAlignment="1">
      <alignment horizontal="center" vertical="center"/>
    </xf>
    <xf numFmtId="175" fontId="5" fillId="0" borderId="3" xfId="5" applyNumberFormat="1" applyFont="1" applyFill="1" applyBorder="1" applyAlignment="1">
      <alignment vertical="center"/>
    </xf>
    <xf numFmtId="10" fontId="7" fillId="0" borderId="1" xfId="21" applyNumberFormat="1" applyFont="1" applyFill="1" applyBorder="1" applyAlignment="1">
      <alignment horizontal="center" vertical="center"/>
    </xf>
    <xf numFmtId="10" fontId="44" fillId="0" borderId="1" xfId="16"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0" fontId="0" fillId="0" borderId="4" xfId="0" applyFill="1" applyBorder="1" applyAlignment="1">
      <alignment horizontal="center" vertical="center" wrapText="1"/>
    </xf>
    <xf numFmtId="175" fontId="5" fillId="0" borderId="1" xfId="5" applyNumberFormat="1" applyFont="1" applyFill="1" applyBorder="1" applyAlignment="1">
      <alignment horizontal="center" vertical="center"/>
    </xf>
    <xf numFmtId="177" fontId="33" fillId="0" borderId="1" xfId="10" applyNumberFormat="1" applyFont="1" applyFill="1" applyBorder="1" applyAlignment="1">
      <alignment horizontal="center" vertical="center"/>
    </xf>
    <xf numFmtId="165" fontId="24" fillId="0" borderId="3" xfId="3" applyNumberFormat="1" applyFont="1" applyFill="1" applyBorder="1" applyAlignment="1">
      <alignment horizontal="center" vertical="center"/>
    </xf>
    <xf numFmtId="171" fontId="33" fillId="3" borderId="1" xfId="10" applyNumberFormat="1" applyFont="1" applyFill="1" applyBorder="1" applyAlignment="1">
      <alignment horizontal="center" vertical="center"/>
    </xf>
    <xf numFmtId="0" fontId="44" fillId="0" borderId="0" xfId="0" applyFont="1" applyAlignment="1">
      <alignment horizontal="center" vertical="center"/>
    </xf>
    <xf numFmtId="0" fontId="0" fillId="0" borderId="4" xfId="0" applyFill="1" applyBorder="1" applyAlignment="1">
      <alignment horizontal="center" vertical="center" wrapText="1"/>
    </xf>
    <xf numFmtId="171" fontId="33" fillId="3" borderId="1" xfId="10" applyNumberFormat="1" applyFont="1" applyFill="1" applyBorder="1" applyAlignment="1">
      <alignment horizontal="center" vertical="center"/>
    </xf>
    <xf numFmtId="0" fontId="15" fillId="5" borderId="48" xfId="0" applyFont="1" applyFill="1" applyBorder="1" applyAlignment="1" applyProtection="1">
      <alignment horizontal="left" vertical="center" wrapText="1"/>
      <protection locked="0"/>
    </xf>
    <xf numFmtId="0" fontId="15" fillId="6" borderId="8"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5" fillId="6" borderId="58" xfId="0" applyFont="1" applyFill="1" applyBorder="1" applyAlignment="1" applyProtection="1">
      <alignment horizontal="left" vertical="center" wrapText="1"/>
      <protection locked="0"/>
    </xf>
    <xf numFmtId="0" fontId="15" fillId="5" borderId="16" xfId="0" applyFont="1" applyFill="1" applyBorder="1" applyAlignment="1" applyProtection="1">
      <alignment horizontal="left" vertical="center" wrapText="1"/>
      <protection locked="0"/>
    </xf>
    <xf numFmtId="0" fontId="15" fillId="6" borderId="43" xfId="0" applyFont="1" applyFill="1" applyBorder="1" applyAlignment="1" applyProtection="1">
      <alignment horizontal="left" vertical="center" wrapText="1"/>
      <protection locked="0"/>
    </xf>
    <xf numFmtId="0" fontId="15" fillId="5" borderId="43" xfId="0" applyFont="1" applyFill="1" applyBorder="1" applyAlignment="1" applyProtection="1">
      <alignment horizontal="left" vertical="center" wrapText="1"/>
      <protection locked="0"/>
    </xf>
    <xf numFmtId="176" fontId="21" fillId="8" borderId="1" xfId="3" applyNumberFormat="1" applyFont="1" applyFill="1" applyBorder="1" applyAlignment="1">
      <alignment horizontal="center" vertical="center"/>
    </xf>
    <xf numFmtId="0" fontId="33" fillId="3" borderId="1" xfId="10" applyNumberFormat="1" applyFont="1" applyFill="1" applyBorder="1" applyAlignment="1">
      <alignment horizontal="center" vertical="center"/>
    </xf>
    <xf numFmtId="177" fontId="0" fillId="0" borderId="0" xfId="0" applyNumberFormat="1"/>
    <xf numFmtId="171" fontId="0" fillId="0" borderId="1" xfId="0" applyNumberFormat="1" applyFill="1" applyBorder="1"/>
    <xf numFmtId="0" fontId="5" fillId="5" borderId="4" xfId="0"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0" fontId="0" fillId="0" borderId="4" xfId="0" applyFill="1" applyBorder="1" applyAlignment="1">
      <alignment horizontal="center" vertical="center" wrapText="1"/>
    </xf>
    <xf numFmtId="0" fontId="44" fillId="0" borderId="3" xfId="0" applyFont="1" applyFill="1" applyBorder="1" applyAlignment="1">
      <alignment horizontal="center" vertical="center"/>
    </xf>
    <xf numFmtId="177" fontId="0" fillId="0" borderId="0" xfId="0" applyNumberFormat="1" applyFill="1" applyAlignment="1">
      <alignment horizontal="center" vertical="center"/>
    </xf>
    <xf numFmtId="171" fontId="33" fillId="3" borderId="8" xfId="10" applyNumberFormat="1" applyFont="1" applyFill="1" applyBorder="1" applyAlignment="1">
      <alignment horizontal="center" vertical="center"/>
    </xf>
    <xf numFmtId="3" fontId="4" fillId="0" borderId="16" xfId="27" applyNumberFormat="1" applyFont="1" applyFill="1" applyBorder="1" applyAlignment="1">
      <alignment horizontal="center" vertical="center" wrapText="1"/>
    </xf>
    <xf numFmtId="177" fontId="0" fillId="0" borderId="1" xfId="0" applyNumberFormat="1" applyFont="1" applyBorder="1"/>
    <xf numFmtId="171" fontId="33" fillId="3" borderId="1" xfId="10" applyNumberFormat="1" applyFont="1" applyFill="1" applyBorder="1" applyAlignment="1">
      <alignment horizontal="center" vertical="center"/>
    </xf>
    <xf numFmtId="0" fontId="12" fillId="2" borderId="0" xfId="16" applyFont="1" applyFill="1" applyAlignment="1">
      <alignment vertical="center" wrapText="1"/>
    </xf>
    <xf numFmtId="9" fontId="2" fillId="5" borderId="1" xfId="21" applyFont="1" applyFill="1" applyBorder="1" applyAlignment="1">
      <alignment horizontal="center" vertical="center" wrapText="1"/>
    </xf>
    <xf numFmtId="171" fontId="20" fillId="3" borderId="1" xfId="10" applyNumberFormat="1" applyFont="1" applyFill="1" applyBorder="1" applyAlignment="1">
      <alignment horizontal="center" vertical="center"/>
    </xf>
    <xf numFmtId="41" fontId="0" fillId="0" borderId="0" xfId="29" applyFont="1" applyFill="1"/>
    <xf numFmtId="178" fontId="0" fillId="0" borderId="0" xfId="29" applyNumberFormat="1" applyFont="1" applyFill="1"/>
    <xf numFmtId="41" fontId="0" fillId="0" borderId="0" xfId="0" applyNumberFormat="1" applyFill="1"/>
    <xf numFmtId="0" fontId="5" fillId="5" borderId="2" xfId="0"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175" fontId="24" fillId="0" borderId="3" xfId="3" applyNumberFormat="1" applyFont="1" applyFill="1" applyBorder="1" applyAlignment="1">
      <alignment horizontal="center" vertical="center"/>
    </xf>
    <xf numFmtId="10" fontId="24" fillId="0" borderId="3" xfId="21" applyNumberFormat="1" applyFont="1" applyFill="1" applyBorder="1" applyAlignment="1">
      <alignment horizontal="center" vertical="center"/>
    </xf>
    <xf numFmtId="3" fontId="4" fillId="0" borderId="18" xfId="0" applyNumberFormat="1" applyFont="1" applyFill="1" applyBorder="1" applyAlignment="1">
      <alignment horizontal="center" vertical="center" wrapText="1"/>
    </xf>
    <xf numFmtId="171" fontId="0" fillId="0" borderId="0" xfId="0" applyNumberFormat="1" applyFill="1" applyBorder="1" applyAlignment="1">
      <alignment horizontal="center" vertical="center"/>
    </xf>
    <xf numFmtId="3" fontId="4" fillId="0" borderId="19" xfId="0" applyNumberFormat="1" applyFont="1" applyFill="1" applyBorder="1" applyAlignment="1">
      <alignment horizontal="center" vertical="center" wrapText="1"/>
    </xf>
    <xf numFmtId="37" fontId="18" fillId="0" borderId="4" xfId="9" applyNumberFormat="1" applyFont="1" applyFill="1" applyBorder="1" applyAlignment="1">
      <alignment horizontal="center" vertical="center"/>
    </xf>
    <xf numFmtId="10" fontId="24" fillId="0" borderId="39" xfId="21" applyNumberFormat="1" applyFont="1" applyFill="1" applyBorder="1" applyAlignment="1">
      <alignment horizontal="center" vertical="center"/>
    </xf>
    <xf numFmtId="171" fontId="33" fillId="0" borderId="38" xfId="10" applyNumberFormat="1" applyFont="1" applyFill="1" applyBorder="1" applyAlignment="1">
      <alignment horizontal="center" vertical="center" wrapText="1"/>
    </xf>
    <xf numFmtId="175" fontId="24" fillId="0" borderId="3" xfId="0" applyNumberFormat="1" applyFont="1" applyFill="1" applyBorder="1" applyAlignment="1">
      <alignment horizontal="center"/>
    </xf>
    <xf numFmtId="10" fontId="24" fillId="0" borderId="10" xfId="21" applyNumberFormat="1" applyFont="1" applyFill="1" applyBorder="1" applyAlignment="1">
      <alignment horizontal="center" vertical="center"/>
    </xf>
    <xf numFmtId="10" fontId="24" fillId="0" borderId="21" xfId="21" applyNumberFormat="1" applyFont="1" applyFill="1" applyBorder="1" applyAlignment="1">
      <alignment horizontal="center" vertical="center"/>
    </xf>
    <xf numFmtId="10" fontId="24" fillId="0" borderId="64" xfId="21"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3" fillId="0" borderId="3"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9" fontId="44" fillId="0" borderId="38" xfId="25" applyFont="1" applyFill="1" applyBorder="1" applyAlignment="1">
      <alignment horizontal="center" vertical="center" wrapText="1"/>
    </xf>
    <xf numFmtId="9" fontId="44" fillId="0" borderId="38" xfId="24" applyFont="1" applyFill="1" applyBorder="1" applyAlignment="1">
      <alignment horizontal="center" vertical="center" wrapText="1"/>
    </xf>
    <xf numFmtId="9" fontId="44" fillId="0" borderId="1" xfId="25" applyFont="1" applyFill="1" applyBorder="1" applyAlignment="1">
      <alignment horizontal="center" vertical="center" wrapText="1"/>
    </xf>
    <xf numFmtId="9" fontId="4" fillId="0" borderId="3" xfId="25" applyFont="1" applyFill="1" applyBorder="1" applyAlignment="1">
      <alignment horizontal="center" vertical="center" wrapText="1"/>
    </xf>
    <xf numFmtId="9" fontId="4" fillId="0" borderId="1" xfId="16" applyNumberFormat="1" applyFont="1" applyFill="1" applyBorder="1" applyAlignment="1">
      <alignment horizontal="center" vertical="center"/>
    </xf>
    <xf numFmtId="9" fontId="44" fillId="0" borderId="1" xfId="24" applyFont="1" applyFill="1" applyBorder="1" applyAlignment="1">
      <alignment horizontal="center" vertical="center" wrapText="1"/>
    </xf>
    <xf numFmtId="9" fontId="44" fillId="0" borderId="3" xfId="24" applyFont="1" applyFill="1" applyBorder="1" applyAlignment="1">
      <alignment horizontal="center" vertical="center" wrapText="1"/>
    </xf>
    <xf numFmtId="0" fontId="42" fillId="7" borderId="1" xfId="0" applyFont="1" applyFill="1" applyBorder="1" applyAlignment="1">
      <alignment horizontal="center" vertical="center" wrapText="1"/>
    </xf>
    <xf numFmtId="0" fontId="22" fillId="0" borderId="1" xfId="0" applyFont="1" applyFill="1" applyBorder="1" applyAlignment="1">
      <alignment horizontal="left"/>
    </xf>
    <xf numFmtId="0" fontId="0" fillId="0" borderId="28" xfId="0" applyFill="1" applyBorder="1" applyAlignment="1">
      <alignment horizontal="center"/>
    </xf>
    <xf numFmtId="0" fontId="0" fillId="0" borderId="0" xfId="0" applyFill="1" applyBorder="1" applyAlignment="1">
      <alignment horizont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42" fillId="7" borderId="1" xfId="0" applyFont="1" applyFill="1" applyBorder="1" applyAlignment="1">
      <alignment horizontal="center" vertical="center"/>
    </xf>
    <xf numFmtId="0" fontId="22" fillId="0" borderId="1" xfId="0" applyFont="1" applyFill="1" applyBorder="1" applyAlignment="1">
      <alignment horizontal="left" vertical="center"/>
    </xf>
    <xf numFmtId="0" fontId="10" fillId="5" borderId="18"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38" fillId="0" borderId="16"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36" xfId="0" applyFont="1" applyFill="1" applyBorder="1" applyAlignment="1">
      <alignment vertical="center" wrapText="1"/>
    </xf>
    <xf numFmtId="0" fontId="5" fillId="3" borderId="43"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36" fillId="3" borderId="32" xfId="0" applyFont="1" applyFill="1" applyBorder="1" applyAlignment="1">
      <alignment horizontal="left" vertical="center" wrapText="1"/>
    </xf>
    <xf numFmtId="0" fontId="36" fillId="3" borderId="53" xfId="0" applyFont="1" applyFill="1" applyBorder="1" applyAlignment="1">
      <alignment horizontal="left" vertical="center" wrapText="1"/>
    </xf>
    <xf numFmtId="0" fontId="36" fillId="3" borderId="33" xfId="0" applyFont="1" applyFill="1" applyBorder="1" applyAlignment="1">
      <alignment horizontal="left" vertical="center" wrapText="1"/>
    </xf>
    <xf numFmtId="0" fontId="10" fillId="5" borderId="44"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4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37" fillId="0" borderId="25" xfId="0" applyFont="1" applyFill="1" applyBorder="1" applyAlignment="1">
      <alignment horizontal="center"/>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8" xfId="0" applyFont="1" applyFill="1" applyBorder="1" applyAlignment="1">
      <alignment horizontal="center"/>
    </xf>
    <xf numFmtId="0" fontId="37" fillId="0" borderId="0" xfId="0" applyFont="1" applyFill="1" applyBorder="1" applyAlignment="1">
      <alignment horizontal="center"/>
    </xf>
    <xf numFmtId="0" fontId="37" fillId="0" borderId="9" xfId="0" applyFont="1" applyFill="1" applyBorder="1" applyAlignment="1">
      <alignment horizontal="center"/>
    </xf>
    <xf numFmtId="0" fontId="37" fillId="0" borderId="30" xfId="0" applyFont="1" applyFill="1" applyBorder="1" applyAlignment="1">
      <alignment horizontal="center"/>
    </xf>
    <xf numFmtId="0" fontId="37" fillId="0" borderId="31" xfId="0" applyFont="1" applyFill="1" applyBorder="1" applyAlignment="1">
      <alignment horizontal="center"/>
    </xf>
    <xf numFmtId="0" fontId="37" fillId="0" borderId="37" xfId="0" applyFont="1" applyFill="1" applyBorder="1" applyAlignment="1">
      <alignment horizontal="center"/>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44" fillId="0" borderId="57"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50" xfId="0" applyFont="1" applyBorder="1" applyAlignment="1">
      <alignment horizontal="center" vertical="center" wrapText="1"/>
    </xf>
    <xf numFmtId="0" fontId="3" fillId="5" borderId="28"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50" fillId="0" borderId="41" xfId="0" applyFont="1" applyFill="1" applyBorder="1" applyAlignment="1">
      <alignment horizontal="justify" vertical="top" wrapText="1"/>
    </xf>
    <xf numFmtId="0" fontId="50" fillId="0" borderId="7" xfId="0" applyFont="1" applyFill="1" applyBorder="1" applyAlignment="1">
      <alignment horizontal="justify" vertical="top"/>
    </xf>
    <xf numFmtId="0" fontId="50" fillId="0" borderId="53" xfId="0" applyFont="1" applyFill="1" applyBorder="1" applyAlignment="1">
      <alignment horizontal="justify" vertical="top"/>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175" fontId="24" fillId="5" borderId="0" xfId="0" applyNumberFormat="1" applyFont="1" applyFill="1" applyBorder="1" applyAlignment="1">
      <alignment horizontal="center"/>
    </xf>
    <xf numFmtId="175" fontId="24" fillId="5" borderId="9" xfId="0" applyNumberFormat="1" applyFont="1" applyFill="1" applyBorder="1" applyAlignment="1">
      <alignment horizontal="center"/>
    </xf>
    <xf numFmtId="175" fontId="24" fillId="5" borderId="31" xfId="0" applyNumberFormat="1" applyFont="1" applyFill="1" applyBorder="1" applyAlignment="1">
      <alignment horizontal="center"/>
    </xf>
    <xf numFmtId="175" fontId="24" fillId="5" borderId="37" xfId="0" applyNumberFormat="1" applyFont="1" applyFill="1" applyBorder="1" applyAlignment="1">
      <alignment horizontal="center"/>
    </xf>
    <xf numFmtId="0" fontId="24" fillId="0" borderId="10"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50" fillId="0" borderId="3" xfId="0" applyFont="1" applyFill="1" applyBorder="1" applyAlignment="1">
      <alignment horizontal="justify" vertical="center" wrapText="1"/>
    </xf>
    <xf numFmtId="0" fontId="50" fillId="0" borderId="1" xfId="0" applyFont="1" applyFill="1" applyBorder="1" applyAlignment="1">
      <alignment horizontal="justify" vertical="center"/>
    </xf>
    <xf numFmtId="0" fontId="50" fillId="0" borderId="4" xfId="0" applyFont="1" applyFill="1" applyBorder="1" applyAlignment="1">
      <alignment horizontal="justify" vertical="center"/>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0" fillId="0" borderId="41" xfId="0" applyFont="1" applyFill="1" applyBorder="1" applyAlignment="1">
      <alignment horizontal="justify" vertical="center" wrapText="1"/>
    </xf>
    <xf numFmtId="0" fontId="50" fillId="0" borderId="7" xfId="0" applyFont="1" applyFill="1" applyBorder="1" applyAlignment="1">
      <alignment horizontal="justify" vertical="center"/>
    </xf>
    <xf numFmtId="0" fontId="50" fillId="0" borderId="53" xfId="0" applyFont="1" applyFill="1" applyBorder="1" applyAlignment="1">
      <alignment horizontal="justify" vertical="center"/>
    </xf>
    <xf numFmtId="0" fontId="5" fillId="5" borderId="2" xfId="0" applyFont="1" applyFill="1" applyBorder="1" applyAlignment="1">
      <alignment horizont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10" fillId="5" borderId="51" xfId="0" applyFont="1" applyFill="1" applyBorder="1" applyAlignment="1">
      <alignment horizontal="left" vertical="center" wrapText="1"/>
    </xf>
    <xf numFmtId="0" fontId="10" fillId="5" borderId="49" xfId="0" applyFont="1" applyFill="1" applyBorder="1" applyAlignment="1">
      <alignment horizontal="left" vertical="center" wrapText="1"/>
    </xf>
    <xf numFmtId="0" fontId="10" fillId="5" borderId="50" xfId="0" applyFont="1" applyFill="1" applyBorder="1" applyAlignment="1">
      <alignment horizontal="left" vertical="center" wrapText="1"/>
    </xf>
    <xf numFmtId="0" fontId="10" fillId="5" borderId="52"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53"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43" fillId="3" borderId="8"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1" xfId="0" applyFont="1" applyFill="1" applyBorder="1" applyAlignment="1">
      <alignment horizontal="center" vertical="center"/>
    </xf>
    <xf numFmtId="0" fontId="12" fillId="0" borderId="25" xfId="16" applyFont="1" applyFill="1" applyBorder="1" applyAlignment="1">
      <alignment horizontal="center" vertical="center" wrapText="1"/>
    </xf>
    <xf numFmtId="0" fontId="12" fillId="0" borderId="28" xfId="16" applyFont="1" applyFill="1" applyBorder="1" applyAlignment="1">
      <alignment horizontal="center" vertical="center" wrapText="1"/>
    </xf>
    <xf numFmtId="0" fontId="12" fillId="0" borderId="30" xfId="16" applyFont="1" applyFill="1" applyBorder="1" applyAlignment="1">
      <alignment horizontal="center" vertical="center" wrapText="1"/>
    </xf>
    <xf numFmtId="0" fontId="36" fillId="3" borderId="52" xfId="0" applyFont="1" applyFill="1" applyBorder="1" applyAlignment="1">
      <alignment horizontal="left" vertical="center" wrapText="1"/>
    </xf>
    <xf numFmtId="0" fontId="0" fillId="0" borderId="1" xfId="0" applyFill="1" applyBorder="1" applyAlignment="1">
      <alignment horizontal="left" vertical="center"/>
    </xf>
    <xf numFmtId="0" fontId="29"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9" fontId="4" fillId="0" borderId="38" xfId="24" applyNumberFormat="1" applyFont="1" applyFill="1" applyBorder="1" applyAlignment="1" applyProtection="1">
      <alignment horizontal="center" vertical="center" wrapText="1"/>
      <protection locked="0"/>
    </xf>
    <xf numFmtId="9" fontId="4" fillId="0" borderId="5" xfId="24" applyNumberFormat="1" applyFont="1" applyFill="1" applyBorder="1" applyAlignment="1" applyProtection="1">
      <alignment horizontal="center" vertical="center" wrapText="1"/>
      <protection locked="0"/>
    </xf>
    <xf numFmtId="9" fontId="4" fillId="0" borderId="2" xfId="24" applyNumberFormat="1" applyFont="1" applyFill="1" applyBorder="1" applyAlignment="1" applyProtection="1">
      <alignment horizontal="center" vertical="center" wrapText="1"/>
      <protection locked="0"/>
    </xf>
    <xf numFmtId="172" fontId="4" fillId="0" borderId="2" xfId="24" applyNumberFormat="1" applyFont="1" applyFill="1" applyBorder="1" applyAlignment="1" applyProtection="1">
      <alignment horizontal="center" vertical="center" wrapText="1"/>
      <protection locked="0"/>
    </xf>
    <xf numFmtId="172" fontId="4" fillId="0" borderId="5" xfId="24" applyNumberFormat="1" applyFont="1" applyFill="1" applyBorder="1" applyAlignment="1" applyProtection="1">
      <alignment horizontal="center" vertical="center" wrapText="1"/>
      <protection locked="0"/>
    </xf>
    <xf numFmtId="172" fontId="4" fillId="0" borderId="39" xfId="24" applyNumberFormat="1" applyFont="1" applyFill="1" applyBorder="1" applyAlignment="1" applyProtection="1">
      <alignment horizontal="center" vertical="center" wrapText="1"/>
      <protection locked="0"/>
    </xf>
    <xf numFmtId="9" fontId="4" fillId="0" borderId="3" xfId="25" applyNumberFormat="1" applyFont="1" applyFill="1" applyBorder="1" applyAlignment="1" applyProtection="1">
      <alignment horizontal="center" vertical="center" wrapText="1"/>
      <protection locked="0"/>
    </xf>
    <xf numFmtId="9" fontId="4" fillId="0" borderId="2" xfId="25" applyNumberFormat="1" applyFont="1" applyFill="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39"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26" fillId="0" borderId="3" xfId="16" applyFont="1" applyFill="1" applyBorder="1" applyAlignment="1">
      <alignment horizontal="left" vertical="center" wrapText="1"/>
    </xf>
    <xf numFmtId="0" fontId="26" fillId="0" borderId="4" xfId="16" applyFont="1" applyFill="1" applyBorder="1" applyAlignment="1">
      <alignment horizontal="left"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2" fillId="0" borderId="1" xfId="16" applyFont="1" applyFill="1" applyBorder="1" applyAlignment="1">
      <alignment horizontal="justify" vertical="top" wrapText="1"/>
    </xf>
    <xf numFmtId="0" fontId="12" fillId="0" borderId="1" xfId="16" applyFont="1" applyFill="1" applyBorder="1" applyAlignment="1">
      <alignment horizontal="justify" vertical="top"/>
    </xf>
    <xf numFmtId="0" fontId="14" fillId="0" borderId="38"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2" fillId="0" borderId="38"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12" fillId="0" borderId="23"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0" fontId="12" fillId="0" borderId="20" xfId="16" applyFont="1" applyFill="1" applyBorder="1" applyAlignment="1">
      <alignment horizontal="justify" vertical="top"/>
    </xf>
    <xf numFmtId="0" fontId="14" fillId="0" borderId="3"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26" fillId="0" borderId="38" xfId="16" applyFont="1" applyFill="1" applyBorder="1" applyAlignment="1">
      <alignment horizontal="left" vertical="center" wrapText="1"/>
    </xf>
    <xf numFmtId="0" fontId="26" fillId="0" borderId="5" xfId="16" applyFont="1" applyFill="1" applyBorder="1" applyAlignment="1">
      <alignment horizontal="left" vertical="center" wrapText="1"/>
    </xf>
    <xf numFmtId="0" fontId="26" fillId="0" borderId="2" xfId="16" applyFont="1" applyFill="1" applyBorder="1" applyAlignment="1">
      <alignment horizontal="left" vertical="center" wrapText="1"/>
    </xf>
    <xf numFmtId="0" fontId="26" fillId="0" borderId="39" xfId="16" applyFont="1" applyFill="1" applyBorder="1" applyAlignment="1">
      <alignment horizontal="left" vertical="center" wrapText="1"/>
    </xf>
    <xf numFmtId="0" fontId="12" fillId="0" borderId="1" xfId="16" applyFont="1" applyFill="1" applyBorder="1" applyAlignment="1">
      <alignment horizontal="center" vertical="center" wrapText="1"/>
    </xf>
    <xf numFmtId="0" fontId="12" fillId="0" borderId="18" xfId="16" applyFont="1" applyFill="1" applyBorder="1" applyAlignment="1">
      <alignment horizontal="center" vertical="center" wrapText="1"/>
    </xf>
    <xf numFmtId="9" fontId="12" fillId="0" borderId="22" xfId="25" applyFont="1" applyFill="1" applyBorder="1" applyAlignment="1">
      <alignment horizontal="justify" vertical="top" wrapText="1"/>
    </xf>
    <xf numFmtId="9" fontId="12" fillId="0" borderId="21" xfId="25" applyFont="1" applyFill="1" applyBorder="1" applyAlignment="1">
      <alignment horizontal="justify" vertical="top" wrapText="1"/>
    </xf>
    <xf numFmtId="9" fontId="4" fillId="0" borderId="1" xfId="24" applyNumberFormat="1" applyFont="1" applyFill="1" applyBorder="1" applyAlignment="1" applyProtection="1">
      <alignment horizontal="center" vertical="center" wrapText="1"/>
      <protection locked="0"/>
    </xf>
    <xf numFmtId="0" fontId="4" fillId="0" borderId="4" xfId="24" applyNumberFormat="1" applyFont="1" applyFill="1" applyBorder="1" applyAlignment="1" applyProtection="1">
      <alignment horizontal="center" vertical="center" wrapText="1"/>
      <protection locked="0"/>
    </xf>
    <xf numFmtId="9" fontId="4" fillId="0" borderId="3" xfId="24" applyNumberFormat="1" applyFont="1" applyFill="1" applyBorder="1" applyAlignment="1" applyProtection="1">
      <alignment horizontal="center" vertical="center" wrapText="1"/>
      <protection locked="0"/>
    </xf>
    <xf numFmtId="0" fontId="4" fillId="0" borderId="1" xfId="24" applyNumberFormat="1" applyFont="1" applyFill="1" applyBorder="1" applyAlignment="1" applyProtection="1">
      <alignment horizontal="center" vertical="center" wrapText="1"/>
      <protection locked="0"/>
    </xf>
    <xf numFmtId="0" fontId="26" fillId="0" borderId="3" xfId="16" applyFont="1" applyFill="1" applyBorder="1" applyAlignment="1">
      <alignment horizontal="left" vertical="top" wrapText="1"/>
    </xf>
    <xf numFmtId="0" fontId="26" fillId="0" borderId="1" xfId="16" applyFont="1" applyFill="1" applyBorder="1" applyAlignment="1">
      <alignment horizontal="left" vertical="top" wrapText="1"/>
    </xf>
    <xf numFmtId="0" fontId="14" fillId="0" borderId="3" xfId="0" applyFont="1" applyBorder="1" applyAlignment="1" applyProtection="1">
      <alignment horizontal="center" vertical="center" wrapText="1"/>
      <protection locked="0"/>
    </xf>
    <xf numFmtId="10" fontId="2" fillId="0" borderId="3" xfId="0" applyNumberFormat="1" applyFont="1" applyFill="1" applyBorder="1" applyAlignment="1" applyProtection="1">
      <alignment horizontal="center" vertical="center" wrapText="1"/>
      <protection locked="0"/>
    </xf>
    <xf numFmtId="0" fontId="12" fillId="0" borderId="22" xfId="16" applyFont="1" applyFill="1" applyBorder="1" applyAlignment="1">
      <alignment horizontal="justify" vertical="top" wrapText="1"/>
    </xf>
    <xf numFmtId="0" fontId="12" fillId="0" borderId="64" xfId="16" applyFont="1" applyFill="1" applyBorder="1" applyAlignment="1">
      <alignment horizontal="justify" vertical="top" wrapText="1"/>
    </xf>
    <xf numFmtId="0" fontId="26" fillId="0" borderId="4" xfId="16" applyFont="1" applyFill="1" applyBorder="1" applyAlignment="1">
      <alignment horizontal="left" vertical="top" wrapText="1"/>
    </xf>
    <xf numFmtId="0" fontId="12" fillId="0" borderId="0" xfId="16" applyFont="1" applyFill="1" applyBorder="1" applyAlignment="1">
      <alignment horizontal="justify" vertical="top" wrapText="1"/>
    </xf>
    <xf numFmtId="0" fontId="12" fillId="0" borderId="0" xfId="16" applyFont="1" applyFill="1" applyBorder="1" applyAlignment="1">
      <alignment horizontal="justify" vertical="top"/>
    </xf>
    <xf numFmtId="0" fontId="2" fillId="5" borderId="3"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2" fillId="5" borderId="38" xfId="16" applyFont="1" applyFill="1" applyBorder="1" applyAlignment="1">
      <alignment horizontal="center" vertical="center" wrapText="1"/>
    </xf>
    <xf numFmtId="0" fontId="14" fillId="5" borderId="16" xfId="16" applyFont="1" applyFill="1" applyBorder="1" applyAlignment="1">
      <alignment horizontal="center" vertical="center" wrapText="1"/>
    </xf>
    <xf numFmtId="0" fontId="14" fillId="5" borderId="41" xfId="16" applyFont="1" applyFill="1" applyBorder="1" applyAlignment="1">
      <alignment horizontal="center" vertical="center" wrapText="1"/>
    </xf>
    <xf numFmtId="0" fontId="10" fillId="5" borderId="33"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5" borderId="44" xfId="0" applyFont="1" applyFill="1" applyBorder="1" applyAlignment="1">
      <alignment horizontal="right" vertical="center" wrapText="1"/>
    </xf>
    <xf numFmtId="0" fontId="10" fillId="5" borderId="34" xfId="0" applyFont="1" applyFill="1" applyBorder="1" applyAlignment="1">
      <alignment horizontal="right" vertical="center" wrapText="1"/>
    </xf>
    <xf numFmtId="0" fontId="10" fillId="5" borderId="35" xfId="0" applyFont="1" applyFill="1" applyBorder="1" applyAlignment="1">
      <alignment horizontal="right" vertical="center" wrapText="1"/>
    </xf>
    <xf numFmtId="0" fontId="2" fillId="5" borderId="25" xfId="16" applyFont="1" applyFill="1" applyBorder="1" applyAlignment="1">
      <alignment horizontal="center" vertical="center" wrapText="1"/>
    </xf>
    <xf numFmtId="0" fontId="2" fillId="5" borderId="30" xfId="16" applyFont="1" applyFill="1" applyBorder="1" applyAlignment="1">
      <alignment horizontal="center" vertical="center" wrapText="1"/>
    </xf>
    <xf numFmtId="0" fontId="2" fillId="5" borderId="4" xfId="16"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3" fontId="4" fillId="0" borderId="38"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172" fontId="23" fillId="6" borderId="1" xfId="0" applyNumberFormat="1" applyFont="1" applyFill="1" applyBorder="1" applyAlignment="1">
      <alignment horizontal="center" vertical="center"/>
    </xf>
    <xf numFmtId="172" fontId="23" fillId="6" borderId="4" xfId="0" applyNumberFormat="1" applyFont="1" applyFill="1" applyBorder="1" applyAlignment="1">
      <alignment horizontal="center" vertical="center"/>
    </xf>
    <xf numFmtId="0" fontId="20" fillId="5" borderId="17" xfId="19" applyFont="1" applyFill="1" applyBorder="1" applyAlignment="1">
      <alignment horizontal="center" vertical="center" wrapText="1"/>
    </xf>
    <xf numFmtId="0" fontId="20" fillId="5" borderId="18" xfId="19" applyFont="1" applyFill="1" applyBorder="1" applyAlignment="1">
      <alignment horizontal="center" vertical="center" wrapText="1"/>
    </xf>
    <xf numFmtId="0" fontId="20" fillId="5" borderId="19" xfId="19"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16" fillId="0" borderId="8" xfId="0" applyFont="1" applyFill="1" applyBorder="1" applyAlignment="1">
      <alignment horizontal="center" vertical="center" wrapText="1"/>
    </xf>
    <xf numFmtId="0" fontId="46" fillId="5" borderId="17" xfId="19" applyFont="1" applyFill="1" applyBorder="1" applyAlignment="1">
      <alignment horizontal="center" vertical="center" wrapText="1"/>
    </xf>
    <xf numFmtId="0" fontId="46" fillId="5" borderId="18" xfId="19" applyFont="1" applyFill="1" applyBorder="1" applyAlignment="1">
      <alignment horizontal="center" vertical="center" wrapText="1"/>
    </xf>
    <xf numFmtId="0" fontId="46" fillId="5" borderId="19" xfId="19" applyFont="1" applyFill="1" applyBorder="1" applyAlignment="1">
      <alignment horizontal="center" vertical="center" wrapText="1"/>
    </xf>
    <xf numFmtId="0" fontId="0" fillId="0" borderId="1" xfId="0" applyFill="1" applyBorder="1" applyAlignment="1">
      <alignment horizontal="center" vertical="center"/>
    </xf>
    <xf numFmtId="0" fontId="14" fillId="5" borderId="62" xfId="19" applyFont="1" applyFill="1" applyBorder="1" applyAlignment="1">
      <alignment horizontal="center" vertical="center" wrapText="1"/>
    </xf>
    <xf numFmtId="0" fontId="14" fillId="5" borderId="5" xfId="19" applyFont="1" applyFill="1" applyBorder="1" applyAlignment="1">
      <alignment horizontal="center" vertical="center" wrapText="1"/>
    </xf>
    <xf numFmtId="0" fontId="14" fillId="5" borderId="21" xfId="19" applyFont="1" applyFill="1" applyBorder="1" applyAlignment="1">
      <alignment horizontal="center" vertical="center" wrapText="1"/>
    </xf>
    <xf numFmtId="0" fontId="14" fillId="5" borderId="18" xfId="19" applyFont="1" applyFill="1" applyBorder="1" applyAlignment="1">
      <alignment horizontal="center" vertical="center" wrapText="1"/>
    </xf>
    <xf numFmtId="0" fontId="14" fillId="5" borderId="1" xfId="19" applyFont="1" applyFill="1" applyBorder="1" applyAlignment="1">
      <alignment horizontal="center" vertical="center" wrapText="1"/>
    </xf>
    <xf numFmtId="0" fontId="14" fillId="5" borderId="11" xfId="19" applyFont="1" applyFill="1" applyBorder="1" applyAlignment="1">
      <alignment horizontal="center" vertical="center" wrapText="1"/>
    </xf>
    <xf numFmtId="0" fontId="14" fillId="5" borderId="19" xfId="19" applyFont="1" applyFill="1" applyBorder="1" applyAlignment="1">
      <alignment horizontal="center" vertical="center" wrapText="1"/>
    </xf>
    <xf numFmtId="0" fontId="14" fillId="5" borderId="4" xfId="19" applyFont="1" applyFill="1" applyBorder="1" applyAlignment="1">
      <alignment horizontal="center" vertical="center" wrapText="1"/>
    </xf>
    <xf numFmtId="0" fontId="14" fillId="5" borderId="12" xfId="19"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45" fillId="5" borderId="17"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 fontId="4" fillId="0" borderId="10"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0" fillId="3" borderId="58" xfId="19" applyFont="1" applyFill="1" applyBorder="1" applyAlignment="1">
      <alignment horizontal="left" vertical="center" wrapText="1"/>
    </xf>
    <xf numFmtId="0" fontId="40" fillId="3" borderId="60" xfId="19" applyFont="1" applyFill="1" applyBorder="1" applyAlignment="1">
      <alignment horizontal="left" vertical="center" wrapText="1"/>
    </xf>
    <xf numFmtId="0" fontId="40" fillId="3" borderId="61" xfId="19" applyFont="1" applyFill="1" applyBorder="1" applyAlignment="1">
      <alignment horizontal="left" vertical="center" wrapText="1"/>
    </xf>
    <xf numFmtId="0" fontId="41" fillId="5" borderId="44" xfId="19" applyFont="1" applyFill="1" applyBorder="1" applyAlignment="1">
      <alignment horizontal="right" vertical="center" wrapText="1"/>
    </xf>
    <xf numFmtId="0" fontId="41" fillId="5" borderId="34" xfId="19" applyFont="1" applyFill="1" applyBorder="1" applyAlignment="1">
      <alignment horizontal="right" vertical="center" wrapText="1"/>
    </xf>
    <xf numFmtId="0" fontId="41" fillId="5" borderId="41" xfId="19" applyFont="1" applyFill="1" applyBorder="1" applyAlignment="1">
      <alignment horizontal="right" vertical="center" wrapText="1"/>
    </xf>
    <xf numFmtId="0" fontId="41" fillId="5" borderId="59" xfId="19" applyFont="1" applyFill="1" applyBorder="1" applyAlignment="1">
      <alignment horizontal="right" vertical="center" wrapText="1"/>
    </xf>
    <xf numFmtId="0" fontId="41" fillId="5" borderId="60" xfId="19" applyFont="1" applyFill="1" applyBorder="1" applyAlignment="1">
      <alignment horizontal="right" vertical="center" wrapText="1"/>
    </xf>
    <xf numFmtId="0" fontId="41" fillId="5" borderId="57" xfId="19" applyFont="1" applyFill="1" applyBorder="1" applyAlignment="1">
      <alignment horizontal="right" vertical="center" wrapText="1"/>
    </xf>
    <xf numFmtId="0" fontId="36" fillId="3" borderId="4"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9"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40" fillId="3" borderId="58" xfId="19" applyFont="1" applyFill="1" applyBorder="1" applyAlignment="1">
      <alignment vertical="center" wrapText="1"/>
    </xf>
    <xf numFmtId="0" fontId="40" fillId="3" borderId="60" xfId="19" applyFont="1" applyFill="1" applyBorder="1" applyAlignment="1">
      <alignment vertical="center" wrapText="1"/>
    </xf>
    <xf numFmtId="0" fontId="40" fillId="3" borderId="61" xfId="19" applyFont="1" applyFill="1" applyBorder="1" applyAlignment="1">
      <alignment vertical="center" wrapText="1"/>
    </xf>
    <xf numFmtId="0" fontId="14" fillId="5" borderId="2" xfId="19" applyFont="1" applyFill="1" applyBorder="1" applyAlignment="1">
      <alignment horizontal="center" vertical="center" wrapText="1"/>
    </xf>
    <xf numFmtId="0" fontId="16" fillId="0" borderId="8" xfId="0" applyFont="1" applyFill="1" applyBorder="1" applyAlignment="1">
      <alignment vertical="center" wrapText="1"/>
    </xf>
    <xf numFmtId="171" fontId="33" fillId="0" borderId="1" xfId="10" applyNumberFormat="1" applyFont="1" applyFill="1" applyBorder="1" applyAlignment="1">
      <alignment horizontal="center" vertical="center"/>
    </xf>
    <xf numFmtId="171" fontId="33" fillId="0" borderId="4" xfId="10" applyNumberFormat="1" applyFont="1" applyFill="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3" fontId="4" fillId="0" borderId="64" xfId="0" applyNumberFormat="1" applyFont="1" applyBorder="1" applyAlignment="1">
      <alignment horizontal="center" vertical="center"/>
    </xf>
    <xf numFmtId="171" fontId="33" fillId="3" borderId="2" xfId="10" applyNumberFormat="1" applyFont="1" applyFill="1" applyBorder="1" applyAlignment="1">
      <alignment horizontal="center" vertical="center"/>
    </xf>
    <xf numFmtId="171" fontId="33" fillId="3" borderId="24" xfId="10" applyNumberFormat="1" applyFont="1" applyFill="1" applyBorder="1" applyAlignment="1">
      <alignment horizontal="center" vertical="center"/>
    </xf>
    <xf numFmtId="171" fontId="33" fillId="3" borderId="39" xfId="10" applyNumberFormat="1" applyFont="1" applyFill="1" applyBorder="1" applyAlignment="1">
      <alignment horizontal="center" vertical="center"/>
    </xf>
    <xf numFmtId="171" fontId="33" fillId="3" borderId="8" xfId="10" applyNumberFormat="1" applyFont="1" applyFill="1" applyBorder="1" applyAlignment="1">
      <alignment horizontal="center" vertical="center"/>
    </xf>
    <xf numFmtId="171" fontId="33" fillId="3" borderId="43" xfId="10" applyNumberFormat="1" applyFont="1" applyFill="1" applyBorder="1" applyAlignment="1">
      <alignment horizontal="center" vertical="center"/>
    </xf>
    <xf numFmtId="0" fontId="33" fillId="0" borderId="62" xfId="0" applyFont="1" applyFill="1" applyBorder="1" applyAlignment="1">
      <alignment horizontal="center" vertical="center" wrapText="1"/>
    </xf>
    <xf numFmtId="0" fontId="0" fillId="0" borderId="5" xfId="0"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8"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9" xfId="0" applyFill="1" applyBorder="1" applyAlignment="1">
      <alignment horizontal="center" vertical="center" wrapText="1"/>
    </xf>
    <xf numFmtId="3" fontId="0" fillId="0" borderId="10" xfId="0" applyNumberFormat="1" applyBorder="1" applyAlignment="1">
      <alignment horizontal="center" vertical="center"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12" fillId="0" borderId="0" xfId="16" applyFont="1" applyFill="1" applyBorder="1" applyAlignment="1">
      <alignment vertical="top"/>
    </xf>
    <xf numFmtId="0" fontId="12" fillId="5" borderId="0" xfId="16" applyFont="1" applyFill="1" applyBorder="1" applyAlignment="1">
      <alignment vertical="top" wrapText="1"/>
    </xf>
  </cellXfs>
  <cellStyles count="30">
    <cellStyle name="Coma 2" xfId="1" xr:uid="{00000000-0005-0000-0000-000000000000}"/>
    <cellStyle name="Coma 2 2" xfId="2" xr:uid="{00000000-0005-0000-0000-000001000000}"/>
    <cellStyle name="Millares" xfId="3" builtinId="3"/>
    <cellStyle name="Millares [0]" xfId="29" builtinId="6"/>
    <cellStyle name="Millares 2" xfId="4" xr:uid="{00000000-0005-0000-0000-000003000000}"/>
    <cellStyle name="Millares 2 2" xfId="5" xr:uid="{00000000-0005-0000-0000-000004000000}"/>
    <cellStyle name="Millares 2 2 2" xfId="27"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2 4" xfId="28" xr:uid="{00000000-0005-0000-0000-00000E000000}"/>
    <cellStyle name="Moneda 3" xfId="14"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7BB80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207065</xdr:colOff>
      <xdr:row>1</xdr:row>
      <xdr:rowOff>82826</xdr:rowOff>
    </xdr:from>
    <xdr:to>
      <xdr:col>6</xdr:col>
      <xdr:colOff>635000</xdr:colOff>
      <xdr:row>3</xdr:row>
      <xdr:rowOff>314338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065" y="345109"/>
          <a:ext cx="4928152" cy="2026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35860</xdr:colOff>
      <xdr:row>0</xdr:row>
      <xdr:rowOff>180975</xdr:rowOff>
    </xdr:from>
    <xdr:to>
      <xdr:col>4</xdr:col>
      <xdr:colOff>92444</xdr:colOff>
      <xdr:row>2</xdr:row>
      <xdr:rowOff>361950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60" y="180975"/>
          <a:ext cx="1751708" cy="18250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200025</xdr:rowOff>
    </xdr:from>
    <xdr:to>
      <xdr:col>2</xdr:col>
      <xdr:colOff>123825</xdr:colOff>
      <xdr:row>2</xdr:row>
      <xdr:rowOff>188119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0025"/>
          <a:ext cx="1038225" cy="750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470647</xdr:colOff>
      <xdr:row>0</xdr:row>
      <xdr:rowOff>0</xdr:rowOff>
    </xdr:from>
    <xdr:to>
      <xdr:col>2</xdr:col>
      <xdr:colOff>1853872</xdr:colOff>
      <xdr:row>2</xdr:row>
      <xdr:rowOff>339459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647" y="0"/>
          <a:ext cx="3512343" cy="1448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1"/>
  <sheetViews>
    <sheetView zoomScale="57" zoomScaleNormal="57" zoomScaleSheetLayoutView="70" workbookViewId="0">
      <selection activeCell="A14" sqref="A14"/>
    </sheetView>
  </sheetViews>
  <sheetFormatPr baseColWidth="10" defaultColWidth="11.42578125" defaultRowHeight="15" x14ac:dyDescent="0.25"/>
  <cols>
    <col min="1" max="1" width="4.42578125" style="1" customWidth="1"/>
    <col min="2" max="2" width="5.85546875" style="1" customWidth="1"/>
    <col min="3" max="3" width="13.42578125" style="1" customWidth="1"/>
    <col min="4" max="4" width="8.85546875" style="1" customWidth="1"/>
    <col min="5" max="5" width="27.140625" style="1" customWidth="1"/>
    <col min="6" max="6" width="7.42578125" style="1" customWidth="1"/>
    <col min="7" max="7" width="16" style="1" customWidth="1"/>
    <col min="8" max="8" width="12.85546875" style="1" customWidth="1"/>
    <col min="9" max="9" width="11.7109375" style="1" customWidth="1"/>
    <col min="10" max="10" width="17.7109375" style="18" customWidth="1"/>
    <col min="11" max="11" width="11.42578125" style="28" customWidth="1"/>
    <col min="12" max="12" width="12.7109375" style="27" customWidth="1"/>
    <col min="13" max="13" width="12.7109375" style="18" customWidth="1"/>
    <col min="14" max="14" width="15.140625" style="28" customWidth="1"/>
    <col min="15" max="15" width="19" style="28" customWidth="1"/>
    <col min="16" max="16" width="15.7109375" style="27" customWidth="1"/>
    <col min="17" max="17" width="14.28515625" style="27" customWidth="1"/>
    <col min="18" max="18" width="16.85546875" style="27" customWidth="1"/>
    <col min="19" max="19" width="12.7109375" style="27" customWidth="1"/>
    <col min="20" max="20" width="15.140625" style="28" customWidth="1"/>
    <col min="21" max="21" width="15.42578125" style="28" customWidth="1"/>
    <col min="22" max="22" width="16" style="27" customWidth="1"/>
    <col min="23" max="23" width="16.42578125" style="27" customWidth="1"/>
    <col min="24" max="25" width="16.140625" style="27" customWidth="1"/>
    <col min="26" max="26" width="16.7109375" style="28" customWidth="1"/>
    <col min="27" max="27" width="12.7109375" style="28" customWidth="1"/>
    <col min="28" max="28" width="12.7109375" style="27" customWidth="1"/>
    <col min="29" max="29" width="13.28515625" style="27" customWidth="1"/>
    <col min="30" max="30" width="17.7109375" style="27" customWidth="1"/>
    <col min="31" max="31" width="12.7109375" style="27" customWidth="1"/>
    <col min="32" max="32" width="15" style="28" customWidth="1"/>
    <col min="33" max="33" width="15.5703125" style="28" customWidth="1"/>
    <col min="34" max="38" width="12.7109375" style="28" customWidth="1"/>
    <col min="39" max="39" width="15.42578125" style="28" customWidth="1"/>
    <col min="40" max="41" width="12.85546875" style="1" customWidth="1"/>
    <col min="42" max="42" width="13.42578125" style="1" customWidth="1"/>
    <col min="43" max="43" width="13" style="1" hidden="1" customWidth="1"/>
    <col min="44" max="44" width="14.28515625" style="1" hidden="1" customWidth="1"/>
    <col min="45" max="45" width="17.42578125" style="1" customWidth="1"/>
    <col min="46" max="46" width="17.28515625" style="1" customWidth="1"/>
    <col min="47" max="47" width="47.85546875" style="1" customWidth="1"/>
    <col min="48" max="48" width="12" style="1" customWidth="1"/>
    <col min="49" max="49" width="14.5703125" style="1" customWidth="1"/>
    <col min="50" max="50" width="19.140625" style="1" customWidth="1"/>
    <col min="51" max="51" width="16.7109375" style="1" customWidth="1"/>
    <col min="52" max="52" width="11.42578125" style="1"/>
    <col min="53" max="53" width="56.42578125" style="1" customWidth="1"/>
    <col min="54" max="16384" width="11.42578125" style="1"/>
  </cols>
  <sheetData>
    <row r="1" spans="1:51"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4"/>
      <c r="AO1" s="4"/>
      <c r="AP1" s="4"/>
      <c r="AQ1" s="4"/>
      <c r="AR1" s="4"/>
      <c r="AS1" s="4"/>
      <c r="AT1" s="4"/>
      <c r="AU1" s="4"/>
      <c r="AV1" s="4"/>
      <c r="AW1" s="4"/>
      <c r="AX1" s="4"/>
      <c r="AY1" s="4"/>
    </row>
    <row r="2" spans="1:51" s="49" customFormat="1" ht="56.25" customHeight="1" x14ac:dyDescent="0.5">
      <c r="A2" s="276"/>
      <c r="B2" s="277"/>
      <c r="C2" s="277"/>
      <c r="D2" s="277"/>
      <c r="E2" s="277"/>
      <c r="F2" s="277"/>
      <c r="G2" s="278"/>
      <c r="H2" s="251" t="s">
        <v>137</v>
      </c>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3"/>
    </row>
    <row r="3" spans="1:51" s="49" customFormat="1" ht="84.75" customHeight="1" x14ac:dyDescent="0.5">
      <c r="A3" s="279"/>
      <c r="B3" s="280"/>
      <c r="C3" s="280"/>
      <c r="D3" s="280"/>
      <c r="E3" s="280"/>
      <c r="F3" s="280"/>
      <c r="G3" s="281"/>
      <c r="H3" s="285" t="s">
        <v>132</v>
      </c>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7"/>
    </row>
    <row r="4" spans="1:51" s="48" customFormat="1" ht="38.25" customHeight="1" thickBot="1" x14ac:dyDescent="0.45">
      <c r="A4" s="282"/>
      <c r="B4" s="283"/>
      <c r="C4" s="283"/>
      <c r="D4" s="283"/>
      <c r="E4" s="283"/>
      <c r="F4" s="283"/>
      <c r="G4" s="284"/>
      <c r="H4" s="266" t="s">
        <v>125</v>
      </c>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8"/>
      <c r="AN4" s="266" t="s">
        <v>126</v>
      </c>
      <c r="AO4" s="267"/>
      <c r="AP4" s="267"/>
      <c r="AQ4" s="267"/>
      <c r="AR4" s="267"/>
      <c r="AS4" s="267"/>
      <c r="AT4" s="267"/>
      <c r="AU4" s="267"/>
      <c r="AV4" s="267"/>
      <c r="AW4" s="267"/>
      <c r="AX4" s="267"/>
      <c r="AY4" s="269"/>
    </row>
    <row r="5" spans="1:51" ht="41.25" customHeight="1" x14ac:dyDescent="0.25">
      <c r="A5" s="270" t="s">
        <v>0</v>
      </c>
      <c r="B5" s="271"/>
      <c r="C5" s="271"/>
      <c r="D5" s="271"/>
      <c r="E5" s="271"/>
      <c r="F5" s="271"/>
      <c r="G5" s="271"/>
      <c r="H5" s="271"/>
      <c r="I5" s="271"/>
      <c r="J5" s="271"/>
      <c r="K5" s="271"/>
      <c r="L5" s="271"/>
      <c r="M5" s="271"/>
      <c r="N5" s="271"/>
      <c r="O5" s="271"/>
      <c r="P5" s="271"/>
      <c r="Q5" s="271"/>
      <c r="R5" s="272"/>
      <c r="S5" s="254" t="s">
        <v>138</v>
      </c>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6"/>
    </row>
    <row r="6" spans="1:51" ht="26.25" customHeight="1" x14ac:dyDescent="0.25">
      <c r="A6" s="273" t="s">
        <v>2</v>
      </c>
      <c r="B6" s="274"/>
      <c r="C6" s="274"/>
      <c r="D6" s="274"/>
      <c r="E6" s="274"/>
      <c r="F6" s="274"/>
      <c r="G6" s="274"/>
      <c r="H6" s="274"/>
      <c r="I6" s="274"/>
      <c r="J6" s="274"/>
      <c r="K6" s="274"/>
      <c r="L6" s="274"/>
      <c r="M6" s="274"/>
      <c r="N6" s="274"/>
      <c r="O6" s="274"/>
      <c r="P6" s="274"/>
      <c r="Q6" s="274"/>
      <c r="R6" s="275"/>
      <c r="S6" s="263" t="s">
        <v>139</v>
      </c>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5"/>
    </row>
    <row r="7" spans="1:51" ht="30" customHeight="1" x14ac:dyDescent="0.25">
      <c r="A7" s="249" t="s">
        <v>3</v>
      </c>
      <c r="B7" s="250"/>
      <c r="C7" s="250"/>
      <c r="D7" s="250"/>
      <c r="E7" s="250"/>
      <c r="F7" s="250"/>
      <c r="G7" s="250"/>
      <c r="H7" s="250"/>
      <c r="I7" s="250"/>
      <c r="J7" s="250"/>
      <c r="K7" s="250"/>
      <c r="L7" s="250"/>
      <c r="M7" s="250"/>
      <c r="N7" s="250"/>
      <c r="O7" s="250"/>
      <c r="P7" s="250"/>
      <c r="Q7" s="250"/>
      <c r="R7" s="250"/>
      <c r="S7" s="257" t="s">
        <v>140</v>
      </c>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9"/>
    </row>
    <row r="8" spans="1:51" ht="30" customHeight="1" thickBot="1" x14ac:dyDescent="0.3">
      <c r="A8" s="249" t="s">
        <v>1</v>
      </c>
      <c r="B8" s="250"/>
      <c r="C8" s="250"/>
      <c r="D8" s="250"/>
      <c r="E8" s="250"/>
      <c r="F8" s="250"/>
      <c r="G8" s="250"/>
      <c r="H8" s="250"/>
      <c r="I8" s="250"/>
      <c r="J8" s="250"/>
      <c r="K8" s="250"/>
      <c r="L8" s="250"/>
      <c r="M8" s="250"/>
      <c r="N8" s="250"/>
      <c r="O8" s="250"/>
      <c r="P8" s="250"/>
      <c r="Q8" s="250"/>
      <c r="R8" s="250"/>
      <c r="S8" s="260" t="s">
        <v>141</v>
      </c>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2"/>
    </row>
    <row r="9" spans="1:51" ht="29.25" customHeight="1" thickBot="1" x14ac:dyDescent="0.3">
      <c r="A9" s="237"/>
      <c r="B9" s="238"/>
      <c r="C9" s="238"/>
      <c r="D9" s="238"/>
      <c r="E9" s="238"/>
      <c r="F9" s="238"/>
      <c r="G9" s="238"/>
      <c r="H9" s="238"/>
      <c r="I9" s="238"/>
      <c r="J9" s="238"/>
      <c r="K9" s="238"/>
      <c r="L9" s="238"/>
      <c r="M9" s="238"/>
      <c r="N9" s="238"/>
      <c r="O9" s="238"/>
      <c r="P9" s="238"/>
      <c r="Q9" s="238"/>
      <c r="R9" s="30"/>
      <c r="S9" s="30"/>
      <c r="T9" s="30"/>
      <c r="U9" s="30"/>
      <c r="V9" s="30"/>
      <c r="W9" s="30"/>
      <c r="X9" s="30"/>
      <c r="Y9" s="30"/>
      <c r="Z9" s="30"/>
      <c r="AA9" s="30"/>
      <c r="AB9" s="30"/>
      <c r="AC9" s="30"/>
      <c r="AD9" s="30"/>
      <c r="AE9" s="30"/>
      <c r="AF9" s="30"/>
      <c r="AG9" s="30"/>
      <c r="AH9" s="30"/>
      <c r="AI9" s="30"/>
      <c r="AJ9" s="30"/>
      <c r="AK9" s="30"/>
      <c r="AL9" s="30"/>
      <c r="AM9" s="30"/>
      <c r="AN9" s="31"/>
      <c r="AO9" s="31"/>
      <c r="AP9" s="31"/>
      <c r="AQ9" s="31"/>
      <c r="AR9" s="31"/>
      <c r="AS9" s="31"/>
      <c r="AT9" s="31"/>
      <c r="AU9" s="31"/>
      <c r="AV9" s="31"/>
      <c r="AW9" s="31"/>
      <c r="AX9" s="31"/>
      <c r="AY9" s="32"/>
    </row>
    <row r="10" spans="1:51" s="2" customFormat="1" ht="70.5" customHeight="1" x14ac:dyDescent="0.25">
      <c r="A10" s="241" t="s">
        <v>114</v>
      </c>
      <c r="B10" s="242"/>
      <c r="C10" s="242"/>
      <c r="D10" s="242" t="s">
        <v>84</v>
      </c>
      <c r="E10" s="242"/>
      <c r="F10" s="242" t="s">
        <v>86</v>
      </c>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t="s">
        <v>94</v>
      </c>
      <c r="AT10" s="242" t="s">
        <v>95</v>
      </c>
      <c r="AU10" s="288" t="s">
        <v>96</v>
      </c>
      <c r="AV10" s="288" t="s">
        <v>97</v>
      </c>
      <c r="AW10" s="288" t="s">
        <v>98</v>
      </c>
      <c r="AX10" s="288" t="s">
        <v>99</v>
      </c>
      <c r="AY10" s="291" t="s">
        <v>100</v>
      </c>
    </row>
    <row r="11" spans="1:51" s="3" customFormat="1" ht="24" customHeight="1" x14ac:dyDescent="0.2">
      <c r="A11" s="239" t="s">
        <v>113</v>
      </c>
      <c r="B11" s="245" t="s">
        <v>83</v>
      </c>
      <c r="C11" s="243" t="s">
        <v>115</v>
      </c>
      <c r="D11" s="243" t="s">
        <v>68</v>
      </c>
      <c r="E11" s="243" t="s">
        <v>85</v>
      </c>
      <c r="F11" s="243" t="s">
        <v>87</v>
      </c>
      <c r="G11" s="243" t="s">
        <v>88</v>
      </c>
      <c r="H11" s="243" t="s">
        <v>89</v>
      </c>
      <c r="I11" s="243" t="s">
        <v>90</v>
      </c>
      <c r="J11" s="243" t="s">
        <v>91</v>
      </c>
      <c r="K11" s="50"/>
      <c r="L11" s="294" t="s">
        <v>92</v>
      </c>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6"/>
      <c r="AN11" s="297" t="s">
        <v>93</v>
      </c>
      <c r="AO11" s="297"/>
      <c r="AP11" s="297"/>
      <c r="AQ11" s="297"/>
      <c r="AR11" s="297"/>
      <c r="AS11" s="243"/>
      <c r="AT11" s="243"/>
      <c r="AU11" s="289"/>
      <c r="AV11" s="289"/>
      <c r="AW11" s="289"/>
      <c r="AX11" s="289"/>
      <c r="AY11" s="292"/>
    </row>
    <row r="12" spans="1:51" s="3" customFormat="1" ht="31.5" customHeight="1" x14ac:dyDescent="0.2">
      <c r="A12" s="239"/>
      <c r="B12" s="245"/>
      <c r="C12" s="243"/>
      <c r="D12" s="243"/>
      <c r="E12" s="243"/>
      <c r="F12" s="243"/>
      <c r="G12" s="243"/>
      <c r="H12" s="243"/>
      <c r="I12" s="243"/>
      <c r="J12" s="243"/>
      <c r="K12" s="51"/>
      <c r="L12" s="297">
        <v>2016</v>
      </c>
      <c r="M12" s="297"/>
      <c r="N12" s="297"/>
      <c r="O12" s="294">
        <v>2017</v>
      </c>
      <c r="P12" s="295"/>
      <c r="Q12" s="295"/>
      <c r="R12" s="295"/>
      <c r="S12" s="295"/>
      <c r="T12" s="296"/>
      <c r="U12" s="294">
        <v>2018</v>
      </c>
      <c r="V12" s="295"/>
      <c r="W12" s="295"/>
      <c r="X12" s="295"/>
      <c r="Y12" s="295"/>
      <c r="Z12" s="296"/>
      <c r="AA12" s="294">
        <v>2019</v>
      </c>
      <c r="AB12" s="295"/>
      <c r="AC12" s="295"/>
      <c r="AD12" s="295"/>
      <c r="AE12" s="295"/>
      <c r="AF12" s="296"/>
      <c r="AG12" s="294">
        <v>2020</v>
      </c>
      <c r="AH12" s="295"/>
      <c r="AI12" s="295"/>
      <c r="AJ12" s="295"/>
      <c r="AK12" s="295"/>
      <c r="AL12" s="295"/>
      <c r="AM12" s="296"/>
      <c r="AN12" s="243" t="s">
        <v>4</v>
      </c>
      <c r="AO12" s="298" t="s">
        <v>241</v>
      </c>
      <c r="AP12" s="243" t="s">
        <v>244</v>
      </c>
      <c r="AQ12" s="243" t="s">
        <v>5</v>
      </c>
      <c r="AR12" s="243" t="s">
        <v>6</v>
      </c>
      <c r="AS12" s="243"/>
      <c r="AT12" s="243"/>
      <c r="AU12" s="289"/>
      <c r="AV12" s="289"/>
      <c r="AW12" s="289"/>
      <c r="AX12" s="289"/>
      <c r="AY12" s="292"/>
    </row>
    <row r="13" spans="1:51" s="3" customFormat="1" ht="97.5" customHeight="1" thickBot="1" x14ac:dyDescent="0.25">
      <c r="A13" s="240"/>
      <c r="B13" s="246"/>
      <c r="C13" s="244"/>
      <c r="D13" s="244"/>
      <c r="E13" s="244"/>
      <c r="F13" s="244"/>
      <c r="G13" s="244"/>
      <c r="H13" s="244"/>
      <c r="I13" s="244"/>
      <c r="J13" s="244"/>
      <c r="K13" s="52" t="s">
        <v>116</v>
      </c>
      <c r="L13" s="52" t="s">
        <v>120</v>
      </c>
      <c r="M13" s="52" t="s">
        <v>124</v>
      </c>
      <c r="N13" s="52" t="s">
        <v>30</v>
      </c>
      <c r="O13" s="52" t="s">
        <v>119</v>
      </c>
      <c r="P13" s="52" t="s">
        <v>122</v>
      </c>
      <c r="Q13" s="52" t="s">
        <v>123</v>
      </c>
      <c r="R13" s="52" t="s">
        <v>120</v>
      </c>
      <c r="S13" s="52" t="s">
        <v>124</v>
      </c>
      <c r="T13" s="52" t="s">
        <v>30</v>
      </c>
      <c r="U13" s="52" t="s">
        <v>119</v>
      </c>
      <c r="V13" s="52" t="s">
        <v>122</v>
      </c>
      <c r="W13" s="52" t="s">
        <v>123</v>
      </c>
      <c r="X13" s="52" t="s">
        <v>120</v>
      </c>
      <c r="Y13" s="52" t="s">
        <v>124</v>
      </c>
      <c r="Z13" s="52" t="s">
        <v>30</v>
      </c>
      <c r="AA13" s="52" t="s">
        <v>119</v>
      </c>
      <c r="AB13" s="52" t="s">
        <v>122</v>
      </c>
      <c r="AC13" s="52" t="s">
        <v>123</v>
      </c>
      <c r="AD13" s="52" t="s">
        <v>120</v>
      </c>
      <c r="AE13" s="52" t="s">
        <v>124</v>
      </c>
      <c r="AF13" s="52" t="s">
        <v>30</v>
      </c>
      <c r="AG13" s="52" t="s">
        <v>119</v>
      </c>
      <c r="AH13" s="52" t="s">
        <v>122</v>
      </c>
      <c r="AI13" s="195" t="s">
        <v>240</v>
      </c>
      <c r="AJ13" s="52" t="s">
        <v>243</v>
      </c>
      <c r="AK13" s="52" t="s">
        <v>120</v>
      </c>
      <c r="AL13" s="52" t="s">
        <v>124</v>
      </c>
      <c r="AM13" s="52" t="s">
        <v>30</v>
      </c>
      <c r="AN13" s="244"/>
      <c r="AO13" s="299"/>
      <c r="AP13" s="244"/>
      <c r="AQ13" s="244"/>
      <c r="AR13" s="244"/>
      <c r="AS13" s="244"/>
      <c r="AT13" s="244"/>
      <c r="AU13" s="290"/>
      <c r="AV13" s="290"/>
      <c r="AW13" s="290"/>
      <c r="AX13" s="290"/>
      <c r="AY13" s="293"/>
    </row>
    <row r="14" spans="1:51" s="157" customFormat="1" ht="366" customHeight="1" x14ac:dyDescent="0.2">
      <c r="A14" s="149">
        <v>39</v>
      </c>
      <c r="B14" s="150">
        <v>179</v>
      </c>
      <c r="C14" s="151" t="s">
        <v>142</v>
      </c>
      <c r="D14" s="150">
        <v>455</v>
      </c>
      <c r="E14" s="151" t="s">
        <v>143</v>
      </c>
      <c r="F14" s="150">
        <v>358</v>
      </c>
      <c r="G14" s="151" t="s">
        <v>144</v>
      </c>
      <c r="H14" s="150" t="s">
        <v>145</v>
      </c>
      <c r="I14" s="150" t="s">
        <v>146</v>
      </c>
      <c r="J14" s="152">
        <v>1250000</v>
      </c>
      <c r="K14" s="152">
        <v>43710</v>
      </c>
      <c r="L14" s="152">
        <v>43710</v>
      </c>
      <c r="M14" s="152">
        <v>62500</v>
      </c>
      <c r="N14" s="152">
        <v>82804</v>
      </c>
      <c r="O14" s="152">
        <v>375000</v>
      </c>
      <c r="P14" s="152">
        <v>375000</v>
      </c>
      <c r="Q14" s="152">
        <v>375000</v>
      </c>
      <c r="R14" s="152">
        <v>375000</v>
      </c>
      <c r="S14" s="224">
        <v>375000</v>
      </c>
      <c r="T14" s="224">
        <v>402196</v>
      </c>
      <c r="U14" s="152">
        <v>375000</v>
      </c>
      <c r="V14" s="152">
        <v>375000</v>
      </c>
      <c r="W14" s="152">
        <v>375000</v>
      </c>
      <c r="X14" s="152">
        <v>375000</v>
      </c>
      <c r="Y14" s="152">
        <v>375000</v>
      </c>
      <c r="Z14" s="152">
        <v>375000</v>
      </c>
      <c r="AA14" s="152">
        <v>367500</v>
      </c>
      <c r="AB14" s="152">
        <v>367000</v>
      </c>
      <c r="AC14" s="152">
        <v>367000</v>
      </c>
      <c r="AD14" s="152">
        <v>367000</v>
      </c>
      <c r="AE14" s="152">
        <v>367000</v>
      </c>
      <c r="AF14" s="152">
        <v>367000</v>
      </c>
      <c r="AG14" s="152">
        <v>23000</v>
      </c>
      <c r="AH14" s="152">
        <v>23000</v>
      </c>
      <c r="AI14" s="152">
        <v>23000</v>
      </c>
      <c r="AJ14" s="152">
        <v>23000</v>
      </c>
      <c r="AK14" s="153"/>
      <c r="AL14" s="153"/>
      <c r="AM14" s="177">
        <v>32604</v>
      </c>
      <c r="AN14" s="177">
        <v>11440</v>
      </c>
      <c r="AO14" s="177">
        <v>22682</v>
      </c>
      <c r="AP14" s="177">
        <v>32604</v>
      </c>
      <c r="AQ14" s="172"/>
      <c r="AR14" s="154"/>
      <c r="AS14" s="173">
        <f>AP14/AI14</f>
        <v>1.4175652173913043</v>
      </c>
      <c r="AT14" s="155">
        <f>(AP14+AF14+Z14+T14+N14)/J14</f>
        <v>1.0076832</v>
      </c>
      <c r="AU14" s="225" t="s">
        <v>245</v>
      </c>
      <c r="AV14" s="226" t="s">
        <v>230</v>
      </c>
      <c r="AW14" s="227" t="s">
        <v>231</v>
      </c>
      <c r="AX14" s="74" t="s">
        <v>232</v>
      </c>
      <c r="AY14" s="156" t="s">
        <v>233</v>
      </c>
    </row>
    <row r="15" spans="1:51"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4"/>
      <c r="AO15" s="4"/>
      <c r="AP15" s="4"/>
      <c r="AQ15" s="4"/>
      <c r="AR15" s="4"/>
      <c r="AS15" s="4"/>
      <c r="AT15" s="4"/>
      <c r="AU15" s="4"/>
      <c r="AV15" s="4"/>
      <c r="AW15" s="4"/>
      <c r="AX15" s="4"/>
      <c r="AY15" s="4"/>
    </row>
    <row r="16" spans="1:51"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73"/>
      <c r="AK16" s="17"/>
      <c r="AL16" s="17"/>
      <c r="AM16" s="17"/>
      <c r="AN16" s="4"/>
      <c r="AO16" s="4"/>
      <c r="AP16" s="4"/>
      <c r="AQ16" s="4"/>
      <c r="AR16" s="4"/>
      <c r="AS16" s="4"/>
      <c r="AT16" s="4"/>
      <c r="AU16" s="4"/>
      <c r="AV16" s="4"/>
      <c r="AW16" s="4"/>
      <c r="AX16" s="4"/>
      <c r="AY16" s="4"/>
    </row>
    <row r="17" spans="1:51" x14ac:dyDescent="0.25">
      <c r="A17" s="68" t="s">
        <v>127</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4"/>
      <c r="AO17" s="4"/>
      <c r="AP17" s="4"/>
      <c r="AQ17" s="170"/>
      <c r="AR17" s="4"/>
      <c r="AS17" s="4"/>
      <c r="AT17" s="4"/>
      <c r="AU17" s="4"/>
      <c r="AV17" s="4"/>
      <c r="AW17" s="4"/>
      <c r="AX17" s="4"/>
      <c r="AY17" s="4"/>
    </row>
    <row r="18" spans="1:51" ht="25.5" customHeight="1" x14ac:dyDescent="0.25">
      <c r="A18" s="66" t="s">
        <v>128</v>
      </c>
      <c r="B18" s="247" t="s">
        <v>129</v>
      </c>
      <c r="C18" s="247"/>
      <c r="D18" s="247"/>
      <c r="E18" s="247"/>
      <c r="F18" s="247"/>
      <c r="G18" s="247"/>
      <c r="H18" s="235" t="s">
        <v>130</v>
      </c>
      <c r="I18" s="235"/>
      <c r="J18" s="235"/>
      <c r="K18" s="235"/>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4"/>
      <c r="AO18" s="4"/>
      <c r="AP18" s="4"/>
      <c r="AQ18" s="4"/>
      <c r="AR18" s="4"/>
      <c r="AS18" s="4"/>
      <c r="AT18" s="4"/>
      <c r="AU18" s="4"/>
      <c r="AV18" s="4"/>
      <c r="AW18" s="4"/>
      <c r="AX18" s="4"/>
      <c r="AY18" s="4"/>
    </row>
    <row r="19" spans="1:51" ht="25.5" customHeight="1" x14ac:dyDescent="0.25">
      <c r="A19" s="67">
        <v>11</v>
      </c>
      <c r="B19" s="248" t="s">
        <v>131</v>
      </c>
      <c r="C19" s="248"/>
      <c r="D19" s="248"/>
      <c r="E19" s="248"/>
      <c r="F19" s="248"/>
      <c r="G19" s="248"/>
      <c r="H19" s="236" t="s">
        <v>133</v>
      </c>
      <c r="I19" s="236"/>
      <c r="J19" s="236"/>
      <c r="K19" s="236"/>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4"/>
      <c r="AO19" s="4"/>
      <c r="AP19" s="4"/>
      <c r="AQ19" s="4"/>
      <c r="AR19" s="4"/>
      <c r="AS19" s="4"/>
      <c r="AT19" s="4"/>
      <c r="AU19" s="4"/>
      <c r="AV19" s="4"/>
      <c r="AW19" s="4"/>
      <c r="AX19" s="4"/>
      <c r="AY19" s="4"/>
    </row>
    <row r="23" spans="1:51" x14ac:dyDescent="0.25">
      <c r="AR23" s="1">
        <v>23000</v>
      </c>
      <c r="AU23" s="1">
        <v>7194</v>
      </c>
      <c r="AX23" s="1">
        <v>25544</v>
      </c>
    </row>
    <row r="24" spans="1:51" x14ac:dyDescent="0.25">
      <c r="AR24" s="1">
        <v>32604</v>
      </c>
      <c r="AU24" s="1">
        <v>2728</v>
      </c>
      <c r="AX24" s="1">
        <v>7060</v>
      </c>
    </row>
    <row r="25" spans="1:51" x14ac:dyDescent="0.25">
      <c r="AR25" s="1">
        <f>(AR24-AR23)</f>
        <v>9604</v>
      </c>
      <c r="AS25" s="1">
        <f>(AR25*100)/AR23</f>
        <v>41.756521739130434</v>
      </c>
      <c r="AX25" s="1">
        <f>SUM(AX23:AX24)</f>
        <v>32604</v>
      </c>
    </row>
    <row r="29" spans="1:51" x14ac:dyDescent="0.25">
      <c r="AR29" s="207">
        <v>1250000</v>
      </c>
      <c r="AS29" s="207"/>
    </row>
    <row r="30" spans="1:51" x14ac:dyDescent="0.25">
      <c r="AR30" s="207">
        <v>9604</v>
      </c>
      <c r="AS30" s="208">
        <f>(AR30*100)/AR29</f>
        <v>0.76832</v>
      </c>
    </row>
    <row r="31" spans="1:51" x14ac:dyDescent="0.25">
      <c r="AR31" s="209">
        <f>SUM(AR29:AR30)</f>
        <v>1259604</v>
      </c>
    </row>
  </sheetData>
  <mergeCells count="50">
    <mergeCell ref="AW10:AW13"/>
    <mergeCell ref="L12:N12"/>
    <mergeCell ref="AN11:AR11"/>
    <mergeCell ref="O12:T12"/>
    <mergeCell ref="U12:Z12"/>
    <mergeCell ref="AA12:AF12"/>
    <mergeCell ref="AG12:AM12"/>
    <mergeCell ref="AO12:AO13"/>
    <mergeCell ref="AX10:AX13"/>
    <mergeCell ref="AY10:AY13"/>
    <mergeCell ref="G11:G13"/>
    <mergeCell ref="H11:H13"/>
    <mergeCell ref="AV10:AV13"/>
    <mergeCell ref="L11:AM11"/>
    <mergeCell ref="AN12:AN13"/>
    <mergeCell ref="AP12:AP13"/>
    <mergeCell ref="F10:AR10"/>
    <mergeCell ref="AU10:AU13"/>
    <mergeCell ref="I11:I13"/>
    <mergeCell ref="AQ12:AQ13"/>
    <mergeCell ref="AR12:AR13"/>
    <mergeCell ref="AS10:AS13"/>
    <mergeCell ref="AT10:AT13"/>
    <mergeCell ref="F11:F13"/>
    <mergeCell ref="A7:R7"/>
    <mergeCell ref="A8:R8"/>
    <mergeCell ref="H2:AY2"/>
    <mergeCell ref="S5:AY5"/>
    <mergeCell ref="S7:AY7"/>
    <mergeCell ref="S8:AY8"/>
    <mergeCell ref="S6:AY6"/>
    <mergeCell ref="H4:AM4"/>
    <mergeCell ref="AN4:AY4"/>
    <mergeCell ref="A5:R5"/>
    <mergeCell ref="A6:R6"/>
    <mergeCell ref="A2:G4"/>
    <mergeCell ref="H3:AY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8" type="noConversion"/>
  <dataValidations count="1">
    <dataValidation type="list" allowBlank="1" showInputMessage="1" showErrorMessage="1" sqref="I14" xr:uid="{00000000-0002-0000-0000-000000000000}">
      <formula1>"suma, personas"</formula1>
    </dataValidation>
  </dataValidations>
  <printOptions horizontalCentered="1" verticalCentered="1"/>
  <pageMargins left="0" right="0" top="0.15748031496062992" bottom="0" header="0.31496062992125984" footer="0.31496062992125984"/>
  <pageSetup scale="5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1"/>
  <sheetViews>
    <sheetView topLeftCell="V1" zoomScale="66" zoomScaleNormal="66" zoomScaleSheetLayoutView="40" workbookViewId="0">
      <selection activeCell="AD18" sqref="AD18"/>
    </sheetView>
  </sheetViews>
  <sheetFormatPr baseColWidth="10" defaultColWidth="12" defaultRowHeight="15.75" x14ac:dyDescent="0.25"/>
  <cols>
    <col min="1" max="1" width="6.140625" style="1" customWidth="1"/>
    <col min="2" max="2" width="3.85546875" style="1" customWidth="1"/>
    <col min="3" max="3" width="8.85546875" style="1" customWidth="1"/>
    <col min="4" max="4" width="6.85546875" style="7" customWidth="1"/>
    <col min="5" max="5" width="8.42578125" style="7" customWidth="1"/>
    <col min="6" max="6" width="9" style="7" customWidth="1"/>
    <col min="7" max="7" width="7.28515625" style="21" customWidth="1"/>
    <col min="8" max="9" width="16.42578125" style="8" customWidth="1"/>
    <col min="10" max="10" width="17" style="8" customWidth="1"/>
    <col min="11" max="11" width="16.140625" style="8" customWidth="1"/>
    <col min="12" max="12" width="17.42578125" style="8" customWidth="1"/>
    <col min="13" max="13" width="19.85546875" style="8" customWidth="1"/>
    <col min="14" max="14" width="17.42578125" style="8" customWidth="1"/>
    <col min="15" max="15" width="17.140625" style="8" customWidth="1"/>
    <col min="16" max="16" width="17" style="8" customWidth="1"/>
    <col min="17" max="17" width="15.85546875" style="8" customWidth="1"/>
    <col min="18" max="18" width="17.42578125" style="8" customWidth="1"/>
    <col min="19" max="19" width="15.42578125" style="8" customWidth="1"/>
    <col min="20" max="20" width="16.140625" style="8" customWidth="1"/>
    <col min="21" max="21" width="15.85546875" style="8" customWidth="1"/>
    <col min="22" max="22" width="16.42578125" style="8" customWidth="1"/>
    <col min="23" max="23" width="17.42578125" style="8" customWidth="1"/>
    <col min="24" max="30" width="16.28515625" style="8" customWidth="1"/>
    <col min="31" max="31" width="17.7109375" style="8" customWidth="1"/>
    <col min="32" max="33" width="19.42578125" style="8" customWidth="1"/>
    <col min="34" max="34" width="17.85546875" style="8" customWidth="1"/>
    <col min="35" max="36" width="12" style="8" customWidth="1"/>
    <col min="37" max="37" width="18" style="8" customWidth="1"/>
    <col min="38" max="39" width="18" style="1" customWidth="1"/>
    <col min="40" max="40" width="18.28515625" style="1" customWidth="1"/>
    <col min="41" max="41" width="17.140625" style="18" hidden="1" customWidth="1"/>
    <col min="42" max="42" width="12" style="18" hidden="1" customWidth="1"/>
    <col min="43" max="43" width="10.28515625" style="1" customWidth="1"/>
    <col min="44" max="44" width="9.140625" style="1" customWidth="1"/>
    <col min="45" max="45" width="38.140625" style="1" customWidth="1"/>
    <col min="46" max="46" width="14.28515625" style="1" customWidth="1"/>
    <col min="47" max="47" width="12.28515625" style="1" customWidth="1"/>
    <col min="48" max="48" width="15.85546875" style="1" customWidth="1"/>
    <col min="49" max="49" width="12" style="1" customWidth="1"/>
    <col min="50" max="16384" width="12" style="1"/>
  </cols>
  <sheetData>
    <row r="1" spans="1:51" s="49" customFormat="1" ht="56.25" customHeight="1" x14ac:dyDescent="0.5">
      <c r="A1" s="356"/>
      <c r="B1" s="357"/>
      <c r="C1" s="357"/>
      <c r="D1" s="357"/>
      <c r="E1" s="358"/>
      <c r="F1" s="251" t="s">
        <v>137</v>
      </c>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row>
    <row r="2" spans="1:51" s="49" customFormat="1" ht="72.75" customHeight="1" x14ac:dyDescent="0.5">
      <c r="A2" s="237"/>
      <c r="B2" s="238"/>
      <c r="C2" s="238"/>
      <c r="D2" s="238"/>
      <c r="E2" s="359"/>
      <c r="F2" s="375" t="s">
        <v>134</v>
      </c>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row>
    <row r="3" spans="1:51" s="48" customFormat="1" ht="42" customHeight="1" thickBot="1" x14ac:dyDescent="0.45">
      <c r="A3" s="360"/>
      <c r="B3" s="361"/>
      <c r="C3" s="361"/>
      <c r="D3" s="361"/>
      <c r="E3" s="362"/>
      <c r="F3" s="266" t="s">
        <v>125</v>
      </c>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8"/>
      <c r="AO3" s="266" t="s">
        <v>126</v>
      </c>
      <c r="AP3" s="267"/>
      <c r="AQ3" s="267"/>
      <c r="AR3" s="267"/>
      <c r="AS3" s="267"/>
      <c r="AT3" s="267"/>
      <c r="AU3" s="267"/>
      <c r="AV3" s="267"/>
      <c r="AW3" s="267"/>
    </row>
    <row r="4" spans="1:51" ht="35.25" customHeight="1" x14ac:dyDescent="0.25">
      <c r="A4" s="363" t="s">
        <v>159</v>
      </c>
      <c r="B4" s="364"/>
      <c r="C4" s="364"/>
      <c r="D4" s="364"/>
      <c r="E4" s="364"/>
      <c r="F4" s="364"/>
      <c r="G4" s="364"/>
      <c r="H4" s="364"/>
      <c r="I4" s="364"/>
      <c r="J4" s="364"/>
      <c r="K4" s="364"/>
      <c r="L4" s="364"/>
      <c r="M4" s="364"/>
      <c r="N4" s="364"/>
      <c r="O4" s="364"/>
      <c r="P4" s="365"/>
      <c r="Q4" s="369" t="s">
        <v>138</v>
      </c>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1"/>
    </row>
    <row r="5" spans="1:51" ht="36" customHeight="1" thickBot="1" x14ac:dyDescent="0.3">
      <c r="A5" s="366" t="s">
        <v>160</v>
      </c>
      <c r="B5" s="367"/>
      <c r="C5" s="367"/>
      <c r="D5" s="367"/>
      <c r="E5" s="367"/>
      <c r="F5" s="367"/>
      <c r="G5" s="367"/>
      <c r="H5" s="367"/>
      <c r="I5" s="367"/>
      <c r="J5" s="367"/>
      <c r="K5" s="367"/>
      <c r="L5" s="367"/>
      <c r="M5" s="367"/>
      <c r="N5" s="367"/>
      <c r="O5" s="367"/>
      <c r="P5" s="368"/>
      <c r="Q5" s="372" t="s">
        <v>139</v>
      </c>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4"/>
    </row>
    <row r="6" spans="1:51" ht="9" customHeight="1" thickBot="1" x14ac:dyDescent="0.3">
      <c r="A6" s="4"/>
      <c r="B6" s="4"/>
      <c r="C6" s="4"/>
      <c r="D6" s="70"/>
      <c r="E6" s="70"/>
      <c r="F6" s="70"/>
      <c r="G6" s="71"/>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4"/>
      <c r="AM6" s="4"/>
      <c r="AN6" s="4"/>
      <c r="AO6" s="17"/>
      <c r="AP6" s="73"/>
      <c r="AQ6" s="4"/>
      <c r="AR6" s="4"/>
      <c r="AS6" s="4"/>
      <c r="AT6" s="4"/>
      <c r="AU6" s="4"/>
      <c r="AV6" s="4"/>
      <c r="AW6" s="4"/>
    </row>
    <row r="7" spans="1:51" s="29" customFormat="1" ht="21" customHeight="1" x14ac:dyDescent="0.25">
      <c r="A7" s="241" t="s">
        <v>57</v>
      </c>
      <c r="B7" s="242" t="s">
        <v>67</v>
      </c>
      <c r="C7" s="242"/>
      <c r="D7" s="242"/>
      <c r="E7" s="242" t="s">
        <v>71</v>
      </c>
      <c r="F7" s="242" t="s">
        <v>112</v>
      </c>
      <c r="G7" s="242" t="s">
        <v>72</v>
      </c>
      <c r="H7" s="242" t="s">
        <v>117</v>
      </c>
      <c r="I7" s="53"/>
      <c r="J7" s="377" t="s">
        <v>73</v>
      </c>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9"/>
      <c r="AL7" s="242" t="s">
        <v>74</v>
      </c>
      <c r="AM7" s="242"/>
      <c r="AN7" s="242"/>
      <c r="AO7" s="242"/>
      <c r="AP7" s="242"/>
      <c r="AQ7" s="242" t="s">
        <v>76</v>
      </c>
      <c r="AR7" s="242" t="s">
        <v>77</v>
      </c>
      <c r="AS7" s="242" t="s">
        <v>78</v>
      </c>
      <c r="AT7" s="242" t="s">
        <v>79</v>
      </c>
      <c r="AU7" s="242" t="s">
        <v>80</v>
      </c>
      <c r="AV7" s="242" t="s">
        <v>81</v>
      </c>
      <c r="AW7" s="353" t="s">
        <v>82</v>
      </c>
    </row>
    <row r="8" spans="1:51" s="29" customFormat="1" ht="16.5" customHeight="1" x14ac:dyDescent="0.25">
      <c r="A8" s="239"/>
      <c r="B8" s="243"/>
      <c r="C8" s="243"/>
      <c r="D8" s="243"/>
      <c r="E8" s="243"/>
      <c r="F8" s="243"/>
      <c r="G8" s="243"/>
      <c r="H8" s="243"/>
      <c r="I8" s="294">
        <v>2016</v>
      </c>
      <c r="J8" s="295"/>
      <c r="K8" s="295"/>
      <c r="L8" s="296"/>
      <c r="M8" s="294">
        <v>2017</v>
      </c>
      <c r="N8" s="295"/>
      <c r="O8" s="295"/>
      <c r="P8" s="295"/>
      <c r="Q8" s="295"/>
      <c r="R8" s="296"/>
      <c r="S8" s="294">
        <v>2018</v>
      </c>
      <c r="T8" s="295"/>
      <c r="U8" s="295"/>
      <c r="V8" s="295"/>
      <c r="W8" s="295"/>
      <c r="X8" s="296"/>
      <c r="Y8" s="294">
        <v>2019</v>
      </c>
      <c r="Z8" s="295"/>
      <c r="AA8" s="295"/>
      <c r="AB8" s="295"/>
      <c r="AC8" s="295"/>
      <c r="AD8" s="296"/>
      <c r="AE8" s="294">
        <v>2020</v>
      </c>
      <c r="AF8" s="295"/>
      <c r="AG8" s="295"/>
      <c r="AH8" s="295"/>
      <c r="AI8" s="295"/>
      <c r="AJ8" s="295"/>
      <c r="AK8" s="296"/>
      <c r="AL8" s="297" t="s">
        <v>75</v>
      </c>
      <c r="AM8" s="297"/>
      <c r="AN8" s="297"/>
      <c r="AO8" s="297"/>
      <c r="AP8" s="297"/>
      <c r="AQ8" s="243"/>
      <c r="AR8" s="243"/>
      <c r="AS8" s="243"/>
      <c r="AT8" s="243"/>
      <c r="AU8" s="243"/>
      <c r="AV8" s="243"/>
      <c r="AW8" s="354"/>
    </row>
    <row r="9" spans="1:51" s="29" customFormat="1" ht="36" customHeight="1" thickBot="1" x14ac:dyDescent="0.3">
      <c r="A9" s="240"/>
      <c r="B9" s="52" t="s">
        <v>68</v>
      </c>
      <c r="C9" s="52" t="s">
        <v>69</v>
      </c>
      <c r="D9" s="52" t="s">
        <v>70</v>
      </c>
      <c r="E9" s="244"/>
      <c r="F9" s="244"/>
      <c r="G9" s="244"/>
      <c r="H9" s="349"/>
      <c r="I9" s="210" t="s">
        <v>118</v>
      </c>
      <c r="J9" s="210" t="s">
        <v>120</v>
      </c>
      <c r="K9" s="210" t="s">
        <v>121</v>
      </c>
      <c r="L9" s="210" t="s">
        <v>30</v>
      </c>
      <c r="M9" s="210" t="s">
        <v>119</v>
      </c>
      <c r="N9" s="210" t="s">
        <v>122</v>
      </c>
      <c r="O9" s="210" t="s">
        <v>123</v>
      </c>
      <c r="P9" s="210" t="s">
        <v>120</v>
      </c>
      <c r="Q9" s="210" t="s">
        <v>124</v>
      </c>
      <c r="R9" s="210" t="s">
        <v>30</v>
      </c>
      <c r="S9" s="210" t="s">
        <v>119</v>
      </c>
      <c r="T9" s="210" t="s">
        <v>122</v>
      </c>
      <c r="U9" s="210" t="s">
        <v>123</v>
      </c>
      <c r="V9" s="210" t="s">
        <v>120</v>
      </c>
      <c r="W9" s="210" t="s">
        <v>124</v>
      </c>
      <c r="X9" s="210" t="s">
        <v>30</v>
      </c>
      <c r="Y9" s="210" t="s">
        <v>119</v>
      </c>
      <c r="Z9" s="210" t="s">
        <v>122</v>
      </c>
      <c r="AA9" s="210" t="s">
        <v>123</v>
      </c>
      <c r="AB9" s="210" t="s">
        <v>120</v>
      </c>
      <c r="AC9" s="210" t="s">
        <v>124</v>
      </c>
      <c r="AD9" s="210" t="s">
        <v>30</v>
      </c>
      <c r="AE9" s="210" t="s">
        <v>119</v>
      </c>
      <c r="AF9" s="210" t="s">
        <v>122</v>
      </c>
      <c r="AG9" s="210" t="s">
        <v>240</v>
      </c>
      <c r="AH9" s="210" t="s">
        <v>243</v>
      </c>
      <c r="AI9" s="210" t="s">
        <v>120</v>
      </c>
      <c r="AJ9" s="210" t="s">
        <v>124</v>
      </c>
      <c r="AK9" s="210" t="s">
        <v>30</v>
      </c>
      <c r="AL9" s="210" t="s">
        <v>4</v>
      </c>
      <c r="AM9" s="210" t="s">
        <v>241</v>
      </c>
      <c r="AN9" s="210" t="s">
        <v>244</v>
      </c>
      <c r="AO9" s="210" t="s">
        <v>5</v>
      </c>
      <c r="AP9" s="210" t="s">
        <v>6</v>
      </c>
      <c r="AQ9" s="298"/>
      <c r="AR9" s="298"/>
      <c r="AS9" s="298"/>
      <c r="AT9" s="298"/>
      <c r="AU9" s="298"/>
      <c r="AV9" s="298"/>
      <c r="AW9" s="355"/>
    </row>
    <row r="10" spans="1:51" s="5" customFormat="1" ht="24.75" customHeight="1" x14ac:dyDescent="0.25">
      <c r="A10" s="343" t="s">
        <v>147</v>
      </c>
      <c r="B10" s="350">
        <v>1</v>
      </c>
      <c r="C10" s="318" t="s">
        <v>148</v>
      </c>
      <c r="D10" s="318" t="s">
        <v>146</v>
      </c>
      <c r="E10" s="337">
        <v>455</v>
      </c>
      <c r="F10" s="340">
        <v>179</v>
      </c>
      <c r="G10" s="184" t="s">
        <v>7</v>
      </c>
      <c r="H10" s="211">
        <f>+L10+R10+U10+Y10+AH10</f>
        <v>125000</v>
      </c>
      <c r="I10" s="75">
        <v>6250</v>
      </c>
      <c r="J10" s="75">
        <v>6250</v>
      </c>
      <c r="K10" s="75">
        <v>6250</v>
      </c>
      <c r="L10" s="75">
        <v>7504</v>
      </c>
      <c r="M10" s="75">
        <v>37500</v>
      </c>
      <c r="N10" s="75">
        <v>37500</v>
      </c>
      <c r="O10" s="75">
        <v>37500</v>
      </c>
      <c r="P10" s="75">
        <v>37500</v>
      </c>
      <c r="Q10" s="75">
        <v>37500</v>
      </c>
      <c r="R10" s="75">
        <v>44603</v>
      </c>
      <c r="S10" s="75">
        <v>37500</v>
      </c>
      <c r="T10" s="75">
        <v>37500</v>
      </c>
      <c r="U10" s="75">
        <v>37500</v>
      </c>
      <c r="V10" s="75">
        <v>37500</v>
      </c>
      <c r="W10" s="75">
        <v>37500</v>
      </c>
      <c r="X10" s="75">
        <v>37500</v>
      </c>
      <c r="Y10" s="75">
        <v>30000</v>
      </c>
      <c r="Z10" s="75">
        <v>30000</v>
      </c>
      <c r="AA10" s="75">
        <v>30000</v>
      </c>
      <c r="AB10" s="75">
        <v>30000</v>
      </c>
      <c r="AC10" s="75">
        <v>30000</v>
      </c>
      <c r="AD10" s="75">
        <v>30000</v>
      </c>
      <c r="AE10" s="75">
        <v>5393</v>
      </c>
      <c r="AF10" s="75">
        <v>5393</v>
      </c>
      <c r="AG10" s="75">
        <v>5393</v>
      </c>
      <c r="AH10" s="75">
        <v>5393</v>
      </c>
      <c r="AI10" s="23"/>
      <c r="AJ10" s="23"/>
      <c r="AK10" s="75">
        <v>7060</v>
      </c>
      <c r="AL10" s="75">
        <v>1399</v>
      </c>
      <c r="AM10" s="75">
        <v>4332</v>
      </c>
      <c r="AN10" s="75">
        <v>7060</v>
      </c>
      <c r="AO10" s="75"/>
      <c r="AP10" s="212"/>
      <c r="AQ10" s="213">
        <f>AN10/AH10</f>
        <v>1.3091043945855738</v>
      </c>
      <c r="AR10" s="213">
        <f>(L10+R10+X10+AD10+AN10)/H10</f>
        <v>1.013336</v>
      </c>
      <c r="AS10" s="346" t="s">
        <v>250</v>
      </c>
      <c r="AT10" s="328" t="s">
        <v>234</v>
      </c>
      <c r="AU10" s="328" t="s">
        <v>231</v>
      </c>
      <c r="AV10" s="334" t="s">
        <v>235</v>
      </c>
      <c r="AW10" s="325" t="s">
        <v>233</v>
      </c>
    </row>
    <row r="11" spans="1:51" s="5" customFormat="1" ht="27" x14ac:dyDescent="0.25">
      <c r="A11" s="344"/>
      <c r="B11" s="351"/>
      <c r="C11" s="319"/>
      <c r="D11" s="319"/>
      <c r="E11" s="338"/>
      <c r="F11" s="341"/>
      <c r="G11" s="185" t="s">
        <v>8</v>
      </c>
      <c r="H11" s="214">
        <f>L11+R11+X11+AD11+AH11</f>
        <v>6486301530</v>
      </c>
      <c r="I11" s="76">
        <v>706868073.64999998</v>
      </c>
      <c r="J11" s="77">
        <v>706868074</v>
      </c>
      <c r="K11" s="77">
        <v>762181577</v>
      </c>
      <c r="L11" s="77">
        <v>762036331</v>
      </c>
      <c r="M11" s="77">
        <v>1184477567</v>
      </c>
      <c r="N11" s="77">
        <v>1147000000</v>
      </c>
      <c r="O11" s="77">
        <v>1147000000</v>
      </c>
      <c r="P11" s="77">
        <v>1191620567</v>
      </c>
      <c r="Q11" s="77">
        <v>1184477567</v>
      </c>
      <c r="R11" s="77">
        <v>1174539000</v>
      </c>
      <c r="S11" s="77">
        <v>1518478000</v>
      </c>
      <c r="T11" s="77">
        <v>1518478000</v>
      </c>
      <c r="U11" s="77">
        <v>1518478000</v>
      </c>
      <c r="V11" s="77">
        <v>1559960100</v>
      </c>
      <c r="W11" s="77">
        <v>1559960100</v>
      </c>
      <c r="X11" s="77">
        <v>1559902799</v>
      </c>
      <c r="Y11" s="77">
        <v>1610298000</v>
      </c>
      <c r="Z11" s="77">
        <v>1610298000</v>
      </c>
      <c r="AA11" s="77">
        <v>1510298000</v>
      </c>
      <c r="AB11" s="77">
        <v>1510298000</v>
      </c>
      <c r="AC11" s="77">
        <v>1525586400</v>
      </c>
      <c r="AD11" s="77">
        <v>1525586400</v>
      </c>
      <c r="AE11" s="77">
        <v>1917647000</v>
      </c>
      <c r="AF11" s="77">
        <v>1917647000</v>
      </c>
      <c r="AG11" s="77">
        <v>1917647000</v>
      </c>
      <c r="AH11" s="77">
        <v>1464237000</v>
      </c>
      <c r="AI11" s="141"/>
      <c r="AJ11" s="141"/>
      <c r="AK11" s="178">
        <v>593295000</v>
      </c>
      <c r="AL11" s="178">
        <v>381360000</v>
      </c>
      <c r="AM11" s="178">
        <v>497423000</v>
      </c>
      <c r="AN11" s="178">
        <v>593295000</v>
      </c>
      <c r="AO11" s="215"/>
      <c r="AP11" s="26"/>
      <c r="AQ11" s="140">
        <f t="shared" ref="AQ11:AQ30" si="0">AN11/AH11</f>
        <v>0.40519055316864688</v>
      </c>
      <c r="AR11" s="140">
        <f t="shared" ref="AR11:AR30" si="1">(L11+R11+X11+AD11+AN11)/H11</f>
        <v>0.86572594629284838</v>
      </c>
      <c r="AS11" s="347"/>
      <c r="AT11" s="329"/>
      <c r="AU11" s="329"/>
      <c r="AV11" s="335"/>
      <c r="AW11" s="326"/>
    </row>
    <row r="12" spans="1:51" s="5" customFormat="1" ht="25.5" customHeight="1" x14ac:dyDescent="0.25">
      <c r="A12" s="344"/>
      <c r="B12" s="351"/>
      <c r="C12" s="319"/>
      <c r="D12" s="319"/>
      <c r="E12" s="338"/>
      <c r="F12" s="341"/>
      <c r="G12" s="186" t="s">
        <v>9</v>
      </c>
      <c r="H12" s="214"/>
      <c r="I12" s="78"/>
      <c r="J12" s="78"/>
      <c r="K12" s="78"/>
      <c r="L12" s="78"/>
      <c r="M12" s="78"/>
      <c r="N12" s="78"/>
      <c r="O12" s="78"/>
      <c r="P12" s="78"/>
      <c r="Q12" s="78"/>
      <c r="R12" s="78"/>
      <c r="S12" s="79"/>
      <c r="T12" s="79"/>
      <c r="U12" s="79"/>
      <c r="V12" s="79"/>
      <c r="W12" s="79"/>
      <c r="X12" s="78"/>
      <c r="Y12" s="78"/>
      <c r="Z12" s="78"/>
      <c r="AA12" s="78"/>
      <c r="AB12" s="78"/>
      <c r="AC12" s="78"/>
      <c r="AD12" s="78"/>
      <c r="AE12" s="79"/>
      <c r="AF12" s="79"/>
      <c r="AG12" s="79"/>
      <c r="AH12" s="79"/>
      <c r="AI12" s="142"/>
      <c r="AJ12" s="142"/>
      <c r="AK12" s="26"/>
      <c r="AL12" s="26"/>
      <c r="AM12" s="26"/>
      <c r="AN12" s="26"/>
      <c r="AO12" s="26"/>
      <c r="AP12" s="143"/>
      <c r="AQ12" s="140"/>
      <c r="AR12" s="140"/>
      <c r="AS12" s="347"/>
      <c r="AT12" s="329"/>
      <c r="AU12" s="329"/>
      <c r="AV12" s="335"/>
      <c r="AW12" s="326"/>
    </row>
    <row r="13" spans="1:51" s="5" customFormat="1" ht="32.25" customHeight="1" x14ac:dyDescent="0.25">
      <c r="A13" s="344"/>
      <c r="B13" s="351"/>
      <c r="C13" s="319"/>
      <c r="D13" s="319"/>
      <c r="E13" s="338"/>
      <c r="F13" s="341"/>
      <c r="G13" s="185" t="s">
        <v>10</v>
      </c>
      <c r="H13" s="214">
        <f>L13+R13+X13+AD13+AH13</f>
        <v>525282182</v>
      </c>
      <c r="I13" s="78">
        <v>0</v>
      </c>
      <c r="J13" s="78">
        <v>0</v>
      </c>
      <c r="K13" s="78">
        <v>0</v>
      </c>
      <c r="L13" s="77">
        <v>0</v>
      </c>
      <c r="M13" s="78">
        <v>186809282</v>
      </c>
      <c r="N13" s="77">
        <v>189013479</v>
      </c>
      <c r="O13" s="77">
        <v>186809282</v>
      </c>
      <c r="P13" s="77">
        <v>186809282</v>
      </c>
      <c r="Q13" s="77">
        <v>186809282</v>
      </c>
      <c r="R13" s="77">
        <v>186809282</v>
      </c>
      <c r="S13" s="77">
        <v>41560867</v>
      </c>
      <c r="T13" s="77">
        <v>41560867</v>
      </c>
      <c r="U13" s="77">
        <v>41560867</v>
      </c>
      <c r="V13" s="77">
        <v>41560867</v>
      </c>
      <c r="W13" s="77">
        <v>41560867</v>
      </c>
      <c r="X13" s="77">
        <v>41560867</v>
      </c>
      <c r="Y13" s="77">
        <v>124719800</v>
      </c>
      <c r="Z13" s="77">
        <v>124719800</v>
      </c>
      <c r="AA13" s="77">
        <v>124719800</v>
      </c>
      <c r="AB13" s="77">
        <v>124719800</v>
      </c>
      <c r="AC13" s="77">
        <v>124719800</v>
      </c>
      <c r="AD13" s="77">
        <v>124719800</v>
      </c>
      <c r="AE13" s="77">
        <v>172192233</v>
      </c>
      <c r="AF13" s="77">
        <v>172192233</v>
      </c>
      <c r="AG13" s="77">
        <v>172192233</v>
      </c>
      <c r="AH13" s="77">
        <v>172192233</v>
      </c>
      <c r="AI13" s="142"/>
      <c r="AJ13" s="142"/>
      <c r="AK13" s="178">
        <v>161331366</v>
      </c>
      <c r="AL13" s="77">
        <v>138928166</v>
      </c>
      <c r="AM13" s="77">
        <v>152513366</v>
      </c>
      <c r="AN13" s="178">
        <v>161331366</v>
      </c>
      <c r="AO13" s="169"/>
      <c r="AP13" s="25"/>
      <c r="AQ13" s="140">
        <f t="shared" si="0"/>
        <v>0.93692591813940873</v>
      </c>
      <c r="AR13" s="140">
        <f t="shared" si="1"/>
        <v>0.97932374755479523</v>
      </c>
      <c r="AS13" s="347"/>
      <c r="AT13" s="329"/>
      <c r="AU13" s="329"/>
      <c r="AV13" s="335"/>
      <c r="AW13" s="326"/>
    </row>
    <row r="14" spans="1:51" s="5" customFormat="1" ht="27" x14ac:dyDescent="0.25">
      <c r="A14" s="344"/>
      <c r="B14" s="351"/>
      <c r="C14" s="319"/>
      <c r="D14" s="319"/>
      <c r="E14" s="338"/>
      <c r="F14" s="341"/>
      <c r="G14" s="186" t="s">
        <v>11</v>
      </c>
      <c r="H14" s="214"/>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144"/>
      <c r="AJ14" s="144"/>
      <c r="AK14" s="25"/>
      <c r="AL14" s="25"/>
      <c r="AM14" s="25"/>
      <c r="AN14" s="25"/>
      <c r="AO14" s="26"/>
      <c r="AP14" s="143"/>
      <c r="AQ14" s="140"/>
      <c r="AR14" s="140"/>
      <c r="AS14" s="347"/>
      <c r="AT14" s="329"/>
      <c r="AU14" s="329"/>
      <c r="AV14" s="335"/>
      <c r="AW14" s="326"/>
    </row>
    <row r="15" spans="1:51" s="5" customFormat="1" ht="27.75" thickBot="1" x14ac:dyDescent="0.3">
      <c r="A15" s="345"/>
      <c r="B15" s="352"/>
      <c r="C15" s="320"/>
      <c r="D15" s="320"/>
      <c r="E15" s="338"/>
      <c r="F15" s="341"/>
      <c r="G15" s="187" t="s">
        <v>12</v>
      </c>
      <c r="H15" s="216">
        <f t="shared" ref="H15:H30" si="2">+L15+R15+U15+Y15+AH15</f>
        <v>7054870513</v>
      </c>
      <c r="I15" s="81">
        <v>706868073.64999998</v>
      </c>
      <c r="J15" s="81">
        <v>706868073.64999998</v>
      </c>
      <c r="K15" s="81">
        <v>762181577</v>
      </c>
      <c r="L15" s="81">
        <v>762036331</v>
      </c>
      <c r="M15" s="81">
        <v>1371286849</v>
      </c>
      <c r="N15" s="81">
        <v>1336013479</v>
      </c>
      <c r="O15" s="81">
        <v>1333809282</v>
      </c>
      <c r="P15" s="81">
        <v>1378429849</v>
      </c>
      <c r="Q15" s="81">
        <f>Q13+Q11</f>
        <v>1371286849</v>
      </c>
      <c r="R15" s="81">
        <v>1361348282</v>
      </c>
      <c r="S15" s="81">
        <f>S13+S11</f>
        <v>1560038867</v>
      </c>
      <c r="T15" s="81">
        <f>T13+T11</f>
        <v>1560038867</v>
      </c>
      <c r="U15" s="81">
        <f>U13+U11</f>
        <v>1560038867</v>
      </c>
      <c r="V15" s="81">
        <f>V13+V11</f>
        <v>1601520967</v>
      </c>
      <c r="W15" s="81">
        <f>W13+W11</f>
        <v>1601520967</v>
      </c>
      <c r="X15" s="81">
        <v>1601463666</v>
      </c>
      <c r="Y15" s="81">
        <f t="shared" ref="Y15:AE15" si="3">Y11+Y13</f>
        <v>1735017800</v>
      </c>
      <c r="Z15" s="81">
        <f t="shared" si="3"/>
        <v>1735017800</v>
      </c>
      <c r="AA15" s="81">
        <f t="shared" si="3"/>
        <v>1635017800</v>
      </c>
      <c r="AB15" s="81">
        <f t="shared" si="3"/>
        <v>1635017800</v>
      </c>
      <c r="AC15" s="81">
        <f t="shared" si="3"/>
        <v>1650306200</v>
      </c>
      <c r="AD15" s="81">
        <v>1650306200</v>
      </c>
      <c r="AE15" s="81">
        <f t="shared" si="3"/>
        <v>2089839233</v>
      </c>
      <c r="AF15" s="81">
        <f t="shared" ref="AF15:AG15" si="4">AF11+AF13</f>
        <v>2089839233</v>
      </c>
      <c r="AG15" s="81">
        <f t="shared" si="4"/>
        <v>2089839233</v>
      </c>
      <c r="AH15" s="81">
        <f t="shared" ref="AH15" si="5">AH11+AH13</f>
        <v>1636429233</v>
      </c>
      <c r="AI15" s="217"/>
      <c r="AJ15" s="217"/>
      <c r="AK15" s="81">
        <f t="shared" ref="AK15" si="6">AK11+AK13</f>
        <v>754626366</v>
      </c>
      <c r="AL15" s="81">
        <f t="shared" ref="AL15:AN15" si="7">AL11+AL13</f>
        <v>520288166</v>
      </c>
      <c r="AM15" s="81">
        <f t="shared" si="7"/>
        <v>649936366</v>
      </c>
      <c r="AN15" s="81">
        <f t="shared" si="7"/>
        <v>754626366</v>
      </c>
      <c r="AO15" s="145"/>
      <c r="AP15" s="145"/>
      <c r="AQ15" s="218">
        <f t="shared" si="0"/>
        <v>0.46114207127464585</v>
      </c>
      <c r="AR15" s="218">
        <f t="shared" si="1"/>
        <v>0.86887219739960664</v>
      </c>
      <c r="AS15" s="348"/>
      <c r="AT15" s="330"/>
      <c r="AU15" s="330"/>
      <c r="AV15" s="336"/>
      <c r="AW15" s="327"/>
    </row>
    <row r="16" spans="1:51" s="5" customFormat="1" ht="18" x14ac:dyDescent="0.25">
      <c r="A16" s="300" t="s">
        <v>149</v>
      </c>
      <c r="B16" s="351">
        <v>2</v>
      </c>
      <c r="C16" s="319" t="s">
        <v>150</v>
      </c>
      <c r="D16" s="319" t="s">
        <v>146</v>
      </c>
      <c r="E16" s="338"/>
      <c r="F16" s="341"/>
      <c r="G16" s="188" t="s">
        <v>7</v>
      </c>
      <c r="H16" s="211">
        <f t="shared" si="2"/>
        <v>1125000</v>
      </c>
      <c r="I16" s="75">
        <v>56250</v>
      </c>
      <c r="J16" s="75">
        <v>56250</v>
      </c>
      <c r="K16" s="75">
        <v>56250</v>
      </c>
      <c r="L16" s="75">
        <v>75300</v>
      </c>
      <c r="M16" s="75">
        <v>337500</v>
      </c>
      <c r="N16" s="75">
        <v>337500</v>
      </c>
      <c r="O16" s="75">
        <v>337500</v>
      </c>
      <c r="P16" s="75">
        <v>337500</v>
      </c>
      <c r="Q16" s="75">
        <v>337500</v>
      </c>
      <c r="R16" s="75">
        <v>357593</v>
      </c>
      <c r="S16" s="75">
        <v>337500</v>
      </c>
      <c r="T16" s="75">
        <v>337500</v>
      </c>
      <c r="U16" s="75">
        <v>337500</v>
      </c>
      <c r="V16" s="75">
        <v>337500</v>
      </c>
      <c r="W16" s="75">
        <v>337500</v>
      </c>
      <c r="X16" s="75">
        <v>337500</v>
      </c>
      <c r="Y16" s="75">
        <v>337000</v>
      </c>
      <c r="Z16" s="75">
        <v>337000</v>
      </c>
      <c r="AA16" s="75">
        <v>337000</v>
      </c>
      <c r="AB16" s="75">
        <v>337000</v>
      </c>
      <c r="AC16" s="75">
        <v>337000</v>
      </c>
      <c r="AD16" s="75">
        <v>337000</v>
      </c>
      <c r="AE16" s="75">
        <v>17607</v>
      </c>
      <c r="AF16" s="75">
        <v>17607</v>
      </c>
      <c r="AG16" s="75">
        <v>17607</v>
      </c>
      <c r="AH16" s="75">
        <v>17607</v>
      </c>
      <c r="AI16" s="23"/>
      <c r="AJ16" s="23"/>
      <c r="AK16" s="75">
        <v>25544</v>
      </c>
      <c r="AL16" s="75">
        <v>10041</v>
      </c>
      <c r="AM16" s="75">
        <v>18350</v>
      </c>
      <c r="AN16" s="75">
        <v>25544</v>
      </c>
      <c r="AO16" s="75"/>
      <c r="AP16" s="212"/>
      <c r="AQ16" s="213">
        <f t="shared" si="0"/>
        <v>1.4507866189583689</v>
      </c>
      <c r="AR16" s="213">
        <f t="shared" si="1"/>
        <v>1.007055111111111</v>
      </c>
      <c r="AS16" s="309" t="s">
        <v>251</v>
      </c>
      <c r="AT16" s="328" t="s">
        <v>234</v>
      </c>
      <c r="AU16" s="328" t="s">
        <v>231</v>
      </c>
      <c r="AV16" s="331" t="s">
        <v>236</v>
      </c>
      <c r="AW16" s="325" t="s">
        <v>233</v>
      </c>
      <c r="AY16" s="139"/>
    </row>
    <row r="17" spans="1:51" s="5" customFormat="1" ht="27" x14ac:dyDescent="0.25">
      <c r="A17" s="301"/>
      <c r="B17" s="351"/>
      <c r="C17" s="319"/>
      <c r="D17" s="319"/>
      <c r="E17" s="338"/>
      <c r="F17" s="341"/>
      <c r="G17" s="185" t="s">
        <v>8</v>
      </c>
      <c r="H17" s="214">
        <f>L17+R17+X17+AD17+AH17</f>
        <v>10883469446</v>
      </c>
      <c r="I17" s="76">
        <v>1344237808.9999998</v>
      </c>
      <c r="J17" s="76">
        <v>1344237809</v>
      </c>
      <c r="K17" s="76">
        <v>1414072899</v>
      </c>
      <c r="L17" s="76">
        <v>1401669991</v>
      </c>
      <c r="M17" s="76">
        <v>1933857000</v>
      </c>
      <c r="N17" s="76">
        <v>1752766000</v>
      </c>
      <c r="O17" s="76">
        <v>1738766000</v>
      </c>
      <c r="P17" s="76">
        <v>1738766000</v>
      </c>
      <c r="Q17" s="76">
        <v>1933857000</v>
      </c>
      <c r="R17" s="76">
        <v>1931147432</v>
      </c>
      <c r="S17" s="76">
        <v>2703290000</v>
      </c>
      <c r="T17" s="76">
        <v>2703290000</v>
      </c>
      <c r="U17" s="76">
        <v>2703290000</v>
      </c>
      <c r="V17" s="76">
        <v>2661807900</v>
      </c>
      <c r="W17" s="76">
        <v>2661807900</v>
      </c>
      <c r="X17" s="76">
        <v>2660776890</v>
      </c>
      <c r="Y17" s="76">
        <v>2820702000</v>
      </c>
      <c r="Z17" s="76">
        <v>2820702000</v>
      </c>
      <c r="AA17" s="76">
        <v>2895702000</v>
      </c>
      <c r="AB17" s="76">
        <v>2895702000</v>
      </c>
      <c r="AC17" s="76">
        <v>2680413600</v>
      </c>
      <c r="AD17" s="76">
        <v>2680374433</v>
      </c>
      <c r="AE17" s="76">
        <v>3000559000</v>
      </c>
      <c r="AF17" s="76">
        <v>3000559000</v>
      </c>
      <c r="AG17" s="76">
        <v>3000559000</v>
      </c>
      <c r="AH17" s="76">
        <v>2209500700</v>
      </c>
      <c r="AI17" s="141"/>
      <c r="AJ17" s="141"/>
      <c r="AK17" s="178">
        <v>716064000</v>
      </c>
      <c r="AL17" s="178">
        <v>522562000</v>
      </c>
      <c r="AM17" s="178">
        <v>545514000</v>
      </c>
      <c r="AN17" s="178">
        <v>716064000</v>
      </c>
      <c r="AO17" s="169"/>
      <c r="AP17" s="26"/>
      <c r="AQ17" s="140">
        <f t="shared" si="0"/>
        <v>0.32408407926732041</v>
      </c>
      <c r="AR17" s="140">
        <f t="shared" si="1"/>
        <v>0.86277935474437495</v>
      </c>
      <c r="AS17" s="310"/>
      <c r="AT17" s="329"/>
      <c r="AU17" s="329"/>
      <c r="AV17" s="332"/>
      <c r="AW17" s="326"/>
    </row>
    <row r="18" spans="1:51" s="5" customFormat="1" ht="25.5" customHeight="1" x14ac:dyDescent="0.25">
      <c r="A18" s="301"/>
      <c r="B18" s="351"/>
      <c r="C18" s="319"/>
      <c r="D18" s="319"/>
      <c r="E18" s="338"/>
      <c r="F18" s="341"/>
      <c r="G18" s="186" t="s">
        <v>9</v>
      </c>
      <c r="H18" s="214"/>
      <c r="I18" s="78"/>
      <c r="J18" s="78"/>
      <c r="K18" s="78"/>
      <c r="L18" s="78"/>
      <c r="M18" s="78"/>
      <c r="N18" s="78"/>
      <c r="O18" s="78"/>
      <c r="P18" s="78"/>
      <c r="Q18" s="78"/>
      <c r="R18" s="78"/>
      <c r="S18" s="79"/>
      <c r="T18" s="79"/>
      <c r="U18" s="79"/>
      <c r="V18" s="79"/>
      <c r="W18" s="79"/>
      <c r="X18" s="78"/>
      <c r="Y18" s="78"/>
      <c r="Z18" s="78"/>
      <c r="AA18" s="78"/>
      <c r="AB18" s="78"/>
      <c r="AC18" s="78"/>
      <c r="AD18" s="78"/>
      <c r="AE18" s="79"/>
      <c r="AF18" s="79"/>
      <c r="AG18" s="79"/>
      <c r="AH18" s="79"/>
      <c r="AI18" s="142"/>
      <c r="AJ18" s="142"/>
      <c r="AK18" s="178"/>
      <c r="AL18" s="25"/>
      <c r="AM18" s="25"/>
      <c r="AN18" s="178"/>
      <c r="AO18" s="26"/>
      <c r="AP18" s="143"/>
      <c r="AQ18" s="140"/>
      <c r="AR18" s="140"/>
      <c r="AS18" s="310"/>
      <c r="AT18" s="329"/>
      <c r="AU18" s="329"/>
      <c r="AV18" s="332"/>
      <c r="AW18" s="326"/>
    </row>
    <row r="19" spans="1:51" s="5" customFormat="1" ht="33" customHeight="1" x14ac:dyDescent="0.25">
      <c r="A19" s="301"/>
      <c r="B19" s="351"/>
      <c r="C19" s="319"/>
      <c r="D19" s="319"/>
      <c r="E19" s="338"/>
      <c r="F19" s="341"/>
      <c r="G19" s="185" t="s">
        <v>10</v>
      </c>
      <c r="H19" s="214">
        <f>L19+R19+X19+AD19+AH19</f>
        <v>1319186838</v>
      </c>
      <c r="I19" s="82">
        <v>0</v>
      </c>
      <c r="J19" s="82">
        <v>0</v>
      </c>
      <c r="K19" s="82"/>
      <c r="L19" s="82">
        <v>0</v>
      </c>
      <c r="M19" s="82">
        <v>468136507</v>
      </c>
      <c r="N19" s="82">
        <v>471446514</v>
      </c>
      <c r="O19" s="82">
        <v>470494887</v>
      </c>
      <c r="P19" s="82">
        <v>468136507</v>
      </c>
      <c r="Q19" s="82">
        <v>468136507</v>
      </c>
      <c r="R19" s="82">
        <v>470494887</v>
      </c>
      <c r="S19" s="76">
        <v>286548335</v>
      </c>
      <c r="T19" s="76">
        <v>286548335</v>
      </c>
      <c r="U19" s="76">
        <v>286548335</v>
      </c>
      <c r="V19" s="76">
        <v>286548335</v>
      </c>
      <c r="W19" s="82">
        <v>283851435</v>
      </c>
      <c r="X19" s="82">
        <v>283851435</v>
      </c>
      <c r="Y19" s="82">
        <v>164325469</v>
      </c>
      <c r="Z19" s="82">
        <v>164325469</v>
      </c>
      <c r="AA19" s="82">
        <v>164325469</v>
      </c>
      <c r="AB19" s="169">
        <v>164227569</v>
      </c>
      <c r="AC19" s="76">
        <v>164227569</v>
      </c>
      <c r="AD19" s="76">
        <v>164227569</v>
      </c>
      <c r="AE19" s="77">
        <v>400612947</v>
      </c>
      <c r="AF19" s="77">
        <v>400612947</v>
      </c>
      <c r="AG19" s="77">
        <v>400612947</v>
      </c>
      <c r="AH19" s="77">
        <v>400612947</v>
      </c>
      <c r="AI19" s="146"/>
      <c r="AJ19" s="146"/>
      <c r="AK19" s="178">
        <v>301606231</v>
      </c>
      <c r="AL19" s="77">
        <v>270521498</v>
      </c>
      <c r="AM19" s="77">
        <v>285195498</v>
      </c>
      <c r="AN19" s="178">
        <v>301606231</v>
      </c>
      <c r="AO19" s="169"/>
      <c r="AP19" s="25"/>
      <c r="AQ19" s="140">
        <f t="shared" si="0"/>
        <v>0.75286191636737088</v>
      </c>
      <c r="AR19" s="140">
        <f t="shared" si="1"/>
        <v>0.92494867811893677</v>
      </c>
      <c r="AS19" s="310"/>
      <c r="AT19" s="329"/>
      <c r="AU19" s="329"/>
      <c r="AV19" s="332"/>
      <c r="AW19" s="326"/>
    </row>
    <row r="20" spans="1:51" s="5" customFormat="1" ht="27" x14ac:dyDescent="0.25">
      <c r="A20" s="301"/>
      <c r="B20" s="351"/>
      <c r="C20" s="319"/>
      <c r="D20" s="319"/>
      <c r="E20" s="338"/>
      <c r="F20" s="341"/>
      <c r="G20" s="186" t="s">
        <v>11</v>
      </c>
      <c r="H20" s="214"/>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144"/>
      <c r="AJ20" s="144"/>
      <c r="AK20" s="25"/>
      <c r="AL20" s="25"/>
      <c r="AM20" s="25"/>
      <c r="AN20" s="25"/>
      <c r="AO20" s="26"/>
      <c r="AP20" s="143"/>
      <c r="AQ20" s="140"/>
      <c r="AR20" s="140"/>
      <c r="AS20" s="310"/>
      <c r="AT20" s="329"/>
      <c r="AU20" s="329"/>
      <c r="AV20" s="332"/>
      <c r="AW20" s="326"/>
    </row>
    <row r="21" spans="1:51" s="5" customFormat="1" ht="27.75" thickBot="1" x14ac:dyDescent="0.3">
      <c r="A21" s="302"/>
      <c r="B21" s="351"/>
      <c r="C21" s="319"/>
      <c r="D21" s="319"/>
      <c r="E21" s="338"/>
      <c r="F21" s="341"/>
      <c r="G21" s="187" t="s">
        <v>12</v>
      </c>
      <c r="H21" s="216">
        <f>+L21+R21+U21+Y21+AH21</f>
        <v>12388291761</v>
      </c>
      <c r="I21" s="81"/>
      <c r="J21" s="81">
        <v>1344237809.0000002</v>
      </c>
      <c r="K21" s="81">
        <v>1414072899</v>
      </c>
      <c r="L21" s="81">
        <v>1401669991</v>
      </c>
      <c r="M21" s="81">
        <v>2401993507</v>
      </c>
      <c r="N21" s="81">
        <v>2224212514</v>
      </c>
      <c r="O21" s="81">
        <v>2209260887</v>
      </c>
      <c r="P21" s="81">
        <v>2206902507</v>
      </c>
      <c r="Q21" s="81">
        <f>Q19+Q17</f>
        <v>2401993507</v>
      </c>
      <c r="R21" s="81">
        <f>R17+R19</f>
        <v>2401642319</v>
      </c>
      <c r="S21" s="81">
        <f t="shared" ref="S21:AD21" si="8">S17+S19</f>
        <v>2989838335</v>
      </c>
      <c r="T21" s="81">
        <f t="shared" si="8"/>
        <v>2989838335</v>
      </c>
      <c r="U21" s="81">
        <f t="shared" si="8"/>
        <v>2989838335</v>
      </c>
      <c r="V21" s="81">
        <f t="shared" si="8"/>
        <v>2948356235</v>
      </c>
      <c r="W21" s="81">
        <f t="shared" si="8"/>
        <v>2945659335</v>
      </c>
      <c r="X21" s="81">
        <f t="shared" si="8"/>
        <v>2944628325</v>
      </c>
      <c r="Y21" s="81">
        <f>Y17+Y19</f>
        <v>2985027469</v>
      </c>
      <c r="Z21" s="81">
        <f t="shared" si="8"/>
        <v>2985027469</v>
      </c>
      <c r="AA21" s="81">
        <f t="shared" si="8"/>
        <v>3060027469</v>
      </c>
      <c r="AB21" s="81">
        <f t="shared" si="8"/>
        <v>3059929569</v>
      </c>
      <c r="AC21" s="81">
        <f t="shared" si="8"/>
        <v>2844641169</v>
      </c>
      <c r="AD21" s="81">
        <f t="shared" si="8"/>
        <v>2844602002</v>
      </c>
      <c r="AE21" s="81">
        <f t="shared" ref="AE21" si="9">AE17+AE19</f>
        <v>3401171947</v>
      </c>
      <c r="AF21" s="81">
        <f t="shared" ref="AF21:AG21" si="10">AF17+AF19</f>
        <v>3401171947</v>
      </c>
      <c r="AG21" s="81">
        <f t="shared" si="10"/>
        <v>3401171947</v>
      </c>
      <c r="AH21" s="81">
        <f t="shared" ref="AH21" si="11">AH17+AH19</f>
        <v>2610113647</v>
      </c>
      <c r="AI21" s="145"/>
      <c r="AJ21" s="145"/>
      <c r="AK21" s="81">
        <f t="shared" ref="AK21" si="12">AK17+AK19</f>
        <v>1017670231</v>
      </c>
      <c r="AL21" s="81">
        <f t="shared" ref="AL21:AN21" si="13">AL17+AL19</f>
        <v>793083498</v>
      </c>
      <c r="AM21" s="81">
        <f t="shared" si="13"/>
        <v>830709498</v>
      </c>
      <c r="AN21" s="81">
        <f t="shared" si="13"/>
        <v>1017670231</v>
      </c>
      <c r="AO21" s="145"/>
      <c r="AP21" s="161"/>
      <c r="AQ21" s="218">
        <f t="shared" si="0"/>
        <v>0.38989498873724709</v>
      </c>
      <c r="AR21" s="218">
        <f t="shared" si="1"/>
        <v>0.85647101898280842</v>
      </c>
      <c r="AS21" s="311"/>
      <c r="AT21" s="330"/>
      <c r="AU21" s="330"/>
      <c r="AV21" s="333"/>
      <c r="AW21" s="327"/>
    </row>
    <row r="22" spans="1:51" s="5" customFormat="1" ht="34.5" customHeight="1" x14ac:dyDescent="0.25">
      <c r="A22" s="312" t="s">
        <v>151</v>
      </c>
      <c r="B22" s="315">
        <v>3</v>
      </c>
      <c r="C22" s="318" t="s">
        <v>152</v>
      </c>
      <c r="D22" s="318" t="s">
        <v>146</v>
      </c>
      <c r="E22" s="338"/>
      <c r="F22" s="341"/>
      <c r="G22" s="188" t="s">
        <v>7</v>
      </c>
      <c r="H22" s="211">
        <f t="shared" si="2"/>
        <v>5</v>
      </c>
      <c r="I22" s="75">
        <v>1</v>
      </c>
      <c r="J22" s="75">
        <v>1</v>
      </c>
      <c r="K22" s="75">
        <v>1</v>
      </c>
      <c r="L22" s="75">
        <v>1</v>
      </c>
      <c r="M22" s="75">
        <v>1</v>
      </c>
      <c r="N22" s="75">
        <v>1</v>
      </c>
      <c r="O22" s="75">
        <v>1</v>
      </c>
      <c r="P22" s="75">
        <v>1</v>
      </c>
      <c r="Q22" s="75">
        <v>1</v>
      </c>
      <c r="R22" s="75">
        <v>1</v>
      </c>
      <c r="S22" s="75">
        <v>1</v>
      </c>
      <c r="T22" s="75">
        <v>1</v>
      </c>
      <c r="U22" s="75">
        <v>1</v>
      </c>
      <c r="V22" s="75">
        <v>1</v>
      </c>
      <c r="W22" s="75">
        <v>1</v>
      </c>
      <c r="X22" s="75">
        <v>1</v>
      </c>
      <c r="Y22" s="75">
        <v>1</v>
      </c>
      <c r="Z22" s="75">
        <v>1</v>
      </c>
      <c r="AA22" s="75">
        <v>1</v>
      </c>
      <c r="AB22" s="75">
        <v>1</v>
      </c>
      <c r="AC22" s="75">
        <v>1</v>
      </c>
      <c r="AD22" s="75">
        <v>1</v>
      </c>
      <c r="AE22" s="75">
        <v>1</v>
      </c>
      <c r="AF22" s="75">
        <v>1</v>
      </c>
      <c r="AG22" s="75">
        <v>1</v>
      </c>
      <c r="AH22" s="75">
        <v>1</v>
      </c>
      <c r="AI22" s="23"/>
      <c r="AJ22" s="23"/>
      <c r="AK22" s="24">
        <v>1</v>
      </c>
      <c r="AL22" s="198">
        <v>0.6</v>
      </c>
      <c r="AM22" s="198">
        <v>0.8</v>
      </c>
      <c r="AN22" s="24">
        <v>1</v>
      </c>
      <c r="AO22" s="179"/>
      <c r="AP22" s="24"/>
      <c r="AQ22" s="213">
        <f t="shared" si="0"/>
        <v>1</v>
      </c>
      <c r="AR22" s="213">
        <f t="shared" si="1"/>
        <v>1</v>
      </c>
      <c r="AS22" s="309" t="s">
        <v>249</v>
      </c>
      <c r="AT22" s="328" t="s">
        <v>234</v>
      </c>
      <c r="AU22" s="328" t="s">
        <v>231</v>
      </c>
      <c r="AV22" s="331" t="s">
        <v>237</v>
      </c>
      <c r="AW22" s="325" t="s">
        <v>238</v>
      </c>
    </row>
    <row r="23" spans="1:51" s="5" customFormat="1" ht="45.75" customHeight="1" x14ac:dyDescent="0.25">
      <c r="A23" s="313"/>
      <c r="B23" s="316"/>
      <c r="C23" s="319"/>
      <c r="D23" s="319"/>
      <c r="E23" s="338"/>
      <c r="F23" s="341"/>
      <c r="G23" s="185" t="s">
        <v>8</v>
      </c>
      <c r="H23" s="214">
        <f>L23+R23+X23+AD23+AH23</f>
        <v>5475770977</v>
      </c>
      <c r="I23" s="76">
        <v>616570137</v>
      </c>
      <c r="J23" s="76">
        <v>616570137</v>
      </c>
      <c r="K23" s="76">
        <v>568813013</v>
      </c>
      <c r="L23" s="76">
        <v>568547877</v>
      </c>
      <c r="M23" s="76">
        <v>851936433</v>
      </c>
      <c r="N23" s="76">
        <v>884505000</v>
      </c>
      <c r="O23" s="76">
        <v>884505000</v>
      </c>
      <c r="P23" s="76">
        <v>839884433</v>
      </c>
      <c r="Q23" s="76">
        <v>851936433</v>
      </c>
      <c r="R23" s="76">
        <v>850208593</v>
      </c>
      <c r="S23" s="76">
        <v>1009165000</v>
      </c>
      <c r="T23" s="76">
        <v>1009165000</v>
      </c>
      <c r="U23" s="76">
        <v>1009165000</v>
      </c>
      <c r="V23" s="76">
        <v>1009165000</v>
      </c>
      <c r="W23" s="76">
        <v>1009165000</v>
      </c>
      <c r="X23" s="76">
        <v>1007201307</v>
      </c>
      <c r="Y23" s="76">
        <v>2250800000</v>
      </c>
      <c r="Z23" s="76">
        <v>2250800000</v>
      </c>
      <c r="AA23" s="76">
        <v>2275800000</v>
      </c>
      <c r="AB23" s="76">
        <v>2275800000</v>
      </c>
      <c r="AC23" s="76">
        <v>2275800000</v>
      </c>
      <c r="AD23" s="76">
        <v>2275800000</v>
      </c>
      <c r="AE23" s="76">
        <v>1067452000</v>
      </c>
      <c r="AF23" s="76">
        <v>1067452000</v>
      </c>
      <c r="AG23" s="76">
        <v>1067452000</v>
      </c>
      <c r="AH23" s="76">
        <v>774013200</v>
      </c>
      <c r="AI23" s="141"/>
      <c r="AJ23" s="141"/>
      <c r="AK23" s="178">
        <v>360417358</v>
      </c>
      <c r="AL23" s="77">
        <v>218419000</v>
      </c>
      <c r="AM23" s="77">
        <v>244170000</v>
      </c>
      <c r="AN23" s="178">
        <v>360417358</v>
      </c>
      <c r="AO23" s="169"/>
      <c r="AP23" s="25"/>
      <c r="AQ23" s="140">
        <f t="shared" si="0"/>
        <v>0.46564756001577234</v>
      </c>
      <c r="AR23" s="140">
        <f t="shared" si="1"/>
        <v>0.92446801669806211</v>
      </c>
      <c r="AS23" s="310"/>
      <c r="AT23" s="329"/>
      <c r="AU23" s="329"/>
      <c r="AV23" s="332"/>
      <c r="AW23" s="326"/>
    </row>
    <row r="24" spans="1:51" s="5" customFormat="1" ht="36" customHeight="1" x14ac:dyDescent="0.25">
      <c r="A24" s="313"/>
      <c r="B24" s="316"/>
      <c r="C24" s="319"/>
      <c r="D24" s="319"/>
      <c r="E24" s="338"/>
      <c r="F24" s="341"/>
      <c r="G24" s="186" t="s">
        <v>9</v>
      </c>
      <c r="H24" s="214"/>
      <c r="I24" s="78"/>
      <c r="J24" s="78"/>
      <c r="K24" s="78"/>
      <c r="L24" s="78"/>
      <c r="M24" s="78"/>
      <c r="N24" s="78"/>
      <c r="O24" s="78"/>
      <c r="P24" s="78"/>
      <c r="Q24" s="78"/>
      <c r="R24" s="78"/>
      <c r="S24" s="79"/>
      <c r="T24" s="79"/>
      <c r="U24" s="79"/>
      <c r="V24" s="79"/>
      <c r="W24" s="79"/>
      <c r="X24" s="78"/>
      <c r="Y24" s="78"/>
      <c r="Z24" s="78"/>
      <c r="AA24" s="78"/>
      <c r="AB24" s="78"/>
      <c r="AC24" s="78"/>
      <c r="AD24" s="78"/>
      <c r="AE24" s="79"/>
      <c r="AF24" s="79"/>
      <c r="AG24" s="79"/>
      <c r="AH24" s="79"/>
      <c r="AI24" s="142"/>
      <c r="AJ24" s="142"/>
      <c r="AK24" s="25"/>
      <c r="AL24" s="25"/>
      <c r="AM24" s="25"/>
      <c r="AN24" s="25"/>
      <c r="AO24" s="26"/>
      <c r="AP24" s="25"/>
      <c r="AQ24" s="140"/>
      <c r="AR24" s="140"/>
      <c r="AS24" s="310"/>
      <c r="AT24" s="329"/>
      <c r="AU24" s="329"/>
      <c r="AV24" s="332"/>
      <c r="AW24" s="326"/>
    </row>
    <row r="25" spans="1:51" s="5" customFormat="1" ht="36.75" customHeight="1" x14ac:dyDescent="0.25">
      <c r="A25" s="313"/>
      <c r="B25" s="316"/>
      <c r="C25" s="319"/>
      <c r="D25" s="319"/>
      <c r="E25" s="338"/>
      <c r="F25" s="341"/>
      <c r="G25" s="185" t="s">
        <v>10</v>
      </c>
      <c r="H25" s="214">
        <f>L25+R25+X25+AD25+AH25</f>
        <v>1278163237</v>
      </c>
      <c r="I25" s="78">
        <v>0</v>
      </c>
      <c r="J25" s="78">
        <v>0</v>
      </c>
      <c r="K25" s="78"/>
      <c r="L25" s="76">
        <v>0</v>
      </c>
      <c r="M25" s="78">
        <v>413797767</v>
      </c>
      <c r="N25" s="82">
        <v>411508129</v>
      </c>
      <c r="O25" s="82">
        <v>411508129</v>
      </c>
      <c r="P25" s="82">
        <v>413797767</v>
      </c>
      <c r="Q25" s="82">
        <v>413797767</v>
      </c>
      <c r="R25" s="82">
        <v>411439386</v>
      </c>
      <c r="S25" s="76">
        <v>259426725</v>
      </c>
      <c r="T25" s="76">
        <v>259426725</v>
      </c>
      <c r="U25" s="76">
        <v>259426725</v>
      </c>
      <c r="V25" s="76">
        <v>259426725</v>
      </c>
      <c r="W25" s="82">
        <v>259426725</v>
      </c>
      <c r="X25" s="82">
        <v>259426725</v>
      </c>
      <c r="Y25" s="76">
        <v>375194115</v>
      </c>
      <c r="Z25" s="76">
        <v>375194115</v>
      </c>
      <c r="AA25" s="178">
        <v>375194115</v>
      </c>
      <c r="AB25" s="169">
        <v>375193016</v>
      </c>
      <c r="AC25" s="76">
        <v>375193016</v>
      </c>
      <c r="AD25" s="76">
        <v>375193016</v>
      </c>
      <c r="AE25" s="76">
        <v>232104110</v>
      </c>
      <c r="AF25" s="76">
        <v>232104110</v>
      </c>
      <c r="AG25" s="76">
        <v>232104110</v>
      </c>
      <c r="AH25" s="76">
        <v>232104110</v>
      </c>
      <c r="AI25" s="146"/>
      <c r="AJ25" s="142"/>
      <c r="AK25" s="178">
        <v>217485843</v>
      </c>
      <c r="AL25" s="77">
        <v>108219074</v>
      </c>
      <c r="AM25" s="77">
        <v>217485843</v>
      </c>
      <c r="AN25" s="178">
        <v>217485843</v>
      </c>
      <c r="AO25" s="169"/>
      <c r="AP25" s="25"/>
      <c r="AQ25" s="140">
        <f t="shared" si="0"/>
        <v>0.93701849140025995</v>
      </c>
      <c r="AR25" s="140">
        <f t="shared" si="1"/>
        <v>0.98856306723833587</v>
      </c>
      <c r="AS25" s="310"/>
      <c r="AT25" s="329"/>
      <c r="AU25" s="329"/>
      <c r="AV25" s="332"/>
      <c r="AW25" s="326"/>
    </row>
    <row r="26" spans="1:51" s="5" customFormat="1" ht="28.5" customHeight="1" x14ac:dyDescent="0.25">
      <c r="A26" s="313"/>
      <c r="B26" s="316"/>
      <c r="C26" s="319"/>
      <c r="D26" s="319"/>
      <c r="E26" s="338"/>
      <c r="F26" s="341"/>
      <c r="G26" s="186" t="s">
        <v>11</v>
      </c>
      <c r="H26" s="214"/>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144"/>
      <c r="AJ26" s="144"/>
      <c r="AK26" s="25"/>
      <c r="AL26" s="25"/>
      <c r="AM26" s="25"/>
      <c r="AN26" s="25"/>
      <c r="AO26" s="26"/>
      <c r="AP26" s="25"/>
      <c r="AQ26" s="140"/>
      <c r="AR26" s="140"/>
      <c r="AS26" s="310"/>
      <c r="AT26" s="329"/>
      <c r="AU26" s="329"/>
      <c r="AV26" s="332"/>
      <c r="AW26" s="326"/>
    </row>
    <row r="27" spans="1:51" s="5" customFormat="1" ht="53.25" customHeight="1" thickBot="1" x14ac:dyDescent="0.3">
      <c r="A27" s="314"/>
      <c r="B27" s="317"/>
      <c r="C27" s="320"/>
      <c r="D27" s="320"/>
      <c r="E27" s="339"/>
      <c r="F27" s="342"/>
      <c r="G27" s="189" t="s">
        <v>12</v>
      </c>
      <c r="H27" s="216">
        <f t="shared" si="2"/>
        <v>6730899006</v>
      </c>
      <c r="I27" s="81">
        <v>616570137</v>
      </c>
      <c r="J27" s="81">
        <v>616570137</v>
      </c>
      <c r="K27" s="81">
        <v>568813013</v>
      </c>
      <c r="L27" s="81">
        <v>568547877</v>
      </c>
      <c r="M27" s="81">
        <v>1265734200</v>
      </c>
      <c r="N27" s="81">
        <v>1296013129</v>
      </c>
      <c r="O27" s="81">
        <v>1296013129</v>
      </c>
      <c r="P27" s="81">
        <v>1253682200</v>
      </c>
      <c r="Q27" s="81">
        <f>Q25+Q23</f>
        <v>1265734200</v>
      </c>
      <c r="R27" s="81">
        <f>R23+R25</f>
        <v>1261647979</v>
      </c>
      <c r="S27" s="81">
        <f t="shared" ref="S27:AD27" si="14">S23+S25</f>
        <v>1268591725</v>
      </c>
      <c r="T27" s="81">
        <f t="shared" si="14"/>
        <v>1268591725</v>
      </c>
      <c r="U27" s="81">
        <f t="shared" si="14"/>
        <v>1268591725</v>
      </c>
      <c r="V27" s="81">
        <f t="shared" si="14"/>
        <v>1268591725</v>
      </c>
      <c r="W27" s="81">
        <f t="shared" si="14"/>
        <v>1268591725</v>
      </c>
      <c r="X27" s="81">
        <f t="shared" si="14"/>
        <v>1266628032</v>
      </c>
      <c r="Y27" s="81">
        <f t="shared" si="14"/>
        <v>2625994115</v>
      </c>
      <c r="Z27" s="81">
        <f t="shared" si="14"/>
        <v>2625994115</v>
      </c>
      <c r="AA27" s="81">
        <f t="shared" si="14"/>
        <v>2650994115</v>
      </c>
      <c r="AB27" s="81">
        <f t="shared" si="14"/>
        <v>2650993016</v>
      </c>
      <c r="AC27" s="81">
        <f t="shared" si="14"/>
        <v>2650993016</v>
      </c>
      <c r="AD27" s="81">
        <f t="shared" si="14"/>
        <v>2650993016</v>
      </c>
      <c r="AE27" s="81">
        <f t="shared" ref="AE27" si="15">AE23+AE25</f>
        <v>1299556110</v>
      </c>
      <c r="AF27" s="81">
        <f t="shared" ref="AF27:AG27" si="16">AF23+AF25</f>
        <v>1299556110</v>
      </c>
      <c r="AG27" s="81">
        <f t="shared" si="16"/>
        <v>1299556110</v>
      </c>
      <c r="AH27" s="81">
        <f t="shared" ref="AH27" si="17">AH23+AH25</f>
        <v>1006117310</v>
      </c>
      <c r="AI27" s="145"/>
      <c r="AJ27" s="145"/>
      <c r="AK27" s="81">
        <f t="shared" ref="AK27" si="18">AK23+AK25</f>
        <v>577903201</v>
      </c>
      <c r="AL27" s="81">
        <f t="shared" ref="AL27:AN27" si="19">AL23+AL25</f>
        <v>326638074</v>
      </c>
      <c r="AM27" s="81">
        <f t="shared" si="19"/>
        <v>461655843</v>
      </c>
      <c r="AN27" s="81">
        <f t="shared" si="19"/>
        <v>577903201</v>
      </c>
      <c r="AO27" s="145"/>
      <c r="AP27" s="161"/>
      <c r="AQ27" s="218">
        <f t="shared" si="0"/>
        <v>0.57438948247496113</v>
      </c>
      <c r="AR27" s="218">
        <f t="shared" si="1"/>
        <v>0.93980315250030955</v>
      </c>
      <c r="AS27" s="311"/>
      <c r="AT27" s="330"/>
      <c r="AU27" s="330"/>
      <c r="AV27" s="333"/>
      <c r="AW27" s="327"/>
    </row>
    <row r="28" spans="1:51" ht="31.5" customHeight="1" x14ac:dyDescent="0.25">
      <c r="A28" s="303" t="s">
        <v>13</v>
      </c>
      <c r="B28" s="304"/>
      <c r="C28" s="304"/>
      <c r="D28" s="304"/>
      <c r="E28" s="304"/>
      <c r="F28" s="305"/>
      <c r="G28" s="184" t="s">
        <v>8</v>
      </c>
      <c r="H28" s="211">
        <f t="shared" si="2"/>
        <v>23048633124</v>
      </c>
      <c r="I28" s="134">
        <v>2667676019.6499996</v>
      </c>
      <c r="J28" s="134">
        <f>J11+J17+J23</f>
        <v>2667676020</v>
      </c>
      <c r="K28" s="134">
        <v>2745067489</v>
      </c>
      <c r="L28" s="134">
        <f>L11+L17+L23</f>
        <v>2732254199</v>
      </c>
      <c r="M28" s="134">
        <f t="shared" ref="M28:AD28" si="20">M11+M17+M23</f>
        <v>3970271000</v>
      </c>
      <c r="N28" s="134">
        <f t="shared" si="20"/>
        <v>3784271000</v>
      </c>
      <c r="O28" s="134">
        <f t="shared" si="20"/>
        <v>3770271000</v>
      </c>
      <c r="P28" s="134">
        <f t="shared" si="20"/>
        <v>3770271000</v>
      </c>
      <c r="Q28" s="134">
        <f t="shared" si="20"/>
        <v>3970271000</v>
      </c>
      <c r="R28" s="134">
        <f t="shared" si="20"/>
        <v>3955895025</v>
      </c>
      <c r="S28" s="134">
        <f t="shared" si="20"/>
        <v>5230933000</v>
      </c>
      <c r="T28" s="134">
        <f t="shared" si="20"/>
        <v>5230933000</v>
      </c>
      <c r="U28" s="134">
        <f t="shared" si="20"/>
        <v>5230933000</v>
      </c>
      <c r="V28" s="134">
        <f t="shared" si="20"/>
        <v>5230933000</v>
      </c>
      <c r="W28" s="134">
        <f t="shared" si="20"/>
        <v>5230933000</v>
      </c>
      <c r="X28" s="134">
        <f t="shared" si="20"/>
        <v>5227880996</v>
      </c>
      <c r="Y28" s="134">
        <f t="shared" si="20"/>
        <v>6681800000</v>
      </c>
      <c r="Z28" s="134">
        <f t="shared" si="20"/>
        <v>6681800000</v>
      </c>
      <c r="AA28" s="134">
        <f t="shared" si="20"/>
        <v>6681800000</v>
      </c>
      <c r="AB28" s="134">
        <f t="shared" si="20"/>
        <v>6681800000</v>
      </c>
      <c r="AC28" s="134">
        <f t="shared" si="20"/>
        <v>6481800000</v>
      </c>
      <c r="AD28" s="134">
        <f t="shared" si="20"/>
        <v>6481760833</v>
      </c>
      <c r="AE28" s="134">
        <f t="shared" ref="AE28" si="21">AE11+AE17+AE23</f>
        <v>5985658000</v>
      </c>
      <c r="AF28" s="134">
        <f t="shared" ref="AF28:AH28" si="22">AF11+AF17+AF23</f>
        <v>5985658000</v>
      </c>
      <c r="AG28" s="134">
        <f t="shared" si="22"/>
        <v>5985658000</v>
      </c>
      <c r="AH28" s="219">
        <f t="shared" si="22"/>
        <v>4447750900</v>
      </c>
      <c r="AI28" s="134"/>
      <c r="AJ28" s="134"/>
      <c r="AK28" s="134">
        <f t="shared" ref="AK28" si="23">AK11+AK17+AK23</f>
        <v>1669776358</v>
      </c>
      <c r="AL28" s="134">
        <f t="shared" ref="AL28" si="24">AL11+AL17+AL23</f>
        <v>1122341000</v>
      </c>
      <c r="AM28" s="134">
        <f t="shared" ref="AM28:AN28" si="25">AM11+AM17+AM23</f>
        <v>1287107000</v>
      </c>
      <c r="AN28" s="134">
        <f t="shared" si="25"/>
        <v>1669776358</v>
      </c>
      <c r="AO28" s="134"/>
      <c r="AP28" s="220"/>
      <c r="AQ28" s="213">
        <f>AN28/AH28</f>
        <v>0.37542038561557034</v>
      </c>
      <c r="AR28" s="221">
        <f t="shared" si="1"/>
        <v>0.87066193049444285</v>
      </c>
      <c r="AS28" s="321"/>
      <c r="AT28" s="321"/>
      <c r="AU28" s="321"/>
      <c r="AV28" s="321"/>
      <c r="AW28" s="322"/>
    </row>
    <row r="29" spans="1:51" ht="28.5" customHeight="1" x14ac:dyDescent="0.25">
      <c r="A29" s="303"/>
      <c r="B29" s="304"/>
      <c r="C29" s="304"/>
      <c r="D29" s="304"/>
      <c r="E29" s="304"/>
      <c r="F29" s="305"/>
      <c r="G29" s="185" t="s">
        <v>10</v>
      </c>
      <c r="H29" s="214">
        <f t="shared" si="2"/>
        <v>3125428156</v>
      </c>
      <c r="I29" s="78">
        <v>0</v>
      </c>
      <c r="J29" s="78">
        <v>0</v>
      </c>
      <c r="K29" s="78">
        <v>0</v>
      </c>
      <c r="L29" s="78">
        <v>0</v>
      </c>
      <c r="M29" s="78">
        <v>1068743556</v>
      </c>
      <c r="N29" s="82">
        <f>+N13+N19+N25</f>
        <v>1071968122</v>
      </c>
      <c r="O29" s="82">
        <f>+O13+O19+O25</f>
        <v>1068812298</v>
      </c>
      <c r="P29" s="82">
        <f>+P13+P19+P25</f>
        <v>1068743556</v>
      </c>
      <c r="Q29" s="82">
        <f>+Q13+Q19+Q25</f>
        <v>1068743556</v>
      </c>
      <c r="R29" s="82">
        <f>R25+R19+R13</f>
        <v>1068743555</v>
      </c>
      <c r="S29" s="82">
        <f t="shared" ref="S29:AD29" si="26">S25+S19+S13</f>
        <v>587535927</v>
      </c>
      <c r="T29" s="82">
        <f t="shared" si="26"/>
        <v>587535927</v>
      </c>
      <c r="U29" s="82">
        <f t="shared" si="26"/>
        <v>587535927</v>
      </c>
      <c r="V29" s="82">
        <f t="shared" si="26"/>
        <v>587535927</v>
      </c>
      <c r="W29" s="82">
        <f t="shared" si="26"/>
        <v>584839027</v>
      </c>
      <c r="X29" s="82">
        <f t="shared" si="26"/>
        <v>584839027</v>
      </c>
      <c r="Y29" s="82">
        <f>Y25+Y19+Y13</f>
        <v>664239384</v>
      </c>
      <c r="Z29" s="82">
        <f t="shared" si="26"/>
        <v>664239384</v>
      </c>
      <c r="AA29" s="82">
        <f t="shared" si="26"/>
        <v>664239384</v>
      </c>
      <c r="AB29" s="82">
        <f t="shared" si="26"/>
        <v>664140385</v>
      </c>
      <c r="AC29" s="82">
        <f t="shared" si="26"/>
        <v>664140385</v>
      </c>
      <c r="AD29" s="82">
        <f t="shared" si="26"/>
        <v>664140385</v>
      </c>
      <c r="AE29" s="82">
        <f t="shared" ref="AE29" si="27">AE25+AE19+AE13</f>
        <v>804909290</v>
      </c>
      <c r="AF29" s="82">
        <f t="shared" ref="AF29:AG29" si="28">AF25+AF19+AF13</f>
        <v>804909290</v>
      </c>
      <c r="AG29" s="82">
        <f t="shared" si="28"/>
        <v>804909290</v>
      </c>
      <c r="AH29" s="82">
        <f t="shared" ref="AH29" si="29">AH25+AH19+AH13</f>
        <v>804909290</v>
      </c>
      <c r="AI29" s="82"/>
      <c r="AJ29" s="82"/>
      <c r="AK29" s="82">
        <f t="shared" ref="AK29" si="30">AK25+AK19+AK13</f>
        <v>680423440</v>
      </c>
      <c r="AL29" s="82">
        <f t="shared" ref="AL29:AN29" si="31">AL25+AL19+AL13</f>
        <v>517668738</v>
      </c>
      <c r="AM29" s="82">
        <f t="shared" si="31"/>
        <v>655194707</v>
      </c>
      <c r="AN29" s="82">
        <f t="shared" si="31"/>
        <v>680423440</v>
      </c>
      <c r="AO29" s="82"/>
      <c r="AP29" s="147"/>
      <c r="AQ29" s="140">
        <f t="shared" si="0"/>
        <v>0.84534176515716453</v>
      </c>
      <c r="AR29" s="222">
        <f t="shared" si="1"/>
        <v>0.95927541999144905</v>
      </c>
      <c r="AS29" s="321"/>
      <c r="AT29" s="321"/>
      <c r="AU29" s="321"/>
      <c r="AV29" s="321"/>
      <c r="AW29" s="322"/>
    </row>
    <row r="30" spans="1:51" ht="35.25" customHeight="1" thickBot="1" x14ac:dyDescent="0.3">
      <c r="A30" s="306"/>
      <c r="B30" s="307"/>
      <c r="C30" s="307"/>
      <c r="D30" s="307"/>
      <c r="E30" s="307"/>
      <c r="F30" s="308"/>
      <c r="G30" s="190" t="s">
        <v>13</v>
      </c>
      <c r="H30" s="216">
        <f t="shared" si="2"/>
        <v>26174061280</v>
      </c>
      <c r="I30" s="135">
        <v>2667676019.6499996</v>
      </c>
      <c r="J30" s="135">
        <f>+J28</f>
        <v>2667676020</v>
      </c>
      <c r="K30" s="135">
        <v>2745067489</v>
      </c>
      <c r="L30" s="135">
        <f>+L28</f>
        <v>2732254199</v>
      </c>
      <c r="M30" s="135">
        <v>5039014556</v>
      </c>
      <c r="N30" s="135">
        <f>N28+N29</f>
        <v>4856239122</v>
      </c>
      <c r="O30" s="135">
        <f>O28+O29</f>
        <v>4839083298</v>
      </c>
      <c r="P30" s="135">
        <f>P28+P29</f>
        <v>4839014556</v>
      </c>
      <c r="Q30" s="135">
        <f>Q28+Q29</f>
        <v>5039014556</v>
      </c>
      <c r="R30" s="135">
        <f>R28+R29</f>
        <v>5024638580</v>
      </c>
      <c r="S30" s="135">
        <f t="shared" ref="S30:Y30" si="32">S28+S29</f>
        <v>5818468927</v>
      </c>
      <c r="T30" s="135">
        <f t="shared" si="32"/>
        <v>5818468927</v>
      </c>
      <c r="U30" s="135">
        <f t="shared" si="32"/>
        <v>5818468927</v>
      </c>
      <c r="V30" s="135">
        <f t="shared" si="32"/>
        <v>5818468927</v>
      </c>
      <c r="W30" s="135">
        <f t="shared" si="32"/>
        <v>5815772027</v>
      </c>
      <c r="X30" s="135">
        <f t="shared" si="32"/>
        <v>5812720023</v>
      </c>
      <c r="Y30" s="135">
        <f t="shared" si="32"/>
        <v>7346039384</v>
      </c>
      <c r="Z30" s="135">
        <f t="shared" ref="Z30" si="33">Z28+Z29</f>
        <v>7346039384</v>
      </c>
      <c r="AA30" s="135">
        <f t="shared" ref="AA30" si="34">AA28+AA29</f>
        <v>7346039384</v>
      </c>
      <c r="AB30" s="135">
        <f t="shared" ref="AB30" si="35">AB28+AB29</f>
        <v>7345940385</v>
      </c>
      <c r="AC30" s="135">
        <f t="shared" ref="AC30" si="36">AC28+AC29</f>
        <v>7145940385</v>
      </c>
      <c r="AD30" s="135">
        <f t="shared" ref="AD30" si="37">AD28+AD29</f>
        <v>7145901218</v>
      </c>
      <c r="AE30" s="135">
        <f t="shared" ref="AE30:AF30" si="38">AE28+AE29</f>
        <v>6790567290</v>
      </c>
      <c r="AF30" s="135">
        <f t="shared" si="38"/>
        <v>6790567290</v>
      </c>
      <c r="AG30" s="135">
        <f t="shared" ref="AG30:AH30" si="39">AG28+AG29</f>
        <v>6790567290</v>
      </c>
      <c r="AH30" s="135">
        <f t="shared" si="39"/>
        <v>5252660190</v>
      </c>
      <c r="AI30" s="135"/>
      <c r="AJ30" s="135"/>
      <c r="AK30" s="135">
        <f t="shared" ref="AK30" si="40">AK28+AK29</f>
        <v>2350199798</v>
      </c>
      <c r="AL30" s="135">
        <f t="shared" ref="AL30:AN30" si="41">AL28+AL29</f>
        <v>1640009738</v>
      </c>
      <c r="AM30" s="135">
        <f t="shared" si="41"/>
        <v>1942301707</v>
      </c>
      <c r="AN30" s="135">
        <f t="shared" si="41"/>
        <v>2350199798</v>
      </c>
      <c r="AO30" s="135"/>
      <c r="AP30" s="148"/>
      <c r="AQ30" s="218">
        <f t="shared" si="0"/>
        <v>0.44743039012390406</v>
      </c>
      <c r="AR30" s="223">
        <f t="shared" si="1"/>
        <v>0.88124321140887918</v>
      </c>
      <c r="AS30" s="323"/>
      <c r="AT30" s="323"/>
      <c r="AU30" s="323"/>
      <c r="AV30" s="323"/>
      <c r="AW30" s="324"/>
      <c r="AX30" s="6"/>
      <c r="AY30" s="6"/>
    </row>
    <row r="31" spans="1:51" x14ac:dyDescent="0.25">
      <c r="AG31"/>
    </row>
    <row r="32" spans="1:51" x14ac:dyDescent="0.25">
      <c r="AN32" s="133"/>
    </row>
    <row r="37" spans="39:39" x14ac:dyDescent="0.25">
      <c r="AM37" s="133"/>
    </row>
    <row r="49" spans="18:18" x14ac:dyDescent="0.25">
      <c r="R49" s="8">
        <v>4447750900</v>
      </c>
    </row>
    <row r="50" spans="18:18" x14ac:dyDescent="0.25">
      <c r="R50" s="8">
        <v>1669776358</v>
      </c>
    </row>
    <row r="51" spans="18:18" x14ac:dyDescent="0.25">
      <c r="R51" s="8">
        <f>(R49-R50)</f>
        <v>2777974542</v>
      </c>
    </row>
  </sheetData>
  <mergeCells count="61">
    <mergeCell ref="AW7:AW9"/>
    <mergeCell ref="A1:E3"/>
    <mergeCell ref="A4:P4"/>
    <mergeCell ref="A5:P5"/>
    <mergeCell ref="AO3:AW3"/>
    <mergeCell ref="F1:AW1"/>
    <mergeCell ref="F3:AN3"/>
    <mergeCell ref="Q4:AW4"/>
    <mergeCell ref="Q5:AW5"/>
    <mergeCell ref="F2:AW2"/>
    <mergeCell ref="AE8:AK8"/>
    <mergeCell ref="AU7:AU9"/>
    <mergeCell ref="AV7:AV9"/>
    <mergeCell ref="AR7:AR9"/>
    <mergeCell ref="B7:D8"/>
    <mergeCell ref="J7:AK7"/>
    <mergeCell ref="A10:A15"/>
    <mergeCell ref="AS10:AS15"/>
    <mergeCell ref="AS7:AS9"/>
    <mergeCell ref="AS16:AS21"/>
    <mergeCell ref="AT16:AT21"/>
    <mergeCell ref="E7:E9"/>
    <mergeCell ref="G7:G9"/>
    <mergeCell ref="AQ7:AQ9"/>
    <mergeCell ref="H7:H9"/>
    <mergeCell ref="B10:B15"/>
    <mergeCell ref="C10:C15"/>
    <mergeCell ref="D10:D15"/>
    <mergeCell ref="B16:B21"/>
    <mergeCell ref="C16:C21"/>
    <mergeCell ref="D16:D21"/>
    <mergeCell ref="A7:A9"/>
    <mergeCell ref="F7:F9"/>
    <mergeCell ref="AL7:AP7"/>
    <mergeCell ref="AT7:AT9"/>
    <mergeCell ref="E10:E27"/>
    <mergeCell ref="F10:F27"/>
    <mergeCell ref="I8:L8"/>
    <mergeCell ref="M8:R8"/>
    <mergeCell ref="S8:X8"/>
    <mergeCell ref="Y8:AD8"/>
    <mergeCell ref="AL8:AP8"/>
    <mergeCell ref="AW10:AW15"/>
    <mergeCell ref="AT10:AT15"/>
    <mergeCell ref="AV22:AV27"/>
    <mergeCell ref="AW22:AW27"/>
    <mergeCell ref="AV16:AV21"/>
    <mergeCell ref="AW16:AW21"/>
    <mergeCell ref="AU10:AU15"/>
    <mergeCell ref="AV10:AV15"/>
    <mergeCell ref="AU16:AU21"/>
    <mergeCell ref="AT22:AT27"/>
    <mergeCell ref="AU22:AU27"/>
    <mergeCell ref="A16:A21"/>
    <mergeCell ref="A28:F30"/>
    <mergeCell ref="AS22:AS27"/>
    <mergeCell ref="A22:A27"/>
    <mergeCell ref="B22:B27"/>
    <mergeCell ref="C22:C27"/>
    <mergeCell ref="D22:D27"/>
    <mergeCell ref="AS28:AW30"/>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 bottom="0" header="0.31496062992125984" footer="0.31496062992125984"/>
  <pageSetup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zoomScale="78" zoomScaleNormal="78" workbookViewId="0">
      <selection sqref="A1:C3"/>
    </sheetView>
  </sheetViews>
  <sheetFormatPr baseColWidth="10" defaultColWidth="11.42578125" defaultRowHeight="12.75" x14ac:dyDescent="0.25"/>
  <cols>
    <col min="1" max="1" width="6.140625" style="9" customWidth="1"/>
    <col min="2" max="2" width="7.5703125" style="9" customWidth="1"/>
    <col min="3" max="3" width="18.42578125" style="20" customWidth="1"/>
    <col min="4" max="4" width="6.140625" style="9" customWidth="1"/>
    <col min="5" max="5" width="7.85546875" style="9" customWidth="1"/>
    <col min="6" max="6" width="5.42578125" style="9" customWidth="1"/>
    <col min="7" max="7" width="7" style="9" customWidth="1"/>
    <col min="8" max="8" width="6.7109375" style="9" customWidth="1"/>
    <col min="9" max="13" width="7" style="9" customWidth="1"/>
    <col min="14" max="14" width="7" style="10" customWidth="1"/>
    <col min="15" max="18" width="9.42578125" style="10" customWidth="1"/>
    <col min="19" max="19" width="9" style="126" customWidth="1"/>
    <col min="20" max="20" width="15.5703125" style="10" customWidth="1"/>
    <col min="21" max="21" width="7.42578125" style="10" customWidth="1"/>
    <col min="22" max="22" width="63.28515625" style="13" customWidth="1"/>
    <col min="23" max="33" width="11.42578125" style="13"/>
    <col min="34" max="16384" width="11.42578125" style="9"/>
  </cols>
  <sheetData>
    <row r="1" spans="1:23" s="11" customFormat="1" ht="30" x14ac:dyDescent="0.25">
      <c r="A1" s="356"/>
      <c r="B1" s="357"/>
      <c r="C1" s="357"/>
      <c r="D1" s="448" t="s">
        <v>137</v>
      </c>
      <c r="E1" s="449"/>
      <c r="F1" s="449"/>
      <c r="G1" s="449"/>
      <c r="H1" s="449"/>
      <c r="I1" s="449"/>
      <c r="J1" s="449"/>
      <c r="K1" s="449"/>
      <c r="L1" s="449"/>
      <c r="M1" s="449"/>
      <c r="N1" s="449"/>
      <c r="O1" s="449"/>
      <c r="P1" s="449"/>
      <c r="Q1" s="449"/>
      <c r="R1" s="449"/>
      <c r="S1" s="449"/>
      <c r="T1" s="449"/>
      <c r="U1" s="449"/>
      <c r="V1" s="450"/>
    </row>
    <row r="2" spans="1:23" s="11" customFormat="1" ht="30" x14ac:dyDescent="0.25">
      <c r="A2" s="237"/>
      <c r="B2" s="238"/>
      <c r="C2" s="238"/>
      <c r="D2" s="451" t="s">
        <v>135</v>
      </c>
      <c r="E2" s="452"/>
      <c r="F2" s="452"/>
      <c r="G2" s="452"/>
      <c r="H2" s="452"/>
      <c r="I2" s="452"/>
      <c r="J2" s="452"/>
      <c r="K2" s="452"/>
      <c r="L2" s="452"/>
      <c r="M2" s="452"/>
      <c r="N2" s="452"/>
      <c r="O2" s="452"/>
      <c r="P2" s="452"/>
      <c r="Q2" s="452"/>
      <c r="R2" s="452"/>
      <c r="S2" s="452"/>
      <c r="T2" s="452"/>
      <c r="U2" s="452"/>
      <c r="V2" s="453"/>
    </row>
    <row r="3" spans="1:23" s="11" customFormat="1" ht="27" thickBot="1" x14ac:dyDescent="0.3">
      <c r="A3" s="360"/>
      <c r="B3" s="361"/>
      <c r="C3" s="361"/>
      <c r="D3" s="383" t="s">
        <v>125</v>
      </c>
      <c r="E3" s="267"/>
      <c r="F3" s="267"/>
      <c r="G3" s="267"/>
      <c r="H3" s="267"/>
      <c r="I3" s="267"/>
      <c r="J3" s="267"/>
      <c r="K3" s="267"/>
      <c r="L3" s="267"/>
      <c r="M3" s="267"/>
      <c r="N3" s="267"/>
      <c r="O3" s="267"/>
      <c r="P3" s="267"/>
      <c r="Q3" s="267"/>
      <c r="R3" s="267"/>
      <c r="S3" s="267"/>
      <c r="T3" s="267"/>
      <c r="U3" s="268"/>
      <c r="V3" s="69" t="s">
        <v>126</v>
      </c>
    </row>
    <row r="4" spans="1:23" s="11" customFormat="1" ht="18.75" thickBot="1" x14ac:dyDescent="0.3">
      <c r="A4" s="459" t="s">
        <v>0</v>
      </c>
      <c r="B4" s="460"/>
      <c r="C4" s="461"/>
      <c r="D4" s="458" t="s">
        <v>138</v>
      </c>
      <c r="E4" s="458"/>
      <c r="F4" s="458"/>
      <c r="G4" s="458"/>
      <c r="H4" s="458"/>
      <c r="I4" s="458"/>
      <c r="J4" s="458"/>
      <c r="K4" s="458"/>
      <c r="L4" s="458"/>
      <c r="M4" s="458"/>
      <c r="N4" s="458"/>
      <c r="O4" s="458"/>
      <c r="P4" s="458"/>
      <c r="Q4" s="458"/>
      <c r="R4" s="458"/>
      <c r="S4" s="458"/>
      <c r="T4" s="458"/>
      <c r="U4" s="458"/>
      <c r="V4" s="458"/>
    </row>
    <row r="5" spans="1:23" s="11" customFormat="1" ht="18.75" thickBot="1" x14ac:dyDescent="0.3">
      <c r="A5" s="366" t="s">
        <v>2</v>
      </c>
      <c r="B5" s="367"/>
      <c r="C5" s="457"/>
      <c r="D5" s="458" t="s">
        <v>139</v>
      </c>
      <c r="E5" s="458"/>
      <c r="F5" s="458"/>
      <c r="G5" s="458"/>
      <c r="H5" s="458"/>
      <c r="I5" s="458"/>
      <c r="J5" s="458"/>
      <c r="K5" s="458"/>
      <c r="L5" s="458"/>
      <c r="M5" s="458"/>
      <c r="N5" s="458"/>
      <c r="O5" s="458"/>
      <c r="P5" s="458"/>
      <c r="Q5" s="458"/>
      <c r="R5" s="458"/>
      <c r="S5" s="458"/>
      <c r="T5" s="458"/>
      <c r="U5" s="458"/>
      <c r="V5" s="458"/>
    </row>
    <row r="6" spans="1:23" s="12" customFormat="1" ht="44.25" customHeight="1" x14ac:dyDescent="0.25">
      <c r="A6" s="462" t="s">
        <v>57</v>
      </c>
      <c r="B6" s="445" t="s">
        <v>58</v>
      </c>
      <c r="C6" s="454" t="s">
        <v>59</v>
      </c>
      <c r="D6" s="455" t="s">
        <v>60</v>
      </c>
      <c r="E6" s="456"/>
      <c r="F6" s="445" t="s">
        <v>227</v>
      </c>
      <c r="G6" s="445"/>
      <c r="H6" s="445"/>
      <c r="I6" s="445"/>
      <c r="J6" s="445"/>
      <c r="K6" s="445"/>
      <c r="L6" s="445"/>
      <c r="M6" s="445"/>
      <c r="N6" s="445"/>
      <c r="O6" s="445"/>
      <c r="P6" s="445"/>
      <c r="Q6" s="445"/>
      <c r="R6" s="445"/>
      <c r="S6" s="445"/>
      <c r="T6" s="445" t="s">
        <v>64</v>
      </c>
      <c r="U6" s="445"/>
      <c r="V6" s="446" t="s">
        <v>248</v>
      </c>
    </row>
    <row r="7" spans="1:23" s="12" customFormat="1" ht="34.5" customHeight="1" thickBot="1" x14ac:dyDescent="0.3">
      <c r="A7" s="463"/>
      <c r="B7" s="464"/>
      <c r="C7" s="396"/>
      <c r="D7" s="56" t="s">
        <v>61</v>
      </c>
      <c r="E7" s="56" t="s">
        <v>62</v>
      </c>
      <c r="F7" s="56" t="s">
        <v>63</v>
      </c>
      <c r="G7" s="54" t="s">
        <v>14</v>
      </c>
      <c r="H7" s="54" t="s">
        <v>15</v>
      </c>
      <c r="I7" s="54" t="s">
        <v>16</v>
      </c>
      <c r="J7" s="54" t="s">
        <v>17</v>
      </c>
      <c r="K7" s="54" t="s">
        <v>18</v>
      </c>
      <c r="L7" s="54" t="s">
        <v>19</v>
      </c>
      <c r="M7" s="54" t="s">
        <v>20</v>
      </c>
      <c r="N7" s="54" t="s">
        <v>21</v>
      </c>
      <c r="O7" s="54" t="s">
        <v>22</v>
      </c>
      <c r="P7" s="54" t="s">
        <v>23</v>
      </c>
      <c r="Q7" s="54" t="s">
        <v>24</v>
      </c>
      <c r="R7" s="54" t="s">
        <v>25</v>
      </c>
      <c r="S7" s="100" t="s">
        <v>26</v>
      </c>
      <c r="T7" s="55" t="s">
        <v>65</v>
      </c>
      <c r="U7" s="55" t="s">
        <v>66</v>
      </c>
      <c r="V7" s="447"/>
    </row>
    <row r="8" spans="1:23" s="13" customFormat="1" ht="49.5" customHeight="1" x14ac:dyDescent="0.25">
      <c r="A8" s="397" t="s">
        <v>147</v>
      </c>
      <c r="B8" s="399" t="s">
        <v>153</v>
      </c>
      <c r="C8" s="436" t="s">
        <v>154</v>
      </c>
      <c r="D8" s="421" t="s">
        <v>155</v>
      </c>
      <c r="E8" s="438"/>
      <c r="F8" s="58" t="s">
        <v>27</v>
      </c>
      <c r="G8" s="228">
        <v>0.2</v>
      </c>
      <c r="H8" s="229">
        <v>0</v>
      </c>
      <c r="I8" s="229">
        <v>0.2</v>
      </c>
      <c r="J8" s="229">
        <v>0.3</v>
      </c>
      <c r="K8" s="229">
        <v>0.3</v>
      </c>
      <c r="L8" s="229"/>
      <c r="M8" s="229"/>
      <c r="N8" s="229"/>
      <c r="O8" s="229"/>
      <c r="P8" s="229"/>
      <c r="Q8" s="229"/>
      <c r="R8" s="229"/>
      <c r="S8" s="136">
        <f>SUM(G8:R8)</f>
        <v>1</v>
      </c>
      <c r="T8" s="439">
        <v>0.35</v>
      </c>
      <c r="U8" s="434">
        <v>0.02</v>
      </c>
      <c r="V8" s="440" t="s">
        <v>252</v>
      </c>
      <c r="W8" s="204"/>
    </row>
    <row r="9" spans="1:23" s="13" customFormat="1" ht="49.5" customHeight="1" thickBot="1" x14ac:dyDescent="0.3">
      <c r="A9" s="429"/>
      <c r="B9" s="428"/>
      <c r="C9" s="437"/>
      <c r="D9" s="410"/>
      <c r="E9" s="422"/>
      <c r="F9" s="59" t="s">
        <v>28</v>
      </c>
      <c r="G9" s="158">
        <v>0.18</v>
      </c>
      <c r="H9" s="158">
        <v>0.09</v>
      </c>
      <c r="I9" s="158">
        <v>0.23</v>
      </c>
      <c r="J9" s="158">
        <v>0.5</v>
      </c>
      <c r="K9" s="158">
        <v>0</v>
      </c>
      <c r="L9" s="158"/>
      <c r="M9" s="158"/>
      <c r="N9" s="158"/>
      <c r="O9" s="158"/>
      <c r="P9" s="174"/>
      <c r="Q9" s="174"/>
      <c r="R9" s="174"/>
      <c r="S9" s="137">
        <f>SUM(G9:R9)</f>
        <v>1</v>
      </c>
      <c r="T9" s="415"/>
      <c r="U9" s="435"/>
      <c r="V9" s="441"/>
    </row>
    <row r="10" spans="1:23" s="13" customFormat="1" ht="37.5" customHeight="1" x14ac:dyDescent="0.25">
      <c r="A10" s="429"/>
      <c r="B10" s="428"/>
      <c r="C10" s="437" t="s">
        <v>228</v>
      </c>
      <c r="D10" s="410" t="s">
        <v>155</v>
      </c>
      <c r="E10" s="422"/>
      <c r="F10" s="58" t="s">
        <v>27</v>
      </c>
      <c r="G10" s="230">
        <v>0.2</v>
      </c>
      <c r="H10" s="230">
        <v>0</v>
      </c>
      <c r="I10" s="230">
        <v>0.2</v>
      </c>
      <c r="J10" s="230">
        <v>0.3</v>
      </c>
      <c r="K10" s="230">
        <v>0.3</v>
      </c>
      <c r="L10" s="230"/>
      <c r="M10" s="230"/>
      <c r="N10" s="230"/>
      <c r="O10" s="230"/>
      <c r="P10" s="230"/>
      <c r="Q10" s="230"/>
      <c r="R10" s="230"/>
      <c r="S10" s="136">
        <f>SUM(G10:R10)</f>
        <v>1</v>
      </c>
      <c r="T10" s="415"/>
      <c r="U10" s="432">
        <v>0.33</v>
      </c>
      <c r="V10" s="430" t="s">
        <v>253</v>
      </c>
    </row>
    <row r="11" spans="1:23" s="13" customFormat="1" ht="45" customHeight="1" thickBot="1" x14ac:dyDescent="0.3">
      <c r="A11" s="398"/>
      <c r="B11" s="400"/>
      <c r="C11" s="442"/>
      <c r="D11" s="411"/>
      <c r="E11" s="422"/>
      <c r="F11" s="59" t="s">
        <v>28</v>
      </c>
      <c r="G11" s="158">
        <v>0.04</v>
      </c>
      <c r="H11" s="158">
        <v>0.1</v>
      </c>
      <c r="I11" s="158">
        <v>0.08</v>
      </c>
      <c r="J11" s="158">
        <v>0.52</v>
      </c>
      <c r="K11" s="158">
        <v>0.26</v>
      </c>
      <c r="L11" s="158"/>
      <c r="M11" s="158"/>
      <c r="N11" s="158"/>
      <c r="O11" s="158"/>
      <c r="P11" s="174"/>
      <c r="Q11" s="174"/>
      <c r="R11" s="174"/>
      <c r="S11" s="137">
        <f>SUM(G11:R11)</f>
        <v>1</v>
      </c>
      <c r="T11" s="415"/>
      <c r="U11" s="433"/>
      <c r="V11" s="431"/>
    </row>
    <row r="12" spans="1:23" s="13" customFormat="1" ht="67.5" customHeight="1" x14ac:dyDescent="0.25">
      <c r="A12" s="380" t="s">
        <v>149</v>
      </c>
      <c r="B12" s="403" t="s">
        <v>156</v>
      </c>
      <c r="C12" s="424" t="s">
        <v>223</v>
      </c>
      <c r="D12" s="421" t="s">
        <v>155</v>
      </c>
      <c r="E12" s="409"/>
      <c r="F12" s="57" t="s">
        <v>27</v>
      </c>
      <c r="G12" s="231">
        <v>0.3</v>
      </c>
      <c r="H12" s="231">
        <v>0.1</v>
      </c>
      <c r="I12" s="231">
        <v>0.2</v>
      </c>
      <c r="J12" s="231">
        <v>0.2</v>
      </c>
      <c r="K12" s="231">
        <v>0.2</v>
      </c>
      <c r="L12" s="231"/>
      <c r="M12" s="231"/>
      <c r="N12" s="231"/>
      <c r="O12" s="231"/>
      <c r="P12" s="231"/>
      <c r="Q12" s="231"/>
      <c r="R12" s="231"/>
      <c r="S12" s="138">
        <f t="shared" ref="S12:S13" si="0">SUM(G12:R12)</f>
        <v>1</v>
      </c>
      <c r="T12" s="414">
        <v>0.45</v>
      </c>
      <c r="U12" s="387">
        <v>0.2</v>
      </c>
      <c r="V12" s="416" t="s">
        <v>254</v>
      </c>
    </row>
    <row r="13" spans="1:23" s="13" customFormat="1" ht="67.5" customHeight="1" thickBot="1" x14ac:dyDescent="0.3">
      <c r="A13" s="381"/>
      <c r="B13" s="404"/>
      <c r="C13" s="425"/>
      <c r="D13" s="410"/>
      <c r="E13" s="422"/>
      <c r="F13" s="59" t="s">
        <v>28</v>
      </c>
      <c r="G13" s="158">
        <v>0.31</v>
      </c>
      <c r="H13" s="158">
        <v>0.21</v>
      </c>
      <c r="I13" s="158">
        <v>0.11</v>
      </c>
      <c r="J13" s="158">
        <v>0.37</v>
      </c>
      <c r="K13" s="158">
        <v>0</v>
      </c>
      <c r="L13" s="158"/>
      <c r="M13" s="158"/>
      <c r="N13" s="158"/>
      <c r="O13" s="158"/>
      <c r="P13" s="174"/>
      <c r="Q13" s="174"/>
      <c r="R13" s="174"/>
      <c r="S13" s="137">
        <f t="shared" si="0"/>
        <v>1</v>
      </c>
      <c r="T13" s="415"/>
      <c r="U13" s="388"/>
      <c r="V13" s="417"/>
    </row>
    <row r="14" spans="1:23" s="13" customFormat="1" ht="38.25" customHeight="1" x14ac:dyDescent="0.25">
      <c r="A14" s="381"/>
      <c r="B14" s="404"/>
      <c r="C14" s="426" t="s">
        <v>224</v>
      </c>
      <c r="D14" s="410" t="s">
        <v>155</v>
      </c>
      <c r="E14" s="422"/>
      <c r="F14" s="58" t="s">
        <v>27</v>
      </c>
      <c r="G14" s="230">
        <v>0.1</v>
      </c>
      <c r="H14" s="230">
        <v>0</v>
      </c>
      <c r="I14" s="230">
        <v>0.2</v>
      </c>
      <c r="J14" s="230">
        <v>0.35</v>
      </c>
      <c r="K14" s="230">
        <v>0.35</v>
      </c>
      <c r="L14" s="230"/>
      <c r="M14" s="233"/>
      <c r="N14" s="233"/>
      <c r="O14" s="233"/>
      <c r="P14" s="233"/>
      <c r="Q14" s="233"/>
      <c r="R14" s="233"/>
      <c r="S14" s="136">
        <f>SUM(G16:R16)</f>
        <v>1</v>
      </c>
      <c r="T14" s="415"/>
      <c r="U14" s="389">
        <v>0.2</v>
      </c>
      <c r="V14" s="418" t="s">
        <v>255</v>
      </c>
    </row>
    <row r="15" spans="1:23" s="13" customFormat="1" ht="58.5" customHeight="1" thickBot="1" x14ac:dyDescent="0.3">
      <c r="A15" s="381"/>
      <c r="B15" s="404"/>
      <c r="C15" s="425"/>
      <c r="D15" s="410"/>
      <c r="E15" s="422"/>
      <c r="F15" s="59" t="s">
        <v>28</v>
      </c>
      <c r="G15" s="158">
        <v>0.22</v>
      </c>
      <c r="H15" s="158">
        <v>0.06</v>
      </c>
      <c r="I15" s="158">
        <v>0.15</v>
      </c>
      <c r="J15" s="158">
        <v>0.2</v>
      </c>
      <c r="K15" s="158">
        <v>0.37</v>
      </c>
      <c r="L15" s="158"/>
      <c r="M15" s="158"/>
      <c r="N15" s="158"/>
      <c r="O15" s="158"/>
      <c r="P15" s="174"/>
      <c r="Q15" s="174"/>
      <c r="R15" s="174"/>
      <c r="S15" s="137">
        <f>SUM(G15:R15)</f>
        <v>1</v>
      </c>
      <c r="T15" s="415"/>
      <c r="U15" s="388"/>
      <c r="V15" s="419"/>
    </row>
    <row r="16" spans="1:23" s="13" customFormat="1" ht="37.5" customHeight="1" x14ac:dyDescent="0.25">
      <c r="A16" s="381"/>
      <c r="B16" s="404"/>
      <c r="C16" s="426" t="s">
        <v>225</v>
      </c>
      <c r="D16" s="410" t="s">
        <v>155</v>
      </c>
      <c r="E16" s="422"/>
      <c r="F16" s="58" t="s">
        <v>27</v>
      </c>
      <c r="G16" s="230">
        <v>0.1</v>
      </c>
      <c r="H16" s="230">
        <v>0</v>
      </c>
      <c r="I16" s="230">
        <v>0.2</v>
      </c>
      <c r="J16" s="230">
        <v>0.35</v>
      </c>
      <c r="K16" s="230">
        <v>0.35</v>
      </c>
      <c r="L16" s="230"/>
      <c r="M16" s="233"/>
      <c r="N16" s="233"/>
      <c r="O16" s="233"/>
      <c r="P16" s="233"/>
      <c r="Q16" s="233"/>
      <c r="R16" s="233"/>
      <c r="S16" s="136">
        <f>SUM(G16:R16)</f>
        <v>1</v>
      </c>
      <c r="T16" s="415"/>
      <c r="U16" s="390">
        <v>0.01</v>
      </c>
      <c r="V16" s="418" t="s">
        <v>256</v>
      </c>
    </row>
    <row r="17" spans="1:33" s="13" customFormat="1" ht="39" customHeight="1" thickBot="1" x14ac:dyDescent="0.3">
      <c r="A17" s="381"/>
      <c r="B17" s="404"/>
      <c r="C17" s="425"/>
      <c r="D17" s="410"/>
      <c r="E17" s="422"/>
      <c r="F17" s="59" t="s">
        <v>28</v>
      </c>
      <c r="G17" s="232">
        <v>0.41</v>
      </c>
      <c r="H17" s="158">
        <v>0.32</v>
      </c>
      <c r="I17" s="158">
        <v>0.27</v>
      </c>
      <c r="J17" s="158">
        <v>0</v>
      </c>
      <c r="K17" s="158">
        <v>0</v>
      </c>
      <c r="L17" s="158"/>
      <c r="M17" s="158"/>
      <c r="N17" s="158"/>
      <c r="O17" s="158"/>
      <c r="P17" s="174"/>
      <c r="Q17" s="174"/>
      <c r="R17" s="174"/>
      <c r="S17" s="137">
        <f t="shared" ref="S17:S21" si="1">SUM(G17:R17)</f>
        <v>1</v>
      </c>
      <c r="T17" s="415"/>
      <c r="U17" s="391"/>
      <c r="V17" s="419"/>
    </row>
    <row r="18" spans="1:33" s="22" customFormat="1" ht="57" customHeight="1" x14ac:dyDescent="0.25">
      <c r="A18" s="381"/>
      <c r="B18" s="404"/>
      <c r="C18" s="426" t="s">
        <v>226</v>
      </c>
      <c r="D18" s="410" t="s">
        <v>155</v>
      </c>
      <c r="E18" s="423"/>
      <c r="F18" s="58" t="s">
        <v>27</v>
      </c>
      <c r="G18" s="233">
        <v>0.1</v>
      </c>
      <c r="H18" s="233">
        <v>0</v>
      </c>
      <c r="I18" s="233">
        <v>0.2</v>
      </c>
      <c r="J18" s="233">
        <v>0.35</v>
      </c>
      <c r="K18" s="233">
        <v>0.35</v>
      </c>
      <c r="L18" s="233"/>
      <c r="M18" s="233"/>
      <c r="N18" s="233"/>
      <c r="O18" s="233"/>
      <c r="P18" s="233"/>
      <c r="Q18" s="233"/>
      <c r="R18" s="233"/>
      <c r="S18" s="136">
        <f t="shared" si="1"/>
        <v>1</v>
      </c>
      <c r="T18" s="415"/>
      <c r="U18" s="390">
        <v>0.04</v>
      </c>
      <c r="V18" s="418" t="s">
        <v>257</v>
      </c>
    </row>
    <row r="19" spans="1:33" s="22" customFormat="1" ht="57" customHeight="1" thickBot="1" x14ac:dyDescent="0.3">
      <c r="A19" s="382"/>
      <c r="B19" s="405"/>
      <c r="C19" s="427"/>
      <c r="D19" s="411"/>
      <c r="E19" s="423"/>
      <c r="F19" s="59" t="s">
        <v>28</v>
      </c>
      <c r="G19" s="232">
        <v>0.04</v>
      </c>
      <c r="H19" s="158">
        <v>0.14000000000000001</v>
      </c>
      <c r="I19" s="158">
        <v>0.17</v>
      </c>
      <c r="J19" s="158">
        <v>0.65</v>
      </c>
      <c r="K19" s="158">
        <v>0</v>
      </c>
      <c r="L19" s="158"/>
      <c r="M19" s="158"/>
      <c r="N19" s="158"/>
      <c r="O19" s="158"/>
      <c r="P19" s="174"/>
      <c r="Q19" s="174"/>
      <c r="R19" s="174"/>
      <c r="S19" s="137">
        <f t="shared" si="1"/>
        <v>1</v>
      </c>
      <c r="T19" s="415"/>
      <c r="U19" s="392"/>
      <c r="V19" s="420"/>
    </row>
    <row r="20" spans="1:33" s="11" customFormat="1" ht="46.5" customHeight="1" x14ac:dyDescent="0.25">
      <c r="A20" s="397" t="s">
        <v>157</v>
      </c>
      <c r="B20" s="399" t="s">
        <v>158</v>
      </c>
      <c r="C20" s="401" t="s">
        <v>229</v>
      </c>
      <c r="D20" s="410" t="s">
        <v>155</v>
      </c>
      <c r="E20" s="408"/>
      <c r="F20" s="58" t="s">
        <v>27</v>
      </c>
      <c r="G20" s="234">
        <v>0.2</v>
      </c>
      <c r="H20" s="234">
        <v>0.2</v>
      </c>
      <c r="I20" s="234">
        <v>0.2</v>
      </c>
      <c r="J20" s="234">
        <v>0.2</v>
      </c>
      <c r="K20" s="234">
        <v>0.2</v>
      </c>
      <c r="L20" s="234"/>
      <c r="M20" s="234"/>
      <c r="N20" s="234"/>
      <c r="O20" s="234"/>
      <c r="P20" s="234"/>
      <c r="Q20" s="234"/>
      <c r="R20" s="234"/>
      <c r="S20" s="136">
        <f t="shared" si="1"/>
        <v>1</v>
      </c>
      <c r="T20" s="412">
        <v>0.2</v>
      </c>
      <c r="U20" s="393">
        <v>0.2</v>
      </c>
      <c r="V20" s="406" t="s">
        <v>246</v>
      </c>
      <c r="W20" s="12"/>
      <c r="X20" s="12"/>
      <c r="Y20" s="12"/>
      <c r="Z20" s="12"/>
      <c r="AA20" s="12"/>
      <c r="AB20" s="12"/>
      <c r="AC20" s="12"/>
      <c r="AD20" s="12"/>
    </row>
    <row r="21" spans="1:33" s="11" customFormat="1" ht="42.75" customHeight="1" thickBot="1" x14ac:dyDescent="0.3">
      <c r="A21" s="398"/>
      <c r="B21" s="400"/>
      <c r="C21" s="402"/>
      <c r="D21" s="411"/>
      <c r="E21" s="409"/>
      <c r="F21" s="59" t="s">
        <v>28</v>
      </c>
      <c r="G21" s="158">
        <v>0.2</v>
      </c>
      <c r="H21" s="158">
        <v>0.2</v>
      </c>
      <c r="I21" s="158">
        <v>0.2</v>
      </c>
      <c r="J21" s="158">
        <v>0.2</v>
      </c>
      <c r="K21" s="158">
        <v>0.2</v>
      </c>
      <c r="L21" s="158"/>
      <c r="M21" s="158"/>
      <c r="N21" s="158"/>
      <c r="O21" s="158"/>
      <c r="P21" s="174"/>
      <c r="Q21" s="174"/>
      <c r="R21" s="174"/>
      <c r="S21" s="137">
        <f t="shared" si="1"/>
        <v>1</v>
      </c>
      <c r="T21" s="413"/>
      <c r="U21" s="394"/>
      <c r="V21" s="407"/>
      <c r="W21" s="12"/>
      <c r="X21" s="12"/>
      <c r="Y21" s="12"/>
      <c r="Z21" s="12"/>
      <c r="AA21" s="12"/>
      <c r="AB21" s="12"/>
      <c r="AC21" s="12"/>
      <c r="AD21" s="12"/>
    </row>
    <row r="22" spans="1:33" s="15" customFormat="1" ht="18.75" customHeight="1" thickBot="1" x14ac:dyDescent="0.3">
      <c r="A22" s="395" t="s">
        <v>29</v>
      </c>
      <c r="B22" s="396"/>
      <c r="C22" s="396"/>
      <c r="D22" s="396"/>
      <c r="E22" s="396"/>
      <c r="F22" s="396"/>
      <c r="G22" s="396"/>
      <c r="H22" s="396"/>
      <c r="I22" s="396"/>
      <c r="J22" s="396"/>
      <c r="K22" s="396"/>
      <c r="L22" s="396"/>
      <c r="M22" s="396"/>
      <c r="N22" s="396"/>
      <c r="O22" s="396"/>
      <c r="P22" s="396"/>
      <c r="Q22" s="396"/>
      <c r="R22" s="396"/>
      <c r="S22" s="396"/>
      <c r="T22" s="83">
        <f>SUM(T8:T21)</f>
        <v>1</v>
      </c>
      <c r="U22" s="205">
        <f>SUM(U8:U21)</f>
        <v>1</v>
      </c>
      <c r="V22" s="569"/>
      <c r="W22" s="14"/>
      <c r="X22" s="14"/>
      <c r="Y22" s="14"/>
      <c r="Z22" s="14"/>
      <c r="AA22" s="14"/>
      <c r="AB22" s="14"/>
      <c r="AC22" s="14"/>
      <c r="AD22" s="14"/>
      <c r="AE22" s="14"/>
      <c r="AF22" s="14"/>
      <c r="AG22" s="14"/>
    </row>
    <row r="23" spans="1:33" x14ac:dyDescent="0.25">
      <c r="A23" s="13"/>
      <c r="B23" s="13"/>
      <c r="C23" s="19"/>
      <c r="D23" s="13"/>
      <c r="E23" s="13"/>
      <c r="F23" s="13"/>
      <c r="G23" s="13"/>
      <c r="H23" s="13"/>
      <c r="I23" s="13"/>
      <c r="J23" s="13"/>
      <c r="K23" s="13"/>
      <c r="L23" s="13"/>
      <c r="M23" s="13"/>
      <c r="N23" s="16"/>
      <c r="O23" s="16"/>
      <c r="P23" s="16"/>
      <c r="Q23" s="16"/>
      <c r="R23" s="16"/>
      <c r="S23" s="125"/>
      <c r="T23" s="16"/>
      <c r="U23" s="16"/>
      <c r="V23" s="568"/>
    </row>
    <row r="24" spans="1:33" x14ac:dyDescent="0.25">
      <c r="A24" s="13"/>
      <c r="B24" s="13"/>
      <c r="C24" s="19"/>
      <c r="D24" s="13"/>
      <c r="E24" s="13"/>
      <c r="F24" s="13"/>
      <c r="G24" s="13"/>
      <c r="H24" s="13"/>
      <c r="I24" s="13"/>
      <c r="J24" s="13"/>
      <c r="K24" s="13"/>
      <c r="L24" s="13"/>
      <c r="M24" s="13"/>
      <c r="N24" s="16"/>
      <c r="O24" s="16"/>
      <c r="P24" s="16"/>
      <c r="Q24" s="16"/>
      <c r="R24" s="16"/>
      <c r="S24" s="125"/>
      <c r="T24" s="16"/>
      <c r="U24" s="16"/>
      <c r="V24" s="443"/>
    </row>
    <row r="25" spans="1:33" ht="15" x14ac:dyDescent="0.25">
      <c r="A25" s="63" t="s">
        <v>127</v>
      </c>
      <c r="B25" s="4"/>
      <c r="C25" s="4"/>
      <c r="D25" s="4"/>
      <c r="E25" s="4"/>
      <c r="F25" s="4"/>
      <c r="G25" s="4"/>
      <c r="H25" s="22"/>
      <c r="I25" s="13"/>
      <c r="J25" s="13"/>
      <c r="K25" s="13"/>
      <c r="L25" s="13"/>
      <c r="M25" s="13"/>
      <c r="N25" s="16"/>
      <c r="O25" s="16"/>
      <c r="P25" s="16"/>
      <c r="Q25" s="16"/>
      <c r="R25" s="16"/>
      <c r="S25" s="125"/>
      <c r="T25" s="16"/>
      <c r="U25" s="16"/>
      <c r="V25" s="444"/>
    </row>
    <row r="26" spans="1:33" ht="15" customHeight="1" x14ac:dyDescent="0.25">
      <c r="A26" s="65" t="s">
        <v>128</v>
      </c>
      <c r="B26" s="385" t="s">
        <v>129</v>
      </c>
      <c r="C26" s="385"/>
      <c r="D26" s="385"/>
      <c r="E26" s="385"/>
      <c r="F26" s="385"/>
      <c r="G26" s="385"/>
      <c r="H26" s="385"/>
      <c r="I26" s="386" t="s">
        <v>130</v>
      </c>
      <c r="J26" s="386"/>
      <c r="K26" s="386"/>
      <c r="L26" s="386"/>
      <c r="M26" s="386"/>
      <c r="N26" s="386"/>
      <c r="O26" s="386"/>
      <c r="P26" s="16"/>
      <c r="Q26" s="16"/>
      <c r="R26" s="16"/>
      <c r="S26" s="125"/>
      <c r="T26" s="16"/>
      <c r="U26" s="16"/>
      <c r="V26" s="12"/>
    </row>
    <row r="27" spans="1:33" ht="33.75" customHeight="1" x14ac:dyDescent="0.25">
      <c r="A27" s="64">
        <v>11</v>
      </c>
      <c r="B27" s="384" t="s">
        <v>131</v>
      </c>
      <c r="C27" s="384"/>
      <c r="D27" s="384"/>
      <c r="E27" s="384"/>
      <c r="F27" s="384"/>
      <c r="G27" s="384"/>
      <c r="H27" s="384"/>
      <c r="I27" s="384" t="s">
        <v>133</v>
      </c>
      <c r="J27" s="384"/>
      <c r="K27" s="384"/>
      <c r="L27" s="384"/>
      <c r="M27" s="384"/>
      <c r="N27" s="384"/>
      <c r="O27" s="384"/>
      <c r="P27" s="16"/>
      <c r="Q27" s="16"/>
      <c r="R27" s="16"/>
      <c r="S27" s="125"/>
      <c r="T27" s="16"/>
      <c r="U27" s="16"/>
    </row>
    <row r="28" spans="1:33" x14ac:dyDescent="0.25">
      <c r="A28" s="13"/>
      <c r="B28" s="13"/>
      <c r="C28" s="19"/>
      <c r="D28" s="13"/>
      <c r="E28" s="13"/>
      <c r="F28" s="13"/>
      <c r="G28" s="13"/>
      <c r="H28" s="13"/>
      <c r="I28" s="13"/>
      <c r="J28" s="13"/>
      <c r="K28" s="13"/>
      <c r="L28" s="13"/>
      <c r="M28" s="13"/>
      <c r="N28" s="16"/>
      <c r="O28" s="16"/>
      <c r="P28" s="16"/>
      <c r="Q28" s="16"/>
      <c r="R28" s="16"/>
      <c r="S28" s="125"/>
      <c r="T28" s="16"/>
      <c r="U28" s="16"/>
    </row>
    <row r="29" spans="1:33" x14ac:dyDescent="0.25">
      <c r="A29" s="13"/>
      <c r="B29" s="13"/>
      <c r="C29" s="19"/>
      <c r="D29" s="13"/>
      <c r="E29" s="13"/>
      <c r="F29" s="13"/>
      <c r="G29" s="13"/>
      <c r="H29" s="13"/>
      <c r="I29" s="13"/>
      <c r="J29" s="13"/>
      <c r="K29" s="13"/>
      <c r="L29" s="13"/>
      <c r="M29" s="13"/>
      <c r="N29" s="16"/>
      <c r="O29" s="16"/>
      <c r="P29" s="16"/>
      <c r="Q29" s="16"/>
      <c r="R29" s="16"/>
      <c r="S29" s="125"/>
      <c r="T29" s="16"/>
      <c r="U29" s="16"/>
    </row>
    <row r="30" spans="1:33" x14ac:dyDescent="0.25">
      <c r="A30" s="13"/>
      <c r="B30" s="13"/>
      <c r="C30" s="19"/>
      <c r="D30" s="13"/>
      <c r="E30" s="13"/>
      <c r="F30" s="13"/>
      <c r="G30" s="13"/>
      <c r="H30" s="13"/>
      <c r="I30" s="13"/>
      <c r="J30" s="13"/>
      <c r="K30" s="13"/>
      <c r="L30" s="13"/>
      <c r="M30" s="13"/>
      <c r="N30" s="16"/>
      <c r="O30" s="16"/>
      <c r="P30" s="16"/>
      <c r="Q30" s="16"/>
      <c r="R30" s="16"/>
      <c r="S30" s="125"/>
      <c r="T30" s="16"/>
      <c r="U30" s="16"/>
    </row>
    <row r="31" spans="1:33" x14ac:dyDescent="0.25">
      <c r="A31" s="13"/>
      <c r="B31" s="13"/>
      <c r="C31" s="19"/>
      <c r="D31" s="13"/>
      <c r="E31" s="13"/>
      <c r="F31" s="13"/>
      <c r="G31" s="13"/>
      <c r="H31" s="13"/>
      <c r="I31" s="13"/>
      <c r="J31" s="13"/>
      <c r="K31" s="13"/>
      <c r="L31" s="13"/>
      <c r="M31" s="13"/>
      <c r="N31" s="16"/>
      <c r="O31" s="16"/>
      <c r="P31" s="16"/>
      <c r="Q31" s="16"/>
      <c r="R31" s="16"/>
      <c r="S31" s="125"/>
      <c r="T31" s="16"/>
      <c r="U31" s="16"/>
    </row>
    <row r="32" spans="1:33" x14ac:dyDescent="0.25">
      <c r="A32" s="13"/>
      <c r="B32" s="13"/>
      <c r="C32" s="19"/>
      <c r="D32" s="13"/>
      <c r="E32" s="13"/>
      <c r="F32" s="13"/>
      <c r="G32" s="13"/>
      <c r="H32" s="13"/>
      <c r="I32" s="13"/>
      <c r="J32" s="13"/>
      <c r="K32" s="13"/>
      <c r="L32" s="13"/>
      <c r="M32" s="13"/>
      <c r="N32" s="16"/>
      <c r="O32" s="16"/>
      <c r="P32" s="16"/>
      <c r="Q32" s="16"/>
      <c r="R32" s="16"/>
      <c r="S32" s="125"/>
      <c r="T32" s="16"/>
      <c r="U32" s="16"/>
    </row>
    <row r="33" spans="1:21" x14ac:dyDescent="0.25">
      <c r="A33" s="13"/>
      <c r="B33" s="13"/>
      <c r="C33" s="19"/>
      <c r="D33" s="13"/>
      <c r="E33" s="13"/>
      <c r="F33" s="13"/>
      <c r="G33" s="13"/>
      <c r="H33" s="13"/>
      <c r="I33" s="13"/>
      <c r="J33" s="13"/>
      <c r="K33" s="13"/>
      <c r="L33" s="13"/>
      <c r="M33" s="13"/>
      <c r="N33" s="16"/>
      <c r="O33" s="16"/>
      <c r="P33" s="16"/>
      <c r="Q33" s="16"/>
      <c r="R33" s="16"/>
      <c r="S33" s="125"/>
      <c r="T33" s="16"/>
      <c r="U33" s="16"/>
    </row>
    <row r="34" spans="1:21" x14ac:dyDescent="0.25">
      <c r="A34" s="13"/>
      <c r="B34" s="13"/>
      <c r="C34" s="19"/>
      <c r="D34" s="13"/>
      <c r="E34" s="13"/>
      <c r="F34" s="13"/>
      <c r="G34" s="13"/>
      <c r="H34" s="13"/>
      <c r="I34" s="13"/>
      <c r="J34" s="13"/>
      <c r="K34" s="13"/>
      <c r="L34" s="13"/>
      <c r="M34" s="13"/>
      <c r="N34" s="16"/>
      <c r="O34" s="16"/>
      <c r="P34" s="16"/>
      <c r="Q34" s="16"/>
      <c r="R34" s="16"/>
      <c r="S34" s="125"/>
      <c r="T34" s="16"/>
      <c r="U34" s="16"/>
    </row>
    <row r="35" spans="1:21" x14ac:dyDescent="0.25">
      <c r="A35" s="13"/>
      <c r="B35" s="13"/>
      <c r="C35" s="19"/>
      <c r="D35" s="13"/>
      <c r="E35" s="13"/>
      <c r="F35" s="13"/>
      <c r="G35" s="13"/>
      <c r="H35" s="13"/>
      <c r="I35" s="13"/>
      <c r="J35" s="13"/>
      <c r="K35" s="13"/>
      <c r="L35" s="13"/>
      <c r="M35" s="13"/>
      <c r="N35" s="16"/>
      <c r="O35" s="16"/>
      <c r="P35" s="16"/>
      <c r="Q35" s="16"/>
      <c r="R35" s="16"/>
      <c r="S35" s="125"/>
      <c r="T35" s="16"/>
      <c r="U35" s="16"/>
    </row>
    <row r="36" spans="1:21" x14ac:dyDescent="0.25">
      <c r="A36" s="13"/>
      <c r="B36" s="13"/>
      <c r="C36" s="19"/>
      <c r="D36" s="13"/>
      <c r="E36" s="13"/>
      <c r="F36" s="13"/>
      <c r="G36" s="13"/>
      <c r="H36" s="13"/>
      <c r="I36" s="13"/>
      <c r="J36" s="13"/>
      <c r="K36" s="13"/>
      <c r="L36" s="13"/>
      <c r="M36" s="13"/>
      <c r="N36" s="16"/>
      <c r="O36" s="16"/>
      <c r="P36" s="16"/>
      <c r="Q36" s="16"/>
      <c r="R36" s="16"/>
      <c r="S36" s="125"/>
      <c r="T36" s="16"/>
      <c r="U36" s="16"/>
    </row>
    <row r="37" spans="1:21" x14ac:dyDescent="0.25">
      <c r="A37" s="13"/>
      <c r="B37" s="13"/>
      <c r="C37" s="19"/>
      <c r="D37" s="13"/>
      <c r="E37" s="13"/>
      <c r="F37" s="13"/>
      <c r="G37" s="13"/>
      <c r="H37" s="13"/>
      <c r="I37" s="13"/>
      <c r="J37" s="13"/>
      <c r="K37" s="13"/>
      <c r="L37" s="13"/>
      <c r="M37" s="13"/>
      <c r="N37" s="16"/>
      <c r="O37" s="16"/>
      <c r="P37" s="16"/>
      <c r="Q37" s="16"/>
      <c r="R37" s="16"/>
      <c r="S37" s="125"/>
      <c r="T37" s="16"/>
      <c r="U37" s="16"/>
    </row>
    <row r="38" spans="1:21" x14ac:dyDescent="0.25">
      <c r="A38" s="13"/>
      <c r="B38" s="13"/>
      <c r="C38" s="19"/>
      <c r="D38" s="13"/>
      <c r="E38" s="13"/>
      <c r="F38" s="13"/>
      <c r="G38" s="13"/>
      <c r="H38" s="13"/>
      <c r="I38" s="13"/>
      <c r="J38" s="13"/>
      <c r="K38" s="13"/>
      <c r="L38" s="13"/>
      <c r="M38" s="13"/>
      <c r="N38" s="16"/>
      <c r="O38" s="16"/>
      <c r="P38" s="16"/>
      <c r="Q38" s="16"/>
      <c r="R38" s="16"/>
      <c r="S38" s="125"/>
      <c r="T38" s="16"/>
      <c r="U38" s="16"/>
    </row>
    <row r="39" spans="1:21" x14ac:dyDescent="0.25">
      <c r="A39" s="13"/>
      <c r="B39" s="13"/>
      <c r="C39" s="19"/>
      <c r="D39" s="13"/>
      <c r="E39" s="13"/>
      <c r="F39" s="13"/>
      <c r="G39" s="13"/>
      <c r="H39" s="13"/>
      <c r="I39" s="13"/>
      <c r="J39" s="13"/>
      <c r="K39" s="13"/>
      <c r="L39" s="13"/>
      <c r="M39" s="13"/>
      <c r="N39" s="16"/>
      <c r="O39" s="16"/>
      <c r="P39" s="16"/>
      <c r="Q39" s="16"/>
      <c r="R39" s="16"/>
      <c r="S39" s="125"/>
      <c r="T39" s="16"/>
      <c r="U39" s="16"/>
    </row>
    <row r="40" spans="1:21" x14ac:dyDescent="0.25">
      <c r="A40" s="13"/>
      <c r="B40" s="13"/>
      <c r="C40" s="19"/>
      <c r="D40" s="13"/>
      <c r="E40" s="13"/>
      <c r="F40" s="13"/>
      <c r="G40" s="13"/>
      <c r="H40" s="13"/>
      <c r="I40" s="13"/>
      <c r="J40" s="13"/>
      <c r="K40" s="13"/>
      <c r="L40" s="13"/>
      <c r="M40" s="13"/>
      <c r="N40" s="16"/>
      <c r="O40" s="16"/>
      <c r="P40" s="16"/>
      <c r="Q40" s="16"/>
      <c r="R40" s="16"/>
      <c r="S40" s="125"/>
      <c r="T40" s="16"/>
      <c r="U40" s="16"/>
    </row>
    <row r="41" spans="1:21" x14ac:dyDescent="0.25">
      <c r="A41" s="13"/>
      <c r="B41" s="13"/>
      <c r="C41" s="19"/>
      <c r="D41" s="13"/>
      <c r="E41" s="13"/>
      <c r="F41" s="13"/>
      <c r="G41" s="13"/>
      <c r="H41" s="13"/>
      <c r="I41" s="13"/>
      <c r="J41" s="13"/>
      <c r="K41" s="13"/>
      <c r="L41" s="13"/>
      <c r="M41" s="13"/>
      <c r="N41" s="16"/>
      <c r="O41" s="16"/>
      <c r="P41" s="16"/>
      <c r="Q41" s="16"/>
      <c r="R41" s="16"/>
      <c r="S41" s="125"/>
      <c r="T41" s="16"/>
      <c r="U41" s="16"/>
    </row>
    <row r="42" spans="1:21" x14ac:dyDescent="0.25">
      <c r="A42" s="13"/>
      <c r="B42" s="13"/>
      <c r="C42" s="19"/>
      <c r="D42" s="13"/>
      <c r="E42" s="13"/>
      <c r="F42" s="13"/>
      <c r="G42" s="13"/>
      <c r="H42" s="13"/>
      <c r="I42" s="13"/>
      <c r="J42" s="13"/>
      <c r="K42" s="13"/>
      <c r="L42" s="13"/>
      <c r="M42" s="13"/>
      <c r="N42" s="16"/>
      <c r="O42" s="16"/>
      <c r="P42" s="16"/>
      <c r="Q42" s="16"/>
      <c r="R42" s="16"/>
      <c r="S42" s="125"/>
      <c r="T42" s="16"/>
      <c r="U42" s="16"/>
    </row>
    <row r="43" spans="1:21" x14ac:dyDescent="0.25">
      <c r="A43" s="13"/>
      <c r="B43" s="13"/>
      <c r="C43" s="19"/>
      <c r="D43" s="13"/>
      <c r="E43" s="13"/>
      <c r="F43" s="13"/>
      <c r="G43" s="13"/>
      <c r="H43" s="13"/>
      <c r="I43" s="13"/>
      <c r="J43" s="13"/>
      <c r="K43" s="13"/>
      <c r="L43" s="13"/>
      <c r="M43" s="13"/>
      <c r="N43" s="16"/>
      <c r="O43" s="16"/>
      <c r="P43" s="16"/>
      <c r="Q43" s="16"/>
      <c r="R43" s="16"/>
      <c r="S43" s="125"/>
      <c r="T43" s="16"/>
      <c r="U43" s="16"/>
    </row>
    <row r="44" spans="1:21" x14ac:dyDescent="0.25">
      <c r="A44" s="13"/>
      <c r="B44" s="13"/>
      <c r="C44" s="19"/>
      <c r="D44" s="13"/>
      <c r="E44" s="13"/>
      <c r="F44" s="13"/>
      <c r="G44" s="13"/>
      <c r="H44" s="13"/>
      <c r="I44" s="13"/>
      <c r="J44" s="13"/>
      <c r="K44" s="13"/>
      <c r="L44" s="13"/>
      <c r="M44" s="13"/>
      <c r="N44" s="16"/>
      <c r="O44" s="16"/>
      <c r="P44" s="16"/>
      <c r="Q44" s="16"/>
      <c r="R44" s="16"/>
      <c r="S44" s="125"/>
      <c r="T44" s="16"/>
      <c r="U44" s="16"/>
    </row>
    <row r="45" spans="1:21" x14ac:dyDescent="0.25">
      <c r="A45" s="13"/>
      <c r="B45" s="13"/>
      <c r="C45" s="19"/>
      <c r="D45" s="13"/>
      <c r="E45" s="13"/>
      <c r="F45" s="13"/>
      <c r="G45" s="13"/>
      <c r="H45" s="13"/>
      <c r="I45" s="13"/>
      <c r="J45" s="13"/>
      <c r="K45" s="13"/>
      <c r="L45" s="13"/>
      <c r="M45" s="13"/>
      <c r="N45" s="16"/>
      <c r="O45" s="16"/>
      <c r="P45" s="16"/>
      <c r="Q45" s="16"/>
      <c r="R45" s="16"/>
      <c r="S45" s="125"/>
      <c r="T45" s="16"/>
      <c r="U45" s="16"/>
    </row>
    <row r="46" spans="1:21" x14ac:dyDescent="0.25">
      <c r="A46" s="13"/>
      <c r="B46" s="13"/>
      <c r="C46" s="19"/>
      <c r="D46" s="13"/>
      <c r="E46" s="13"/>
      <c r="F46" s="13"/>
      <c r="G46" s="13"/>
      <c r="H46" s="13"/>
      <c r="I46" s="13"/>
      <c r="J46" s="13"/>
      <c r="K46" s="13"/>
      <c r="L46" s="13"/>
      <c r="M46" s="13"/>
      <c r="N46" s="16"/>
      <c r="O46" s="16"/>
      <c r="P46" s="16"/>
      <c r="Q46" s="16"/>
      <c r="R46" s="16"/>
      <c r="S46" s="125"/>
      <c r="T46" s="16"/>
      <c r="U46" s="16"/>
    </row>
    <row r="47" spans="1:21" x14ac:dyDescent="0.25">
      <c r="A47" s="13"/>
      <c r="B47" s="13"/>
      <c r="C47" s="19"/>
      <c r="D47" s="13"/>
      <c r="E47" s="13"/>
      <c r="F47" s="13"/>
      <c r="G47" s="13"/>
      <c r="H47" s="13"/>
      <c r="I47" s="13"/>
      <c r="J47" s="13"/>
      <c r="K47" s="13"/>
      <c r="L47" s="13"/>
      <c r="M47" s="13"/>
      <c r="N47" s="16"/>
      <c r="O47" s="16"/>
      <c r="P47" s="16"/>
      <c r="Q47" s="16"/>
      <c r="R47" s="16"/>
      <c r="S47" s="125"/>
      <c r="T47" s="16"/>
      <c r="U47" s="16"/>
    </row>
    <row r="48" spans="1:21" x14ac:dyDescent="0.25">
      <c r="A48" s="13"/>
      <c r="B48" s="13"/>
      <c r="C48" s="19"/>
      <c r="D48" s="13"/>
      <c r="E48" s="13"/>
      <c r="F48" s="13"/>
      <c r="G48" s="13"/>
      <c r="H48" s="13"/>
      <c r="I48" s="13"/>
      <c r="J48" s="13"/>
      <c r="K48" s="13"/>
      <c r="L48" s="13"/>
      <c r="M48" s="13"/>
      <c r="N48" s="16"/>
      <c r="O48" s="16"/>
      <c r="P48" s="16"/>
      <c r="Q48" s="16"/>
      <c r="R48" s="16"/>
      <c r="S48" s="125"/>
      <c r="T48" s="16"/>
      <c r="U48" s="16"/>
    </row>
    <row r="49" spans="1:21" x14ac:dyDescent="0.25">
      <c r="A49" s="13"/>
      <c r="B49" s="13"/>
      <c r="C49" s="19"/>
      <c r="D49" s="13"/>
      <c r="E49" s="13"/>
      <c r="F49" s="13"/>
      <c r="G49" s="13"/>
      <c r="H49" s="13"/>
      <c r="I49" s="13"/>
      <c r="J49" s="13"/>
      <c r="K49" s="13"/>
      <c r="L49" s="13"/>
      <c r="M49" s="13"/>
      <c r="N49" s="16"/>
      <c r="O49" s="16"/>
      <c r="P49" s="16"/>
      <c r="Q49" s="16"/>
      <c r="R49" s="16"/>
      <c r="S49" s="125"/>
      <c r="T49" s="16"/>
      <c r="U49" s="16"/>
    </row>
    <row r="50" spans="1:21" x14ac:dyDescent="0.25">
      <c r="A50" s="13"/>
      <c r="B50" s="13"/>
      <c r="C50" s="19"/>
      <c r="D50" s="13"/>
      <c r="E50" s="13"/>
      <c r="F50" s="13"/>
      <c r="G50" s="13"/>
      <c r="H50" s="13"/>
      <c r="I50" s="13"/>
      <c r="J50" s="13"/>
      <c r="K50" s="13"/>
      <c r="L50" s="13"/>
      <c r="M50" s="13"/>
      <c r="N50" s="16"/>
      <c r="O50" s="16"/>
      <c r="P50" s="16"/>
      <c r="Q50" s="16"/>
      <c r="R50" s="16"/>
      <c r="S50" s="125"/>
      <c r="T50" s="16"/>
      <c r="U50" s="16"/>
    </row>
    <row r="51" spans="1:21" x14ac:dyDescent="0.25">
      <c r="A51" s="13"/>
      <c r="B51" s="13"/>
      <c r="C51" s="19"/>
      <c r="D51" s="13"/>
      <c r="E51" s="13"/>
      <c r="F51" s="13"/>
      <c r="G51" s="13"/>
      <c r="H51" s="13"/>
      <c r="I51" s="13"/>
      <c r="J51" s="13"/>
      <c r="K51" s="13"/>
      <c r="L51" s="13"/>
      <c r="M51" s="13"/>
      <c r="N51" s="16"/>
      <c r="O51" s="16"/>
      <c r="P51" s="16"/>
      <c r="Q51" s="16"/>
      <c r="R51" s="16"/>
      <c r="S51" s="125"/>
      <c r="T51" s="16"/>
      <c r="U51" s="16"/>
    </row>
    <row r="52" spans="1:21" x14ac:dyDescent="0.25">
      <c r="A52" s="13"/>
      <c r="B52" s="13"/>
      <c r="C52" s="19"/>
      <c r="D52" s="13"/>
      <c r="E52" s="13"/>
      <c r="F52" s="13"/>
      <c r="G52" s="13"/>
      <c r="H52" s="13"/>
      <c r="I52" s="13"/>
      <c r="J52" s="13"/>
      <c r="K52" s="13"/>
      <c r="L52" s="13"/>
      <c r="M52" s="13"/>
      <c r="N52" s="16"/>
      <c r="O52" s="16"/>
      <c r="P52" s="16"/>
      <c r="Q52" s="16"/>
      <c r="R52" s="16"/>
      <c r="S52" s="125"/>
      <c r="T52" s="16"/>
      <c r="U52" s="16"/>
    </row>
    <row r="53" spans="1:21" x14ac:dyDescent="0.25">
      <c r="A53" s="13"/>
      <c r="B53" s="13"/>
      <c r="C53" s="19"/>
      <c r="D53" s="13"/>
      <c r="E53" s="13"/>
      <c r="F53" s="13"/>
      <c r="G53" s="13"/>
      <c r="H53" s="13"/>
      <c r="I53" s="13"/>
      <c r="J53" s="13"/>
      <c r="K53" s="13"/>
      <c r="L53" s="13"/>
      <c r="M53" s="13"/>
      <c r="N53" s="16"/>
      <c r="O53" s="16"/>
      <c r="P53" s="16"/>
      <c r="Q53" s="16"/>
      <c r="R53" s="16"/>
      <c r="S53" s="125"/>
      <c r="T53" s="16"/>
      <c r="U53" s="16"/>
    </row>
    <row r="54" spans="1:21" x14ac:dyDescent="0.25">
      <c r="A54" s="13"/>
      <c r="B54" s="13"/>
      <c r="C54" s="19"/>
      <c r="D54" s="13"/>
      <c r="E54" s="13"/>
      <c r="F54" s="13"/>
      <c r="G54" s="13"/>
      <c r="H54" s="13"/>
      <c r="I54" s="13"/>
      <c r="J54" s="13"/>
      <c r="K54" s="13"/>
      <c r="L54" s="13"/>
      <c r="M54" s="13"/>
      <c r="N54" s="16"/>
      <c r="O54" s="16"/>
      <c r="P54" s="16"/>
      <c r="Q54" s="16"/>
      <c r="R54" s="16"/>
      <c r="S54" s="125"/>
      <c r="T54" s="16"/>
      <c r="U54" s="16"/>
    </row>
    <row r="55" spans="1:21" x14ac:dyDescent="0.25">
      <c r="A55" s="13"/>
      <c r="B55" s="13"/>
      <c r="C55" s="19"/>
      <c r="D55" s="13"/>
      <c r="E55" s="13"/>
      <c r="F55" s="13"/>
      <c r="G55" s="13"/>
      <c r="H55" s="13"/>
      <c r="I55" s="13"/>
      <c r="J55" s="13"/>
      <c r="K55" s="13"/>
      <c r="L55" s="13"/>
      <c r="M55" s="13"/>
      <c r="N55" s="16"/>
      <c r="O55" s="16"/>
      <c r="P55" s="16"/>
      <c r="Q55" s="16"/>
      <c r="R55" s="16"/>
      <c r="S55" s="125"/>
      <c r="T55" s="16"/>
      <c r="U55" s="16"/>
    </row>
    <row r="56" spans="1:21" x14ac:dyDescent="0.25">
      <c r="A56" s="13"/>
      <c r="B56" s="13"/>
      <c r="C56" s="19"/>
      <c r="D56" s="13"/>
      <c r="E56" s="13"/>
      <c r="F56" s="13"/>
      <c r="G56" s="13"/>
      <c r="H56" s="13"/>
      <c r="I56" s="13"/>
      <c r="J56" s="13"/>
      <c r="K56" s="13"/>
      <c r="L56" s="13"/>
      <c r="M56" s="13"/>
      <c r="N56" s="16"/>
      <c r="O56" s="16"/>
      <c r="P56" s="16"/>
      <c r="Q56" s="16"/>
      <c r="R56" s="16"/>
      <c r="S56" s="125"/>
      <c r="T56" s="16"/>
      <c r="U56" s="16"/>
    </row>
    <row r="57" spans="1:21" x14ac:dyDescent="0.25">
      <c r="A57" s="13"/>
      <c r="B57" s="13"/>
      <c r="C57" s="19"/>
      <c r="D57" s="13"/>
      <c r="E57" s="13"/>
      <c r="F57" s="13"/>
      <c r="G57" s="13"/>
      <c r="H57" s="13"/>
      <c r="I57" s="13"/>
      <c r="J57" s="13"/>
      <c r="K57" s="13"/>
      <c r="L57" s="13"/>
      <c r="M57" s="13"/>
      <c r="N57" s="16"/>
      <c r="O57" s="16"/>
      <c r="P57" s="16"/>
      <c r="Q57" s="16"/>
      <c r="R57" s="16"/>
      <c r="S57" s="125"/>
      <c r="T57" s="16"/>
      <c r="U57" s="16"/>
    </row>
    <row r="58" spans="1:21" x14ac:dyDescent="0.25">
      <c r="A58" s="13"/>
      <c r="B58" s="13"/>
      <c r="C58" s="19"/>
      <c r="D58" s="13"/>
      <c r="E58" s="13"/>
      <c r="F58" s="13"/>
      <c r="G58" s="13"/>
      <c r="H58" s="13"/>
      <c r="I58" s="13"/>
      <c r="J58" s="13"/>
      <c r="K58" s="13"/>
      <c r="L58" s="13"/>
      <c r="M58" s="13"/>
      <c r="N58" s="16"/>
      <c r="O58" s="16"/>
      <c r="P58" s="16"/>
      <c r="Q58" s="16"/>
      <c r="R58" s="16"/>
      <c r="S58" s="125"/>
      <c r="T58" s="16"/>
      <c r="U58" s="16"/>
    </row>
    <row r="59" spans="1:21" x14ac:dyDescent="0.25">
      <c r="A59" s="13"/>
      <c r="B59" s="13"/>
      <c r="C59" s="19"/>
      <c r="D59" s="13"/>
      <c r="E59" s="13"/>
      <c r="F59" s="13"/>
      <c r="G59" s="13"/>
      <c r="H59" s="13"/>
      <c r="I59" s="13"/>
      <c r="J59" s="13"/>
      <c r="K59" s="13"/>
      <c r="L59" s="13"/>
      <c r="M59" s="13"/>
      <c r="N59" s="16"/>
      <c r="O59" s="16"/>
      <c r="P59" s="16"/>
      <c r="Q59" s="16"/>
      <c r="R59" s="16"/>
      <c r="S59" s="125"/>
      <c r="T59" s="16"/>
      <c r="U59" s="16"/>
    </row>
    <row r="60" spans="1:21" x14ac:dyDescent="0.25">
      <c r="A60" s="13"/>
      <c r="B60" s="13"/>
      <c r="C60" s="19"/>
      <c r="D60" s="13"/>
      <c r="E60" s="13"/>
      <c r="F60" s="13"/>
      <c r="G60" s="13"/>
      <c r="H60" s="13"/>
      <c r="I60" s="13"/>
      <c r="J60" s="13"/>
      <c r="K60" s="13"/>
      <c r="L60" s="13"/>
      <c r="M60" s="13"/>
      <c r="N60" s="16"/>
      <c r="O60" s="16"/>
      <c r="P60" s="16"/>
      <c r="Q60" s="16"/>
      <c r="R60" s="16"/>
      <c r="S60" s="125"/>
      <c r="T60" s="16"/>
      <c r="U60" s="16"/>
    </row>
    <row r="61" spans="1:21" x14ac:dyDescent="0.25">
      <c r="A61" s="13"/>
      <c r="B61" s="13"/>
      <c r="C61" s="19"/>
      <c r="D61" s="13"/>
      <c r="E61" s="13"/>
      <c r="F61" s="13"/>
      <c r="G61" s="13"/>
      <c r="H61" s="13"/>
      <c r="I61" s="13"/>
      <c r="J61" s="13"/>
      <c r="K61" s="13"/>
      <c r="L61" s="13"/>
      <c r="M61" s="13"/>
      <c r="N61" s="16"/>
      <c r="O61" s="16"/>
      <c r="P61" s="16"/>
      <c r="Q61" s="16"/>
      <c r="R61" s="16"/>
      <c r="S61" s="125"/>
      <c r="T61" s="16"/>
      <c r="U61" s="16"/>
    </row>
    <row r="62" spans="1:21" x14ac:dyDescent="0.25">
      <c r="A62" s="13"/>
      <c r="B62" s="13"/>
      <c r="C62" s="19"/>
      <c r="D62" s="13"/>
      <c r="E62" s="13"/>
      <c r="F62" s="13"/>
      <c r="G62" s="13"/>
      <c r="H62" s="13"/>
      <c r="I62" s="13"/>
      <c r="J62" s="13"/>
      <c r="K62" s="13"/>
      <c r="L62" s="13"/>
      <c r="M62" s="13"/>
      <c r="N62" s="16"/>
      <c r="O62" s="16"/>
      <c r="P62" s="16"/>
      <c r="Q62" s="16"/>
      <c r="R62" s="16"/>
      <c r="S62" s="125"/>
      <c r="T62" s="16"/>
      <c r="U62" s="16"/>
    </row>
    <row r="63" spans="1:21" x14ac:dyDescent="0.25">
      <c r="A63" s="13"/>
      <c r="B63" s="13"/>
      <c r="C63" s="19"/>
      <c r="D63" s="13"/>
      <c r="E63" s="13"/>
      <c r="F63" s="13"/>
      <c r="G63" s="13"/>
      <c r="H63" s="13"/>
      <c r="I63" s="13"/>
      <c r="J63" s="13"/>
      <c r="K63" s="13"/>
      <c r="L63" s="13"/>
      <c r="M63" s="13"/>
      <c r="N63" s="16"/>
      <c r="O63" s="16"/>
      <c r="P63" s="16"/>
      <c r="Q63" s="16"/>
      <c r="R63" s="16"/>
      <c r="S63" s="125"/>
      <c r="T63" s="16"/>
      <c r="U63" s="16"/>
    </row>
    <row r="64" spans="1:21" x14ac:dyDescent="0.25">
      <c r="A64" s="13"/>
      <c r="B64" s="13"/>
      <c r="C64" s="19"/>
      <c r="D64" s="13"/>
      <c r="E64" s="13"/>
      <c r="F64" s="13"/>
      <c r="G64" s="13"/>
      <c r="H64" s="13"/>
      <c r="I64" s="13"/>
      <c r="J64" s="13"/>
      <c r="K64" s="13"/>
      <c r="L64" s="13"/>
      <c r="M64" s="13"/>
      <c r="N64" s="16"/>
      <c r="O64" s="16"/>
      <c r="P64" s="16"/>
      <c r="Q64" s="16"/>
      <c r="R64" s="16"/>
      <c r="S64" s="125"/>
      <c r="T64" s="16"/>
      <c r="U64" s="16"/>
    </row>
    <row r="65" spans="1:21" x14ac:dyDescent="0.25">
      <c r="A65" s="13"/>
      <c r="B65" s="13"/>
      <c r="C65" s="19"/>
      <c r="D65" s="13"/>
      <c r="E65" s="13"/>
      <c r="F65" s="13"/>
      <c r="G65" s="13"/>
      <c r="H65" s="13"/>
      <c r="I65" s="13"/>
      <c r="J65" s="13"/>
      <c r="K65" s="13"/>
      <c r="L65" s="13"/>
      <c r="M65" s="13"/>
      <c r="N65" s="16"/>
      <c r="O65" s="16"/>
      <c r="P65" s="16"/>
      <c r="Q65" s="16"/>
      <c r="R65" s="16"/>
      <c r="S65" s="125"/>
      <c r="T65" s="16"/>
      <c r="U65" s="16"/>
    </row>
    <row r="66" spans="1:21" x14ac:dyDescent="0.25">
      <c r="A66" s="13"/>
      <c r="B66" s="13"/>
      <c r="C66" s="19"/>
      <c r="D66" s="13"/>
      <c r="E66" s="13"/>
      <c r="F66" s="13"/>
      <c r="G66" s="13"/>
      <c r="H66" s="13"/>
      <c r="I66" s="13"/>
      <c r="J66" s="13"/>
      <c r="K66" s="13"/>
      <c r="L66" s="13"/>
      <c r="M66" s="13"/>
      <c r="N66" s="16"/>
      <c r="O66" s="16"/>
      <c r="P66" s="16"/>
      <c r="Q66" s="16"/>
      <c r="R66" s="16"/>
      <c r="S66" s="125"/>
      <c r="T66" s="16"/>
      <c r="U66" s="16"/>
    </row>
    <row r="67" spans="1:21" x14ac:dyDescent="0.25">
      <c r="A67" s="13"/>
      <c r="B67" s="13"/>
      <c r="C67" s="19"/>
      <c r="D67" s="13"/>
      <c r="E67" s="13"/>
      <c r="F67" s="13"/>
      <c r="G67" s="13"/>
      <c r="H67" s="13"/>
      <c r="I67" s="13"/>
      <c r="J67" s="13"/>
      <c r="K67" s="13"/>
      <c r="L67" s="13"/>
      <c r="M67" s="13"/>
      <c r="N67" s="16"/>
      <c r="O67" s="16"/>
      <c r="P67" s="16"/>
      <c r="Q67" s="16"/>
      <c r="R67" s="16"/>
      <c r="S67" s="125"/>
      <c r="T67" s="16"/>
      <c r="U67" s="16"/>
    </row>
    <row r="68" spans="1:21" x14ac:dyDescent="0.25">
      <c r="A68" s="13"/>
      <c r="B68" s="13"/>
      <c r="C68" s="19"/>
      <c r="D68" s="13"/>
      <c r="E68" s="13"/>
      <c r="F68" s="13"/>
      <c r="G68" s="13"/>
      <c r="H68" s="13"/>
      <c r="I68" s="13"/>
      <c r="J68" s="13"/>
      <c r="K68" s="13"/>
      <c r="L68" s="13"/>
      <c r="M68" s="13"/>
      <c r="N68" s="16"/>
      <c r="O68" s="16"/>
      <c r="P68" s="16"/>
      <c r="Q68" s="16"/>
      <c r="R68" s="16"/>
      <c r="S68" s="125"/>
      <c r="T68" s="16"/>
      <c r="U68" s="16"/>
    </row>
    <row r="69" spans="1:21" x14ac:dyDescent="0.25">
      <c r="A69" s="13"/>
      <c r="B69" s="13"/>
      <c r="C69" s="19"/>
      <c r="D69" s="13"/>
      <c r="E69" s="13"/>
      <c r="F69" s="13"/>
      <c r="G69" s="13"/>
      <c r="H69" s="13"/>
      <c r="I69" s="13"/>
      <c r="J69" s="13"/>
      <c r="K69" s="13"/>
      <c r="L69" s="13"/>
      <c r="M69" s="13"/>
      <c r="N69" s="16"/>
      <c r="O69" s="16"/>
      <c r="P69" s="16"/>
      <c r="Q69" s="16"/>
      <c r="R69" s="16"/>
      <c r="S69" s="125"/>
      <c r="T69" s="16"/>
      <c r="U69" s="16"/>
    </row>
    <row r="70" spans="1:21" x14ac:dyDescent="0.25">
      <c r="A70" s="13"/>
      <c r="B70" s="13"/>
      <c r="C70" s="19"/>
      <c r="D70" s="13"/>
      <c r="E70" s="13"/>
      <c r="F70" s="13"/>
      <c r="G70" s="13"/>
      <c r="H70" s="13"/>
      <c r="I70" s="13"/>
      <c r="J70" s="13"/>
      <c r="K70" s="13"/>
      <c r="L70" s="13"/>
      <c r="M70" s="13"/>
      <c r="N70" s="16"/>
      <c r="O70" s="16"/>
      <c r="P70" s="16"/>
      <c r="Q70" s="16"/>
      <c r="R70" s="16"/>
      <c r="S70" s="125"/>
      <c r="T70" s="16"/>
      <c r="U70" s="16"/>
    </row>
    <row r="71" spans="1:21" x14ac:dyDescent="0.25">
      <c r="A71" s="13"/>
      <c r="B71" s="13"/>
      <c r="C71" s="19"/>
      <c r="D71" s="13"/>
      <c r="E71" s="13"/>
      <c r="F71" s="13"/>
      <c r="G71" s="13"/>
      <c r="H71" s="13"/>
      <c r="I71" s="13"/>
      <c r="J71" s="13"/>
      <c r="K71" s="13"/>
      <c r="L71" s="13"/>
      <c r="M71" s="13"/>
      <c r="N71" s="16"/>
      <c r="O71" s="16"/>
      <c r="P71" s="16"/>
      <c r="Q71" s="16"/>
      <c r="R71" s="16"/>
      <c r="S71" s="125"/>
      <c r="T71" s="16"/>
      <c r="U71" s="16"/>
    </row>
    <row r="72" spans="1:21" x14ac:dyDescent="0.25">
      <c r="A72" s="13"/>
      <c r="B72" s="13"/>
      <c r="C72" s="19"/>
      <c r="D72" s="13"/>
      <c r="E72" s="13"/>
      <c r="F72" s="13"/>
      <c r="G72" s="13"/>
      <c r="H72" s="13"/>
      <c r="I72" s="13"/>
      <c r="J72" s="13"/>
      <c r="K72" s="13"/>
      <c r="L72" s="13"/>
      <c r="M72" s="13"/>
      <c r="N72" s="16"/>
      <c r="O72" s="16"/>
      <c r="P72" s="16"/>
      <c r="Q72" s="16"/>
      <c r="R72" s="16"/>
      <c r="S72" s="125"/>
      <c r="T72" s="16"/>
      <c r="U72" s="16"/>
    </row>
    <row r="73" spans="1:21" x14ac:dyDescent="0.25">
      <c r="A73" s="13"/>
      <c r="B73" s="13"/>
      <c r="C73" s="19"/>
      <c r="D73" s="13"/>
      <c r="E73" s="13"/>
      <c r="F73" s="13"/>
      <c r="G73" s="13"/>
      <c r="H73" s="13"/>
      <c r="I73" s="13"/>
      <c r="J73" s="13"/>
      <c r="K73" s="13"/>
      <c r="L73" s="13"/>
      <c r="M73" s="13"/>
      <c r="N73" s="16"/>
      <c r="O73" s="16"/>
      <c r="P73" s="16"/>
      <c r="Q73" s="16"/>
      <c r="R73" s="16"/>
      <c r="S73" s="125"/>
      <c r="T73" s="16"/>
      <c r="U73" s="16"/>
    </row>
    <row r="74" spans="1:21" x14ac:dyDescent="0.25">
      <c r="A74" s="13"/>
      <c r="B74" s="13"/>
      <c r="C74" s="19"/>
      <c r="D74" s="13"/>
      <c r="E74" s="13"/>
      <c r="F74" s="13"/>
      <c r="G74" s="13"/>
      <c r="H74" s="13"/>
      <c r="I74" s="13"/>
      <c r="J74" s="13"/>
      <c r="K74" s="13"/>
      <c r="L74" s="13"/>
      <c r="M74" s="13"/>
      <c r="N74" s="16"/>
      <c r="O74" s="16"/>
      <c r="P74" s="16"/>
      <c r="Q74" s="16"/>
      <c r="R74" s="16"/>
      <c r="S74" s="125"/>
      <c r="T74" s="16"/>
      <c r="U74" s="16"/>
    </row>
    <row r="75" spans="1:21" x14ac:dyDescent="0.25">
      <c r="A75" s="13"/>
      <c r="B75" s="13"/>
      <c r="C75" s="19"/>
      <c r="D75" s="13"/>
      <c r="E75" s="13"/>
      <c r="F75" s="13"/>
      <c r="G75" s="13"/>
      <c r="H75" s="13"/>
      <c r="I75" s="13"/>
      <c r="J75" s="13"/>
      <c r="K75" s="13"/>
      <c r="L75" s="13"/>
      <c r="M75" s="13"/>
      <c r="N75" s="16"/>
      <c r="O75" s="16"/>
      <c r="P75" s="16"/>
      <c r="Q75" s="16"/>
      <c r="R75" s="16"/>
      <c r="S75" s="125"/>
      <c r="T75" s="16"/>
      <c r="U75" s="16"/>
    </row>
    <row r="76" spans="1:21" x14ac:dyDescent="0.25">
      <c r="A76" s="13"/>
      <c r="B76" s="13"/>
      <c r="C76" s="19"/>
      <c r="D76" s="13"/>
      <c r="E76" s="13"/>
      <c r="F76" s="13"/>
      <c r="G76" s="13"/>
      <c r="H76" s="13"/>
      <c r="I76" s="13"/>
      <c r="J76" s="13"/>
      <c r="K76" s="13"/>
      <c r="L76" s="13"/>
      <c r="M76" s="13"/>
      <c r="N76" s="16"/>
      <c r="O76" s="16"/>
      <c r="P76" s="16"/>
      <c r="Q76" s="16"/>
      <c r="R76" s="16"/>
      <c r="S76" s="125"/>
      <c r="T76" s="16"/>
      <c r="U76" s="16"/>
    </row>
    <row r="77" spans="1:21" x14ac:dyDescent="0.25">
      <c r="A77" s="13"/>
      <c r="B77" s="13"/>
      <c r="C77" s="19"/>
      <c r="D77" s="13"/>
      <c r="E77" s="13"/>
      <c r="F77" s="13"/>
      <c r="G77" s="13"/>
      <c r="H77" s="13"/>
      <c r="I77" s="13"/>
      <c r="J77" s="13"/>
      <c r="K77" s="13"/>
      <c r="L77" s="13"/>
      <c r="M77" s="13"/>
      <c r="N77" s="16"/>
      <c r="O77" s="16"/>
      <c r="P77" s="16"/>
      <c r="Q77" s="16"/>
      <c r="R77" s="16"/>
      <c r="S77" s="125"/>
      <c r="T77" s="16"/>
      <c r="U77" s="16"/>
    </row>
    <row r="78" spans="1:21" x14ac:dyDescent="0.25">
      <c r="A78" s="13"/>
      <c r="B78" s="13"/>
      <c r="C78" s="19"/>
      <c r="D78" s="13"/>
      <c r="E78" s="13"/>
      <c r="F78" s="13"/>
      <c r="G78" s="13"/>
      <c r="H78" s="13"/>
      <c r="I78" s="13"/>
      <c r="J78" s="13"/>
      <c r="K78" s="13"/>
      <c r="L78" s="13"/>
      <c r="M78" s="13"/>
      <c r="N78" s="16"/>
      <c r="O78" s="16"/>
      <c r="P78" s="16"/>
      <c r="Q78" s="16"/>
      <c r="R78" s="16"/>
      <c r="S78" s="125"/>
      <c r="T78" s="16"/>
      <c r="U78" s="16"/>
    </row>
    <row r="79" spans="1:21" x14ac:dyDescent="0.25">
      <c r="A79" s="13"/>
      <c r="B79" s="13"/>
      <c r="C79" s="19"/>
      <c r="D79" s="13"/>
      <c r="E79" s="13"/>
      <c r="F79" s="13"/>
      <c r="G79" s="13"/>
      <c r="H79" s="13"/>
      <c r="I79" s="13"/>
      <c r="J79" s="13"/>
      <c r="K79" s="13"/>
      <c r="L79" s="13"/>
      <c r="M79" s="13"/>
      <c r="N79" s="16"/>
      <c r="O79" s="16"/>
      <c r="P79" s="16"/>
      <c r="Q79" s="16"/>
      <c r="R79" s="16"/>
      <c r="S79" s="125"/>
      <c r="T79" s="16"/>
      <c r="U79" s="16"/>
    </row>
    <row r="80" spans="1:21" x14ac:dyDescent="0.25">
      <c r="A80" s="13"/>
      <c r="B80" s="13"/>
      <c r="C80" s="19"/>
      <c r="D80" s="13"/>
      <c r="E80" s="13"/>
      <c r="F80" s="13"/>
      <c r="G80" s="13"/>
      <c r="H80" s="13"/>
      <c r="I80" s="13"/>
      <c r="J80" s="13"/>
      <c r="K80" s="13"/>
      <c r="L80" s="13"/>
      <c r="M80" s="13"/>
      <c r="N80" s="16"/>
      <c r="O80" s="16"/>
      <c r="P80" s="16"/>
      <c r="Q80" s="16"/>
      <c r="R80" s="16"/>
      <c r="S80" s="125"/>
      <c r="T80" s="16"/>
      <c r="U80" s="16"/>
    </row>
    <row r="81" spans="1:21" x14ac:dyDescent="0.25">
      <c r="A81" s="13"/>
      <c r="B81" s="13"/>
      <c r="C81" s="19"/>
      <c r="D81" s="13"/>
      <c r="E81" s="13"/>
      <c r="F81" s="13"/>
      <c r="G81" s="13"/>
      <c r="H81" s="13"/>
      <c r="I81" s="13"/>
      <c r="J81" s="13"/>
      <c r="K81" s="13"/>
      <c r="L81" s="13"/>
      <c r="M81" s="13"/>
      <c r="N81" s="16"/>
      <c r="O81" s="16"/>
      <c r="P81" s="16"/>
      <c r="Q81" s="16"/>
      <c r="R81" s="16"/>
      <c r="S81" s="125"/>
      <c r="T81" s="16"/>
      <c r="U81" s="16"/>
    </row>
    <row r="82" spans="1:21" x14ac:dyDescent="0.25">
      <c r="A82" s="13"/>
      <c r="B82" s="13"/>
      <c r="C82" s="19"/>
      <c r="D82" s="13"/>
      <c r="E82" s="13"/>
      <c r="F82" s="13"/>
      <c r="G82" s="13"/>
      <c r="H82" s="13"/>
      <c r="I82" s="13"/>
      <c r="J82" s="13"/>
      <c r="K82" s="13"/>
      <c r="L82" s="13"/>
      <c r="M82" s="13"/>
      <c r="N82" s="16"/>
      <c r="O82" s="16"/>
      <c r="P82" s="16"/>
      <c r="Q82" s="16"/>
      <c r="R82" s="16"/>
      <c r="S82" s="125"/>
      <c r="T82" s="16"/>
      <c r="U82" s="16"/>
    </row>
    <row r="83" spans="1:21" x14ac:dyDescent="0.25">
      <c r="A83" s="13"/>
      <c r="B83" s="13"/>
      <c r="C83" s="19"/>
      <c r="D83" s="13"/>
      <c r="E83" s="13"/>
      <c r="F83" s="13"/>
      <c r="G83" s="13"/>
      <c r="H83" s="13"/>
      <c r="I83" s="13"/>
      <c r="J83" s="13"/>
      <c r="K83" s="13"/>
      <c r="L83" s="13"/>
      <c r="M83" s="13"/>
      <c r="N83" s="16"/>
      <c r="O83" s="16"/>
      <c r="P83" s="16"/>
      <c r="Q83" s="16"/>
      <c r="R83" s="16"/>
      <c r="S83" s="125"/>
      <c r="T83" s="16"/>
      <c r="U83" s="16"/>
    </row>
    <row r="84" spans="1:21" x14ac:dyDescent="0.25">
      <c r="A84" s="13"/>
      <c r="B84" s="13"/>
      <c r="C84" s="19"/>
      <c r="D84" s="13"/>
      <c r="E84" s="13"/>
      <c r="F84" s="13"/>
      <c r="G84" s="13"/>
      <c r="H84" s="13"/>
      <c r="I84" s="13"/>
      <c r="J84" s="13"/>
      <c r="K84" s="13"/>
      <c r="L84" s="13"/>
      <c r="M84" s="13"/>
      <c r="N84" s="16"/>
      <c r="O84" s="16"/>
      <c r="P84" s="16"/>
      <c r="Q84" s="16"/>
      <c r="R84" s="16"/>
      <c r="S84" s="125"/>
      <c r="T84" s="16"/>
      <c r="U84" s="16"/>
    </row>
    <row r="85" spans="1:21" x14ac:dyDescent="0.25">
      <c r="A85" s="13"/>
      <c r="B85" s="13"/>
      <c r="C85" s="19"/>
      <c r="D85" s="13"/>
      <c r="E85" s="13"/>
      <c r="F85" s="13"/>
      <c r="G85" s="13"/>
      <c r="H85" s="13"/>
      <c r="I85" s="13"/>
      <c r="J85" s="13"/>
      <c r="K85" s="13"/>
      <c r="L85" s="13"/>
      <c r="M85" s="13"/>
      <c r="N85" s="16"/>
      <c r="O85" s="16"/>
      <c r="P85" s="16"/>
      <c r="Q85" s="16"/>
      <c r="R85" s="16"/>
      <c r="S85" s="125"/>
      <c r="T85" s="16"/>
      <c r="U85" s="16"/>
    </row>
    <row r="86" spans="1:21" x14ac:dyDescent="0.25">
      <c r="A86" s="13"/>
      <c r="B86" s="13"/>
      <c r="C86" s="19"/>
      <c r="D86" s="13"/>
      <c r="E86" s="13"/>
      <c r="F86" s="13"/>
      <c r="G86" s="13"/>
      <c r="H86" s="13"/>
      <c r="I86" s="13"/>
      <c r="J86" s="13"/>
      <c r="K86" s="13"/>
      <c r="L86" s="13"/>
      <c r="M86" s="13"/>
      <c r="N86" s="16"/>
      <c r="O86" s="16"/>
      <c r="P86" s="16"/>
      <c r="Q86" s="16"/>
      <c r="R86" s="16"/>
      <c r="S86" s="125"/>
      <c r="T86" s="16"/>
      <c r="U86" s="16"/>
    </row>
    <row r="87" spans="1:21" x14ac:dyDescent="0.25">
      <c r="A87" s="13"/>
      <c r="B87" s="13"/>
      <c r="C87" s="19"/>
      <c r="D87" s="13"/>
      <c r="E87" s="13"/>
      <c r="F87" s="13"/>
      <c r="G87" s="13"/>
      <c r="H87" s="13"/>
      <c r="I87" s="13"/>
      <c r="J87" s="13"/>
      <c r="K87" s="13"/>
      <c r="L87" s="13"/>
      <c r="M87" s="13"/>
      <c r="N87" s="16"/>
      <c r="O87" s="16"/>
      <c r="P87" s="16"/>
      <c r="Q87" s="16"/>
      <c r="R87" s="16"/>
      <c r="S87" s="125"/>
      <c r="T87" s="16"/>
      <c r="U87" s="16"/>
    </row>
    <row r="88" spans="1:21" x14ac:dyDescent="0.25">
      <c r="A88" s="13"/>
      <c r="B88" s="13"/>
      <c r="C88" s="19"/>
      <c r="D88" s="13"/>
      <c r="E88" s="13"/>
      <c r="F88" s="13"/>
      <c r="G88" s="13"/>
      <c r="H88" s="13"/>
      <c r="I88" s="13"/>
      <c r="J88" s="13"/>
      <c r="K88" s="13"/>
      <c r="L88" s="13"/>
      <c r="M88" s="13"/>
      <c r="N88" s="16"/>
      <c r="O88" s="16"/>
      <c r="P88" s="16"/>
      <c r="Q88" s="16"/>
      <c r="R88" s="16"/>
      <c r="S88" s="125"/>
      <c r="T88" s="16"/>
      <c r="U88" s="16"/>
    </row>
    <row r="89" spans="1:21" x14ac:dyDescent="0.25">
      <c r="A89" s="13"/>
      <c r="B89" s="13"/>
      <c r="C89" s="19"/>
      <c r="D89" s="13"/>
      <c r="E89" s="13"/>
      <c r="F89" s="13"/>
      <c r="G89" s="13"/>
      <c r="H89" s="13"/>
      <c r="I89" s="13"/>
      <c r="J89" s="13"/>
      <c r="K89" s="13"/>
      <c r="L89" s="13"/>
      <c r="M89" s="13"/>
      <c r="N89" s="16"/>
      <c r="O89" s="16"/>
      <c r="P89" s="16"/>
      <c r="Q89" s="16"/>
      <c r="R89" s="16"/>
      <c r="S89" s="125"/>
      <c r="T89" s="16"/>
      <c r="U89" s="16"/>
    </row>
    <row r="90" spans="1:21" x14ac:dyDescent="0.25">
      <c r="C90" s="19"/>
      <c r="D90" s="13"/>
      <c r="E90" s="13"/>
      <c r="F90" s="13"/>
      <c r="G90" s="13"/>
      <c r="H90" s="13"/>
      <c r="I90" s="13"/>
      <c r="J90" s="13"/>
      <c r="K90" s="13"/>
      <c r="L90" s="13"/>
      <c r="M90" s="13"/>
      <c r="N90" s="16"/>
    </row>
    <row r="91" spans="1:21" x14ac:dyDescent="0.25">
      <c r="C91" s="19"/>
      <c r="D91" s="13"/>
      <c r="E91" s="13"/>
      <c r="F91" s="13"/>
      <c r="G91" s="13"/>
      <c r="H91" s="13"/>
      <c r="I91" s="13"/>
      <c r="J91" s="13"/>
      <c r="K91" s="13"/>
      <c r="L91" s="13"/>
      <c r="M91" s="13"/>
      <c r="N91" s="16"/>
    </row>
    <row r="92" spans="1:21" x14ac:dyDescent="0.25">
      <c r="C92" s="19"/>
      <c r="D92" s="13"/>
      <c r="E92" s="13"/>
      <c r="F92" s="13"/>
      <c r="G92" s="13"/>
      <c r="H92" s="13"/>
      <c r="I92" s="13"/>
      <c r="J92" s="13"/>
      <c r="K92" s="13"/>
      <c r="L92" s="13"/>
      <c r="M92" s="13"/>
      <c r="N92" s="16"/>
    </row>
    <row r="93" spans="1:21" x14ac:dyDescent="0.25">
      <c r="C93" s="19"/>
      <c r="D93" s="13"/>
      <c r="E93" s="13"/>
      <c r="F93" s="13"/>
      <c r="G93" s="13"/>
      <c r="H93" s="13"/>
      <c r="I93" s="13"/>
      <c r="J93" s="13"/>
      <c r="K93" s="13"/>
      <c r="L93" s="13"/>
      <c r="M93" s="13"/>
      <c r="N93" s="16"/>
    </row>
  </sheetData>
  <mergeCells count="65">
    <mergeCell ref="V24:V25"/>
    <mergeCell ref="T6:U6"/>
    <mergeCell ref="V6:V7"/>
    <mergeCell ref="A1:C3"/>
    <mergeCell ref="D1:V1"/>
    <mergeCell ref="D2:V2"/>
    <mergeCell ref="C6:C7"/>
    <mergeCell ref="D6:E6"/>
    <mergeCell ref="F6:S6"/>
    <mergeCell ref="A5:C5"/>
    <mergeCell ref="D4:V4"/>
    <mergeCell ref="D5:V5"/>
    <mergeCell ref="A4:C4"/>
    <mergeCell ref="A6:A7"/>
    <mergeCell ref="B6:B7"/>
    <mergeCell ref="B8:B11"/>
    <mergeCell ref="A8:A11"/>
    <mergeCell ref="V10:V11"/>
    <mergeCell ref="U10:U11"/>
    <mergeCell ref="U8:U9"/>
    <mergeCell ref="E10:E11"/>
    <mergeCell ref="C8:C9"/>
    <mergeCell ref="D8:D9"/>
    <mergeCell ref="E8:E9"/>
    <mergeCell ref="T8:T11"/>
    <mergeCell ref="V8:V9"/>
    <mergeCell ref="C10:C11"/>
    <mergeCell ref="D10:D11"/>
    <mergeCell ref="E18:E19"/>
    <mergeCell ref="C12:C13"/>
    <mergeCell ref="C14:C15"/>
    <mergeCell ref="C16:C17"/>
    <mergeCell ref="C18:C19"/>
    <mergeCell ref="V20:V21"/>
    <mergeCell ref="E20:E21"/>
    <mergeCell ref="D20:D21"/>
    <mergeCell ref="T20:T21"/>
    <mergeCell ref="T12:T19"/>
    <mergeCell ref="V12:V13"/>
    <mergeCell ref="V14:V15"/>
    <mergeCell ref="V16:V17"/>
    <mergeCell ref="V18:V19"/>
    <mergeCell ref="D12:D13"/>
    <mergeCell ref="E12:E13"/>
    <mergeCell ref="D14:D15"/>
    <mergeCell ref="E14:E15"/>
    <mergeCell ref="D16:D17"/>
    <mergeCell ref="E16:E17"/>
    <mergeCell ref="D18:D19"/>
    <mergeCell ref="A12:A19"/>
    <mergeCell ref="D3:U3"/>
    <mergeCell ref="B27:H27"/>
    <mergeCell ref="B26:H26"/>
    <mergeCell ref="I26:O26"/>
    <mergeCell ref="I27:O27"/>
    <mergeCell ref="U12:U13"/>
    <mergeCell ref="U14:U15"/>
    <mergeCell ref="U16:U17"/>
    <mergeCell ref="U18:U19"/>
    <mergeCell ref="U20:U21"/>
    <mergeCell ref="A22:S22"/>
    <mergeCell ref="A20:A21"/>
    <mergeCell ref="B20:B21"/>
    <mergeCell ref="C20:C21"/>
    <mergeCell ref="B12:B19"/>
  </mergeCells>
  <printOptions horizontalCentered="1" verticalCentered="1"/>
  <pageMargins left="0" right="0" top="0" bottom="0" header="0.31496062992125984" footer="0"/>
  <pageSetup scale="50" fitToHeight="0" orientation="landscape" r:id="rId1"/>
  <headerFooter>
    <oddFooter>&amp;L&amp;A&amp;A&amp;A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912"/>
  <sheetViews>
    <sheetView tabSelected="1" zoomScale="57" zoomScaleNormal="57" workbookViewId="0">
      <pane xSplit="3" ySplit="7" topLeftCell="D304" activePane="bottomRight" state="frozen"/>
      <selection pane="topRight" activeCell="D1" sqref="D1"/>
      <selection pane="bottomLeft" activeCell="A8" sqref="A8"/>
      <selection pane="bottomRight" activeCell="E309" sqref="E309"/>
    </sheetView>
  </sheetViews>
  <sheetFormatPr baseColWidth="10" defaultRowHeight="15" x14ac:dyDescent="0.25"/>
  <cols>
    <col min="2" max="2" width="20.42578125" customWidth="1"/>
    <col min="3" max="3" width="33.42578125" customWidth="1"/>
    <col min="4" max="4" width="16.28515625" customWidth="1"/>
    <col min="5" max="5" width="18.7109375" customWidth="1"/>
    <col min="6" max="6" width="19.42578125" customWidth="1"/>
    <col min="7" max="7" width="18.7109375" style="34" customWidth="1"/>
    <col min="8" max="11" width="18.7109375" customWidth="1"/>
    <col min="12" max="12" width="18.7109375" style="33" customWidth="1"/>
    <col min="13" max="13" width="18.7109375" hidden="1" customWidth="1"/>
    <col min="14" max="14" width="17.42578125" hidden="1" customWidth="1"/>
    <col min="15" max="15" width="16.140625" hidden="1" customWidth="1"/>
    <col min="16" max="16" width="19.42578125" hidden="1" customWidth="1"/>
    <col min="17" max="18" width="20.85546875" hidden="1" customWidth="1"/>
    <col min="19" max="19" width="14" customWidth="1"/>
    <col min="20" max="21" width="14.7109375" customWidth="1"/>
    <col min="22" max="22" width="15.140625" customWidth="1"/>
    <col min="23" max="23" width="9.85546875" customWidth="1"/>
    <col min="24" max="24" width="21.7109375" customWidth="1"/>
    <col min="25" max="25" width="11.7109375" customWidth="1"/>
    <col min="26" max="27" width="15.28515625" customWidth="1"/>
    <col min="28" max="28" width="23.140625" customWidth="1"/>
  </cols>
  <sheetData>
    <row r="1" spans="1:28" ht="31.5" customHeight="1" x14ac:dyDescent="0.25">
      <c r="A1" s="356"/>
      <c r="B1" s="357"/>
      <c r="C1" s="357"/>
      <c r="D1" s="357"/>
      <c r="E1" s="448" t="s">
        <v>137</v>
      </c>
      <c r="F1" s="449"/>
      <c r="G1" s="449"/>
      <c r="H1" s="449"/>
      <c r="I1" s="449"/>
      <c r="J1" s="449"/>
      <c r="K1" s="449"/>
      <c r="L1" s="449"/>
      <c r="M1" s="449"/>
      <c r="N1" s="449"/>
      <c r="O1" s="449"/>
      <c r="P1" s="449"/>
      <c r="Q1" s="449"/>
      <c r="R1" s="449"/>
      <c r="S1" s="449"/>
      <c r="T1" s="449"/>
      <c r="U1" s="449"/>
      <c r="V1" s="449"/>
      <c r="W1" s="449"/>
      <c r="X1" s="449"/>
      <c r="Y1" s="449"/>
      <c r="Z1" s="449"/>
      <c r="AA1" s="251"/>
      <c r="AB1" s="450"/>
    </row>
    <row r="2" spans="1:28" ht="55.5" customHeight="1" x14ac:dyDescent="0.25">
      <c r="A2" s="237"/>
      <c r="B2" s="238"/>
      <c r="C2" s="238"/>
      <c r="D2" s="238"/>
      <c r="E2" s="451" t="s">
        <v>136</v>
      </c>
      <c r="F2" s="452"/>
      <c r="G2" s="452"/>
      <c r="H2" s="452"/>
      <c r="I2" s="452"/>
      <c r="J2" s="452"/>
      <c r="K2" s="452"/>
      <c r="L2" s="452"/>
      <c r="M2" s="452"/>
      <c r="N2" s="452"/>
      <c r="O2" s="452"/>
      <c r="P2" s="452"/>
      <c r="Q2" s="452"/>
      <c r="R2" s="452"/>
      <c r="S2" s="452"/>
      <c r="T2" s="452"/>
      <c r="U2" s="452"/>
      <c r="V2" s="452"/>
      <c r="W2" s="452"/>
      <c r="X2" s="452"/>
      <c r="Y2" s="452"/>
      <c r="Z2" s="452"/>
      <c r="AA2" s="375"/>
      <c r="AB2" s="453"/>
    </row>
    <row r="3" spans="1:28" ht="31.5" customHeight="1" thickBot="1" x14ac:dyDescent="0.3">
      <c r="A3" s="360"/>
      <c r="B3" s="361"/>
      <c r="C3" s="361"/>
      <c r="D3" s="361"/>
      <c r="E3" s="531" t="s">
        <v>125</v>
      </c>
      <c r="F3" s="532"/>
      <c r="G3" s="532"/>
      <c r="H3" s="532"/>
      <c r="I3" s="532"/>
      <c r="J3" s="532"/>
      <c r="K3" s="532"/>
      <c r="L3" s="532"/>
      <c r="M3" s="532"/>
      <c r="N3" s="532"/>
      <c r="O3" s="532"/>
      <c r="P3" s="532"/>
      <c r="Q3" s="532"/>
      <c r="R3" s="532"/>
      <c r="S3" s="528" t="s">
        <v>126</v>
      </c>
      <c r="T3" s="528"/>
      <c r="U3" s="528"/>
      <c r="V3" s="528"/>
      <c r="W3" s="528"/>
      <c r="X3" s="528"/>
      <c r="Y3" s="528"/>
      <c r="Z3" s="528"/>
      <c r="AA3" s="529"/>
      <c r="AB3" s="530"/>
    </row>
    <row r="4" spans="1:28" ht="29.25" customHeight="1" x14ac:dyDescent="0.25">
      <c r="A4" s="522" t="s">
        <v>31</v>
      </c>
      <c r="B4" s="523"/>
      <c r="C4" s="523"/>
      <c r="D4" s="524"/>
      <c r="E4" s="533" t="s">
        <v>139</v>
      </c>
      <c r="F4" s="534"/>
      <c r="G4" s="534"/>
      <c r="H4" s="534"/>
      <c r="I4" s="534"/>
      <c r="J4" s="534"/>
      <c r="K4" s="534"/>
      <c r="L4" s="534"/>
      <c r="M4" s="534"/>
      <c r="N4" s="534"/>
      <c r="O4" s="534"/>
      <c r="P4" s="534"/>
      <c r="Q4" s="534"/>
      <c r="R4" s="534"/>
      <c r="S4" s="534"/>
      <c r="T4" s="534"/>
      <c r="U4" s="534"/>
      <c r="V4" s="534"/>
      <c r="W4" s="534"/>
      <c r="X4" s="534"/>
      <c r="Y4" s="534"/>
      <c r="Z4" s="534"/>
      <c r="AA4" s="534"/>
      <c r="AB4" s="535"/>
    </row>
    <row r="5" spans="1:28" ht="27.75" customHeight="1" x14ac:dyDescent="0.25">
      <c r="A5" s="525" t="s">
        <v>32</v>
      </c>
      <c r="B5" s="526"/>
      <c r="C5" s="526"/>
      <c r="D5" s="527"/>
      <c r="E5" s="519" t="s">
        <v>258</v>
      </c>
      <c r="F5" s="520"/>
      <c r="G5" s="520"/>
      <c r="H5" s="520"/>
      <c r="I5" s="520"/>
      <c r="J5" s="520"/>
      <c r="K5" s="520"/>
      <c r="L5" s="520"/>
      <c r="M5" s="520"/>
      <c r="N5" s="520"/>
      <c r="O5" s="520"/>
      <c r="P5" s="520"/>
      <c r="Q5" s="520"/>
      <c r="R5" s="520"/>
      <c r="S5" s="520"/>
      <c r="T5" s="520"/>
      <c r="U5" s="520"/>
      <c r="V5" s="520"/>
      <c r="W5" s="520"/>
      <c r="X5" s="520"/>
      <c r="Y5" s="520"/>
      <c r="Z5" s="520"/>
      <c r="AA5" s="520"/>
      <c r="AB5" s="521"/>
    </row>
    <row r="6" spans="1:28" ht="26.25" customHeight="1" x14ac:dyDescent="0.25">
      <c r="A6" s="491" t="s">
        <v>40</v>
      </c>
      <c r="B6" s="491" t="s">
        <v>41</v>
      </c>
      <c r="C6" s="491" t="s">
        <v>111</v>
      </c>
      <c r="D6" s="491" t="s">
        <v>42</v>
      </c>
      <c r="E6" s="491" t="s">
        <v>43</v>
      </c>
      <c r="F6" s="491" t="s">
        <v>110</v>
      </c>
      <c r="G6" s="491"/>
      <c r="H6" s="491"/>
      <c r="I6" s="491"/>
      <c r="J6" s="491" t="s">
        <v>239</v>
      </c>
      <c r="K6" s="491"/>
      <c r="L6" s="491"/>
      <c r="M6" s="491"/>
      <c r="N6" s="491" t="s">
        <v>44</v>
      </c>
      <c r="O6" s="491"/>
      <c r="P6" s="491"/>
      <c r="Q6" s="491"/>
      <c r="R6" s="491"/>
      <c r="S6" s="491" t="s">
        <v>50</v>
      </c>
      <c r="T6" s="491"/>
      <c r="U6" s="491"/>
      <c r="V6" s="491"/>
      <c r="W6" s="491"/>
      <c r="X6" s="491"/>
      <c r="Y6" s="491"/>
      <c r="Z6" s="491"/>
      <c r="AA6" s="491"/>
      <c r="AB6" s="491"/>
    </row>
    <row r="7" spans="1:28" ht="27.75" customHeight="1" thickBot="1" x14ac:dyDescent="0.3">
      <c r="A7" s="491" t="s">
        <v>33</v>
      </c>
      <c r="B7" s="491"/>
      <c r="C7" s="536"/>
      <c r="D7" s="536"/>
      <c r="E7" s="536"/>
      <c r="F7" s="109" t="s">
        <v>109</v>
      </c>
      <c r="G7" s="109" t="s">
        <v>242</v>
      </c>
      <c r="H7" s="109" t="s">
        <v>247</v>
      </c>
      <c r="I7" s="109" t="s">
        <v>108</v>
      </c>
      <c r="J7" s="109" t="s">
        <v>109</v>
      </c>
      <c r="K7" s="109" t="s">
        <v>242</v>
      </c>
      <c r="L7" s="109" t="s">
        <v>247</v>
      </c>
      <c r="M7" s="109" t="s">
        <v>108</v>
      </c>
      <c r="N7" s="109" t="s">
        <v>45</v>
      </c>
      <c r="O7" s="109" t="s">
        <v>46</v>
      </c>
      <c r="P7" s="109" t="s">
        <v>47</v>
      </c>
      <c r="Q7" s="109" t="s">
        <v>48</v>
      </c>
      <c r="R7" s="109" t="s">
        <v>49</v>
      </c>
      <c r="S7" s="109" t="s">
        <v>51</v>
      </c>
      <c r="T7" s="109" t="s">
        <v>52</v>
      </c>
      <c r="U7" s="109" t="s">
        <v>107</v>
      </c>
      <c r="V7" s="536" t="s">
        <v>53</v>
      </c>
      <c r="W7" s="536"/>
      <c r="X7" s="536" t="s">
        <v>54</v>
      </c>
      <c r="Y7" s="536"/>
      <c r="Z7" s="536" t="s">
        <v>55</v>
      </c>
      <c r="AA7" s="536"/>
      <c r="AB7" s="109" t="s">
        <v>56</v>
      </c>
    </row>
    <row r="8" spans="1:28" ht="24" customHeight="1" x14ac:dyDescent="0.25">
      <c r="A8" s="481">
        <v>1</v>
      </c>
      <c r="B8" s="537" t="s">
        <v>180</v>
      </c>
      <c r="C8" s="470" t="s">
        <v>106</v>
      </c>
      <c r="D8" s="58" t="s">
        <v>34</v>
      </c>
      <c r="E8" s="84">
        <v>281</v>
      </c>
      <c r="F8" s="84">
        <v>281</v>
      </c>
      <c r="G8" s="84">
        <v>281</v>
      </c>
      <c r="H8" s="84">
        <v>281</v>
      </c>
      <c r="I8" s="111"/>
      <c r="J8" s="111">
        <v>79</v>
      </c>
      <c r="K8" s="111">
        <v>92</v>
      </c>
      <c r="L8" s="112">
        <v>209</v>
      </c>
      <c r="M8" s="112"/>
      <c r="N8" s="470" t="s">
        <v>106</v>
      </c>
      <c r="O8" s="508"/>
      <c r="P8" s="508"/>
      <c r="Q8" s="516" t="s">
        <v>210</v>
      </c>
      <c r="R8" s="470" t="s">
        <v>106</v>
      </c>
      <c r="S8" s="508">
        <v>88</v>
      </c>
      <c r="T8" s="508">
        <v>121</v>
      </c>
      <c r="U8" s="508"/>
      <c r="V8" s="101" t="s">
        <v>191</v>
      </c>
      <c r="W8" s="191">
        <v>0</v>
      </c>
      <c r="X8" s="104" t="s">
        <v>198</v>
      </c>
      <c r="Y8" s="191">
        <v>0</v>
      </c>
      <c r="Z8" s="104" t="s">
        <v>205</v>
      </c>
      <c r="AA8" s="191">
        <v>75</v>
      </c>
      <c r="AB8" s="540">
        <f>S8+T8+U8</f>
        <v>209</v>
      </c>
    </row>
    <row r="9" spans="1:28" ht="24" customHeight="1" x14ac:dyDescent="0.25">
      <c r="A9" s="481"/>
      <c r="B9" s="537"/>
      <c r="C9" s="471"/>
      <c r="D9" s="59" t="s">
        <v>35</v>
      </c>
      <c r="E9" s="123">
        <v>95882350</v>
      </c>
      <c r="F9" s="183">
        <v>95882350</v>
      </c>
      <c r="G9" s="196">
        <v>95882350</v>
      </c>
      <c r="H9" s="203">
        <v>73211850</v>
      </c>
      <c r="I9" s="44"/>
      <c r="J9" s="162">
        <v>21186666.666666668</v>
      </c>
      <c r="K9" s="199">
        <v>24871150</v>
      </c>
      <c r="L9" s="169">
        <v>29664750</v>
      </c>
      <c r="M9" s="39"/>
      <c r="N9" s="471"/>
      <c r="O9" s="481"/>
      <c r="P9" s="481"/>
      <c r="Q9" s="517"/>
      <c r="R9" s="471"/>
      <c r="S9" s="481"/>
      <c r="T9" s="481"/>
      <c r="U9" s="481"/>
      <c r="V9" s="102" t="s">
        <v>192</v>
      </c>
      <c r="W9" s="191">
        <v>0</v>
      </c>
      <c r="X9" s="105" t="s">
        <v>199</v>
      </c>
      <c r="Y9" s="191">
        <v>0</v>
      </c>
      <c r="Z9" s="105" t="s">
        <v>206</v>
      </c>
      <c r="AA9" s="191">
        <v>2</v>
      </c>
      <c r="AB9" s="541"/>
    </row>
    <row r="10" spans="1:28" ht="24" customHeight="1" x14ac:dyDescent="0.25">
      <c r="A10" s="481"/>
      <c r="B10" s="537"/>
      <c r="C10" s="471"/>
      <c r="D10" s="107" t="s">
        <v>36</v>
      </c>
      <c r="E10" s="86"/>
      <c r="F10" s="86"/>
      <c r="G10" s="86"/>
      <c r="H10" s="86"/>
      <c r="I10" s="44"/>
      <c r="J10" s="44"/>
      <c r="K10" s="44"/>
      <c r="L10" s="45"/>
      <c r="M10" s="45"/>
      <c r="N10" s="471"/>
      <c r="O10" s="481"/>
      <c r="P10" s="481"/>
      <c r="Q10" s="517"/>
      <c r="R10" s="471"/>
      <c r="S10" s="481"/>
      <c r="T10" s="481"/>
      <c r="U10" s="481"/>
      <c r="V10" s="102" t="s">
        <v>193</v>
      </c>
      <c r="W10" s="191">
        <v>2</v>
      </c>
      <c r="X10" s="105" t="s">
        <v>200</v>
      </c>
      <c r="Y10" s="191">
        <v>0</v>
      </c>
      <c r="Z10" s="105" t="s">
        <v>207</v>
      </c>
      <c r="AA10" s="191">
        <v>2</v>
      </c>
      <c r="AB10" s="541"/>
    </row>
    <row r="11" spans="1:28" ht="24" customHeight="1" x14ac:dyDescent="0.25">
      <c r="A11" s="481"/>
      <c r="B11" s="537"/>
      <c r="C11" s="471"/>
      <c r="D11" s="59" t="s">
        <v>37</v>
      </c>
      <c r="E11" s="85">
        <v>8609611.6500000004</v>
      </c>
      <c r="F11" s="183">
        <v>8609611.6500000004</v>
      </c>
      <c r="G11" s="196">
        <v>8609611.6500000004</v>
      </c>
      <c r="H11" s="203">
        <v>8609611.6500000004</v>
      </c>
      <c r="I11" s="44"/>
      <c r="J11" s="162">
        <v>7718231.444444444</v>
      </c>
      <c r="K11" s="178">
        <v>7625668</v>
      </c>
      <c r="L11" s="162">
        <v>8066568.2999999998</v>
      </c>
      <c r="M11" s="39"/>
      <c r="N11" s="471"/>
      <c r="O11" s="481"/>
      <c r="P11" s="481"/>
      <c r="Q11" s="517"/>
      <c r="R11" s="471"/>
      <c r="S11" s="481"/>
      <c r="T11" s="481"/>
      <c r="U11" s="481"/>
      <c r="V11" s="102" t="s">
        <v>194</v>
      </c>
      <c r="W11" s="191">
        <v>41</v>
      </c>
      <c r="X11" s="105" t="s">
        <v>201</v>
      </c>
      <c r="Y11" s="191">
        <v>46</v>
      </c>
      <c r="Z11" s="105" t="s">
        <v>208</v>
      </c>
      <c r="AA11" s="191">
        <v>130</v>
      </c>
      <c r="AB11" s="541"/>
    </row>
    <row r="12" spans="1:28" ht="24" customHeight="1" x14ac:dyDescent="0.25">
      <c r="A12" s="481"/>
      <c r="B12" s="537"/>
      <c r="C12" s="471"/>
      <c r="D12" s="473"/>
      <c r="E12" s="465"/>
      <c r="F12" s="465"/>
      <c r="G12" s="465"/>
      <c r="H12" s="465"/>
      <c r="I12" s="465"/>
      <c r="J12" s="538"/>
      <c r="K12" s="465"/>
      <c r="L12" s="465"/>
      <c r="M12" s="465"/>
      <c r="N12" s="471"/>
      <c r="O12" s="481"/>
      <c r="P12" s="481"/>
      <c r="Q12" s="517"/>
      <c r="R12" s="471"/>
      <c r="S12" s="481"/>
      <c r="T12" s="481"/>
      <c r="U12" s="481"/>
      <c r="V12" s="102" t="s">
        <v>195</v>
      </c>
      <c r="W12" s="191">
        <v>139</v>
      </c>
      <c r="X12" s="105" t="s">
        <v>202</v>
      </c>
      <c r="Y12" s="191">
        <v>158</v>
      </c>
      <c r="Z12" s="105" t="s">
        <v>203</v>
      </c>
      <c r="AA12" s="191">
        <v>0</v>
      </c>
      <c r="AB12" s="541"/>
    </row>
    <row r="13" spans="1:28" ht="24" customHeight="1" x14ac:dyDescent="0.25">
      <c r="A13" s="481"/>
      <c r="B13" s="537"/>
      <c r="C13" s="471"/>
      <c r="D13" s="473"/>
      <c r="E13" s="465"/>
      <c r="F13" s="465"/>
      <c r="G13" s="465"/>
      <c r="H13" s="465"/>
      <c r="I13" s="465"/>
      <c r="J13" s="538"/>
      <c r="K13" s="465"/>
      <c r="L13" s="465"/>
      <c r="M13" s="465"/>
      <c r="N13" s="471"/>
      <c r="O13" s="481"/>
      <c r="P13" s="481"/>
      <c r="Q13" s="517"/>
      <c r="R13" s="471"/>
      <c r="S13" s="481"/>
      <c r="T13" s="481"/>
      <c r="U13" s="481"/>
      <c r="V13" s="102" t="s">
        <v>196</v>
      </c>
      <c r="W13" s="191">
        <v>20</v>
      </c>
      <c r="X13" s="102" t="s">
        <v>203</v>
      </c>
      <c r="Y13" s="191">
        <v>5</v>
      </c>
      <c r="Z13" s="105" t="s">
        <v>209</v>
      </c>
      <c r="AA13" s="191">
        <v>0</v>
      </c>
      <c r="AB13" s="541"/>
    </row>
    <row r="14" spans="1:28" ht="24" customHeight="1" thickBot="1" x14ac:dyDescent="0.3">
      <c r="A14" s="481"/>
      <c r="B14" s="537"/>
      <c r="C14" s="472"/>
      <c r="D14" s="474"/>
      <c r="E14" s="466"/>
      <c r="F14" s="466"/>
      <c r="G14" s="466"/>
      <c r="H14" s="466"/>
      <c r="I14" s="466"/>
      <c r="J14" s="539"/>
      <c r="K14" s="466"/>
      <c r="L14" s="466"/>
      <c r="M14" s="466"/>
      <c r="N14" s="472"/>
      <c r="O14" s="509"/>
      <c r="P14" s="509"/>
      <c r="Q14" s="518"/>
      <c r="R14" s="472"/>
      <c r="S14" s="509"/>
      <c r="T14" s="509"/>
      <c r="U14" s="509"/>
      <c r="V14" s="103" t="s">
        <v>197</v>
      </c>
      <c r="W14" s="191">
        <v>7</v>
      </c>
      <c r="X14" s="103" t="s">
        <v>204</v>
      </c>
      <c r="Y14" s="191">
        <v>0</v>
      </c>
      <c r="Z14" s="103"/>
      <c r="AA14" s="127"/>
      <c r="AB14" s="542"/>
    </row>
    <row r="15" spans="1:28" ht="24" customHeight="1" x14ac:dyDescent="0.25">
      <c r="A15" s="481"/>
      <c r="B15" s="537"/>
      <c r="C15" s="470" t="s">
        <v>161</v>
      </c>
      <c r="D15" s="58" t="s">
        <v>34</v>
      </c>
      <c r="E15" s="84">
        <v>281</v>
      </c>
      <c r="F15" s="84">
        <v>281</v>
      </c>
      <c r="G15" s="84">
        <v>281</v>
      </c>
      <c r="H15" s="84">
        <v>281</v>
      </c>
      <c r="I15" s="111"/>
      <c r="J15" s="111">
        <v>63</v>
      </c>
      <c r="K15" s="111">
        <v>1433</v>
      </c>
      <c r="L15" s="110">
        <v>1853</v>
      </c>
      <c r="M15" s="110"/>
      <c r="N15" s="470" t="s">
        <v>161</v>
      </c>
      <c r="O15" s="478"/>
      <c r="P15" s="478"/>
      <c r="Q15" s="516" t="s">
        <v>210</v>
      </c>
      <c r="R15" s="470" t="s">
        <v>161</v>
      </c>
      <c r="S15" s="508">
        <v>636</v>
      </c>
      <c r="T15" s="508">
        <v>1213</v>
      </c>
      <c r="U15" s="478">
        <v>4</v>
      </c>
      <c r="V15" s="101" t="s">
        <v>191</v>
      </c>
      <c r="W15" s="191">
        <v>4</v>
      </c>
      <c r="X15" s="104" t="s">
        <v>198</v>
      </c>
      <c r="Y15" s="191">
        <v>0</v>
      </c>
      <c r="Z15" s="104" t="s">
        <v>205</v>
      </c>
      <c r="AA15" s="191">
        <v>480</v>
      </c>
      <c r="AB15" s="510">
        <f t="shared" ref="AB15" si="0">S15+T15+U15</f>
        <v>1853</v>
      </c>
    </row>
    <row r="16" spans="1:28" ht="24" customHeight="1" x14ac:dyDescent="0.25">
      <c r="A16" s="481"/>
      <c r="B16" s="537"/>
      <c r="C16" s="471"/>
      <c r="D16" s="59" t="s">
        <v>35</v>
      </c>
      <c r="E16" s="171">
        <v>95882350</v>
      </c>
      <c r="F16" s="183">
        <v>95882350</v>
      </c>
      <c r="G16" s="196">
        <v>95882350</v>
      </c>
      <c r="H16" s="203">
        <v>73211850</v>
      </c>
      <c r="I16" s="44"/>
      <c r="J16" s="162">
        <v>21186666.666666668</v>
      </c>
      <c r="K16" s="199">
        <v>24871150</v>
      </c>
      <c r="L16" s="169">
        <v>29664750</v>
      </c>
      <c r="M16" s="39"/>
      <c r="N16" s="471"/>
      <c r="O16" s="479"/>
      <c r="P16" s="479"/>
      <c r="Q16" s="517"/>
      <c r="R16" s="471"/>
      <c r="S16" s="481"/>
      <c r="T16" s="481"/>
      <c r="U16" s="479"/>
      <c r="V16" s="102" t="s">
        <v>192</v>
      </c>
      <c r="W16" s="191">
        <v>16</v>
      </c>
      <c r="X16" s="105" t="s">
        <v>199</v>
      </c>
      <c r="Y16" s="191">
        <v>23</v>
      </c>
      <c r="Z16" s="105" t="s">
        <v>206</v>
      </c>
      <c r="AA16" s="191">
        <v>34</v>
      </c>
      <c r="AB16" s="511"/>
    </row>
    <row r="17" spans="1:28" ht="24" customHeight="1" x14ac:dyDescent="0.25">
      <c r="A17" s="481"/>
      <c r="B17" s="537"/>
      <c r="C17" s="471"/>
      <c r="D17" s="107" t="s">
        <v>36</v>
      </c>
      <c r="E17" s="86"/>
      <c r="F17" s="86"/>
      <c r="G17" s="86"/>
      <c r="H17" s="86"/>
      <c r="I17" s="44"/>
      <c r="J17" s="44"/>
      <c r="K17" s="44"/>
      <c r="L17" s="39"/>
      <c r="M17" s="39"/>
      <c r="N17" s="471"/>
      <c r="O17" s="479"/>
      <c r="P17" s="479"/>
      <c r="Q17" s="517"/>
      <c r="R17" s="471"/>
      <c r="S17" s="481"/>
      <c r="T17" s="481"/>
      <c r="U17" s="479"/>
      <c r="V17" s="102" t="s">
        <v>193</v>
      </c>
      <c r="W17" s="191">
        <v>78</v>
      </c>
      <c r="X17" s="105" t="s">
        <v>200</v>
      </c>
      <c r="Y17" s="191">
        <v>0</v>
      </c>
      <c r="Z17" s="105" t="s">
        <v>207</v>
      </c>
      <c r="AA17" s="191">
        <v>19</v>
      </c>
      <c r="AB17" s="511"/>
    </row>
    <row r="18" spans="1:28" ht="24" customHeight="1" x14ac:dyDescent="0.25">
      <c r="A18" s="481"/>
      <c r="B18" s="537"/>
      <c r="C18" s="471"/>
      <c r="D18" s="59" t="s">
        <v>37</v>
      </c>
      <c r="E18" s="180">
        <v>8609611.6500000004</v>
      </c>
      <c r="F18" s="183">
        <v>8609611.6500000004</v>
      </c>
      <c r="G18" s="196">
        <v>8609611.6500000004</v>
      </c>
      <c r="H18" s="203">
        <v>8609611.6500000004</v>
      </c>
      <c r="I18" s="44"/>
      <c r="J18" s="162">
        <v>7718231.444444444</v>
      </c>
      <c r="K18" s="178">
        <v>7625668</v>
      </c>
      <c r="L18" s="162">
        <v>8066568.2999999998</v>
      </c>
      <c r="M18" s="39"/>
      <c r="N18" s="471"/>
      <c r="O18" s="479"/>
      <c r="P18" s="479"/>
      <c r="Q18" s="517"/>
      <c r="R18" s="471"/>
      <c r="S18" s="481"/>
      <c r="T18" s="481"/>
      <c r="U18" s="479"/>
      <c r="V18" s="102" t="s">
        <v>194</v>
      </c>
      <c r="W18" s="191">
        <v>420</v>
      </c>
      <c r="X18" s="105" t="s">
        <v>201</v>
      </c>
      <c r="Y18" s="191">
        <v>244</v>
      </c>
      <c r="Z18" s="105" t="s">
        <v>208</v>
      </c>
      <c r="AA18" s="191">
        <v>1320</v>
      </c>
      <c r="AB18" s="511"/>
    </row>
    <row r="19" spans="1:28" ht="24" customHeight="1" x14ac:dyDescent="0.25">
      <c r="A19" s="481"/>
      <c r="B19" s="537"/>
      <c r="C19" s="471"/>
      <c r="D19" s="473"/>
      <c r="E19" s="465"/>
      <c r="F19" s="465"/>
      <c r="G19" s="465"/>
      <c r="H19" s="465"/>
      <c r="I19" s="465"/>
      <c r="J19" s="538"/>
      <c r="K19" s="465"/>
      <c r="L19" s="465"/>
      <c r="M19" s="465"/>
      <c r="N19" s="471"/>
      <c r="O19" s="479"/>
      <c r="P19" s="479"/>
      <c r="Q19" s="517"/>
      <c r="R19" s="471"/>
      <c r="S19" s="481"/>
      <c r="T19" s="481"/>
      <c r="U19" s="479"/>
      <c r="V19" s="102" t="s">
        <v>195</v>
      </c>
      <c r="W19" s="191">
        <v>1073</v>
      </c>
      <c r="X19" s="105" t="s">
        <v>202</v>
      </c>
      <c r="Y19" s="191">
        <v>1586</v>
      </c>
      <c r="Z19" s="105" t="s">
        <v>203</v>
      </c>
      <c r="AA19" s="191">
        <v>0</v>
      </c>
      <c r="AB19" s="511"/>
    </row>
    <row r="20" spans="1:28" ht="24" customHeight="1" x14ac:dyDescent="0.25">
      <c r="A20" s="481"/>
      <c r="B20" s="537"/>
      <c r="C20" s="471"/>
      <c r="D20" s="473"/>
      <c r="E20" s="465"/>
      <c r="F20" s="465"/>
      <c r="G20" s="465"/>
      <c r="H20" s="465"/>
      <c r="I20" s="465"/>
      <c r="J20" s="538"/>
      <c r="K20" s="465"/>
      <c r="L20" s="465"/>
      <c r="M20" s="465"/>
      <c r="N20" s="471"/>
      <c r="O20" s="479"/>
      <c r="P20" s="479"/>
      <c r="Q20" s="517"/>
      <c r="R20" s="471"/>
      <c r="S20" s="481"/>
      <c r="T20" s="481"/>
      <c r="U20" s="479"/>
      <c r="V20" s="102" t="s">
        <v>196</v>
      </c>
      <c r="W20" s="191">
        <v>136</v>
      </c>
      <c r="X20" s="102" t="s">
        <v>203</v>
      </c>
      <c r="Y20" s="191">
        <v>0</v>
      </c>
      <c r="Z20" s="105" t="s">
        <v>209</v>
      </c>
      <c r="AA20" s="191">
        <v>0</v>
      </c>
      <c r="AB20" s="511"/>
    </row>
    <row r="21" spans="1:28" ht="24" customHeight="1" thickBot="1" x14ac:dyDescent="0.3">
      <c r="A21" s="481"/>
      <c r="B21" s="537"/>
      <c r="C21" s="472"/>
      <c r="D21" s="474"/>
      <c r="E21" s="466"/>
      <c r="F21" s="466"/>
      <c r="G21" s="466"/>
      <c r="H21" s="466"/>
      <c r="I21" s="466"/>
      <c r="J21" s="539"/>
      <c r="K21" s="466"/>
      <c r="L21" s="466"/>
      <c r="M21" s="466"/>
      <c r="N21" s="472"/>
      <c r="O21" s="480"/>
      <c r="P21" s="480"/>
      <c r="Q21" s="518"/>
      <c r="R21" s="472"/>
      <c r="S21" s="509"/>
      <c r="T21" s="509"/>
      <c r="U21" s="480"/>
      <c r="V21" s="103" t="s">
        <v>197</v>
      </c>
      <c r="W21" s="191">
        <v>126</v>
      </c>
      <c r="X21" s="103" t="s">
        <v>204</v>
      </c>
      <c r="Y21" s="191">
        <v>0</v>
      </c>
      <c r="Z21" s="103"/>
      <c r="AA21" s="176"/>
      <c r="AB21" s="512"/>
    </row>
    <row r="22" spans="1:28" ht="24" customHeight="1" x14ac:dyDescent="0.25">
      <c r="A22" s="481"/>
      <c r="B22" s="537"/>
      <c r="C22" s="470" t="s">
        <v>162</v>
      </c>
      <c r="D22" s="58" t="s">
        <v>34</v>
      </c>
      <c r="E22" s="84">
        <v>281</v>
      </c>
      <c r="F22" s="84">
        <v>281</v>
      </c>
      <c r="G22" s="84">
        <v>281</v>
      </c>
      <c r="H22" s="84">
        <v>281</v>
      </c>
      <c r="I22" s="111"/>
      <c r="J22" s="111">
        <v>50</v>
      </c>
      <c r="K22" s="111">
        <v>85</v>
      </c>
      <c r="L22" s="110">
        <v>143</v>
      </c>
      <c r="M22" s="110"/>
      <c r="N22" s="470" t="s">
        <v>162</v>
      </c>
      <c r="O22" s="478"/>
      <c r="P22" s="478"/>
      <c r="Q22" s="516" t="s">
        <v>210</v>
      </c>
      <c r="R22" s="470" t="s">
        <v>162</v>
      </c>
      <c r="S22" s="508">
        <v>74</v>
      </c>
      <c r="T22" s="508">
        <v>69</v>
      </c>
      <c r="U22" s="478"/>
      <c r="V22" s="101" t="s">
        <v>191</v>
      </c>
      <c r="W22" s="191">
        <v>0</v>
      </c>
      <c r="X22" s="104" t="s">
        <v>198</v>
      </c>
      <c r="Y22" s="191">
        <v>0</v>
      </c>
      <c r="Z22" s="104" t="s">
        <v>205</v>
      </c>
      <c r="AA22" s="191">
        <v>26</v>
      </c>
      <c r="AB22" s="540">
        <f t="shared" ref="AB22" si="1">S22+T22+U22</f>
        <v>143</v>
      </c>
    </row>
    <row r="23" spans="1:28" ht="24" customHeight="1" x14ac:dyDescent="0.25">
      <c r="A23" s="481"/>
      <c r="B23" s="537"/>
      <c r="C23" s="471"/>
      <c r="D23" s="59" t="s">
        <v>35</v>
      </c>
      <c r="E23" s="171">
        <v>95882350</v>
      </c>
      <c r="F23" s="183">
        <v>95882350</v>
      </c>
      <c r="G23" s="196">
        <v>95882350</v>
      </c>
      <c r="H23" s="203">
        <v>73211850</v>
      </c>
      <c r="I23" s="44"/>
      <c r="J23" s="162">
        <v>21186666.666666668</v>
      </c>
      <c r="K23" s="199">
        <v>24871150</v>
      </c>
      <c r="L23" s="169">
        <v>29664750</v>
      </c>
      <c r="M23" s="39"/>
      <c r="N23" s="471"/>
      <c r="O23" s="479"/>
      <c r="P23" s="479"/>
      <c r="Q23" s="517"/>
      <c r="R23" s="471"/>
      <c r="S23" s="481"/>
      <c r="T23" s="481"/>
      <c r="U23" s="479"/>
      <c r="V23" s="102" t="s">
        <v>192</v>
      </c>
      <c r="W23" s="191">
        <v>1</v>
      </c>
      <c r="X23" s="105" t="s">
        <v>199</v>
      </c>
      <c r="Y23" s="191">
        <v>0</v>
      </c>
      <c r="Z23" s="105" t="s">
        <v>206</v>
      </c>
      <c r="AA23" s="191">
        <v>6</v>
      </c>
      <c r="AB23" s="541"/>
    </row>
    <row r="24" spans="1:28" ht="24" customHeight="1" x14ac:dyDescent="0.25">
      <c r="A24" s="481"/>
      <c r="B24" s="537"/>
      <c r="C24" s="471"/>
      <c r="D24" s="107" t="s">
        <v>36</v>
      </c>
      <c r="E24" s="86"/>
      <c r="F24" s="86"/>
      <c r="G24" s="86"/>
      <c r="H24" s="86"/>
      <c r="I24" s="44"/>
      <c r="J24" s="44"/>
      <c r="K24" s="44"/>
      <c r="L24" s="39"/>
      <c r="M24" s="39"/>
      <c r="N24" s="471"/>
      <c r="O24" s="479"/>
      <c r="P24" s="479"/>
      <c r="Q24" s="517"/>
      <c r="R24" s="471"/>
      <c r="S24" s="481"/>
      <c r="T24" s="481"/>
      <c r="U24" s="479"/>
      <c r="V24" s="102" t="s">
        <v>193</v>
      </c>
      <c r="W24" s="191">
        <v>0</v>
      </c>
      <c r="X24" s="105" t="s">
        <v>200</v>
      </c>
      <c r="Y24" s="191">
        <v>0</v>
      </c>
      <c r="Z24" s="105" t="s">
        <v>207</v>
      </c>
      <c r="AA24" s="191">
        <v>0</v>
      </c>
      <c r="AB24" s="541"/>
    </row>
    <row r="25" spans="1:28" ht="24" customHeight="1" x14ac:dyDescent="0.25">
      <c r="A25" s="481"/>
      <c r="B25" s="537"/>
      <c r="C25" s="471"/>
      <c r="D25" s="59" t="s">
        <v>37</v>
      </c>
      <c r="E25" s="180">
        <v>8609611.6500000004</v>
      </c>
      <c r="F25" s="183">
        <v>8609611.6500000004</v>
      </c>
      <c r="G25" s="196">
        <v>8609611.6500000004</v>
      </c>
      <c r="H25" s="203">
        <v>8609611.6500000004</v>
      </c>
      <c r="I25" s="44"/>
      <c r="J25" s="162">
        <v>7718231.444444444</v>
      </c>
      <c r="K25" s="178">
        <v>7625668</v>
      </c>
      <c r="L25" s="162">
        <v>8066568.2999999998</v>
      </c>
      <c r="M25" s="39"/>
      <c r="N25" s="471"/>
      <c r="O25" s="479"/>
      <c r="P25" s="479"/>
      <c r="Q25" s="517"/>
      <c r="R25" s="471"/>
      <c r="S25" s="481"/>
      <c r="T25" s="481"/>
      <c r="U25" s="479"/>
      <c r="V25" s="102" t="s">
        <v>194</v>
      </c>
      <c r="W25" s="191">
        <v>30</v>
      </c>
      <c r="X25" s="105" t="s">
        <v>201</v>
      </c>
      <c r="Y25" s="191">
        <v>51</v>
      </c>
      <c r="Z25" s="105" t="s">
        <v>208</v>
      </c>
      <c r="AA25" s="191">
        <v>111</v>
      </c>
      <c r="AB25" s="541"/>
    </row>
    <row r="26" spans="1:28" ht="24" customHeight="1" x14ac:dyDescent="0.25">
      <c r="A26" s="481"/>
      <c r="B26" s="537"/>
      <c r="C26" s="471"/>
      <c r="D26" s="473"/>
      <c r="E26" s="465"/>
      <c r="F26" s="465"/>
      <c r="G26" s="465"/>
      <c r="H26" s="465"/>
      <c r="I26" s="465"/>
      <c r="J26" s="538"/>
      <c r="K26" s="465"/>
      <c r="L26" s="465"/>
      <c r="M26" s="465"/>
      <c r="N26" s="471"/>
      <c r="O26" s="479"/>
      <c r="P26" s="479"/>
      <c r="Q26" s="517"/>
      <c r="R26" s="471"/>
      <c r="S26" s="481"/>
      <c r="T26" s="481"/>
      <c r="U26" s="479"/>
      <c r="V26" s="102" t="s">
        <v>195</v>
      </c>
      <c r="W26" s="191">
        <v>66</v>
      </c>
      <c r="X26" s="105" t="s">
        <v>202</v>
      </c>
      <c r="Y26" s="191">
        <v>79</v>
      </c>
      <c r="Z26" s="105" t="s">
        <v>203</v>
      </c>
      <c r="AA26" s="191">
        <v>0</v>
      </c>
      <c r="AB26" s="541"/>
    </row>
    <row r="27" spans="1:28" ht="24" customHeight="1" x14ac:dyDescent="0.25">
      <c r="A27" s="481"/>
      <c r="B27" s="537"/>
      <c r="C27" s="471"/>
      <c r="D27" s="473"/>
      <c r="E27" s="465"/>
      <c r="F27" s="465"/>
      <c r="G27" s="465"/>
      <c r="H27" s="465"/>
      <c r="I27" s="465"/>
      <c r="J27" s="538"/>
      <c r="K27" s="465"/>
      <c r="L27" s="465"/>
      <c r="M27" s="465"/>
      <c r="N27" s="471"/>
      <c r="O27" s="479"/>
      <c r="P27" s="479"/>
      <c r="Q27" s="517"/>
      <c r="R27" s="471"/>
      <c r="S27" s="481"/>
      <c r="T27" s="481"/>
      <c r="U27" s="479"/>
      <c r="V27" s="102" t="s">
        <v>196</v>
      </c>
      <c r="W27" s="191">
        <v>11</v>
      </c>
      <c r="X27" s="102" t="s">
        <v>203</v>
      </c>
      <c r="Y27" s="191">
        <v>13</v>
      </c>
      <c r="Z27" s="105" t="s">
        <v>209</v>
      </c>
      <c r="AA27" s="191">
        <v>0</v>
      </c>
      <c r="AB27" s="541"/>
    </row>
    <row r="28" spans="1:28" ht="24" customHeight="1" thickBot="1" x14ac:dyDescent="0.3">
      <c r="A28" s="481"/>
      <c r="B28" s="537"/>
      <c r="C28" s="472"/>
      <c r="D28" s="474"/>
      <c r="E28" s="466"/>
      <c r="F28" s="466"/>
      <c r="G28" s="466"/>
      <c r="H28" s="466"/>
      <c r="I28" s="466"/>
      <c r="J28" s="539"/>
      <c r="K28" s="466"/>
      <c r="L28" s="466"/>
      <c r="M28" s="466"/>
      <c r="N28" s="472"/>
      <c r="O28" s="480"/>
      <c r="P28" s="480"/>
      <c r="Q28" s="518"/>
      <c r="R28" s="472"/>
      <c r="S28" s="509"/>
      <c r="T28" s="509"/>
      <c r="U28" s="480"/>
      <c r="V28" s="103" t="s">
        <v>197</v>
      </c>
      <c r="W28" s="191">
        <v>35</v>
      </c>
      <c r="X28" s="103" t="s">
        <v>204</v>
      </c>
      <c r="Y28" s="191">
        <v>0</v>
      </c>
      <c r="Z28" s="103"/>
      <c r="AA28" s="182"/>
      <c r="AB28" s="542"/>
    </row>
    <row r="29" spans="1:28" ht="24" customHeight="1" x14ac:dyDescent="0.25">
      <c r="A29" s="481"/>
      <c r="B29" s="537"/>
      <c r="C29" s="470" t="s">
        <v>163</v>
      </c>
      <c r="D29" s="58" t="s">
        <v>34</v>
      </c>
      <c r="E29" s="84">
        <v>282</v>
      </c>
      <c r="F29" s="84">
        <v>282</v>
      </c>
      <c r="G29" s="84">
        <v>282</v>
      </c>
      <c r="H29" s="84">
        <v>282</v>
      </c>
      <c r="I29" s="111"/>
      <c r="J29" s="111">
        <v>311</v>
      </c>
      <c r="K29" s="111">
        <v>371</v>
      </c>
      <c r="L29" s="110">
        <v>535</v>
      </c>
      <c r="M29" s="110"/>
      <c r="N29" s="470" t="s">
        <v>163</v>
      </c>
      <c r="O29" s="478"/>
      <c r="P29" s="478"/>
      <c r="Q29" s="516" t="s">
        <v>210</v>
      </c>
      <c r="R29" s="470" t="s">
        <v>163</v>
      </c>
      <c r="S29" s="508">
        <v>235</v>
      </c>
      <c r="T29" s="508">
        <v>300</v>
      </c>
      <c r="U29" s="478"/>
      <c r="V29" s="101" t="s">
        <v>191</v>
      </c>
      <c r="W29" s="191">
        <v>0</v>
      </c>
      <c r="X29" s="104" t="s">
        <v>198</v>
      </c>
      <c r="Y29" s="191">
        <v>0</v>
      </c>
      <c r="Z29" s="104" t="s">
        <v>205</v>
      </c>
      <c r="AA29" s="191">
        <v>3</v>
      </c>
      <c r="AB29" s="510">
        <f t="shared" ref="AB29" si="2">S29+T29+U29</f>
        <v>535</v>
      </c>
    </row>
    <row r="30" spans="1:28" ht="24" customHeight="1" x14ac:dyDescent="0.25">
      <c r="A30" s="481"/>
      <c r="B30" s="537"/>
      <c r="C30" s="471"/>
      <c r="D30" s="59" t="s">
        <v>35</v>
      </c>
      <c r="E30" s="171">
        <v>95882350</v>
      </c>
      <c r="F30" s="183">
        <v>95882350</v>
      </c>
      <c r="G30" s="196">
        <v>95882350</v>
      </c>
      <c r="H30" s="203">
        <v>73211850</v>
      </c>
      <c r="I30" s="44"/>
      <c r="J30" s="162">
        <v>21186666.666666668</v>
      </c>
      <c r="K30" s="199">
        <v>24871150</v>
      </c>
      <c r="L30" s="169">
        <v>29664750</v>
      </c>
      <c r="M30" s="39"/>
      <c r="N30" s="471"/>
      <c r="O30" s="479"/>
      <c r="P30" s="479"/>
      <c r="Q30" s="517"/>
      <c r="R30" s="471"/>
      <c r="S30" s="481"/>
      <c r="T30" s="481"/>
      <c r="U30" s="479"/>
      <c r="V30" s="102" t="s">
        <v>192</v>
      </c>
      <c r="W30" s="191">
        <v>200</v>
      </c>
      <c r="X30" s="105" t="s">
        <v>199</v>
      </c>
      <c r="Y30" s="191">
        <v>405</v>
      </c>
      <c r="Z30" s="105" t="s">
        <v>206</v>
      </c>
      <c r="AA30" s="191">
        <v>1</v>
      </c>
      <c r="AB30" s="511"/>
    </row>
    <row r="31" spans="1:28" ht="24" customHeight="1" x14ac:dyDescent="0.25">
      <c r="A31" s="481"/>
      <c r="B31" s="537"/>
      <c r="C31" s="471"/>
      <c r="D31" s="107" t="s">
        <v>36</v>
      </c>
      <c r="E31" s="86"/>
      <c r="F31" s="86"/>
      <c r="G31" s="86"/>
      <c r="H31" s="86"/>
      <c r="I31" s="44"/>
      <c r="J31" s="44"/>
      <c r="K31" s="44"/>
      <c r="L31" s="39"/>
      <c r="M31" s="39"/>
      <c r="N31" s="471"/>
      <c r="O31" s="479"/>
      <c r="P31" s="479"/>
      <c r="Q31" s="517"/>
      <c r="R31" s="471"/>
      <c r="S31" s="481"/>
      <c r="T31" s="481"/>
      <c r="U31" s="479"/>
      <c r="V31" s="102" t="s">
        <v>193</v>
      </c>
      <c r="W31" s="191">
        <v>100</v>
      </c>
      <c r="X31" s="105" t="s">
        <v>200</v>
      </c>
      <c r="Y31" s="191">
        <v>0</v>
      </c>
      <c r="Z31" s="105" t="s">
        <v>207</v>
      </c>
      <c r="AA31" s="191">
        <v>4</v>
      </c>
      <c r="AB31" s="511"/>
    </row>
    <row r="32" spans="1:28" ht="24" customHeight="1" x14ac:dyDescent="0.25">
      <c r="A32" s="481"/>
      <c r="B32" s="537"/>
      <c r="C32" s="471"/>
      <c r="D32" s="59" t="s">
        <v>37</v>
      </c>
      <c r="E32" s="180">
        <v>8609611.6500000004</v>
      </c>
      <c r="F32" s="183">
        <v>8609611.6500000004</v>
      </c>
      <c r="G32" s="196">
        <v>8609611.6500000004</v>
      </c>
      <c r="H32" s="203">
        <v>8609611.6500000004</v>
      </c>
      <c r="I32" s="44"/>
      <c r="J32" s="162">
        <v>7718231.444444444</v>
      </c>
      <c r="K32" s="178">
        <v>7625668</v>
      </c>
      <c r="L32" s="162">
        <v>8066568.2999999998</v>
      </c>
      <c r="M32" s="39"/>
      <c r="N32" s="471"/>
      <c r="O32" s="479"/>
      <c r="P32" s="479"/>
      <c r="Q32" s="517"/>
      <c r="R32" s="471"/>
      <c r="S32" s="481"/>
      <c r="T32" s="481"/>
      <c r="U32" s="479"/>
      <c r="V32" s="102" t="s">
        <v>194</v>
      </c>
      <c r="W32" s="191">
        <v>0</v>
      </c>
      <c r="X32" s="105" t="s">
        <v>201</v>
      </c>
      <c r="Y32" s="191">
        <v>56</v>
      </c>
      <c r="Z32" s="105" t="s">
        <v>208</v>
      </c>
      <c r="AA32" s="191">
        <v>507</v>
      </c>
      <c r="AB32" s="511"/>
    </row>
    <row r="33" spans="1:28" ht="24" customHeight="1" x14ac:dyDescent="0.25">
      <c r="A33" s="481"/>
      <c r="B33" s="537"/>
      <c r="C33" s="471"/>
      <c r="D33" s="473"/>
      <c r="E33" s="465"/>
      <c r="F33" s="465"/>
      <c r="G33" s="465"/>
      <c r="H33" s="465"/>
      <c r="I33" s="465"/>
      <c r="J33" s="538"/>
      <c r="K33" s="465"/>
      <c r="L33" s="465"/>
      <c r="M33" s="465"/>
      <c r="N33" s="471"/>
      <c r="O33" s="479"/>
      <c r="P33" s="479"/>
      <c r="Q33" s="517"/>
      <c r="R33" s="471"/>
      <c r="S33" s="481"/>
      <c r="T33" s="481"/>
      <c r="U33" s="479"/>
      <c r="V33" s="102" t="s">
        <v>195</v>
      </c>
      <c r="W33" s="191">
        <v>13</v>
      </c>
      <c r="X33" s="105" t="s">
        <v>202</v>
      </c>
      <c r="Y33" s="191">
        <v>54</v>
      </c>
      <c r="Z33" s="105" t="s">
        <v>203</v>
      </c>
      <c r="AA33" s="191">
        <v>20</v>
      </c>
      <c r="AB33" s="511"/>
    </row>
    <row r="34" spans="1:28" ht="24" customHeight="1" x14ac:dyDescent="0.25">
      <c r="A34" s="481"/>
      <c r="B34" s="537"/>
      <c r="C34" s="471"/>
      <c r="D34" s="473"/>
      <c r="E34" s="465"/>
      <c r="F34" s="465"/>
      <c r="G34" s="465"/>
      <c r="H34" s="465"/>
      <c r="I34" s="465"/>
      <c r="J34" s="538"/>
      <c r="K34" s="465"/>
      <c r="L34" s="465"/>
      <c r="M34" s="465"/>
      <c r="N34" s="471"/>
      <c r="O34" s="479"/>
      <c r="P34" s="479"/>
      <c r="Q34" s="517"/>
      <c r="R34" s="471"/>
      <c r="S34" s="481"/>
      <c r="T34" s="481"/>
      <c r="U34" s="479"/>
      <c r="V34" s="102" t="s">
        <v>196</v>
      </c>
      <c r="W34" s="191">
        <v>5</v>
      </c>
      <c r="X34" s="102" t="s">
        <v>203</v>
      </c>
      <c r="Y34" s="191">
        <v>20</v>
      </c>
      <c r="Z34" s="105" t="s">
        <v>209</v>
      </c>
      <c r="AA34" s="191">
        <v>0</v>
      </c>
      <c r="AB34" s="511"/>
    </row>
    <row r="35" spans="1:28" ht="24" customHeight="1" thickBot="1" x14ac:dyDescent="0.3">
      <c r="A35" s="481"/>
      <c r="B35" s="537"/>
      <c r="C35" s="472"/>
      <c r="D35" s="474"/>
      <c r="E35" s="466"/>
      <c r="F35" s="466"/>
      <c r="G35" s="466"/>
      <c r="H35" s="466"/>
      <c r="I35" s="466"/>
      <c r="J35" s="539"/>
      <c r="K35" s="466"/>
      <c r="L35" s="466"/>
      <c r="M35" s="466"/>
      <c r="N35" s="472"/>
      <c r="O35" s="480"/>
      <c r="P35" s="480"/>
      <c r="Q35" s="518"/>
      <c r="R35" s="472"/>
      <c r="S35" s="509"/>
      <c r="T35" s="509"/>
      <c r="U35" s="480"/>
      <c r="V35" s="103" t="s">
        <v>197</v>
      </c>
      <c r="W35" s="191">
        <v>217</v>
      </c>
      <c r="X35" s="103" t="s">
        <v>204</v>
      </c>
      <c r="Y35" s="191">
        <v>0</v>
      </c>
      <c r="Z35" s="103"/>
      <c r="AA35" s="176"/>
      <c r="AB35" s="512"/>
    </row>
    <row r="36" spans="1:28" ht="24" customHeight="1" x14ac:dyDescent="0.25">
      <c r="A36" s="481"/>
      <c r="B36" s="537"/>
      <c r="C36" s="470" t="s">
        <v>164</v>
      </c>
      <c r="D36" s="58" t="s">
        <v>34</v>
      </c>
      <c r="E36" s="84">
        <v>282</v>
      </c>
      <c r="F36" s="84">
        <v>282</v>
      </c>
      <c r="G36" s="84">
        <v>282</v>
      </c>
      <c r="H36" s="84">
        <v>282</v>
      </c>
      <c r="I36" s="111"/>
      <c r="J36" s="111">
        <v>153</v>
      </c>
      <c r="K36" s="111">
        <v>311</v>
      </c>
      <c r="L36" s="110">
        <v>649</v>
      </c>
      <c r="M36" s="110"/>
      <c r="N36" s="470" t="s">
        <v>164</v>
      </c>
      <c r="O36" s="478"/>
      <c r="P36" s="478"/>
      <c r="Q36" s="516" t="s">
        <v>210</v>
      </c>
      <c r="R36" s="470" t="s">
        <v>164</v>
      </c>
      <c r="S36" s="508">
        <v>307</v>
      </c>
      <c r="T36" s="508">
        <v>342</v>
      </c>
      <c r="U36" s="478"/>
      <c r="V36" s="101" t="s">
        <v>191</v>
      </c>
      <c r="W36" s="191">
        <v>36</v>
      </c>
      <c r="X36" s="104" t="s">
        <v>198</v>
      </c>
      <c r="Y36" s="191">
        <v>100</v>
      </c>
      <c r="Z36" s="104" t="s">
        <v>205</v>
      </c>
      <c r="AA36" s="191">
        <v>0</v>
      </c>
      <c r="AB36" s="510">
        <f t="shared" ref="AB36" si="3">S36+T36+U36</f>
        <v>649</v>
      </c>
    </row>
    <row r="37" spans="1:28" ht="24" customHeight="1" x14ac:dyDescent="0.25">
      <c r="A37" s="481"/>
      <c r="B37" s="537"/>
      <c r="C37" s="471"/>
      <c r="D37" s="59" t="s">
        <v>35</v>
      </c>
      <c r="E37" s="171">
        <v>95882350</v>
      </c>
      <c r="F37" s="183">
        <v>95882350</v>
      </c>
      <c r="G37" s="196">
        <v>95882350</v>
      </c>
      <c r="H37" s="203">
        <v>73211850</v>
      </c>
      <c r="I37" s="44"/>
      <c r="J37" s="162">
        <v>21186666.666666668</v>
      </c>
      <c r="K37" s="199">
        <v>24871150</v>
      </c>
      <c r="L37" s="169">
        <v>29664750</v>
      </c>
      <c r="M37" s="39"/>
      <c r="N37" s="471"/>
      <c r="O37" s="479"/>
      <c r="P37" s="479"/>
      <c r="Q37" s="517"/>
      <c r="R37" s="471"/>
      <c r="S37" s="481"/>
      <c r="T37" s="481"/>
      <c r="U37" s="479"/>
      <c r="V37" s="102" t="s">
        <v>192</v>
      </c>
      <c r="W37" s="191">
        <v>166</v>
      </c>
      <c r="X37" s="105" t="s">
        <v>199</v>
      </c>
      <c r="Y37" s="191">
        <v>125</v>
      </c>
      <c r="Z37" s="105" t="s">
        <v>206</v>
      </c>
      <c r="AA37" s="191">
        <v>0</v>
      </c>
      <c r="AB37" s="511"/>
    </row>
    <row r="38" spans="1:28" ht="24" customHeight="1" x14ac:dyDescent="0.25">
      <c r="A38" s="481"/>
      <c r="B38" s="537"/>
      <c r="C38" s="471"/>
      <c r="D38" s="107" t="s">
        <v>36</v>
      </c>
      <c r="E38" s="86"/>
      <c r="F38" s="86"/>
      <c r="G38" s="86"/>
      <c r="H38" s="86"/>
      <c r="I38" s="44"/>
      <c r="J38" s="44"/>
      <c r="K38" s="44"/>
      <c r="L38" s="39"/>
      <c r="M38" s="39"/>
      <c r="N38" s="471"/>
      <c r="O38" s="479"/>
      <c r="P38" s="479"/>
      <c r="Q38" s="517"/>
      <c r="R38" s="471"/>
      <c r="S38" s="481"/>
      <c r="T38" s="481"/>
      <c r="U38" s="479"/>
      <c r="V38" s="102" t="s">
        <v>193</v>
      </c>
      <c r="W38" s="191">
        <v>75</v>
      </c>
      <c r="X38" s="105" t="s">
        <v>200</v>
      </c>
      <c r="Y38" s="191">
        <v>30</v>
      </c>
      <c r="Z38" s="105" t="s">
        <v>207</v>
      </c>
      <c r="AA38" s="191">
        <v>0</v>
      </c>
      <c r="AB38" s="511"/>
    </row>
    <row r="39" spans="1:28" ht="24" customHeight="1" x14ac:dyDescent="0.25">
      <c r="A39" s="481"/>
      <c r="B39" s="537"/>
      <c r="C39" s="471"/>
      <c r="D39" s="59" t="s">
        <v>37</v>
      </c>
      <c r="E39" s="180">
        <v>8609611.6500000004</v>
      </c>
      <c r="F39" s="183">
        <v>8609611.6500000004</v>
      </c>
      <c r="G39" s="196">
        <v>8609611.6500000004</v>
      </c>
      <c r="H39" s="203">
        <v>8609611.6500000004</v>
      </c>
      <c r="I39" s="44"/>
      <c r="J39" s="162">
        <v>7718231.444444444</v>
      </c>
      <c r="K39" s="178">
        <v>7625668</v>
      </c>
      <c r="L39" s="162">
        <v>8066568.2999999998</v>
      </c>
      <c r="M39" s="39"/>
      <c r="N39" s="471"/>
      <c r="O39" s="479"/>
      <c r="P39" s="479"/>
      <c r="Q39" s="517"/>
      <c r="R39" s="471"/>
      <c r="S39" s="481"/>
      <c r="T39" s="481"/>
      <c r="U39" s="479"/>
      <c r="V39" s="102" t="s">
        <v>194</v>
      </c>
      <c r="W39" s="191">
        <v>85</v>
      </c>
      <c r="X39" s="105" t="s">
        <v>201</v>
      </c>
      <c r="Y39" s="191">
        <v>40</v>
      </c>
      <c r="Z39" s="105" t="s">
        <v>208</v>
      </c>
      <c r="AA39" s="191">
        <v>648</v>
      </c>
      <c r="AB39" s="511"/>
    </row>
    <row r="40" spans="1:28" ht="24" customHeight="1" x14ac:dyDescent="0.25">
      <c r="A40" s="481"/>
      <c r="B40" s="537"/>
      <c r="C40" s="471"/>
      <c r="D40" s="473"/>
      <c r="E40" s="465"/>
      <c r="F40" s="465"/>
      <c r="G40" s="465"/>
      <c r="H40" s="465"/>
      <c r="I40" s="465"/>
      <c r="J40" s="538"/>
      <c r="K40" s="465"/>
      <c r="L40" s="465"/>
      <c r="M40" s="465"/>
      <c r="N40" s="471"/>
      <c r="O40" s="479"/>
      <c r="P40" s="479"/>
      <c r="Q40" s="517"/>
      <c r="R40" s="471"/>
      <c r="S40" s="481"/>
      <c r="T40" s="481"/>
      <c r="U40" s="479"/>
      <c r="V40" s="102" t="s">
        <v>195</v>
      </c>
      <c r="W40" s="191">
        <v>253</v>
      </c>
      <c r="X40" s="105" t="s">
        <v>202</v>
      </c>
      <c r="Y40" s="191">
        <v>354</v>
      </c>
      <c r="Z40" s="105" t="s">
        <v>203</v>
      </c>
      <c r="AA40" s="191">
        <v>1</v>
      </c>
      <c r="AB40" s="511"/>
    </row>
    <row r="41" spans="1:28" ht="24" customHeight="1" x14ac:dyDescent="0.25">
      <c r="A41" s="481"/>
      <c r="B41" s="537"/>
      <c r="C41" s="471"/>
      <c r="D41" s="473"/>
      <c r="E41" s="465"/>
      <c r="F41" s="465"/>
      <c r="G41" s="465"/>
      <c r="H41" s="465"/>
      <c r="I41" s="465"/>
      <c r="J41" s="538"/>
      <c r="K41" s="465"/>
      <c r="L41" s="465"/>
      <c r="M41" s="465"/>
      <c r="N41" s="471"/>
      <c r="O41" s="479"/>
      <c r="P41" s="479"/>
      <c r="Q41" s="517"/>
      <c r="R41" s="471"/>
      <c r="S41" s="481"/>
      <c r="T41" s="481"/>
      <c r="U41" s="479"/>
      <c r="V41" s="102" t="s">
        <v>196</v>
      </c>
      <c r="W41" s="191">
        <v>34</v>
      </c>
      <c r="X41" s="102" t="s">
        <v>203</v>
      </c>
      <c r="Y41" s="191">
        <v>0</v>
      </c>
      <c r="Z41" s="105" t="s">
        <v>209</v>
      </c>
      <c r="AA41" s="191">
        <v>0</v>
      </c>
      <c r="AB41" s="511"/>
    </row>
    <row r="42" spans="1:28" ht="24" customHeight="1" thickBot="1" x14ac:dyDescent="0.3">
      <c r="A42" s="481"/>
      <c r="B42" s="537"/>
      <c r="C42" s="472"/>
      <c r="D42" s="474"/>
      <c r="E42" s="466"/>
      <c r="F42" s="466"/>
      <c r="G42" s="466"/>
      <c r="H42" s="466"/>
      <c r="I42" s="466"/>
      <c r="J42" s="539"/>
      <c r="K42" s="466"/>
      <c r="L42" s="466"/>
      <c r="M42" s="466"/>
      <c r="N42" s="472"/>
      <c r="O42" s="480"/>
      <c r="P42" s="480"/>
      <c r="Q42" s="518"/>
      <c r="R42" s="472"/>
      <c r="S42" s="509"/>
      <c r="T42" s="509"/>
      <c r="U42" s="480"/>
      <c r="V42" s="103" t="s">
        <v>197</v>
      </c>
      <c r="W42" s="191">
        <v>0</v>
      </c>
      <c r="X42" s="103" t="s">
        <v>204</v>
      </c>
      <c r="Y42" s="191">
        <v>0</v>
      </c>
      <c r="Z42" s="103"/>
      <c r="AA42" s="176"/>
      <c r="AB42" s="512"/>
    </row>
    <row r="43" spans="1:28" ht="24" customHeight="1" x14ac:dyDescent="0.25">
      <c r="A43" s="481"/>
      <c r="B43" s="537"/>
      <c r="C43" s="470" t="s">
        <v>165</v>
      </c>
      <c r="D43" s="58" t="s">
        <v>34</v>
      </c>
      <c r="E43" s="84">
        <v>281</v>
      </c>
      <c r="F43" s="84">
        <v>281</v>
      </c>
      <c r="G43" s="84">
        <v>281</v>
      </c>
      <c r="H43" s="84">
        <v>281</v>
      </c>
      <c r="I43" s="111"/>
      <c r="J43" s="111">
        <v>62</v>
      </c>
      <c r="K43" s="111">
        <v>172</v>
      </c>
      <c r="L43" s="110">
        <v>274</v>
      </c>
      <c r="M43" s="110"/>
      <c r="N43" s="470" t="s">
        <v>165</v>
      </c>
      <c r="O43" s="478"/>
      <c r="P43" s="478"/>
      <c r="Q43" s="516" t="s">
        <v>210</v>
      </c>
      <c r="R43" s="470" t="s">
        <v>165</v>
      </c>
      <c r="S43" s="508">
        <v>132</v>
      </c>
      <c r="T43" s="508">
        <v>142</v>
      </c>
      <c r="U43" s="478"/>
      <c r="V43" s="101" t="s">
        <v>191</v>
      </c>
      <c r="W43" s="191">
        <v>0</v>
      </c>
      <c r="X43" s="104" t="s">
        <v>198</v>
      </c>
      <c r="Y43" s="191">
        <v>0</v>
      </c>
      <c r="Z43" s="104" t="s">
        <v>205</v>
      </c>
      <c r="AA43" s="191">
        <v>14</v>
      </c>
      <c r="AB43" s="510">
        <f t="shared" ref="AB43" si="4">S43+T43+U43</f>
        <v>274</v>
      </c>
    </row>
    <row r="44" spans="1:28" ht="24" customHeight="1" x14ac:dyDescent="0.25">
      <c r="A44" s="481"/>
      <c r="B44" s="537"/>
      <c r="C44" s="471"/>
      <c r="D44" s="59" t="s">
        <v>35</v>
      </c>
      <c r="E44" s="171">
        <v>95882350</v>
      </c>
      <c r="F44" s="183">
        <v>95882350</v>
      </c>
      <c r="G44" s="196">
        <v>95882350</v>
      </c>
      <c r="H44" s="203">
        <v>73211850</v>
      </c>
      <c r="I44" s="44"/>
      <c r="J44" s="162">
        <v>21186666.666666668</v>
      </c>
      <c r="K44" s="199">
        <v>24871150</v>
      </c>
      <c r="L44" s="169">
        <v>29664750</v>
      </c>
      <c r="M44" s="39"/>
      <c r="N44" s="471"/>
      <c r="O44" s="479"/>
      <c r="P44" s="479"/>
      <c r="Q44" s="517"/>
      <c r="R44" s="471"/>
      <c r="S44" s="481"/>
      <c r="T44" s="481"/>
      <c r="U44" s="479"/>
      <c r="V44" s="102" t="s">
        <v>192</v>
      </c>
      <c r="W44" s="191">
        <v>80</v>
      </c>
      <c r="X44" s="105" t="s">
        <v>199</v>
      </c>
      <c r="Y44" s="191">
        <v>0</v>
      </c>
      <c r="Z44" s="105" t="s">
        <v>206</v>
      </c>
      <c r="AA44" s="191">
        <v>0</v>
      </c>
      <c r="AB44" s="511"/>
    </row>
    <row r="45" spans="1:28" ht="24" customHeight="1" x14ac:dyDescent="0.25">
      <c r="A45" s="481"/>
      <c r="B45" s="537"/>
      <c r="C45" s="471"/>
      <c r="D45" s="107" t="s">
        <v>36</v>
      </c>
      <c r="E45" s="86"/>
      <c r="F45" s="86"/>
      <c r="G45" s="86"/>
      <c r="H45" s="86"/>
      <c r="I45" s="44"/>
      <c r="J45" s="44"/>
      <c r="K45" s="44"/>
      <c r="L45" s="39"/>
      <c r="M45" s="39"/>
      <c r="N45" s="471"/>
      <c r="O45" s="479"/>
      <c r="P45" s="479"/>
      <c r="Q45" s="517"/>
      <c r="R45" s="471"/>
      <c r="S45" s="481"/>
      <c r="T45" s="481"/>
      <c r="U45" s="479"/>
      <c r="V45" s="102" t="s">
        <v>193</v>
      </c>
      <c r="W45" s="191">
        <v>5</v>
      </c>
      <c r="X45" s="105" t="s">
        <v>200</v>
      </c>
      <c r="Y45" s="191">
        <v>0</v>
      </c>
      <c r="Z45" s="105" t="s">
        <v>207</v>
      </c>
      <c r="AA45" s="191">
        <v>0</v>
      </c>
      <c r="AB45" s="511"/>
    </row>
    <row r="46" spans="1:28" ht="24" customHeight="1" x14ac:dyDescent="0.25">
      <c r="A46" s="481"/>
      <c r="B46" s="537"/>
      <c r="C46" s="471"/>
      <c r="D46" s="59" t="s">
        <v>37</v>
      </c>
      <c r="E46" s="180">
        <v>8609611.6500000004</v>
      </c>
      <c r="F46" s="183">
        <v>8609611.6500000004</v>
      </c>
      <c r="G46" s="196">
        <v>8609611.6500000004</v>
      </c>
      <c r="H46" s="203">
        <v>8609611.6500000004</v>
      </c>
      <c r="I46" s="44"/>
      <c r="J46" s="162">
        <v>7718231.444444444</v>
      </c>
      <c r="K46" s="178">
        <v>7625668</v>
      </c>
      <c r="L46" s="162">
        <v>8066568.2999999998</v>
      </c>
      <c r="M46" s="39"/>
      <c r="N46" s="471"/>
      <c r="O46" s="479"/>
      <c r="P46" s="479"/>
      <c r="Q46" s="517"/>
      <c r="R46" s="471"/>
      <c r="S46" s="481"/>
      <c r="T46" s="481"/>
      <c r="U46" s="479"/>
      <c r="V46" s="102" t="s">
        <v>194</v>
      </c>
      <c r="W46" s="191">
        <v>42</v>
      </c>
      <c r="X46" s="105" t="s">
        <v>201</v>
      </c>
      <c r="Y46" s="191">
        <v>69</v>
      </c>
      <c r="Z46" s="105" t="s">
        <v>208</v>
      </c>
      <c r="AA46" s="191">
        <v>249</v>
      </c>
      <c r="AB46" s="511"/>
    </row>
    <row r="47" spans="1:28" ht="24" customHeight="1" x14ac:dyDescent="0.25">
      <c r="A47" s="481"/>
      <c r="B47" s="537"/>
      <c r="C47" s="471"/>
      <c r="D47" s="473"/>
      <c r="E47" s="465"/>
      <c r="F47" s="465"/>
      <c r="G47" s="465"/>
      <c r="H47" s="465"/>
      <c r="I47" s="465"/>
      <c r="J47" s="538"/>
      <c r="K47" s="465"/>
      <c r="L47" s="465"/>
      <c r="M47" s="465"/>
      <c r="N47" s="471"/>
      <c r="O47" s="479"/>
      <c r="P47" s="479"/>
      <c r="Q47" s="517"/>
      <c r="R47" s="471"/>
      <c r="S47" s="481"/>
      <c r="T47" s="481"/>
      <c r="U47" s="479"/>
      <c r="V47" s="102" t="s">
        <v>195</v>
      </c>
      <c r="W47" s="191">
        <v>141</v>
      </c>
      <c r="X47" s="105" t="s">
        <v>202</v>
      </c>
      <c r="Y47" s="191">
        <v>191</v>
      </c>
      <c r="Z47" s="105" t="s">
        <v>203</v>
      </c>
      <c r="AA47" s="191">
        <v>11</v>
      </c>
      <c r="AB47" s="511"/>
    </row>
    <row r="48" spans="1:28" ht="24" customHeight="1" x14ac:dyDescent="0.25">
      <c r="A48" s="481"/>
      <c r="B48" s="537"/>
      <c r="C48" s="471"/>
      <c r="D48" s="473"/>
      <c r="E48" s="465"/>
      <c r="F48" s="465"/>
      <c r="G48" s="465"/>
      <c r="H48" s="465"/>
      <c r="I48" s="465"/>
      <c r="J48" s="538"/>
      <c r="K48" s="465"/>
      <c r="L48" s="465"/>
      <c r="M48" s="465"/>
      <c r="N48" s="471"/>
      <c r="O48" s="479"/>
      <c r="P48" s="479"/>
      <c r="Q48" s="517"/>
      <c r="R48" s="471"/>
      <c r="S48" s="481"/>
      <c r="T48" s="481"/>
      <c r="U48" s="479"/>
      <c r="V48" s="102" t="s">
        <v>196</v>
      </c>
      <c r="W48" s="191">
        <v>1</v>
      </c>
      <c r="X48" s="102" t="s">
        <v>203</v>
      </c>
      <c r="Y48" s="191">
        <v>14</v>
      </c>
      <c r="Z48" s="105" t="s">
        <v>209</v>
      </c>
      <c r="AA48" s="191">
        <v>0</v>
      </c>
      <c r="AB48" s="511"/>
    </row>
    <row r="49" spans="1:28 16384:16384" ht="24" customHeight="1" thickBot="1" x14ac:dyDescent="0.3">
      <c r="A49" s="481"/>
      <c r="B49" s="537"/>
      <c r="C49" s="472"/>
      <c r="D49" s="474"/>
      <c r="E49" s="466"/>
      <c r="F49" s="466"/>
      <c r="G49" s="466"/>
      <c r="H49" s="466"/>
      <c r="I49" s="466"/>
      <c r="J49" s="539"/>
      <c r="K49" s="466"/>
      <c r="L49" s="466"/>
      <c r="M49" s="466"/>
      <c r="N49" s="472"/>
      <c r="O49" s="480"/>
      <c r="P49" s="480"/>
      <c r="Q49" s="518"/>
      <c r="R49" s="472"/>
      <c r="S49" s="509"/>
      <c r="T49" s="509"/>
      <c r="U49" s="480"/>
      <c r="V49" s="103" t="s">
        <v>197</v>
      </c>
      <c r="W49" s="191">
        <v>5</v>
      </c>
      <c r="X49" s="103" t="s">
        <v>204</v>
      </c>
      <c r="Y49" s="191">
        <v>0</v>
      </c>
      <c r="Z49" s="103"/>
      <c r="AA49" s="176"/>
      <c r="AB49" s="512"/>
    </row>
    <row r="50" spans="1:28 16384:16384" ht="24" customHeight="1" x14ac:dyDescent="0.25">
      <c r="A50" s="481"/>
      <c r="B50" s="537"/>
      <c r="C50" s="470" t="s">
        <v>166</v>
      </c>
      <c r="D50" s="58" t="s">
        <v>34</v>
      </c>
      <c r="E50" s="84">
        <v>281</v>
      </c>
      <c r="F50" s="84">
        <v>281</v>
      </c>
      <c r="G50" s="84">
        <v>281</v>
      </c>
      <c r="H50" s="84">
        <v>281</v>
      </c>
      <c r="I50" s="111"/>
      <c r="J50" s="111">
        <v>46</v>
      </c>
      <c r="K50" s="111">
        <v>211</v>
      </c>
      <c r="L50" s="110">
        <v>467</v>
      </c>
      <c r="M50" s="110"/>
      <c r="N50" s="470" t="s">
        <v>166</v>
      </c>
      <c r="O50" s="478"/>
      <c r="P50" s="478"/>
      <c r="Q50" s="516" t="s">
        <v>210</v>
      </c>
      <c r="R50" s="470" t="s">
        <v>166</v>
      </c>
      <c r="S50" s="508">
        <v>135</v>
      </c>
      <c r="T50" s="508">
        <v>332</v>
      </c>
      <c r="U50" s="478"/>
      <c r="V50" s="101" t="s">
        <v>191</v>
      </c>
      <c r="W50" s="191">
        <v>0</v>
      </c>
      <c r="X50" s="104" t="s">
        <v>198</v>
      </c>
      <c r="Y50" s="191">
        <v>0</v>
      </c>
      <c r="Z50" s="104" t="s">
        <v>205</v>
      </c>
      <c r="AA50" s="191">
        <v>109</v>
      </c>
      <c r="AB50" s="510">
        <f t="shared" ref="AB50" si="5">S50+T50+U50</f>
        <v>467</v>
      </c>
    </row>
    <row r="51" spans="1:28 16384:16384" ht="24" customHeight="1" x14ac:dyDescent="0.25">
      <c r="A51" s="481"/>
      <c r="B51" s="537"/>
      <c r="C51" s="471"/>
      <c r="D51" s="59" t="s">
        <v>35</v>
      </c>
      <c r="E51" s="171">
        <v>95882350</v>
      </c>
      <c r="F51" s="183">
        <v>95882350</v>
      </c>
      <c r="G51" s="196">
        <v>95882350</v>
      </c>
      <c r="H51" s="203">
        <v>73211850</v>
      </c>
      <c r="I51" s="44"/>
      <c r="J51" s="162">
        <v>21186666.666666668</v>
      </c>
      <c r="K51" s="199">
        <v>24871150</v>
      </c>
      <c r="L51" s="169">
        <v>29664750</v>
      </c>
      <c r="M51" s="39"/>
      <c r="N51" s="471"/>
      <c r="O51" s="479"/>
      <c r="P51" s="479"/>
      <c r="Q51" s="517"/>
      <c r="R51" s="471"/>
      <c r="S51" s="481"/>
      <c r="T51" s="481"/>
      <c r="U51" s="479"/>
      <c r="V51" s="102" t="s">
        <v>192</v>
      </c>
      <c r="W51" s="191">
        <v>1</v>
      </c>
      <c r="X51" s="105" t="s">
        <v>199</v>
      </c>
      <c r="Y51" s="191">
        <v>0</v>
      </c>
      <c r="Z51" s="105" t="s">
        <v>206</v>
      </c>
      <c r="AA51" s="191">
        <v>1</v>
      </c>
      <c r="AB51" s="511"/>
    </row>
    <row r="52" spans="1:28 16384:16384" ht="24" customHeight="1" x14ac:dyDescent="0.25">
      <c r="A52" s="481"/>
      <c r="B52" s="537"/>
      <c r="C52" s="471"/>
      <c r="D52" s="107" t="s">
        <v>36</v>
      </c>
      <c r="E52" s="86"/>
      <c r="F52" s="86"/>
      <c r="G52" s="86"/>
      <c r="H52" s="86"/>
      <c r="I52" s="44"/>
      <c r="J52" s="44"/>
      <c r="K52" s="44"/>
      <c r="L52" s="39"/>
      <c r="M52" s="39"/>
      <c r="N52" s="471"/>
      <c r="O52" s="479"/>
      <c r="P52" s="479"/>
      <c r="Q52" s="517"/>
      <c r="R52" s="471"/>
      <c r="S52" s="481"/>
      <c r="T52" s="481"/>
      <c r="U52" s="479"/>
      <c r="V52" s="102" t="s">
        <v>193</v>
      </c>
      <c r="W52" s="191">
        <v>28</v>
      </c>
      <c r="X52" s="105" t="s">
        <v>200</v>
      </c>
      <c r="Y52" s="191">
        <v>0</v>
      </c>
      <c r="Z52" s="105" t="s">
        <v>207</v>
      </c>
      <c r="AA52" s="191">
        <v>8</v>
      </c>
      <c r="AB52" s="511"/>
    </row>
    <row r="53" spans="1:28 16384:16384" ht="24" customHeight="1" x14ac:dyDescent="0.25">
      <c r="A53" s="481"/>
      <c r="B53" s="537"/>
      <c r="C53" s="471"/>
      <c r="D53" s="59" t="s">
        <v>37</v>
      </c>
      <c r="E53" s="180">
        <v>8609611.6500000004</v>
      </c>
      <c r="F53" s="183">
        <v>8609611.6500000004</v>
      </c>
      <c r="G53" s="196">
        <v>8609611.6500000004</v>
      </c>
      <c r="H53" s="203">
        <v>8609611.6500000004</v>
      </c>
      <c r="I53" s="44"/>
      <c r="J53" s="162">
        <v>7718231.444444444</v>
      </c>
      <c r="K53" s="178">
        <v>7625668</v>
      </c>
      <c r="L53" s="162">
        <v>8066568.2999999998</v>
      </c>
      <c r="M53" s="39"/>
      <c r="N53" s="471"/>
      <c r="O53" s="479"/>
      <c r="P53" s="479"/>
      <c r="Q53" s="517"/>
      <c r="R53" s="471"/>
      <c r="S53" s="481"/>
      <c r="T53" s="481"/>
      <c r="U53" s="479"/>
      <c r="V53" s="102" t="s">
        <v>194</v>
      </c>
      <c r="W53" s="191">
        <v>158</v>
      </c>
      <c r="X53" s="105" t="s">
        <v>201</v>
      </c>
      <c r="Y53" s="191">
        <v>15</v>
      </c>
      <c r="Z53" s="105" t="s">
        <v>208</v>
      </c>
      <c r="AA53" s="191">
        <v>349</v>
      </c>
      <c r="AB53" s="511"/>
    </row>
    <row r="54" spans="1:28 16384:16384" ht="24" customHeight="1" x14ac:dyDescent="0.25">
      <c r="A54" s="481"/>
      <c r="B54" s="537"/>
      <c r="C54" s="471"/>
      <c r="D54" s="473"/>
      <c r="E54" s="465"/>
      <c r="F54" s="465"/>
      <c r="G54" s="465"/>
      <c r="H54" s="465"/>
      <c r="I54" s="465"/>
      <c r="J54" s="538"/>
      <c r="K54" s="465"/>
      <c r="L54" s="465"/>
      <c r="M54" s="465"/>
      <c r="N54" s="471"/>
      <c r="O54" s="479"/>
      <c r="P54" s="479"/>
      <c r="Q54" s="517"/>
      <c r="R54" s="471"/>
      <c r="S54" s="481"/>
      <c r="T54" s="481"/>
      <c r="U54" s="479"/>
      <c r="V54" s="102" t="s">
        <v>195</v>
      </c>
      <c r="W54" s="191">
        <v>257</v>
      </c>
      <c r="X54" s="105" t="s">
        <v>202</v>
      </c>
      <c r="Y54" s="191">
        <v>452</v>
      </c>
      <c r="Z54" s="105" t="s">
        <v>203</v>
      </c>
      <c r="AA54" s="191">
        <v>0</v>
      </c>
      <c r="AB54" s="511"/>
    </row>
    <row r="55" spans="1:28 16384:16384" ht="24" customHeight="1" x14ac:dyDescent="0.25">
      <c r="A55" s="481"/>
      <c r="B55" s="537"/>
      <c r="C55" s="471"/>
      <c r="D55" s="473"/>
      <c r="E55" s="465"/>
      <c r="F55" s="465"/>
      <c r="G55" s="465"/>
      <c r="H55" s="465"/>
      <c r="I55" s="465"/>
      <c r="J55" s="538"/>
      <c r="K55" s="465"/>
      <c r="L55" s="465"/>
      <c r="M55" s="465"/>
      <c r="N55" s="471"/>
      <c r="O55" s="479"/>
      <c r="P55" s="479"/>
      <c r="Q55" s="517"/>
      <c r="R55" s="471"/>
      <c r="S55" s="481"/>
      <c r="T55" s="481"/>
      <c r="U55" s="479"/>
      <c r="V55" s="102" t="s">
        <v>196</v>
      </c>
      <c r="W55" s="191">
        <v>17</v>
      </c>
      <c r="X55" s="102" t="s">
        <v>203</v>
      </c>
      <c r="Y55" s="191">
        <v>0</v>
      </c>
      <c r="Z55" s="105" t="s">
        <v>209</v>
      </c>
      <c r="AA55" s="191">
        <v>0</v>
      </c>
      <c r="AB55" s="511"/>
    </row>
    <row r="56" spans="1:28 16384:16384" ht="24" customHeight="1" thickBot="1" x14ac:dyDescent="0.3">
      <c r="A56" s="481"/>
      <c r="B56" s="537"/>
      <c r="C56" s="472"/>
      <c r="D56" s="474"/>
      <c r="E56" s="466"/>
      <c r="F56" s="466"/>
      <c r="G56" s="466"/>
      <c r="H56" s="466"/>
      <c r="I56" s="466"/>
      <c r="J56" s="539"/>
      <c r="K56" s="466"/>
      <c r="L56" s="466"/>
      <c r="M56" s="466"/>
      <c r="N56" s="472"/>
      <c r="O56" s="480"/>
      <c r="P56" s="480"/>
      <c r="Q56" s="518"/>
      <c r="R56" s="472"/>
      <c r="S56" s="509"/>
      <c r="T56" s="509"/>
      <c r="U56" s="480"/>
      <c r="V56" s="103" t="s">
        <v>197</v>
      </c>
      <c r="W56" s="191">
        <v>6</v>
      </c>
      <c r="X56" s="103" t="s">
        <v>204</v>
      </c>
      <c r="Y56" s="191">
        <v>0</v>
      </c>
      <c r="Z56" s="103"/>
      <c r="AA56" s="176"/>
      <c r="AB56" s="512"/>
    </row>
    <row r="57" spans="1:28 16384:16384" ht="24" customHeight="1" x14ac:dyDescent="0.25">
      <c r="A57" s="481"/>
      <c r="B57" s="537"/>
      <c r="C57" s="470" t="s">
        <v>167</v>
      </c>
      <c r="D57" s="58" t="s">
        <v>34</v>
      </c>
      <c r="E57" s="84">
        <v>281</v>
      </c>
      <c r="F57" s="84">
        <v>281</v>
      </c>
      <c r="G57" s="84">
        <v>281</v>
      </c>
      <c r="H57" s="84">
        <v>281</v>
      </c>
      <c r="I57" s="111"/>
      <c r="J57" s="111">
        <v>78</v>
      </c>
      <c r="K57" s="111">
        <v>205</v>
      </c>
      <c r="L57" s="110">
        <v>422</v>
      </c>
      <c r="M57" s="110"/>
      <c r="N57" s="470" t="s">
        <v>167</v>
      </c>
      <c r="O57" s="478"/>
      <c r="P57" s="478"/>
      <c r="Q57" s="516" t="s">
        <v>210</v>
      </c>
      <c r="R57" s="470" t="s">
        <v>167</v>
      </c>
      <c r="S57" s="508">
        <v>168</v>
      </c>
      <c r="T57" s="508">
        <v>254</v>
      </c>
      <c r="U57" s="478"/>
      <c r="V57" s="101" t="s">
        <v>191</v>
      </c>
      <c r="W57" s="191">
        <v>0</v>
      </c>
      <c r="X57" s="104" t="s">
        <v>198</v>
      </c>
      <c r="Y57" s="191">
        <v>0</v>
      </c>
      <c r="Z57" s="104" t="s">
        <v>205</v>
      </c>
      <c r="AA57" s="191">
        <v>36</v>
      </c>
      <c r="AB57" s="510">
        <f t="shared" ref="AB57" si="6">S57+T57+U57</f>
        <v>422</v>
      </c>
    </row>
    <row r="58" spans="1:28 16384:16384" ht="24" customHeight="1" x14ac:dyDescent="0.25">
      <c r="A58" s="481"/>
      <c r="B58" s="537"/>
      <c r="C58" s="471"/>
      <c r="D58" s="59" t="s">
        <v>35</v>
      </c>
      <c r="E58" s="171">
        <v>95882350</v>
      </c>
      <c r="F58" s="183">
        <v>95882350</v>
      </c>
      <c r="G58" s="196">
        <v>95882350</v>
      </c>
      <c r="H58" s="203">
        <v>73211850</v>
      </c>
      <c r="I58" s="44"/>
      <c r="J58" s="162">
        <v>21186666.666666668</v>
      </c>
      <c r="K58" s="199">
        <v>24871150</v>
      </c>
      <c r="L58" s="169">
        <v>29664750</v>
      </c>
      <c r="M58" s="39"/>
      <c r="N58" s="471"/>
      <c r="O58" s="479"/>
      <c r="P58" s="479"/>
      <c r="Q58" s="517"/>
      <c r="R58" s="471"/>
      <c r="S58" s="481"/>
      <c r="T58" s="481"/>
      <c r="U58" s="479"/>
      <c r="V58" s="102" t="s">
        <v>192</v>
      </c>
      <c r="W58" s="191">
        <v>0</v>
      </c>
      <c r="X58" s="105" t="s">
        <v>199</v>
      </c>
      <c r="Y58" s="191">
        <v>42</v>
      </c>
      <c r="Z58" s="105" t="s">
        <v>206</v>
      </c>
      <c r="AA58" s="191">
        <v>3</v>
      </c>
      <c r="AB58" s="511"/>
    </row>
    <row r="59" spans="1:28 16384:16384" ht="24" customHeight="1" x14ac:dyDescent="0.25">
      <c r="A59" s="481"/>
      <c r="B59" s="537"/>
      <c r="C59" s="471"/>
      <c r="D59" s="107" t="s">
        <v>36</v>
      </c>
      <c r="E59" s="86"/>
      <c r="F59" s="86"/>
      <c r="G59" s="86"/>
      <c r="H59" s="86"/>
      <c r="I59" s="44"/>
      <c r="J59" s="44"/>
      <c r="K59" s="44"/>
      <c r="L59" s="39"/>
      <c r="M59" s="39"/>
      <c r="N59" s="471"/>
      <c r="O59" s="479"/>
      <c r="P59" s="479"/>
      <c r="Q59" s="517"/>
      <c r="R59" s="471"/>
      <c r="S59" s="481"/>
      <c r="T59" s="481"/>
      <c r="U59" s="479"/>
      <c r="V59" s="102" t="s">
        <v>193</v>
      </c>
      <c r="W59" s="191">
        <v>42</v>
      </c>
      <c r="X59" s="105" t="s">
        <v>200</v>
      </c>
      <c r="Y59" s="191">
        <v>0</v>
      </c>
      <c r="Z59" s="105" t="s">
        <v>207</v>
      </c>
      <c r="AA59" s="191">
        <v>2</v>
      </c>
      <c r="AB59" s="511"/>
    </row>
    <row r="60" spans="1:28 16384:16384" ht="24" customHeight="1" x14ac:dyDescent="0.25">
      <c r="A60" s="481"/>
      <c r="B60" s="537"/>
      <c r="C60" s="471"/>
      <c r="D60" s="59" t="s">
        <v>37</v>
      </c>
      <c r="E60" s="180">
        <v>8609611.6500000004</v>
      </c>
      <c r="F60" s="183">
        <v>8609611.6500000004</v>
      </c>
      <c r="G60" s="196">
        <v>8609611.6500000004</v>
      </c>
      <c r="H60" s="203">
        <v>8609611.6500000004</v>
      </c>
      <c r="I60" s="44"/>
      <c r="J60" s="162">
        <v>7718231.444444444</v>
      </c>
      <c r="K60" s="178">
        <v>7625668</v>
      </c>
      <c r="L60" s="162">
        <v>8066568.2999999998</v>
      </c>
      <c r="M60" s="39"/>
      <c r="N60" s="471"/>
      <c r="O60" s="479"/>
      <c r="P60" s="479"/>
      <c r="Q60" s="517"/>
      <c r="R60" s="471"/>
      <c r="S60" s="481"/>
      <c r="T60" s="481"/>
      <c r="U60" s="479"/>
      <c r="V60" s="102" t="s">
        <v>194</v>
      </c>
      <c r="W60" s="191">
        <v>13</v>
      </c>
      <c r="X60" s="105" t="s">
        <v>201</v>
      </c>
      <c r="Y60" s="191">
        <v>17</v>
      </c>
      <c r="Z60" s="105" t="s">
        <v>208</v>
      </c>
      <c r="AA60" s="191">
        <v>381</v>
      </c>
      <c r="AB60" s="511"/>
    </row>
    <row r="61" spans="1:28 16384:16384" ht="24" customHeight="1" x14ac:dyDescent="0.25">
      <c r="A61" s="481"/>
      <c r="B61" s="537"/>
      <c r="C61" s="471"/>
      <c r="D61" s="473"/>
      <c r="E61" s="465"/>
      <c r="F61" s="465"/>
      <c r="G61" s="465"/>
      <c r="H61" s="465"/>
      <c r="I61" s="465"/>
      <c r="J61" s="538"/>
      <c r="K61" s="465"/>
      <c r="L61" s="465"/>
      <c r="M61" s="465"/>
      <c r="N61" s="471"/>
      <c r="O61" s="479"/>
      <c r="P61" s="479"/>
      <c r="Q61" s="517"/>
      <c r="R61" s="471"/>
      <c r="S61" s="481"/>
      <c r="T61" s="481"/>
      <c r="U61" s="479"/>
      <c r="V61" s="102" t="s">
        <v>195</v>
      </c>
      <c r="W61" s="191">
        <v>305</v>
      </c>
      <c r="X61" s="105" t="s">
        <v>202</v>
      </c>
      <c r="Y61" s="191">
        <v>363</v>
      </c>
      <c r="Z61" s="105" t="s">
        <v>203</v>
      </c>
      <c r="AA61" s="191">
        <v>0</v>
      </c>
      <c r="AB61" s="511"/>
      <c r="XFD61" s="543"/>
    </row>
    <row r="62" spans="1:28 16384:16384" ht="24" customHeight="1" x14ac:dyDescent="0.25">
      <c r="A62" s="481"/>
      <c r="B62" s="537"/>
      <c r="C62" s="471"/>
      <c r="D62" s="473"/>
      <c r="E62" s="465"/>
      <c r="F62" s="465"/>
      <c r="G62" s="465"/>
      <c r="H62" s="465"/>
      <c r="I62" s="465"/>
      <c r="J62" s="538"/>
      <c r="K62" s="465"/>
      <c r="L62" s="465"/>
      <c r="M62" s="465"/>
      <c r="N62" s="471"/>
      <c r="O62" s="479"/>
      <c r="P62" s="479"/>
      <c r="Q62" s="517"/>
      <c r="R62" s="471"/>
      <c r="S62" s="481"/>
      <c r="T62" s="481"/>
      <c r="U62" s="479"/>
      <c r="V62" s="102" t="s">
        <v>196</v>
      </c>
      <c r="W62" s="191">
        <v>62</v>
      </c>
      <c r="X62" s="102" t="s">
        <v>203</v>
      </c>
      <c r="Y62" s="191">
        <v>0</v>
      </c>
      <c r="Z62" s="105" t="s">
        <v>209</v>
      </c>
      <c r="AA62" s="191">
        <v>0</v>
      </c>
      <c r="AB62" s="511"/>
      <c r="XFD62" s="544"/>
    </row>
    <row r="63" spans="1:28 16384:16384" ht="24" customHeight="1" thickBot="1" x14ac:dyDescent="0.3">
      <c r="A63" s="481"/>
      <c r="B63" s="537"/>
      <c r="C63" s="472"/>
      <c r="D63" s="474"/>
      <c r="E63" s="466"/>
      <c r="F63" s="466"/>
      <c r="G63" s="466"/>
      <c r="H63" s="466"/>
      <c r="I63" s="466"/>
      <c r="J63" s="539"/>
      <c r="K63" s="466"/>
      <c r="L63" s="466"/>
      <c r="M63" s="466"/>
      <c r="N63" s="472"/>
      <c r="O63" s="480"/>
      <c r="P63" s="480"/>
      <c r="Q63" s="518"/>
      <c r="R63" s="472"/>
      <c r="S63" s="509"/>
      <c r="T63" s="509"/>
      <c r="U63" s="480"/>
      <c r="V63" s="103" t="s">
        <v>197</v>
      </c>
      <c r="W63" s="191">
        <v>0</v>
      </c>
      <c r="X63" s="103" t="s">
        <v>204</v>
      </c>
      <c r="Y63" s="191">
        <v>0</v>
      </c>
      <c r="Z63" s="103"/>
      <c r="AA63" s="176"/>
      <c r="AB63" s="512"/>
      <c r="XFD63" s="545"/>
    </row>
    <row r="64" spans="1:28 16384:16384" ht="24" customHeight="1" x14ac:dyDescent="0.25">
      <c r="A64" s="481"/>
      <c r="B64" s="537"/>
      <c r="C64" s="470" t="s">
        <v>168</v>
      </c>
      <c r="D64" s="58" t="s">
        <v>34</v>
      </c>
      <c r="E64" s="84">
        <v>281</v>
      </c>
      <c r="F64" s="84">
        <v>281</v>
      </c>
      <c r="G64" s="84">
        <v>281</v>
      </c>
      <c r="H64" s="84">
        <v>281</v>
      </c>
      <c r="I64" s="111"/>
      <c r="J64" s="111">
        <v>211</v>
      </c>
      <c r="K64" s="111">
        <v>445</v>
      </c>
      <c r="L64" s="110">
        <v>593</v>
      </c>
      <c r="M64" s="110"/>
      <c r="N64" s="470" t="s">
        <v>168</v>
      </c>
      <c r="O64" s="478"/>
      <c r="P64" s="478"/>
      <c r="Q64" s="516" t="s">
        <v>210</v>
      </c>
      <c r="R64" s="470" t="s">
        <v>168</v>
      </c>
      <c r="S64" s="508">
        <v>226</v>
      </c>
      <c r="T64" s="508">
        <v>367</v>
      </c>
      <c r="U64" s="478"/>
      <c r="V64" s="101" t="s">
        <v>191</v>
      </c>
      <c r="W64" s="191">
        <v>0</v>
      </c>
      <c r="X64" s="104" t="s">
        <v>198</v>
      </c>
      <c r="Y64" s="191">
        <v>0</v>
      </c>
      <c r="Z64" s="104" t="s">
        <v>205</v>
      </c>
      <c r="AA64" s="191">
        <v>73</v>
      </c>
      <c r="AB64" s="510">
        <f t="shared" ref="AB64" si="7">S64+T64+U64</f>
        <v>593</v>
      </c>
    </row>
    <row r="65" spans="1:28" ht="24" customHeight="1" x14ac:dyDescent="0.25">
      <c r="A65" s="481"/>
      <c r="B65" s="537"/>
      <c r="C65" s="471"/>
      <c r="D65" s="59" t="s">
        <v>35</v>
      </c>
      <c r="E65" s="171">
        <v>95882350</v>
      </c>
      <c r="F65" s="183">
        <v>95882350</v>
      </c>
      <c r="G65" s="196">
        <v>95882350</v>
      </c>
      <c r="H65" s="203">
        <v>73211850</v>
      </c>
      <c r="I65" s="44"/>
      <c r="J65" s="162">
        <v>21186666.666666668</v>
      </c>
      <c r="K65" s="199">
        <v>24871150</v>
      </c>
      <c r="L65" s="169">
        <v>29664750</v>
      </c>
      <c r="M65" s="39"/>
      <c r="N65" s="471"/>
      <c r="O65" s="479"/>
      <c r="P65" s="479"/>
      <c r="Q65" s="517"/>
      <c r="R65" s="471"/>
      <c r="S65" s="481"/>
      <c r="T65" s="481"/>
      <c r="U65" s="479"/>
      <c r="V65" s="102" t="s">
        <v>192</v>
      </c>
      <c r="W65" s="191">
        <v>0</v>
      </c>
      <c r="X65" s="105" t="s">
        <v>199</v>
      </c>
      <c r="Y65" s="191">
        <v>0</v>
      </c>
      <c r="Z65" s="105" t="s">
        <v>206</v>
      </c>
      <c r="AA65" s="191">
        <v>7</v>
      </c>
      <c r="AB65" s="511"/>
    </row>
    <row r="66" spans="1:28" ht="24" customHeight="1" x14ac:dyDescent="0.25">
      <c r="A66" s="481"/>
      <c r="B66" s="537"/>
      <c r="C66" s="471"/>
      <c r="D66" s="107" t="s">
        <v>36</v>
      </c>
      <c r="E66" s="86"/>
      <c r="F66" s="86"/>
      <c r="G66" s="86"/>
      <c r="H66" s="86"/>
      <c r="I66" s="44"/>
      <c r="J66" s="44"/>
      <c r="K66" s="44"/>
      <c r="L66" s="39"/>
      <c r="M66" s="39"/>
      <c r="N66" s="471"/>
      <c r="O66" s="479"/>
      <c r="P66" s="479"/>
      <c r="Q66" s="517"/>
      <c r="R66" s="471"/>
      <c r="S66" s="481"/>
      <c r="T66" s="481"/>
      <c r="U66" s="479"/>
      <c r="V66" s="102" t="s">
        <v>193</v>
      </c>
      <c r="W66" s="191">
        <v>15</v>
      </c>
      <c r="X66" s="105" t="s">
        <v>200</v>
      </c>
      <c r="Y66" s="191">
        <v>0</v>
      </c>
      <c r="Z66" s="105" t="s">
        <v>207</v>
      </c>
      <c r="AA66" s="191">
        <v>2</v>
      </c>
      <c r="AB66" s="511"/>
    </row>
    <row r="67" spans="1:28" ht="24" customHeight="1" x14ac:dyDescent="0.25">
      <c r="A67" s="481"/>
      <c r="B67" s="537"/>
      <c r="C67" s="471"/>
      <c r="D67" s="59" t="s">
        <v>37</v>
      </c>
      <c r="E67" s="180">
        <v>8609611.6500000004</v>
      </c>
      <c r="F67" s="183">
        <v>8609611.6500000004</v>
      </c>
      <c r="G67" s="196">
        <v>8609611.6500000004</v>
      </c>
      <c r="H67" s="203">
        <v>8609611.6500000004</v>
      </c>
      <c r="I67" s="44"/>
      <c r="J67" s="162">
        <v>7718231.444444444</v>
      </c>
      <c r="K67" s="178">
        <v>7625668</v>
      </c>
      <c r="L67" s="162">
        <v>8066568.2999999998</v>
      </c>
      <c r="M67" s="39"/>
      <c r="N67" s="471"/>
      <c r="O67" s="479"/>
      <c r="P67" s="479"/>
      <c r="Q67" s="517"/>
      <c r="R67" s="471"/>
      <c r="S67" s="481"/>
      <c r="T67" s="481"/>
      <c r="U67" s="479"/>
      <c r="V67" s="102" t="s">
        <v>194</v>
      </c>
      <c r="W67" s="191">
        <v>112</v>
      </c>
      <c r="X67" s="105" t="s">
        <v>201</v>
      </c>
      <c r="Y67" s="191">
        <v>0</v>
      </c>
      <c r="Z67" s="105" t="s">
        <v>208</v>
      </c>
      <c r="AA67" s="191">
        <v>391</v>
      </c>
      <c r="AB67" s="511"/>
    </row>
    <row r="68" spans="1:28" ht="24" customHeight="1" x14ac:dyDescent="0.25">
      <c r="A68" s="481"/>
      <c r="B68" s="537"/>
      <c r="C68" s="471"/>
      <c r="D68" s="473"/>
      <c r="E68" s="465"/>
      <c r="F68" s="465"/>
      <c r="G68" s="465"/>
      <c r="H68" s="465"/>
      <c r="I68" s="465"/>
      <c r="J68" s="538"/>
      <c r="K68" s="465"/>
      <c r="L68" s="465"/>
      <c r="M68" s="465"/>
      <c r="N68" s="471"/>
      <c r="O68" s="479"/>
      <c r="P68" s="479"/>
      <c r="Q68" s="517"/>
      <c r="R68" s="471"/>
      <c r="S68" s="481"/>
      <c r="T68" s="481"/>
      <c r="U68" s="479"/>
      <c r="V68" s="102" t="s">
        <v>195</v>
      </c>
      <c r="W68" s="191">
        <v>259</v>
      </c>
      <c r="X68" s="105" t="s">
        <v>202</v>
      </c>
      <c r="Y68" s="191">
        <v>475</v>
      </c>
      <c r="Z68" s="105" t="s">
        <v>203</v>
      </c>
      <c r="AA68" s="191">
        <v>120</v>
      </c>
      <c r="AB68" s="511"/>
    </row>
    <row r="69" spans="1:28" ht="24" customHeight="1" x14ac:dyDescent="0.25">
      <c r="A69" s="481"/>
      <c r="B69" s="537"/>
      <c r="C69" s="471"/>
      <c r="D69" s="473"/>
      <c r="E69" s="465"/>
      <c r="F69" s="465"/>
      <c r="G69" s="465"/>
      <c r="H69" s="465"/>
      <c r="I69" s="465"/>
      <c r="J69" s="538"/>
      <c r="K69" s="465"/>
      <c r="L69" s="465"/>
      <c r="M69" s="465"/>
      <c r="N69" s="471"/>
      <c r="O69" s="479"/>
      <c r="P69" s="479"/>
      <c r="Q69" s="517"/>
      <c r="R69" s="471"/>
      <c r="S69" s="481"/>
      <c r="T69" s="481"/>
      <c r="U69" s="479"/>
      <c r="V69" s="102" t="s">
        <v>196</v>
      </c>
      <c r="W69" s="191">
        <v>89</v>
      </c>
      <c r="X69" s="102" t="s">
        <v>203</v>
      </c>
      <c r="Y69" s="191">
        <v>118</v>
      </c>
      <c r="Z69" s="105" t="s">
        <v>209</v>
      </c>
      <c r="AA69" s="191">
        <v>0</v>
      </c>
      <c r="AB69" s="511"/>
    </row>
    <row r="70" spans="1:28" ht="24" customHeight="1" thickBot="1" x14ac:dyDescent="0.3">
      <c r="A70" s="481"/>
      <c r="B70" s="537"/>
      <c r="C70" s="472"/>
      <c r="D70" s="474"/>
      <c r="E70" s="466"/>
      <c r="F70" s="466"/>
      <c r="G70" s="466"/>
      <c r="H70" s="466"/>
      <c r="I70" s="466"/>
      <c r="J70" s="539"/>
      <c r="K70" s="466"/>
      <c r="L70" s="466"/>
      <c r="M70" s="466"/>
      <c r="N70" s="472"/>
      <c r="O70" s="480"/>
      <c r="P70" s="480"/>
      <c r="Q70" s="518"/>
      <c r="R70" s="472"/>
      <c r="S70" s="509"/>
      <c r="T70" s="509"/>
      <c r="U70" s="480"/>
      <c r="V70" s="103" t="s">
        <v>197</v>
      </c>
      <c r="W70" s="191">
        <v>118</v>
      </c>
      <c r="X70" s="103" t="s">
        <v>204</v>
      </c>
      <c r="Y70" s="191">
        <v>0</v>
      </c>
      <c r="Z70" s="103"/>
      <c r="AA70" s="176"/>
      <c r="AB70" s="512"/>
    </row>
    <row r="71" spans="1:28" ht="24" customHeight="1" x14ac:dyDescent="0.25">
      <c r="A71" s="481"/>
      <c r="B71" s="537"/>
      <c r="C71" s="470" t="s">
        <v>169</v>
      </c>
      <c r="D71" s="58" t="s">
        <v>34</v>
      </c>
      <c r="E71" s="84">
        <v>281</v>
      </c>
      <c r="F71" s="84">
        <v>281</v>
      </c>
      <c r="G71" s="84">
        <v>281</v>
      </c>
      <c r="H71" s="84">
        <v>281</v>
      </c>
      <c r="I71" s="111"/>
      <c r="J71" s="111">
        <v>0</v>
      </c>
      <c r="K71" s="111">
        <v>29</v>
      </c>
      <c r="L71" s="110">
        <v>67</v>
      </c>
      <c r="M71" s="110"/>
      <c r="N71" s="470" t="s">
        <v>169</v>
      </c>
      <c r="O71" s="478"/>
      <c r="P71" s="478"/>
      <c r="Q71" s="516" t="s">
        <v>210</v>
      </c>
      <c r="R71" s="470" t="s">
        <v>169</v>
      </c>
      <c r="S71" s="508">
        <v>22</v>
      </c>
      <c r="T71" s="508">
        <v>45</v>
      </c>
      <c r="U71" s="478"/>
      <c r="V71" s="101" t="s">
        <v>191</v>
      </c>
      <c r="W71" s="191">
        <v>0</v>
      </c>
      <c r="X71" s="104" t="s">
        <v>198</v>
      </c>
      <c r="Y71" s="191">
        <v>0</v>
      </c>
      <c r="Z71" s="104" t="s">
        <v>205</v>
      </c>
      <c r="AA71" s="191">
        <v>0</v>
      </c>
      <c r="AB71" s="510">
        <f t="shared" ref="AB71" si="8">S71+T71+U71</f>
        <v>67</v>
      </c>
    </row>
    <row r="72" spans="1:28" ht="24" customHeight="1" x14ac:dyDescent="0.25">
      <c r="A72" s="481"/>
      <c r="B72" s="537"/>
      <c r="C72" s="471"/>
      <c r="D72" s="59" t="s">
        <v>35</v>
      </c>
      <c r="E72" s="171">
        <v>95882350</v>
      </c>
      <c r="F72" s="183">
        <v>95882350</v>
      </c>
      <c r="G72" s="196">
        <v>95882350</v>
      </c>
      <c r="H72" s="203">
        <v>73211850</v>
      </c>
      <c r="I72" s="44"/>
      <c r="J72" s="162">
        <v>0</v>
      </c>
      <c r="K72" s="199">
        <v>24871150</v>
      </c>
      <c r="L72" s="169">
        <v>29664750</v>
      </c>
      <c r="M72" s="39"/>
      <c r="N72" s="471"/>
      <c r="O72" s="479"/>
      <c r="P72" s="479"/>
      <c r="Q72" s="517"/>
      <c r="R72" s="471"/>
      <c r="S72" s="481"/>
      <c r="T72" s="481"/>
      <c r="U72" s="479"/>
      <c r="V72" s="102" t="s">
        <v>192</v>
      </c>
      <c r="W72" s="191">
        <v>0</v>
      </c>
      <c r="X72" s="105" t="s">
        <v>199</v>
      </c>
      <c r="Y72" s="191">
        <v>0</v>
      </c>
      <c r="Z72" s="105" t="s">
        <v>206</v>
      </c>
      <c r="AA72" s="191">
        <v>2</v>
      </c>
      <c r="AB72" s="511"/>
    </row>
    <row r="73" spans="1:28" ht="24" customHeight="1" x14ac:dyDescent="0.25">
      <c r="A73" s="481"/>
      <c r="B73" s="537"/>
      <c r="C73" s="471"/>
      <c r="D73" s="107" t="s">
        <v>36</v>
      </c>
      <c r="E73" s="86"/>
      <c r="F73" s="86"/>
      <c r="G73" s="86"/>
      <c r="H73" s="86"/>
      <c r="I73" s="44"/>
      <c r="J73" s="44"/>
      <c r="K73" s="44"/>
      <c r="L73" s="39"/>
      <c r="M73" s="39"/>
      <c r="N73" s="471"/>
      <c r="O73" s="479"/>
      <c r="P73" s="479"/>
      <c r="Q73" s="517"/>
      <c r="R73" s="471"/>
      <c r="S73" s="481"/>
      <c r="T73" s="481"/>
      <c r="U73" s="479"/>
      <c r="V73" s="102" t="s">
        <v>193</v>
      </c>
      <c r="W73" s="191">
        <v>0</v>
      </c>
      <c r="X73" s="105" t="s">
        <v>200</v>
      </c>
      <c r="Y73" s="191">
        <v>0</v>
      </c>
      <c r="Z73" s="105" t="s">
        <v>207</v>
      </c>
      <c r="AA73" s="191">
        <v>0</v>
      </c>
      <c r="AB73" s="511"/>
    </row>
    <row r="74" spans="1:28" ht="24" customHeight="1" x14ac:dyDescent="0.25">
      <c r="A74" s="481"/>
      <c r="B74" s="537"/>
      <c r="C74" s="471"/>
      <c r="D74" s="59" t="s">
        <v>37</v>
      </c>
      <c r="E74" s="180">
        <v>8609611.6500000004</v>
      </c>
      <c r="F74" s="183">
        <v>8609611.6500000004</v>
      </c>
      <c r="G74" s="196">
        <v>8609611.6500000004</v>
      </c>
      <c r="H74" s="203">
        <v>8609611.6500000004</v>
      </c>
      <c r="I74" s="44"/>
      <c r="J74" s="162">
        <v>0</v>
      </c>
      <c r="K74" s="178">
        <v>7625668</v>
      </c>
      <c r="L74" s="162">
        <v>8066568.2999999998</v>
      </c>
      <c r="M74" s="39"/>
      <c r="N74" s="471"/>
      <c r="O74" s="479"/>
      <c r="P74" s="479"/>
      <c r="Q74" s="517"/>
      <c r="R74" s="471"/>
      <c r="S74" s="481"/>
      <c r="T74" s="481"/>
      <c r="U74" s="479"/>
      <c r="V74" s="102" t="s">
        <v>194</v>
      </c>
      <c r="W74" s="191">
        <v>3</v>
      </c>
      <c r="X74" s="105" t="s">
        <v>201</v>
      </c>
      <c r="Y74" s="191">
        <v>21</v>
      </c>
      <c r="Z74" s="105" t="s">
        <v>208</v>
      </c>
      <c r="AA74" s="191">
        <v>65</v>
      </c>
      <c r="AB74" s="511"/>
    </row>
    <row r="75" spans="1:28" ht="24" customHeight="1" x14ac:dyDescent="0.25">
      <c r="A75" s="481"/>
      <c r="B75" s="537"/>
      <c r="C75" s="471"/>
      <c r="D75" s="473"/>
      <c r="E75" s="465"/>
      <c r="F75" s="465"/>
      <c r="G75" s="465"/>
      <c r="H75" s="465"/>
      <c r="I75" s="465"/>
      <c r="J75" s="538"/>
      <c r="K75" s="465"/>
      <c r="L75" s="465"/>
      <c r="M75" s="465"/>
      <c r="N75" s="471"/>
      <c r="O75" s="479"/>
      <c r="P75" s="479"/>
      <c r="Q75" s="517"/>
      <c r="R75" s="471"/>
      <c r="S75" s="481"/>
      <c r="T75" s="481"/>
      <c r="U75" s="479"/>
      <c r="V75" s="102" t="s">
        <v>195</v>
      </c>
      <c r="W75" s="191">
        <v>60</v>
      </c>
      <c r="X75" s="105" t="s">
        <v>202</v>
      </c>
      <c r="Y75" s="191">
        <v>46</v>
      </c>
      <c r="Z75" s="105" t="s">
        <v>203</v>
      </c>
      <c r="AA75" s="191">
        <v>0</v>
      </c>
      <c r="AB75" s="511"/>
    </row>
    <row r="76" spans="1:28" ht="24" customHeight="1" x14ac:dyDescent="0.25">
      <c r="A76" s="481"/>
      <c r="B76" s="537"/>
      <c r="C76" s="471"/>
      <c r="D76" s="473"/>
      <c r="E76" s="465"/>
      <c r="F76" s="465"/>
      <c r="G76" s="465"/>
      <c r="H76" s="465"/>
      <c r="I76" s="465"/>
      <c r="J76" s="538"/>
      <c r="K76" s="465"/>
      <c r="L76" s="465"/>
      <c r="M76" s="465"/>
      <c r="N76" s="471"/>
      <c r="O76" s="479"/>
      <c r="P76" s="479"/>
      <c r="Q76" s="517"/>
      <c r="R76" s="471"/>
      <c r="S76" s="481"/>
      <c r="T76" s="481"/>
      <c r="U76" s="479"/>
      <c r="V76" s="102" t="s">
        <v>196</v>
      </c>
      <c r="W76" s="191">
        <v>4</v>
      </c>
      <c r="X76" s="102" t="s">
        <v>203</v>
      </c>
      <c r="Y76" s="191">
        <v>0</v>
      </c>
      <c r="Z76" s="105" t="s">
        <v>209</v>
      </c>
      <c r="AA76" s="191">
        <v>0</v>
      </c>
      <c r="AB76" s="511"/>
    </row>
    <row r="77" spans="1:28" ht="24" customHeight="1" thickBot="1" x14ac:dyDescent="0.3">
      <c r="A77" s="481"/>
      <c r="B77" s="537"/>
      <c r="C77" s="472"/>
      <c r="D77" s="474"/>
      <c r="E77" s="466"/>
      <c r="F77" s="466"/>
      <c r="G77" s="466"/>
      <c r="H77" s="466"/>
      <c r="I77" s="466"/>
      <c r="J77" s="539"/>
      <c r="K77" s="466"/>
      <c r="L77" s="466"/>
      <c r="M77" s="466"/>
      <c r="N77" s="472"/>
      <c r="O77" s="480"/>
      <c r="P77" s="480"/>
      <c r="Q77" s="518"/>
      <c r="R77" s="472"/>
      <c r="S77" s="509"/>
      <c r="T77" s="509"/>
      <c r="U77" s="480"/>
      <c r="V77" s="103" t="s">
        <v>197</v>
      </c>
      <c r="W77" s="191">
        <v>0</v>
      </c>
      <c r="X77" s="103" t="s">
        <v>204</v>
      </c>
      <c r="Y77" s="191">
        <v>0</v>
      </c>
      <c r="Z77" s="103"/>
      <c r="AA77" s="176"/>
      <c r="AB77" s="512"/>
    </row>
    <row r="78" spans="1:28" ht="24" customHeight="1" x14ac:dyDescent="0.25">
      <c r="A78" s="481"/>
      <c r="B78" s="537"/>
      <c r="C78" s="470" t="s">
        <v>170</v>
      </c>
      <c r="D78" s="58" t="s">
        <v>34</v>
      </c>
      <c r="E78" s="84">
        <v>282</v>
      </c>
      <c r="F78" s="84">
        <v>282</v>
      </c>
      <c r="G78" s="84">
        <v>282</v>
      </c>
      <c r="H78" s="84">
        <v>282</v>
      </c>
      <c r="I78" s="111"/>
      <c r="J78" s="111">
        <v>55</v>
      </c>
      <c r="K78" s="111">
        <v>263</v>
      </c>
      <c r="L78" s="110">
        <v>356</v>
      </c>
      <c r="M78" s="110"/>
      <c r="N78" s="470" t="s">
        <v>170</v>
      </c>
      <c r="O78" s="478"/>
      <c r="P78" s="478"/>
      <c r="Q78" s="516" t="s">
        <v>210</v>
      </c>
      <c r="R78" s="470" t="s">
        <v>170</v>
      </c>
      <c r="S78" s="508">
        <v>145</v>
      </c>
      <c r="T78" s="508">
        <v>211</v>
      </c>
      <c r="U78" s="478"/>
      <c r="V78" s="101" t="s">
        <v>191</v>
      </c>
      <c r="W78" s="191">
        <v>0</v>
      </c>
      <c r="X78" s="104" t="s">
        <v>198</v>
      </c>
      <c r="Y78" s="191">
        <v>0</v>
      </c>
      <c r="Z78" s="104" t="s">
        <v>205</v>
      </c>
      <c r="AA78" s="191">
        <v>5</v>
      </c>
      <c r="AB78" s="510">
        <f t="shared" ref="AB78" si="9">S78+T78+U78</f>
        <v>356</v>
      </c>
    </row>
    <row r="79" spans="1:28" ht="24" customHeight="1" x14ac:dyDescent="0.25">
      <c r="A79" s="481"/>
      <c r="B79" s="537"/>
      <c r="C79" s="471"/>
      <c r="D79" s="59" t="s">
        <v>35</v>
      </c>
      <c r="E79" s="171">
        <v>95882350</v>
      </c>
      <c r="F79" s="183">
        <v>95882350</v>
      </c>
      <c r="G79" s="196">
        <v>95882350</v>
      </c>
      <c r="H79" s="203">
        <v>73211850</v>
      </c>
      <c r="I79" s="44"/>
      <c r="J79" s="162">
        <v>21186666.666666668</v>
      </c>
      <c r="K79" s="199">
        <v>24871150</v>
      </c>
      <c r="L79" s="169">
        <v>29664750</v>
      </c>
      <c r="M79" s="39"/>
      <c r="N79" s="471"/>
      <c r="O79" s="479"/>
      <c r="P79" s="479"/>
      <c r="Q79" s="517"/>
      <c r="R79" s="471"/>
      <c r="S79" s="481"/>
      <c r="T79" s="481"/>
      <c r="U79" s="479"/>
      <c r="V79" s="102" t="s">
        <v>192</v>
      </c>
      <c r="W79" s="191">
        <v>84</v>
      </c>
      <c r="X79" s="105" t="s">
        <v>199</v>
      </c>
      <c r="Y79" s="191">
        <v>130</v>
      </c>
      <c r="Z79" s="105" t="s">
        <v>206</v>
      </c>
      <c r="AA79" s="191">
        <v>0</v>
      </c>
      <c r="AB79" s="511"/>
    </row>
    <row r="80" spans="1:28" ht="24" customHeight="1" x14ac:dyDescent="0.25">
      <c r="A80" s="481"/>
      <c r="B80" s="537"/>
      <c r="C80" s="471"/>
      <c r="D80" s="107" t="s">
        <v>36</v>
      </c>
      <c r="E80" s="86"/>
      <c r="F80" s="86"/>
      <c r="G80" s="86"/>
      <c r="H80" s="86"/>
      <c r="I80" s="44"/>
      <c r="J80" s="44"/>
      <c r="K80" s="44"/>
      <c r="L80" s="39"/>
      <c r="M80" s="39"/>
      <c r="N80" s="471"/>
      <c r="O80" s="479"/>
      <c r="P80" s="479"/>
      <c r="Q80" s="517"/>
      <c r="R80" s="471"/>
      <c r="S80" s="481"/>
      <c r="T80" s="481"/>
      <c r="U80" s="479"/>
      <c r="V80" s="102" t="s">
        <v>193</v>
      </c>
      <c r="W80" s="191">
        <v>51</v>
      </c>
      <c r="X80" s="105" t="s">
        <v>200</v>
      </c>
      <c r="Y80" s="191">
        <v>0</v>
      </c>
      <c r="Z80" s="105" t="s">
        <v>207</v>
      </c>
      <c r="AA80" s="191">
        <v>1</v>
      </c>
      <c r="AB80" s="511"/>
    </row>
    <row r="81" spans="1:28" ht="24" customHeight="1" x14ac:dyDescent="0.25">
      <c r="A81" s="481"/>
      <c r="B81" s="537"/>
      <c r="C81" s="471"/>
      <c r="D81" s="59" t="s">
        <v>37</v>
      </c>
      <c r="E81" s="180">
        <v>8609611.6500000004</v>
      </c>
      <c r="F81" s="183">
        <v>8609611.6500000004</v>
      </c>
      <c r="G81" s="196">
        <v>8609611.6500000004</v>
      </c>
      <c r="H81" s="203">
        <v>8609611.6500000004</v>
      </c>
      <c r="I81" s="44"/>
      <c r="J81" s="162">
        <v>7718231.444444444</v>
      </c>
      <c r="K81" s="178">
        <v>7625668</v>
      </c>
      <c r="L81" s="162">
        <v>8066568.2999999998</v>
      </c>
      <c r="M81" s="39"/>
      <c r="N81" s="471"/>
      <c r="O81" s="479"/>
      <c r="P81" s="479"/>
      <c r="Q81" s="517"/>
      <c r="R81" s="471"/>
      <c r="S81" s="481"/>
      <c r="T81" s="481"/>
      <c r="U81" s="479"/>
      <c r="V81" s="102" t="s">
        <v>194</v>
      </c>
      <c r="W81" s="191">
        <v>19</v>
      </c>
      <c r="X81" s="105" t="s">
        <v>201</v>
      </c>
      <c r="Y81" s="191">
        <v>20</v>
      </c>
      <c r="Z81" s="105" t="s">
        <v>208</v>
      </c>
      <c r="AA81" s="191">
        <v>350</v>
      </c>
      <c r="AB81" s="511"/>
    </row>
    <row r="82" spans="1:28" ht="24" customHeight="1" x14ac:dyDescent="0.25">
      <c r="A82" s="481"/>
      <c r="B82" s="537"/>
      <c r="C82" s="471"/>
      <c r="D82" s="473"/>
      <c r="E82" s="465"/>
      <c r="F82" s="465"/>
      <c r="G82" s="465"/>
      <c r="H82" s="465"/>
      <c r="I82" s="465"/>
      <c r="J82" s="538"/>
      <c r="K82" s="465"/>
      <c r="L82" s="465"/>
      <c r="M82" s="465"/>
      <c r="N82" s="471"/>
      <c r="O82" s="479"/>
      <c r="P82" s="479"/>
      <c r="Q82" s="517"/>
      <c r="R82" s="471"/>
      <c r="S82" s="481"/>
      <c r="T82" s="481"/>
      <c r="U82" s="479"/>
      <c r="V82" s="102" t="s">
        <v>195</v>
      </c>
      <c r="W82" s="191">
        <v>153</v>
      </c>
      <c r="X82" s="105" t="s">
        <v>202</v>
      </c>
      <c r="Y82" s="191">
        <v>184</v>
      </c>
      <c r="Z82" s="105" t="s">
        <v>203</v>
      </c>
      <c r="AA82" s="191">
        <v>0</v>
      </c>
      <c r="AB82" s="511"/>
    </row>
    <row r="83" spans="1:28" ht="24" customHeight="1" x14ac:dyDescent="0.25">
      <c r="A83" s="481"/>
      <c r="B83" s="537"/>
      <c r="C83" s="471"/>
      <c r="D83" s="473"/>
      <c r="E83" s="465"/>
      <c r="F83" s="465"/>
      <c r="G83" s="465"/>
      <c r="H83" s="465"/>
      <c r="I83" s="465"/>
      <c r="J83" s="538"/>
      <c r="K83" s="465"/>
      <c r="L83" s="465"/>
      <c r="M83" s="465"/>
      <c r="N83" s="471"/>
      <c r="O83" s="479"/>
      <c r="P83" s="479"/>
      <c r="Q83" s="517"/>
      <c r="R83" s="471"/>
      <c r="S83" s="481"/>
      <c r="T83" s="481"/>
      <c r="U83" s="479"/>
      <c r="V83" s="102" t="s">
        <v>196</v>
      </c>
      <c r="W83" s="191">
        <v>18</v>
      </c>
      <c r="X83" s="102" t="s">
        <v>203</v>
      </c>
      <c r="Y83" s="191">
        <v>22</v>
      </c>
      <c r="Z83" s="105" t="s">
        <v>209</v>
      </c>
      <c r="AA83" s="191">
        <v>0</v>
      </c>
      <c r="AB83" s="511"/>
    </row>
    <row r="84" spans="1:28" ht="24" customHeight="1" thickBot="1" x14ac:dyDescent="0.3">
      <c r="A84" s="481"/>
      <c r="B84" s="537"/>
      <c r="C84" s="472"/>
      <c r="D84" s="474"/>
      <c r="E84" s="466"/>
      <c r="F84" s="466"/>
      <c r="G84" s="466"/>
      <c r="H84" s="466"/>
      <c r="I84" s="466"/>
      <c r="J84" s="539"/>
      <c r="K84" s="466"/>
      <c r="L84" s="466"/>
      <c r="M84" s="466"/>
      <c r="N84" s="472"/>
      <c r="O84" s="480"/>
      <c r="P84" s="480"/>
      <c r="Q84" s="518"/>
      <c r="R84" s="472"/>
      <c r="S84" s="509"/>
      <c r="T84" s="509"/>
      <c r="U84" s="480"/>
      <c r="V84" s="103" t="s">
        <v>197</v>
      </c>
      <c r="W84" s="191">
        <v>31</v>
      </c>
      <c r="X84" s="103" t="s">
        <v>204</v>
      </c>
      <c r="Y84" s="191">
        <v>0</v>
      </c>
      <c r="Z84" s="103"/>
      <c r="AA84" s="176"/>
      <c r="AB84" s="512"/>
    </row>
    <row r="85" spans="1:28" ht="24" customHeight="1" x14ac:dyDescent="0.25">
      <c r="A85" s="481"/>
      <c r="B85" s="537"/>
      <c r="C85" s="470" t="s">
        <v>171</v>
      </c>
      <c r="D85" s="58" t="s">
        <v>34</v>
      </c>
      <c r="E85" s="84">
        <v>281</v>
      </c>
      <c r="F85" s="84">
        <v>281</v>
      </c>
      <c r="G85" s="84">
        <v>281</v>
      </c>
      <c r="H85" s="84">
        <v>281</v>
      </c>
      <c r="I85" s="111"/>
      <c r="J85" s="111">
        <v>0</v>
      </c>
      <c r="K85" s="111">
        <v>230</v>
      </c>
      <c r="L85" s="110">
        <v>392</v>
      </c>
      <c r="M85" s="110"/>
      <c r="N85" s="470" t="s">
        <v>171</v>
      </c>
      <c r="O85" s="478"/>
      <c r="P85" s="478"/>
      <c r="Q85" s="516" t="s">
        <v>210</v>
      </c>
      <c r="R85" s="470" t="s">
        <v>171</v>
      </c>
      <c r="S85" s="508">
        <v>145</v>
      </c>
      <c r="T85" s="508">
        <v>243</v>
      </c>
      <c r="U85" s="478">
        <v>4</v>
      </c>
      <c r="V85" s="101" t="s">
        <v>191</v>
      </c>
      <c r="W85" s="191">
        <v>1</v>
      </c>
      <c r="X85" s="104" t="s">
        <v>198</v>
      </c>
      <c r="Y85" s="191">
        <v>1</v>
      </c>
      <c r="Z85" s="104" t="s">
        <v>205</v>
      </c>
      <c r="AA85" s="191">
        <v>140</v>
      </c>
      <c r="AB85" s="510">
        <f t="shared" ref="AB85" si="10">S85+T85+U85</f>
        <v>392</v>
      </c>
    </row>
    <row r="86" spans="1:28" ht="24" customHeight="1" x14ac:dyDescent="0.25">
      <c r="A86" s="481"/>
      <c r="B86" s="537"/>
      <c r="C86" s="471"/>
      <c r="D86" s="59" t="s">
        <v>35</v>
      </c>
      <c r="E86" s="171">
        <v>95882350</v>
      </c>
      <c r="F86" s="183">
        <v>95882350</v>
      </c>
      <c r="G86" s="196">
        <v>95882350</v>
      </c>
      <c r="H86" s="203">
        <v>73211850</v>
      </c>
      <c r="I86" s="44"/>
      <c r="J86" s="162">
        <v>0</v>
      </c>
      <c r="K86" s="199">
        <v>24871150</v>
      </c>
      <c r="L86" s="169">
        <v>29664750</v>
      </c>
      <c r="M86" s="39"/>
      <c r="N86" s="471"/>
      <c r="O86" s="479"/>
      <c r="P86" s="479"/>
      <c r="Q86" s="517"/>
      <c r="R86" s="471"/>
      <c r="S86" s="481"/>
      <c r="T86" s="481"/>
      <c r="U86" s="479"/>
      <c r="V86" s="102" t="s">
        <v>192</v>
      </c>
      <c r="W86" s="191">
        <v>46</v>
      </c>
      <c r="X86" s="105" t="s">
        <v>199</v>
      </c>
      <c r="Y86" s="191">
        <v>46</v>
      </c>
      <c r="Z86" s="105" t="s">
        <v>206</v>
      </c>
      <c r="AA86" s="191">
        <v>9</v>
      </c>
      <c r="AB86" s="511"/>
    </row>
    <row r="87" spans="1:28" ht="24" customHeight="1" x14ac:dyDescent="0.25">
      <c r="A87" s="481"/>
      <c r="B87" s="537"/>
      <c r="C87" s="471"/>
      <c r="D87" s="107" t="s">
        <v>36</v>
      </c>
      <c r="E87" s="86"/>
      <c r="F87" s="86"/>
      <c r="G87" s="86"/>
      <c r="H87" s="86"/>
      <c r="I87" s="44"/>
      <c r="J87" s="44"/>
      <c r="K87" s="44"/>
      <c r="L87" s="39"/>
      <c r="M87" s="39"/>
      <c r="N87" s="471"/>
      <c r="O87" s="479"/>
      <c r="P87" s="479"/>
      <c r="Q87" s="517"/>
      <c r="R87" s="471"/>
      <c r="S87" s="481"/>
      <c r="T87" s="481"/>
      <c r="U87" s="479"/>
      <c r="V87" s="102" t="s">
        <v>193</v>
      </c>
      <c r="W87" s="191">
        <v>131</v>
      </c>
      <c r="X87" s="105" t="s">
        <v>200</v>
      </c>
      <c r="Y87" s="191">
        <v>131</v>
      </c>
      <c r="Z87" s="105" t="s">
        <v>207</v>
      </c>
      <c r="AA87" s="191">
        <v>7</v>
      </c>
      <c r="AB87" s="511"/>
    </row>
    <row r="88" spans="1:28" ht="24" customHeight="1" x14ac:dyDescent="0.25">
      <c r="A88" s="481"/>
      <c r="B88" s="537"/>
      <c r="C88" s="471"/>
      <c r="D88" s="59" t="s">
        <v>37</v>
      </c>
      <c r="E88" s="180">
        <v>8609611.6500000004</v>
      </c>
      <c r="F88" s="183">
        <v>8609611.6500000004</v>
      </c>
      <c r="G88" s="196">
        <v>8609611.6500000004</v>
      </c>
      <c r="H88" s="203">
        <v>8609611.6500000004</v>
      </c>
      <c r="I88" s="44"/>
      <c r="J88" s="162">
        <v>0</v>
      </c>
      <c r="K88" s="178">
        <v>7625668</v>
      </c>
      <c r="L88" s="162">
        <v>8066568.2999999998</v>
      </c>
      <c r="M88" s="39"/>
      <c r="N88" s="471"/>
      <c r="O88" s="479"/>
      <c r="P88" s="479"/>
      <c r="Q88" s="517"/>
      <c r="R88" s="471"/>
      <c r="S88" s="481"/>
      <c r="T88" s="481"/>
      <c r="U88" s="479"/>
      <c r="V88" s="102" t="s">
        <v>194</v>
      </c>
      <c r="W88" s="191">
        <v>27</v>
      </c>
      <c r="X88" s="105" t="s">
        <v>201</v>
      </c>
      <c r="Y88" s="191">
        <v>50</v>
      </c>
      <c r="Z88" s="105" t="s">
        <v>208</v>
      </c>
      <c r="AA88" s="191">
        <v>236</v>
      </c>
      <c r="AB88" s="511"/>
    </row>
    <row r="89" spans="1:28" ht="24" customHeight="1" x14ac:dyDescent="0.25">
      <c r="A89" s="481"/>
      <c r="B89" s="537"/>
      <c r="C89" s="471"/>
      <c r="D89" s="473"/>
      <c r="E89" s="465"/>
      <c r="F89" s="465"/>
      <c r="G89" s="465"/>
      <c r="H89" s="465"/>
      <c r="I89" s="465"/>
      <c r="J89" s="538"/>
      <c r="K89" s="465"/>
      <c r="L89" s="465"/>
      <c r="M89" s="465"/>
      <c r="N89" s="471"/>
      <c r="O89" s="479"/>
      <c r="P89" s="479"/>
      <c r="Q89" s="517"/>
      <c r="R89" s="471"/>
      <c r="S89" s="481"/>
      <c r="T89" s="481"/>
      <c r="U89" s="479"/>
      <c r="V89" s="102" t="s">
        <v>195</v>
      </c>
      <c r="W89" s="191">
        <v>151</v>
      </c>
      <c r="X89" s="105" t="s">
        <v>202</v>
      </c>
      <c r="Y89" s="191">
        <v>164</v>
      </c>
      <c r="Z89" s="105" t="s">
        <v>203</v>
      </c>
      <c r="AA89" s="191">
        <v>0</v>
      </c>
      <c r="AB89" s="511"/>
    </row>
    <row r="90" spans="1:28" ht="24" customHeight="1" x14ac:dyDescent="0.25">
      <c r="A90" s="481"/>
      <c r="B90" s="537"/>
      <c r="C90" s="471"/>
      <c r="D90" s="473"/>
      <c r="E90" s="465"/>
      <c r="F90" s="465"/>
      <c r="G90" s="465"/>
      <c r="H90" s="465"/>
      <c r="I90" s="465"/>
      <c r="J90" s="538"/>
      <c r="K90" s="465"/>
      <c r="L90" s="465"/>
      <c r="M90" s="465"/>
      <c r="N90" s="471"/>
      <c r="O90" s="479"/>
      <c r="P90" s="479"/>
      <c r="Q90" s="517"/>
      <c r="R90" s="471"/>
      <c r="S90" s="481"/>
      <c r="T90" s="481"/>
      <c r="U90" s="479"/>
      <c r="V90" s="102" t="s">
        <v>196</v>
      </c>
      <c r="W90" s="191">
        <v>16</v>
      </c>
      <c r="X90" s="102" t="s">
        <v>203</v>
      </c>
      <c r="Y90" s="191">
        <v>0</v>
      </c>
      <c r="Z90" s="105" t="s">
        <v>209</v>
      </c>
      <c r="AA90" s="191">
        <v>0</v>
      </c>
      <c r="AB90" s="511"/>
    </row>
    <row r="91" spans="1:28" ht="24" customHeight="1" thickBot="1" x14ac:dyDescent="0.3">
      <c r="A91" s="481"/>
      <c r="B91" s="537"/>
      <c r="C91" s="472"/>
      <c r="D91" s="474"/>
      <c r="E91" s="466"/>
      <c r="F91" s="466"/>
      <c r="G91" s="466"/>
      <c r="H91" s="466"/>
      <c r="I91" s="466"/>
      <c r="J91" s="539"/>
      <c r="K91" s="466"/>
      <c r="L91" s="466"/>
      <c r="M91" s="466"/>
      <c r="N91" s="472"/>
      <c r="O91" s="480"/>
      <c r="P91" s="480"/>
      <c r="Q91" s="518"/>
      <c r="R91" s="472"/>
      <c r="S91" s="509"/>
      <c r="T91" s="509"/>
      <c r="U91" s="480"/>
      <c r="V91" s="103" t="s">
        <v>197</v>
      </c>
      <c r="W91" s="191">
        <v>20</v>
      </c>
      <c r="X91" s="103" t="s">
        <v>204</v>
      </c>
      <c r="Y91" s="191">
        <v>0</v>
      </c>
      <c r="Z91" s="103"/>
      <c r="AA91" s="176"/>
      <c r="AB91" s="512"/>
    </row>
    <row r="92" spans="1:28" ht="24" customHeight="1" x14ac:dyDescent="0.25">
      <c r="A92" s="481"/>
      <c r="B92" s="537"/>
      <c r="C92" s="470" t="s">
        <v>172</v>
      </c>
      <c r="D92" s="58" t="s">
        <v>34</v>
      </c>
      <c r="E92" s="84">
        <v>281</v>
      </c>
      <c r="F92" s="84">
        <v>281</v>
      </c>
      <c r="G92" s="84">
        <v>281</v>
      </c>
      <c r="H92" s="84">
        <v>281</v>
      </c>
      <c r="I92" s="111"/>
      <c r="J92" s="111">
        <v>84</v>
      </c>
      <c r="K92" s="111">
        <v>95</v>
      </c>
      <c r="L92" s="110">
        <v>126</v>
      </c>
      <c r="M92" s="110"/>
      <c r="N92" s="470" t="s">
        <v>172</v>
      </c>
      <c r="O92" s="478"/>
      <c r="P92" s="478"/>
      <c r="Q92" s="516" t="s">
        <v>210</v>
      </c>
      <c r="R92" s="470" t="s">
        <v>172</v>
      </c>
      <c r="S92" s="508">
        <v>55</v>
      </c>
      <c r="T92" s="508">
        <v>71</v>
      </c>
      <c r="U92" s="478"/>
      <c r="V92" s="101" t="s">
        <v>191</v>
      </c>
      <c r="W92" s="191">
        <v>0</v>
      </c>
      <c r="X92" s="104" t="s">
        <v>198</v>
      </c>
      <c r="Y92" s="191">
        <v>0</v>
      </c>
      <c r="Z92" s="104" t="s">
        <v>205</v>
      </c>
      <c r="AA92" s="191">
        <v>31</v>
      </c>
      <c r="AB92" s="510">
        <f t="shared" ref="AB92" si="11">S92+T92+U92</f>
        <v>126</v>
      </c>
    </row>
    <row r="93" spans="1:28" ht="24" customHeight="1" x14ac:dyDescent="0.25">
      <c r="A93" s="481"/>
      <c r="B93" s="537"/>
      <c r="C93" s="471"/>
      <c r="D93" s="59" t="s">
        <v>35</v>
      </c>
      <c r="E93" s="171">
        <v>95882350</v>
      </c>
      <c r="F93" s="183">
        <v>95882350</v>
      </c>
      <c r="G93" s="196">
        <v>95882350</v>
      </c>
      <c r="H93" s="203">
        <v>73211850</v>
      </c>
      <c r="I93" s="44"/>
      <c r="J93" s="162">
        <v>21186666.666666668</v>
      </c>
      <c r="K93" s="199">
        <v>24871150</v>
      </c>
      <c r="L93" s="169">
        <v>29664750</v>
      </c>
      <c r="M93" s="39"/>
      <c r="N93" s="471"/>
      <c r="O93" s="479"/>
      <c r="P93" s="479"/>
      <c r="Q93" s="517"/>
      <c r="R93" s="471"/>
      <c r="S93" s="481"/>
      <c r="T93" s="481"/>
      <c r="U93" s="479"/>
      <c r="V93" s="102" t="s">
        <v>192</v>
      </c>
      <c r="W93" s="191">
        <v>0</v>
      </c>
      <c r="X93" s="105" t="s">
        <v>199</v>
      </c>
      <c r="Y93" s="191">
        <v>0</v>
      </c>
      <c r="Z93" s="105" t="s">
        <v>206</v>
      </c>
      <c r="AA93" s="191">
        <v>0</v>
      </c>
      <c r="AB93" s="511"/>
    </row>
    <row r="94" spans="1:28" ht="24" customHeight="1" x14ac:dyDescent="0.25">
      <c r="A94" s="481"/>
      <c r="B94" s="537"/>
      <c r="C94" s="471"/>
      <c r="D94" s="107" t="s">
        <v>36</v>
      </c>
      <c r="E94" s="86"/>
      <c r="F94" s="86"/>
      <c r="G94" s="86"/>
      <c r="H94" s="86"/>
      <c r="I94" s="44"/>
      <c r="J94" s="44"/>
      <c r="K94" s="44"/>
      <c r="L94" s="39"/>
      <c r="M94" s="39"/>
      <c r="N94" s="471"/>
      <c r="O94" s="479"/>
      <c r="P94" s="479"/>
      <c r="Q94" s="517"/>
      <c r="R94" s="471"/>
      <c r="S94" s="481"/>
      <c r="T94" s="481"/>
      <c r="U94" s="479"/>
      <c r="V94" s="102" t="s">
        <v>193</v>
      </c>
      <c r="W94" s="191">
        <v>0</v>
      </c>
      <c r="X94" s="105" t="s">
        <v>200</v>
      </c>
      <c r="Y94" s="191">
        <v>0</v>
      </c>
      <c r="Z94" s="105" t="s">
        <v>207</v>
      </c>
      <c r="AA94" s="191">
        <v>1</v>
      </c>
      <c r="AB94" s="511"/>
    </row>
    <row r="95" spans="1:28" ht="24" customHeight="1" x14ac:dyDescent="0.25">
      <c r="A95" s="481"/>
      <c r="B95" s="537"/>
      <c r="C95" s="471"/>
      <c r="D95" s="59" t="s">
        <v>37</v>
      </c>
      <c r="E95" s="180">
        <v>8609611.6500000004</v>
      </c>
      <c r="F95" s="183">
        <v>8609611.6500000004</v>
      </c>
      <c r="G95" s="196">
        <v>8609611.6500000004</v>
      </c>
      <c r="H95" s="203">
        <v>8609611.6500000004</v>
      </c>
      <c r="I95" s="44"/>
      <c r="J95" s="162">
        <v>7718231.444444444</v>
      </c>
      <c r="K95" s="178">
        <v>7625668</v>
      </c>
      <c r="L95" s="162">
        <v>8066568.2999999998</v>
      </c>
      <c r="M95" s="39"/>
      <c r="N95" s="471"/>
      <c r="O95" s="479"/>
      <c r="P95" s="479"/>
      <c r="Q95" s="517"/>
      <c r="R95" s="471"/>
      <c r="S95" s="481"/>
      <c r="T95" s="481"/>
      <c r="U95" s="479"/>
      <c r="V95" s="102" t="s">
        <v>194</v>
      </c>
      <c r="W95" s="191">
        <v>8</v>
      </c>
      <c r="X95" s="105" t="s">
        <v>201</v>
      </c>
      <c r="Y95" s="191">
        <v>24</v>
      </c>
      <c r="Z95" s="105" t="s">
        <v>208</v>
      </c>
      <c r="AA95" s="191">
        <v>94</v>
      </c>
      <c r="AB95" s="511"/>
    </row>
    <row r="96" spans="1:28" ht="24" customHeight="1" x14ac:dyDescent="0.25">
      <c r="A96" s="481"/>
      <c r="B96" s="537"/>
      <c r="C96" s="471"/>
      <c r="D96" s="473"/>
      <c r="E96" s="465"/>
      <c r="F96" s="465"/>
      <c r="G96" s="465"/>
      <c r="H96" s="465"/>
      <c r="I96" s="465"/>
      <c r="J96" s="465"/>
      <c r="K96" s="465"/>
      <c r="L96" s="465"/>
      <c r="M96" s="465"/>
      <c r="N96" s="471"/>
      <c r="O96" s="479"/>
      <c r="P96" s="479"/>
      <c r="Q96" s="517"/>
      <c r="R96" s="471"/>
      <c r="S96" s="481"/>
      <c r="T96" s="481"/>
      <c r="U96" s="479"/>
      <c r="V96" s="102" t="s">
        <v>195</v>
      </c>
      <c r="W96" s="191">
        <v>53</v>
      </c>
      <c r="X96" s="105" t="s">
        <v>202</v>
      </c>
      <c r="Y96" s="191">
        <v>70</v>
      </c>
      <c r="Z96" s="105" t="s">
        <v>203</v>
      </c>
      <c r="AA96" s="191">
        <v>0</v>
      </c>
      <c r="AB96" s="511"/>
    </row>
    <row r="97" spans="1:28" ht="24" customHeight="1" x14ac:dyDescent="0.25">
      <c r="A97" s="481"/>
      <c r="B97" s="537"/>
      <c r="C97" s="471"/>
      <c r="D97" s="473"/>
      <c r="E97" s="465"/>
      <c r="F97" s="465"/>
      <c r="G97" s="465"/>
      <c r="H97" s="465"/>
      <c r="I97" s="465"/>
      <c r="J97" s="465"/>
      <c r="K97" s="465"/>
      <c r="L97" s="465"/>
      <c r="M97" s="465"/>
      <c r="N97" s="471"/>
      <c r="O97" s="479"/>
      <c r="P97" s="479"/>
      <c r="Q97" s="517"/>
      <c r="R97" s="471"/>
      <c r="S97" s="481"/>
      <c r="T97" s="481"/>
      <c r="U97" s="479"/>
      <c r="V97" s="102" t="s">
        <v>196</v>
      </c>
      <c r="W97" s="191">
        <v>16</v>
      </c>
      <c r="X97" s="102" t="s">
        <v>203</v>
      </c>
      <c r="Y97" s="191">
        <v>32</v>
      </c>
      <c r="Z97" s="105" t="s">
        <v>209</v>
      </c>
      <c r="AA97" s="191">
        <v>0</v>
      </c>
      <c r="AB97" s="511"/>
    </row>
    <row r="98" spans="1:28" ht="24" customHeight="1" thickBot="1" x14ac:dyDescent="0.3">
      <c r="A98" s="481"/>
      <c r="B98" s="537"/>
      <c r="C98" s="472"/>
      <c r="D98" s="474"/>
      <c r="E98" s="466"/>
      <c r="F98" s="466"/>
      <c r="G98" s="466"/>
      <c r="H98" s="466"/>
      <c r="I98" s="466"/>
      <c r="J98" s="466"/>
      <c r="K98" s="466"/>
      <c r="L98" s="466"/>
      <c r="M98" s="466"/>
      <c r="N98" s="472"/>
      <c r="O98" s="480"/>
      <c r="P98" s="480"/>
      <c r="Q98" s="518"/>
      <c r="R98" s="472"/>
      <c r="S98" s="509"/>
      <c r="T98" s="509"/>
      <c r="U98" s="480"/>
      <c r="V98" s="103" t="s">
        <v>197</v>
      </c>
      <c r="W98" s="191">
        <v>49</v>
      </c>
      <c r="X98" s="103" t="s">
        <v>204</v>
      </c>
      <c r="Y98" s="191">
        <v>0</v>
      </c>
      <c r="Z98" s="103"/>
      <c r="AA98" s="176"/>
      <c r="AB98" s="512"/>
    </row>
    <row r="99" spans="1:28" ht="24" customHeight="1" x14ac:dyDescent="0.25">
      <c r="A99" s="481"/>
      <c r="B99" s="537"/>
      <c r="C99" s="470" t="s">
        <v>173</v>
      </c>
      <c r="D99" s="58" t="s">
        <v>34</v>
      </c>
      <c r="E99" s="84">
        <v>281</v>
      </c>
      <c r="F99" s="84">
        <v>281</v>
      </c>
      <c r="G99" s="84">
        <v>281</v>
      </c>
      <c r="H99" s="84">
        <v>281</v>
      </c>
      <c r="I99" s="111"/>
      <c r="J99" s="111">
        <v>5</v>
      </c>
      <c r="K99" s="111">
        <v>5</v>
      </c>
      <c r="L99" s="110">
        <v>98</v>
      </c>
      <c r="M99" s="110"/>
      <c r="N99" s="470" t="s">
        <v>173</v>
      </c>
      <c r="O99" s="478"/>
      <c r="P99" s="478"/>
      <c r="Q99" s="516" t="s">
        <v>210</v>
      </c>
      <c r="R99" s="470" t="s">
        <v>173</v>
      </c>
      <c r="S99" s="508">
        <v>20</v>
      </c>
      <c r="T99" s="508">
        <v>78</v>
      </c>
      <c r="U99" s="478"/>
      <c r="V99" s="101" t="s">
        <v>191</v>
      </c>
      <c r="W99" s="191">
        <v>0</v>
      </c>
      <c r="X99" s="104" t="s">
        <v>198</v>
      </c>
      <c r="Y99" s="191">
        <v>0</v>
      </c>
      <c r="Z99" s="104" t="s">
        <v>205</v>
      </c>
      <c r="AA99" s="191">
        <v>25</v>
      </c>
      <c r="AB99" s="510">
        <f t="shared" ref="AB99" si="12">S99+T99+U99</f>
        <v>98</v>
      </c>
    </row>
    <row r="100" spans="1:28" ht="24" customHeight="1" x14ac:dyDescent="0.25">
      <c r="A100" s="481"/>
      <c r="B100" s="537"/>
      <c r="C100" s="471"/>
      <c r="D100" s="59" t="s">
        <v>35</v>
      </c>
      <c r="E100" s="171">
        <v>95882350</v>
      </c>
      <c r="F100" s="183">
        <v>95882350</v>
      </c>
      <c r="G100" s="196">
        <v>95882350</v>
      </c>
      <c r="H100" s="203">
        <v>73211850</v>
      </c>
      <c r="I100" s="44"/>
      <c r="J100" s="162">
        <v>21186666.666666668</v>
      </c>
      <c r="K100" s="199">
        <v>24871150</v>
      </c>
      <c r="L100" s="169">
        <v>29664750</v>
      </c>
      <c r="M100" s="39"/>
      <c r="N100" s="471"/>
      <c r="O100" s="479"/>
      <c r="P100" s="479"/>
      <c r="Q100" s="517"/>
      <c r="R100" s="471"/>
      <c r="S100" s="481"/>
      <c r="T100" s="481"/>
      <c r="U100" s="479"/>
      <c r="V100" s="102" t="s">
        <v>192</v>
      </c>
      <c r="W100" s="191">
        <v>0</v>
      </c>
      <c r="X100" s="105" t="s">
        <v>199</v>
      </c>
      <c r="Y100" s="191">
        <v>0</v>
      </c>
      <c r="Z100" s="105" t="s">
        <v>206</v>
      </c>
      <c r="AA100" s="191">
        <v>1</v>
      </c>
      <c r="AB100" s="511"/>
    </row>
    <row r="101" spans="1:28" ht="24" customHeight="1" x14ac:dyDescent="0.25">
      <c r="A101" s="481"/>
      <c r="B101" s="537"/>
      <c r="C101" s="471"/>
      <c r="D101" s="107" t="s">
        <v>36</v>
      </c>
      <c r="E101" s="86"/>
      <c r="F101" s="86"/>
      <c r="G101" s="86"/>
      <c r="H101" s="86"/>
      <c r="I101" s="44"/>
      <c r="J101" s="44"/>
      <c r="K101" s="44"/>
      <c r="L101" s="39"/>
      <c r="M101" s="39"/>
      <c r="N101" s="471"/>
      <c r="O101" s="479"/>
      <c r="P101" s="479"/>
      <c r="Q101" s="517"/>
      <c r="R101" s="471"/>
      <c r="S101" s="481"/>
      <c r="T101" s="481"/>
      <c r="U101" s="479"/>
      <c r="V101" s="102" t="s">
        <v>193</v>
      </c>
      <c r="W101" s="191">
        <v>3</v>
      </c>
      <c r="X101" s="105" t="s">
        <v>200</v>
      </c>
      <c r="Y101" s="191">
        <v>0</v>
      </c>
      <c r="Z101" s="105" t="s">
        <v>207</v>
      </c>
      <c r="AA101" s="191">
        <v>0</v>
      </c>
      <c r="AB101" s="511"/>
    </row>
    <row r="102" spans="1:28" ht="24" customHeight="1" x14ac:dyDescent="0.25">
      <c r="A102" s="481"/>
      <c r="B102" s="537"/>
      <c r="C102" s="471"/>
      <c r="D102" s="59" t="s">
        <v>37</v>
      </c>
      <c r="E102" s="180">
        <v>8609611.6500000004</v>
      </c>
      <c r="F102" s="183">
        <v>8609611.6500000004</v>
      </c>
      <c r="G102" s="196">
        <v>8609611.6500000004</v>
      </c>
      <c r="H102" s="203">
        <v>8609611.6500000004</v>
      </c>
      <c r="I102" s="44"/>
      <c r="J102" s="162">
        <v>7718231.444444444</v>
      </c>
      <c r="K102" s="178">
        <v>7625668</v>
      </c>
      <c r="L102" s="162">
        <v>8066568.2999999998</v>
      </c>
      <c r="M102" s="39"/>
      <c r="N102" s="471"/>
      <c r="O102" s="479"/>
      <c r="P102" s="479"/>
      <c r="Q102" s="517"/>
      <c r="R102" s="471"/>
      <c r="S102" s="481"/>
      <c r="T102" s="481"/>
      <c r="U102" s="479"/>
      <c r="V102" s="102" t="s">
        <v>194</v>
      </c>
      <c r="W102" s="191">
        <v>44</v>
      </c>
      <c r="X102" s="105" t="s">
        <v>201</v>
      </c>
      <c r="Y102" s="191">
        <v>17</v>
      </c>
      <c r="Z102" s="105" t="s">
        <v>208</v>
      </c>
      <c r="AA102" s="191">
        <v>72</v>
      </c>
      <c r="AB102" s="511"/>
    </row>
    <row r="103" spans="1:28" ht="24" customHeight="1" x14ac:dyDescent="0.25">
      <c r="A103" s="481"/>
      <c r="B103" s="537"/>
      <c r="C103" s="471"/>
      <c r="D103" s="473"/>
      <c r="E103" s="465"/>
      <c r="F103" s="465"/>
      <c r="G103" s="465"/>
      <c r="H103" s="465"/>
      <c r="I103" s="465"/>
      <c r="J103" s="465"/>
      <c r="K103" s="465"/>
      <c r="L103" s="465"/>
      <c r="M103" s="465"/>
      <c r="N103" s="471"/>
      <c r="O103" s="479"/>
      <c r="P103" s="479"/>
      <c r="Q103" s="517"/>
      <c r="R103" s="471"/>
      <c r="S103" s="481"/>
      <c r="T103" s="481"/>
      <c r="U103" s="479"/>
      <c r="V103" s="102" t="s">
        <v>195</v>
      </c>
      <c r="W103" s="191">
        <v>37</v>
      </c>
      <c r="X103" s="105" t="s">
        <v>202</v>
      </c>
      <c r="Y103" s="191">
        <v>81</v>
      </c>
      <c r="Z103" s="105" t="s">
        <v>203</v>
      </c>
      <c r="AA103" s="191">
        <v>0</v>
      </c>
      <c r="AB103" s="511"/>
    </row>
    <row r="104" spans="1:28" ht="24" customHeight="1" x14ac:dyDescent="0.25">
      <c r="A104" s="481"/>
      <c r="B104" s="537"/>
      <c r="C104" s="471"/>
      <c r="D104" s="473"/>
      <c r="E104" s="465"/>
      <c r="F104" s="465"/>
      <c r="G104" s="465"/>
      <c r="H104" s="465"/>
      <c r="I104" s="465"/>
      <c r="J104" s="465"/>
      <c r="K104" s="465"/>
      <c r="L104" s="465"/>
      <c r="M104" s="465"/>
      <c r="N104" s="471"/>
      <c r="O104" s="479"/>
      <c r="P104" s="479"/>
      <c r="Q104" s="517"/>
      <c r="R104" s="471"/>
      <c r="S104" s="481"/>
      <c r="T104" s="481"/>
      <c r="U104" s="479"/>
      <c r="V104" s="102" t="s">
        <v>196</v>
      </c>
      <c r="W104" s="191">
        <v>3</v>
      </c>
      <c r="X104" s="102" t="s">
        <v>203</v>
      </c>
      <c r="Y104" s="191">
        <v>0</v>
      </c>
      <c r="Z104" s="105" t="s">
        <v>209</v>
      </c>
      <c r="AA104" s="191">
        <v>0</v>
      </c>
      <c r="AB104" s="511"/>
    </row>
    <row r="105" spans="1:28" ht="24" customHeight="1" thickBot="1" x14ac:dyDescent="0.3">
      <c r="A105" s="481"/>
      <c r="B105" s="537"/>
      <c r="C105" s="472"/>
      <c r="D105" s="474"/>
      <c r="E105" s="466"/>
      <c r="F105" s="466"/>
      <c r="G105" s="466"/>
      <c r="H105" s="466"/>
      <c r="I105" s="466"/>
      <c r="J105" s="466"/>
      <c r="K105" s="466"/>
      <c r="L105" s="466"/>
      <c r="M105" s="466"/>
      <c r="N105" s="472"/>
      <c r="O105" s="480"/>
      <c r="P105" s="480"/>
      <c r="Q105" s="518"/>
      <c r="R105" s="472"/>
      <c r="S105" s="509"/>
      <c r="T105" s="509"/>
      <c r="U105" s="480"/>
      <c r="V105" s="103" t="s">
        <v>197</v>
      </c>
      <c r="W105" s="191">
        <v>11</v>
      </c>
      <c r="X105" s="103" t="s">
        <v>204</v>
      </c>
      <c r="Y105" s="191">
        <v>0</v>
      </c>
      <c r="Z105" s="103"/>
      <c r="AA105" s="176"/>
      <c r="AB105" s="512"/>
    </row>
    <row r="106" spans="1:28" ht="24" customHeight="1" x14ac:dyDescent="0.25">
      <c r="A106" s="481"/>
      <c r="B106" s="537"/>
      <c r="C106" s="470" t="s">
        <v>174</v>
      </c>
      <c r="D106" s="58" t="s">
        <v>34</v>
      </c>
      <c r="E106" s="84">
        <v>281</v>
      </c>
      <c r="F106" s="84">
        <v>281</v>
      </c>
      <c r="G106" s="84">
        <v>281</v>
      </c>
      <c r="H106" s="84">
        <v>281</v>
      </c>
      <c r="I106" s="111"/>
      <c r="J106" s="111">
        <v>28</v>
      </c>
      <c r="K106" s="111">
        <v>49</v>
      </c>
      <c r="L106" s="110">
        <v>229</v>
      </c>
      <c r="M106" s="110"/>
      <c r="N106" s="470" t="s">
        <v>174</v>
      </c>
      <c r="O106" s="478"/>
      <c r="P106" s="478"/>
      <c r="Q106" s="516" t="s">
        <v>210</v>
      </c>
      <c r="R106" s="470" t="s">
        <v>174</v>
      </c>
      <c r="S106" s="508">
        <v>56</v>
      </c>
      <c r="T106" s="508">
        <v>173</v>
      </c>
      <c r="U106" s="478"/>
      <c r="V106" s="101" t="s">
        <v>191</v>
      </c>
      <c r="W106" s="191">
        <v>28</v>
      </c>
      <c r="X106" s="104" t="s">
        <v>198</v>
      </c>
      <c r="Y106" s="191">
        <v>28</v>
      </c>
      <c r="Z106" s="104" t="s">
        <v>205</v>
      </c>
      <c r="AA106" s="191">
        <v>15</v>
      </c>
      <c r="AB106" s="510">
        <f t="shared" ref="AB106" si="13">S106+T106+U106</f>
        <v>229</v>
      </c>
    </row>
    <row r="107" spans="1:28" ht="24" customHeight="1" x14ac:dyDescent="0.25">
      <c r="A107" s="481"/>
      <c r="B107" s="537"/>
      <c r="C107" s="471"/>
      <c r="D107" s="59" t="s">
        <v>35</v>
      </c>
      <c r="E107" s="171">
        <v>95882350</v>
      </c>
      <c r="F107" s="183">
        <v>95882350</v>
      </c>
      <c r="G107" s="196">
        <v>95882350</v>
      </c>
      <c r="H107" s="203">
        <v>73211850</v>
      </c>
      <c r="I107" s="44"/>
      <c r="J107" s="162">
        <v>21186666.666666668</v>
      </c>
      <c r="K107" s="199">
        <v>24871150</v>
      </c>
      <c r="L107" s="169">
        <v>29664750</v>
      </c>
      <c r="M107" s="39"/>
      <c r="N107" s="471"/>
      <c r="O107" s="479"/>
      <c r="P107" s="479"/>
      <c r="Q107" s="517"/>
      <c r="R107" s="471"/>
      <c r="S107" s="481"/>
      <c r="T107" s="481"/>
      <c r="U107" s="479"/>
      <c r="V107" s="102" t="s">
        <v>192</v>
      </c>
      <c r="W107" s="191">
        <v>0</v>
      </c>
      <c r="X107" s="105" t="s">
        <v>199</v>
      </c>
      <c r="Y107" s="191">
        <v>0</v>
      </c>
      <c r="Z107" s="105" t="s">
        <v>206</v>
      </c>
      <c r="AA107" s="191">
        <v>0</v>
      </c>
      <c r="AB107" s="511"/>
    </row>
    <row r="108" spans="1:28" ht="24" customHeight="1" x14ac:dyDescent="0.25">
      <c r="A108" s="481"/>
      <c r="B108" s="537"/>
      <c r="C108" s="471"/>
      <c r="D108" s="107" t="s">
        <v>36</v>
      </c>
      <c r="E108" s="86"/>
      <c r="F108" s="86"/>
      <c r="G108" s="86"/>
      <c r="H108" s="86"/>
      <c r="I108" s="44"/>
      <c r="J108" s="44"/>
      <c r="K108" s="44"/>
      <c r="L108" s="39"/>
      <c r="M108" s="39"/>
      <c r="N108" s="471"/>
      <c r="O108" s="479"/>
      <c r="P108" s="479"/>
      <c r="Q108" s="517"/>
      <c r="R108" s="471"/>
      <c r="S108" s="481"/>
      <c r="T108" s="481"/>
      <c r="U108" s="479"/>
      <c r="V108" s="102" t="s">
        <v>193</v>
      </c>
      <c r="W108" s="191">
        <v>10</v>
      </c>
      <c r="X108" s="105" t="s">
        <v>200</v>
      </c>
      <c r="Y108" s="191">
        <v>6</v>
      </c>
      <c r="Z108" s="105" t="s">
        <v>207</v>
      </c>
      <c r="AA108" s="191">
        <v>2</v>
      </c>
      <c r="AB108" s="511"/>
    </row>
    <row r="109" spans="1:28" ht="24" customHeight="1" x14ac:dyDescent="0.25">
      <c r="A109" s="481"/>
      <c r="B109" s="537"/>
      <c r="C109" s="471"/>
      <c r="D109" s="59" t="s">
        <v>37</v>
      </c>
      <c r="E109" s="180">
        <v>8609611.6500000004</v>
      </c>
      <c r="F109" s="183">
        <v>8609611.6500000004</v>
      </c>
      <c r="G109" s="196">
        <v>8609611.6500000004</v>
      </c>
      <c r="H109" s="203">
        <v>8609611.6500000004</v>
      </c>
      <c r="I109" s="44"/>
      <c r="J109" s="162">
        <v>7718231.444444444</v>
      </c>
      <c r="K109" s="178">
        <v>7625668</v>
      </c>
      <c r="L109" s="162">
        <v>8066568.2999999998</v>
      </c>
      <c r="M109" s="39"/>
      <c r="N109" s="471"/>
      <c r="O109" s="479"/>
      <c r="P109" s="479"/>
      <c r="Q109" s="517"/>
      <c r="R109" s="471"/>
      <c r="S109" s="481"/>
      <c r="T109" s="481"/>
      <c r="U109" s="479"/>
      <c r="V109" s="102" t="s">
        <v>194</v>
      </c>
      <c r="W109" s="191">
        <v>16</v>
      </c>
      <c r="X109" s="105" t="s">
        <v>201</v>
      </c>
      <c r="Y109" s="191">
        <v>96</v>
      </c>
      <c r="Z109" s="105" t="s">
        <v>208</v>
      </c>
      <c r="AA109" s="191">
        <v>212</v>
      </c>
      <c r="AB109" s="511"/>
    </row>
    <row r="110" spans="1:28" ht="24" customHeight="1" x14ac:dyDescent="0.25">
      <c r="A110" s="481"/>
      <c r="B110" s="537"/>
      <c r="C110" s="471"/>
      <c r="D110" s="473"/>
      <c r="E110" s="465"/>
      <c r="F110" s="465"/>
      <c r="G110" s="465"/>
      <c r="H110" s="465"/>
      <c r="I110" s="465"/>
      <c r="J110" s="465"/>
      <c r="K110" s="465"/>
      <c r="L110" s="465"/>
      <c r="M110" s="465"/>
      <c r="N110" s="471"/>
      <c r="O110" s="479"/>
      <c r="P110" s="479"/>
      <c r="Q110" s="517"/>
      <c r="R110" s="471"/>
      <c r="S110" s="481"/>
      <c r="T110" s="481"/>
      <c r="U110" s="479"/>
      <c r="V110" s="102" t="s">
        <v>195</v>
      </c>
      <c r="W110" s="191">
        <v>167</v>
      </c>
      <c r="X110" s="105" t="s">
        <v>202</v>
      </c>
      <c r="Y110" s="191">
        <v>99</v>
      </c>
      <c r="Z110" s="105" t="s">
        <v>203</v>
      </c>
      <c r="AA110" s="191">
        <v>0</v>
      </c>
      <c r="AB110" s="511"/>
    </row>
    <row r="111" spans="1:28" ht="24" customHeight="1" x14ac:dyDescent="0.25">
      <c r="A111" s="481"/>
      <c r="B111" s="537"/>
      <c r="C111" s="471"/>
      <c r="D111" s="473"/>
      <c r="E111" s="465"/>
      <c r="F111" s="465"/>
      <c r="G111" s="465"/>
      <c r="H111" s="465"/>
      <c r="I111" s="465"/>
      <c r="J111" s="465"/>
      <c r="K111" s="465"/>
      <c r="L111" s="465"/>
      <c r="M111" s="465"/>
      <c r="N111" s="471"/>
      <c r="O111" s="479"/>
      <c r="P111" s="479"/>
      <c r="Q111" s="517"/>
      <c r="R111" s="471"/>
      <c r="S111" s="481"/>
      <c r="T111" s="481"/>
      <c r="U111" s="479"/>
      <c r="V111" s="102" t="s">
        <v>196</v>
      </c>
      <c r="W111" s="191">
        <v>8</v>
      </c>
      <c r="X111" s="102" t="s">
        <v>203</v>
      </c>
      <c r="Y111" s="191">
        <v>0</v>
      </c>
      <c r="Z111" s="105" t="s">
        <v>209</v>
      </c>
      <c r="AA111" s="191">
        <v>0</v>
      </c>
      <c r="AB111" s="511"/>
    </row>
    <row r="112" spans="1:28" ht="24" customHeight="1" thickBot="1" x14ac:dyDescent="0.3">
      <c r="A112" s="481"/>
      <c r="B112" s="537"/>
      <c r="C112" s="472"/>
      <c r="D112" s="474"/>
      <c r="E112" s="466"/>
      <c r="F112" s="466"/>
      <c r="G112" s="466"/>
      <c r="H112" s="466"/>
      <c r="I112" s="466"/>
      <c r="J112" s="466"/>
      <c r="K112" s="466"/>
      <c r="L112" s="466"/>
      <c r="M112" s="466"/>
      <c r="N112" s="472"/>
      <c r="O112" s="480"/>
      <c r="P112" s="480"/>
      <c r="Q112" s="518"/>
      <c r="R112" s="472"/>
      <c r="S112" s="509"/>
      <c r="T112" s="509"/>
      <c r="U112" s="480"/>
      <c r="V112" s="103" t="s">
        <v>197</v>
      </c>
      <c r="W112" s="191">
        <v>0</v>
      </c>
      <c r="X112" s="103" t="s">
        <v>204</v>
      </c>
      <c r="Y112" s="191">
        <v>0</v>
      </c>
      <c r="Z112" s="103"/>
      <c r="AA112" s="176"/>
      <c r="AB112" s="512"/>
    </row>
    <row r="113" spans="1:28" ht="24" customHeight="1" x14ac:dyDescent="0.25">
      <c r="A113" s="481"/>
      <c r="B113" s="537"/>
      <c r="C113" s="470" t="s">
        <v>175</v>
      </c>
      <c r="D113" s="58" t="s">
        <v>34</v>
      </c>
      <c r="E113" s="84">
        <v>281</v>
      </c>
      <c r="F113" s="84">
        <v>281</v>
      </c>
      <c r="G113" s="84">
        <v>281</v>
      </c>
      <c r="H113" s="84">
        <v>281</v>
      </c>
      <c r="I113" s="111"/>
      <c r="J113" s="111">
        <v>7</v>
      </c>
      <c r="K113" s="111">
        <v>43</v>
      </c>
      <c r="L113" s="110">
        <v>108</v>
      </c>
      <c r="M113" s="110"/>
      <c r="N113" s="470" t="s">
        <v>175</v>
      </c>
      <c r="O113" s="478"/>
      <c r="P113" s="478"/>
      <c r="Q113" s="516" t="s">
        <v>210</v>
      </c>
      <c r="R113" s="470" t="s">
        <v>175</v>
      </c>
      <c r="S113" s="508">
        <v>38</v>
      </c>
      <c r="T113" s="508">
        <v>70</v>
      </c>
      <c r="U113" s="478"/>
      <c r="V113" s="101" t="s">
        <v>191</v>
      </c>
      <c r="W113" s="191">
        <v>0</v>
      </c>
      <c r="X113" s="104" t="s">
        <v>198</v>
      </c>
      <c r="Y113" s="191">
        <v>0</v>
      </c>
      <c r="Z113" s="104" t="s">
        <v>205</v>
      </c>
      <c r="AA113" s="191">
        <v>0</v>
      </c>
      <c r="AB113" s="510">
        <f t="shared" ref="AB113" si="14">S113+T113+U113</f>
        <v>108</v>
      </c>
    </row>
    <row r="114" spans="1:28" ht="24" customHeight="1" x14ac:dyDescent="0.25">
      <c r="A114" s="481"/>
      <c r="B114" s="537"/>
      <c r="C114" s="471"/>
      <c r="D114" s="59" t="s">
        <v>35</v>
      </c>
      <c r="E114" s="171">
        <v>95882350</v>
      </c>
      <c r="F114" s="183">
        <v>95882350</v>
      </c>
      <c r="G114" s="196">
        <v>95882350</v>
      </c>
      <c r="H114" s="203">
        <v>73211850</v>
      </c>
      <c r="I114" s="44"/>
      <c r="J114" s="162">
        <v>21186666.666666668</v>
      </c>
      <c r="K114" s="199">
        <v>24871150</v>
      </c>
      <c r="L114" s="169">
        <v>29664750</v>
      </c>
      <c r="M114" s="39"/>
      <c r="N114" s="471"/>
      <c r="O114" s="479"/>
      <c r="P114" s="479"/>
      <c r="Q114" s="517"/>
      <c r="R114" s="471"/>
      <c r="S114" s="481"/>
      <c r="T114" s="481"/>
      <c r="U114" s="479"/>
      <c r="V114" s="102" t="s">
        <v>192</v>
      </c>
      <c r="W114" s="191">
        <v>0</v>
      </c>
      <c r="X114" s="105" t="s">
        <v>199</v>
      </c>
      <c r="Y114" s="191">
        <v>0</v>
      </c>
      <c r="Z114" s="105" t="s">
        <v>206</v>
      </c>
      <c r="AA114" s="191">
        <v>14</v>
      </c>
      <c r="AB114" s="511"/>
    </row>
    <row r="115" spans="1:28" ht="24" customHeight="1" x14ac:dyDescent="0.25">
      <c r="A115" s="481"/>
      <c r="B115" s="537"/>
      <c r="C115" s="471"/>
      <c r="D115" s="107" t="s">
        <v>36</v>
      </c>
      <c r="E115" s="86"/>
      <c r="F115" s="86"/>
      <c r="G115" s="86"/>
      <c r="H115" s="86"/>
      <c r="I115" s="44"/>
      <c r="J115" s="44"/>
      <c r="K115" s="44"/>
      <c r="L115" s="39"/>
      <c r="M115" s="39"/>
      <c r="N115" s="471"/>
      <c r="O115" s="479"/>
      <c r="P115" s="479"/>
      <c r="Q115" s="517"/>
      <c r="R115" s="471"/>
      <c r="S115" s="481"/>
      <c r="T115" s="481"/>
      <c r="U115" s="479"/>
      <c r="V115" s="102" t="s">
        <v>193</v>
      </c>
      <c r="W115" s="191">
        <v>0</v>
      </c>
      <c r="X115" s="105" t="s">
        <v>200</v>
      </c>
      <c r="Y115" s="191">
        <v>0</v>
      </c>
      <c r="Z115" s="105" t="s">
        <v>207</v>
      </c>
      <c r="AA115" s="191">
        <v>0</v>
      </c>
      <c r="AB115" s="511"/>
    </row>
    <row r="116" spans="1:28" ht="24" customHeight="1" x14ac:dyDescent="0.25">
      <c r="A116" s="481"/>
      <c r="B116" s="537"/>
      <c r="C116" s="471"/>
      <c r="D116" s="59" t="s">
        <v>37</v>
      </c>
      <c r="E116" s="180">
        <v>8609611.6500000004</v>
      </c>
      <c r="F116" s="183">
        <v>8609611.6500000004</v>
      </c>
      <c r="G116" s="196">
        <v>8609611.6500000004</v>
      </c>
      <c r="H116" s="203">
        <v>8609611.6500000004</v>
      </c>
      <c r="I116" s="44"/>
      <c r="J116" s="162">
        <v>7718231.444444444</v>
      </c>
      <c r="K116" s="178">
        <v>7625668</v>
      </c>
      <c r="L116" s="162">
        <v>8066568.2999999998</v>
      </c>
      <c r="M116" s="39"/>
      <c r="N116" s="471"/>
      <c r="O116" s="479"/>
      <c r="P116" s="479"/>
      <c r="Q116" s="517"/>
      <c r="R116" s="471"/>
      <c r="S116" s="481"/>
      <c r="T116" s="481"/>
      <c r="U116" s="479"/>
      <c r="V116" s="102" t="s">
        <v>194</v>
      </c>
      <c r="W116" s="191">
        <v>10</v>
      </c>
      <c r="X116" s="105" t="s">
        <v>201</v>
      </c>
      <c r="Y116" s="191">
        <v>17</v>
      </c>
      <c r="Z116" s="105" t="s">
        <v>208</v>
      </c>
      <c r="AA116" s="191">
        <v>94</v>
      </c>
      <c r="AB116" s="511"/>
    </row>
    <row r="117" spans="1:28" ht="24" customHeight="1" x14ac:dyDescent="0.25">
      <c r="A117" s="481"/>
      <c r="B117" s="537"/>
      <c r="C117" s="471"/>
      <c r="D117" s="473"/>
      <c r="E117" s="465"/>
      <c r="F117" s="465"/>
      <c r="G117" s="465"/>
      <c r="H117" s="465"/>
      <c r="I117" s="465"/>
      <c r="J117" s="465"/>
      <c r="K117" s="465"/>
      <c r="L117" s="465"/>
      <c r="M117" s="465"/>
      <c r="N117" s="471"/>
      <c r="O117" s="479"/>
      <c r="P117" s="479"/>
      <c r="Q117" s="517"/>
      <c r="R117" s="471"/>
      <c r="S117" s="481"/>
      <c r="T117" s="481"/>
      <c r="U117" s="479"/>
      <c r="V117" s="102" t="s">
        <v>195</v>
      </c>
      <c r="W117" s="191">
        <v>82</v>
      </c>
      <c r="X117" s="105" t="s">
        <v>202</v>
      </c>
      <c r="Y117" s="191">
        <v>91</v>
      </c>
      <c r="Z117" s="105" t="s">
        <v>203</v>
      </c>
      <c r="AA117" s="191">
        <v>0</v>
      </c>
      <c r="AB117" s="511"/>
    </row>
    <row r="118" spans="1:28" ht="24" customHeight="1" x14ac:dyDescent="0.25">
      <c r="A118" s="481"/>
      <c r="B118" s="537"/>
      <c r="C118" s="471"/>
      <c r="D118" s="473"/>
      <c r="E118" s="465"/>
      <c r="F118" s="465"/>
      <c r="G118" s="465"/>
      <c r="H118" s="465"/>
      <c r="I118" s="465"/>
      <c r="J118" s="465"/>
      <c r="K118" s="465"/>
      <c r="L118" s="465"/>
      <c r="M118" s="465"/>
      <c r="N118" s="471"/>
      <c r="O118" s="479"/>
      <c r="P118" s="479"/>
      <c r="Q118" s="517"/>
      <c r="R118" s="471"/>
      <c r="S118" s="481"/>
      <c r="T118" s="481"/>
      <c r="U118" s="479"/>
      <c r="V118" s="102" t="s">
        <v>196</v>
      </c>
      <c r="W118" s="191">
        <v>16</v>
      </c>
      <c r="X118" s="102" t="s">
        <v>203</v>
      </c>
      <c r="Y118" s="191">
        <v>0</v>
      </c>
      <c r="Z118" s="105" t="s">
        <v>209</v>
      </c>
      <c r="AA118" s="191">
        <v>0</v>
      </c>
      <c r="AB118" s="511"/>
    </row>
    <row r="119" spans="1:28" ht="24" customHeight="1" thickBot="1" x14ac:dyDescent="0.3">
      <c r="A119" s="481"/>
      <c r="B119" s="537"/>
      <c r="C119" s="472"/>
      <c r="D119" s="474"/>
      <c r="E119" s="466"/>
      <c r="F119" s="466"/>
      <c r="G119" s="466"/>
      <c r="H119" s="466"/>
      <c r="I119" s="466"/>
      <c r="J119" s="466"/>
      <c r="K119" s="466"/>
      <c r="L119" s="466"/>
      <c r="M119" s="466"/>
      <c r="N119" s="472"/>
      <c r="O119" s="480"/>
      <c r="P119" s="480"/>
      <c r="Q119" s="518"/>
      <c r="R119" s="472"/>
      <c r="S119" s="509"/>
      <c r="T119" s="509"/>
      <c r="U119" s="480"/>
      <c r="V119" s="103" t="s">
        <v>197</v>
      </c>
      <c r="W119" s="191">
        <v>0</v>
      </c>
      <c r="X119" s="103" t="s">
        <v>204</v>
      </c>
      <c r="Y119" s="191">
        <v>0</v>
      </c>
      <c r="Z119" s="103"/>
      <c r="AA119" s="176"/>
      <c r="AB119" s="512"/>
    </row>
    <row r="120" spans="1:28" ht="24" customHeight="1" x14ac:dyDescent="0.25">
      <c r="A120" s="481"/>
      <c r="B120" s="537"/>
      <c r="C120" s="470" t="s">
        <v>176</v>
      </c>
      <c r="D120" s="58" t="s">
        <v>34</v>
      </c>
      <c r="E120" s="84">
        <v>281</v>
      </c>
      <c r="F120" s="84">
        <v>281</v>
      </c>
      <c r="G120" s="84">
        <v>281</v>
      </c>
      <c r="H120" s="84">
        <v>281</v>
      </c>
      <c r="I120" s="111"/>
      <c r="J120" s="111">
        <v>111</v>
      </c>
      <c r="K120" s="111">
        <v>143</v>
      </c>
      <c r="L120" s="110">
        <v>262</v>
      </c>
      <c r="M120" s="110"/>
      <c r="N120" s="470" t="s">
        <v>176</v>
      </c>
      <c r="O120" s="478"/>
      <c r="P120" s="478"/>
      <c r="Q120" s="516" t="s">
        <v>210</v>
      </c>
      <c r="R120" s="470" t="s">
        <v>176</v>
      </c>
      <c r="S120" s="508">
        <v>142</v>
      </c>
      <c r="T120" s="508">
        <v>120</v>
      </c>
      <c r="U120" s="478"/>
      <c r="V120" s="101" t="s">
        <v>191</v>
      </c>
      <c r="W120" s="191">
        <v>0</v>
      </c>
      <c r="X120" s="104" t="s">
        <v>198</v>
      </c>
      <c r="Y120" s="191">
        <v>0</v>
      </c>
      <c r="Z120" s="104" t="s">
        <v>205</v>
      </c>
      <c r="AA120" s="191">
        <v>33</v>
      </c>
      <c r="AB120" s="510">
        <f t="shared" ref="AB120" si="15">S120+T120+U120</f>
        <v>262</v>
      </c>
    </row>
    <row r="121" spans="1:28" ht="24" customHeight="1" x14ac:dyDescent="0.25">
      <c r="A121" s="481"/>
      <c r="B121" s="537"/>
      <c r="C121" s="471"/>
      <c r="D121" s="59" t="s">
        <v>35</v>
      </c>
      <c r="E121" s="171">
        <v>95882350</v>
      </c>
      <c r="F121" s="183">
        <v>95882350</v>
      </c>
      <c r="G121" s="196">
        <v>95882350</v>
      </c>
      <c r="H121" s="203">
        <v>73211850</v>
      </c>
      <c r="I121" s="44"/>
      <c r="J121" s="162">
        <v>21186666.666666668</v>
      </c>
      <c r="K121" s="199">
        <v>24871150</v>
      </c>
      <c r="L121" s="169">
        <v>29664750</v>
      </c>
      <c r="M121" s="39"/>
      <c r="N121" s="471"/>
      <c r="O121" s="479"/>
      <c r="P121" s="479"/>
      <c r="Q121" s="517"/>
      <c r="R121" s="471"/>
      <c r="S121" s="481"/>
      <c r="T121" s="481"/>
      <c r="U121" s="479"/>
      <c r="V121" s="102" t="s">
        <v>192</v>
      </c>
      <c r="W121" s="191">
        <v>0</v>
      </c>
      <c r="X121" s="105" t="s">
        <v>199</v>
      </c>
      <c r="Y121" s="191">
        <v>0</v>
      </c>
      <c r="Z121" s="105" t="s">
        <v>206</v>
      </c>
      <c r="AA121" s="191">
        <v>5</v>
      </c>
      <c r="AB121" s="511"/>
    </row>
    <row r="122" spans="1:28" ht="24" customHeight="1" x14ac:dyDescent="0.25">
      <c r="A122" s="481"/>
      <c r="B122" s="537"/>
      <c r="C122" s="471"/>
      <c r="D122" s="107" t="s">
        <v>36</v>
      </c>
      <c r="E122" s="86"/>
      <c r="F122" s="86"/>
      <c r="G122" s="86"/>
      <c r="H122" s="86"/>
      <c r="I122" s="44"/>
      <c r="J122" s="44"/>
      <c r="K122" s="44"/>
      <c r="L122" s="39"/>
      <c r="M122" s="39"/>
      <c r="N122" s="471"/>
      <c r="O122" s="479"/>
      <c r="P122" s="479"/>
      <c r="Q122" s="517"/>
      <c r="R122" s="471"/>
      <c r="S122" s="481"/>
      <c r="T122" s="481"/>
      <c r="U122" s="479"/>
      <c r="V122" s="102" t="s">
        <v>193</v>
      </c>
      <c r="W122" s="191">
        <v>1</v>
      </c>
      <c r="X122" s="105" t="s">
        <v>200</v>
      </c>
      <c r="Y122" s="191">
        <v>0</v>
      </c>
      <c r="Z122" s="105" t="s">
        <v>207</v>
      </c>
      <c r="AA122" s="191">
        <v>0</v>
      </c>
      <c r="AB122" s="511"/>
    </row>
    <row r="123" spans="1:28" ht="24" customHeight="1" x14ac:dyDescent="0.25">
      <c r="A123" s="481"/>
      <c r="B123" s="537"/>
      <c r="C123" s="471"/>
      <c r="D123" s="59" t="s">
        <v>37</v>
      </c>
      <c r="E123" s="180">
        <v>8609611.6500000004</v>
      </c>
      <c r="F123" s="183">
        <v>8609611.6500000004</v>
      </c>
      <c r="G123" s="196">
        <v>8609611.6500000004</v>
      </c>
      <c r="H123" s="203">
        <v>8609611.6500000004</v>
      </c>
      <c r="I123" s="44"/>
      <c r="J123" s="162">
        <v>7718231.444444444</v>
      </c>
      <c r="K123" s="178">
        <v>7625668</v>
      </c>
      <c r="L123" s="162">
        <v>8066568.2999999998</v>
      </c>
      <c r="M123" s="39"/>
      <c r="N123" s="471"/>
      <c r="O123" s="479"/>
      <c r="P123" s="479"/>
      <c r="Q123" s="517"/>
      <c r="R123" s="471"/>
      <c r="S123" s="481"/>
      <c r="T123" s="481"/>
      <c r="U123" s="479"/>
      <c r="V123" s="102" t="s">
        <v>194</v>
      </c>
      <c r="W123" s="191">
        <v>120</v>
      </c>
      <c r="X123" s="105" t="s">
        <v>201</v>
      </c>
      <c r="Y123" s="191">
        <v>33</v>
      </c>
      <c r="Z123" s="105" t="s">
        <v>208</v>
      </c>
      <c r="AA123" s="191">
        <v>222</v>
      </c>
      <c r="AB123" s="511"/>
    </row>
    <row r="124" spans="1:28" ht="24" customHeight="1" x14ac:dyDescent="0.25">
      <c r="A124" s="481"/>
      <c r="B124" s="537"/>
      <c r="C124" s="471"/>
      <c r="D124" s="473"/>
      <c r="E124" s="465"/>
      <c r="F124" s="465"/>
      <c r="G124" s="465"/>
      <c r="H124" s="465"/>
      <c r="I124" s="465"/>
      <c r="J124" s="465"/>
      <c r="K124" s="465"/>
      <c r="L124" s="465"/>
      <c r="M124" s="465"/>
      <c r="N124" s="471"/>
      <c r="O124" s="479"/>
      <c r="P124" s="479"/>
      <c r="Q124" s="517"/>
      <c r="R124" s="471"/>
      <c r="S124" s="481"/>
      <c r="T124" s="481"/>
      <c r="U124" s="479"/>
      <c r="V124" s="102" t="s">
        <v>195</v>
      </c>
      <c r="W124" s="191">
        <v>105</v>
      </c>
      <c r="X124" s="105" t="s">
        <v>202</v>
      </c>
      <c r="Y124" s="191">
        <v>229</v>
      </c>
      <c r="Z124" s="105" t="s">
        <v>203</v>
      </c>
      <c r="AA124" s="191">
        <v>2</v>
      </c>
      <c r="AB124" s="511"/>
    </row>
    <row r="125" spans="1:28" ht="24" customHeight="1" x14ac:dyDescent="0.25">
      <c r="A125" s="481"/>
      <c r="B125" s="537"/>
      <c r="C125" s="471"/>
      <c r="D125" s="473"/>
      <c r="E125" s="465"/>
      <c r="F125" s="465"/>
      <c r="G125" s="465"/>
      <c r="H125" s="465"/>
      <c r="I125" s="465"/>
      <c r="J125" s="465"/>
      <c r="K125" s="465"/>
      <c r="L125" s="465"/>
      <c r="M125" s="465"/>
      <c r="N125" s="471"/>
      <c r="O125" s="479"/>
      <c r="P125" s="479"/>
      <c r="Q125" s="517"/>
      <c r="R125" s="471"/>
      <c r="S125" s="481"/>
      <c r="T125" s="481"/>
      <c r="U125" s="479"/>
      <c r="V125" s="102" t="s">
        <v>196</v>
      </c>
      <c r="W125" s="191">
        <v>28</v>
      </c>
      <c r="X125" s="102" t="s">
        <v>203</v>
      </c>
      <c r="Y125" s="191">
        <v>0</v>
      </c>
      <c r="Z125" s="105" t="s">
        <v>209</v>
      </c>
      <c r="AA125" s="191">
        <v>0</v>
      </c>
      <c r="AB125" s="511"/>
    </row>
    <row r="126" spans="1:28" ht="24" customHeight="1" thickBot="1" x14ac:dyDescent="0.3">
      <c r="A126" s="481"/>
      <c r="B126" s="537"/>
      <c r="C126" s="472"/>
      <c r="D126" s="474"/>
      <c r="E126" s="466"/>
      <c r="F126" s="466"/>
      <c r="G126" s="466"/>
      <c r="H126" s="466"/>
      <c r="I126" s="466"/>
      <c r="J126" s="466"/>
      <c r="K126" s="466"/>
      <c r="L126" s="466"/>
      <c r="M126" s="466"/>
      <c r="N126" s="472"/>
      <c r="O126" s="480"/>
      <c r="P126" s="480"/>
      <c r="Q126" s="518"/>
      <c r="R126" s="472"/>
      <c r="S126" s="509"/>
      <c r="T126" s="509"/>
      <c r="U126" s="480"/>
      <c r="V126" s="103" t="s">
        <v>197</v>
      </c>
      <c r="W126" s="191">
        <v>8</v>
      </c>
      <c r="X126" s="103" t="s">
        <v>204</v>
      </c>
      <c r="Y126" s="191">
        <v>0</v>
      </c>
      <c r="Z126" s="103"/>
      <c r="AA126" s="176"/>
      <c r="AB126" s="512"/>
    </row>
    <row r="127" spans="1:28" ht="24" customHeight="1" x14ac:dyDescent="0.25">
      <c r="A127" s="481"/>
      <c r="B127" s="537"/>
      <c r="C127" s="470" t="s">
        <v>177</v>
      </c>
      <c r="D127" s="58" t="s">
        <v>34</v>
      </c>
      <c r="E127" s="84">
        <v>281</v>
      </c>
      <c r="F127" s="84">
        <v>281</v>
      </c>
      <c r="G127" s="84">
        <v>281</v>
      </c>
      <c r="H127" s="84">
        <v>281</v>
      </c>
      <c r="I127" s="111"/>
      <c r="J127" s="111">
        <v>35</v>
      </c>
      <c r="K127" s="111">
        <v>60</v>
      </c>
      <c r="L127" s="110">
        <v>97</v>
      </c>
      <c r="M127" s="110"/>
      <c r="N127" s="470" t="s">
        <v>177</v>
      </c>
      <c r="O127" s="478"/>
      <c r="P127" s="478"/>
      <c r="Q127" s="516" t="s">
        <v>210</v>
      </c>
      <c r="R127" s="470" t="s">
        <v>177</v>
      </c>
      <c r="S127" s="508">
        <v>35</v>
      </c>
      <c r="T127" s="508">
        <v>62</v>
      </c>
      <c r="U127" s="478"/>
      <c r="V127" s="101" t="s">
        <v>191</v>
      </c>
      <c r="W127" s="191">
        <v>0</v>
      </c>
      <c r="X127" s="104" t="s">
        <v>198</v>
      </c>
      <c r="Y127" s="191">
        <v>0</v>
      </c>
      <c r="Z127" s="104" t="s">
        <v>205</v>
      </c>
      <c r="AA127" s="191">
        <v>0</v>
      </c>
      <c r="AB127" s="510">
        <f t="shared" ref="AB127" si="16">S127+T127+U127</f>
        <v>97</v>
      </c>
    </row>
    <row r="128" spans="1:28" ht="24" customHeight="1" x14ac:dyDescent="0.25">
      <c r="A128" s="481"/>
      <c r="B128" s="537"/>
      <c r="C128" s="471"/>
      <c r="D128" s="59" t="s">
        <v>35</v>
      </c>
      <c r="E128" s="171">
        <v>95882350</v>
      </c>
      <c r="F128" s="183">
        <v>95882350</v>
      </c>
      <c r="G128" s="196">
        <v>95882350</v>
      </c>
      <c r="H128" s="203">
        <v>73211850</v>
      </c>
      <c r="I128" s="44"/>
      <c r="J128" s="162">
        <v>21186666.666666668</v>
      </c>
      <c r="K128" s="199">
        <v>24871150</v>
      </c>
      <c r="L128" s="169">
        <v>29664750</v>
      </c>
      <c r="M128" s="39"/>
      <c r="N128" s="471"/>
      <c r="O128" s="479"/>
      <c r="P128" s="479"/>
      <c r="Q128" s="517"/>
      <c r="R128" s="471"/>
      <c r="S128" s="481"/>
      <c r="T128" s="481"/>
      <c r="U128" s="479"/>
      <c r="V128" s="102" t="s">
        <v>192</v>
      </c>
      <c r="W128" s="191">
        <v>0</v>
      </c>
      <c r="X128" s="105" t="s">
        <v>199</v>
      </c>
      <c r="Y128" s="191">
        <v>0</v>
      </c>
      <c r="Z128" s="105" t="s">
        <v>206</v>
      </c>
      <c r="AA128" s="191">
        <v>0</v>
      </c>
      <c r="AB128" s="511"/>
    </row>
    <row r="129" spans="1:28" ht="24" customHeight="1" x14ac:dyDescent="0.25">
      <c r="A129" s="481"/>
      <c r="B129" s="537"/>
      <c r="C129" s="471"/>
      <c r="D129" s="107" t="s">
        <v>36</v>
      </c>
      <c r="E129" s="86"/>
      <c r="F129" s="86"/>
      <c r="G129" s="86"/>
      <c r="H129" s="86"/>
      <c r="I129" s="44"/>
      <c r="J129" s="44"/>
      <c r="K129" s="44"/>
      <c r="L129" s="39"/>
      <c r="M129" s="39"/>
      <c r="N129" s="471"/>
      <c r="O129" s="479"/>
      <c r="P129" s="479"/>
      <c r="Q129" s="517"/>
      <c r="R129" s="471"/>
      <c r="S129" s="481"/>
      <c r="T129" s="481"/>
      <c r="U129" s="479"/>
      <c r="V129" s="102" t="s">
        <v>193</v>
      </c>
      <c r="W129" s="191">
        <v>0</v>
      </c>
      <c r="X129" s="105" t="s">
        <v>200</v>
      </c>
      <c r="Y129" s="191">
        <v>0</v>
      </c>
      <c r="Z129" s="105" t="s">
        <v>207</v>
      </c>
      <c r="AA129" s="191">
        <v>0</v>
      </c>
      <c r="AB129" s="511"/>
    </row>
    <row r="130" spans="1:28" ht="24" customHeight="1" x14ac:dyDescent="0.25">
      <c r="A130" s="481"/>
      <c r="B130" s="537"/>
      <c r="C130" s="471"/>
      <c r="D130" s="59" t="s">
        <v>37</v>
      </c>
      <c r="E130" s="180">
        <v>8609611.6500000004</v>
      </c>
      <c r="F130" s="183">
        <v>8609611.6500000004</v>
      </c>
      <c r="G130" s="196">
        <v>8609611.6500000004</v>
      </c>
      <c r="H130" s="203">
        <v>8609611.6500000004</v>
      </c>
      <c r="I130" s="44"/>
      <c r="J130" s="162">
        <v>7718231.444444444</v>
      </c>
      <c r="K130" s="178">
        <v>7625668</v>
      </c>
      <c r="L130" s="162">
        <v>8066568.2999999998</v>
      </c>
      <c r="M130" s="39"/>
      <c r="N130" s="471"/>
      <c r="O130" s="479"/>
      <c r="P130" s="479"/>
      <c r="Q130" s="517"/>
      <c r="R130" s="471"/>
      <c r="S130" s="481"/>
      <c r="T130" s="481"/>
      <c r="U130" s="479"/>
      <c r="V130" s="102" t="s">
        <v>194</v>
      </c>
      <c r="W130" s="191">
        <v>9</v>
      </c>
      <c r="X130" s="105" t="s">
        <v>201</v>
      </c>
      <c r="Y130" s="191">
        <v>20</v>
      </c>
      <c r="Z130" s="105" t="s">
        <v>208</v>
      </c>
      <c r="AA130" s="191">
        <v>72</v>
      </c>
      <c r="AB130" s="511"/>
    </row>
    <row r="131" spans="1:28" ht="24" customHeight="1" x14ac:dyDescent="0.25">
      <c r="A131" s="481"/>
      <c r="B131" s="537"/>
      <c r="C131" s="471"/>
      <c r="D131" s="473"/>
      <c r="E131" s="465"/>
      <c r="F131" s="465"/>
      <c r="G131" s="465"/>
      <c r="H131" s="465"/>
      <c r="I131" s="465"/>
      <c r="J131" s="465"/>
      <c r="K131" s="465"/>
      <c r="L131" s="465"/>
      <c r="M131" s="465"/>
      <c r="N131" s="471"/>
      <c r="O131" s="479"/>
      <c r="P131" s="479"/>
      <c r="Q131" s="517"/>
      <c r="R131" s="471"/>
      <c r="S131" s="481"/>
      <c r="T131" s="481"/>
      <c r="U131" s="479"/>
      <c r="V131" s="102" t="s">
        <v>195</v>
      </c>
      <c r="W131" s="191">
        <v>20</v>
      </c>
      <c r="X131" s="105" t="s">
        <v>202</v>
      </c>
      <c r="Y131" s="191">
        <v>52</v>
      </c>
      <c r="Z131" s="105" t="s">
        <v>203</v>
      </c>
      <c r="AA131" s="191">
        <v>25</v>
      </c>
      <c r="AB131" s="511"/>
    </row>
    <row r="132" spans="1:28" ht="24" customHeight="1" x14ac:dyDescent="0.25">
      <c r="A132" s="481"/>
      <c r="B132" s="537"/>
      <c r="C132" s="471"/>
      <c r="D132" s="473"/>
      <c r="E132" s="465"/>
      <c r="F132" s="465"/>
      <c r="G132" s="465"/>
      <c r="H132" s="465"/>
      <c r="I132" s="465"/>
      <c r="J132" s="465"/>
      <c r="K132" s="465"/>
      <c r="L132" s="465"/>
      <c r="M132" s="465"/>
      <c r="N132" s="471"/>
      <c r="O132" s="479"/>
      <c r="P132" s="479"/>
      <c r="Q132" s="517"/>
      <c r="R132" s="471"/>
      <c r="S132" s="481"/>
      <c r="T132" s="481"/>
      <c r="U132" s="479"/>
      <c r="V132" s="102" t="s">
        <v>196</v>
      </c>
      <c r="W132" s="191">
        <v>6</v>
      </c>
      <c r="X132" s="102" t="s">
        <v>203</v>
      </c>
      <c r="Y132" s="191">
        <v>25</v>
      </c>
      <c r="Z132" s="105" t="s">
        <v>209</v>
      </c>
      <c r="AA132" s="191">
        <v>0</v>
      </c>
      <c r="AB132" s="511"/>
    </row>
    <row r="133" spans="1:28" ht="24" customHeight="1" thickBot="1" x14ac:dyDescent="0.3">
      <c r="A133" s="481"/>
      <c r="B133" s="537"/>
      <c r="C133" s="472"/>
      <c r="D133" s="474"/>
      <c r="E133" s="466"/>
      <c r="F133" s="466"/>
      <c r="G133" s="466"/>
      <c r="H133" s="466"/>
      <c r="I133" s="466"/>
      <c r="J133" s="466"/>
      <c r="K133" s="466"/>
      <c r="L133" s="466"/>
      <c r="M133" s="466"/>
      <c r="N133" s="472"/>
      <c r="O133" s="480"/>
      <c r="P133" s="480"/>
      <c r="Q133" s="518"/>
      <c r="R133" s="472"/>
      <c r="S133" s="509"/>
      <c r="T133" s="509"/>
      <c r="U133" s="480"/>
      <c r="V133" s="103" t="s">
        <v>197</v>
      </c>
      <c r="W133" s="191">
        <v>62</v>
      </c>
      <c r="X133" s="103" t="s">
        <v>204</v>
      </c>
      <c r="Y133" s="191">
        <v>0</v>
      </c>
      <c r="Z133" s="103"/>
      <c r="AA133" s="176"/>
      <c r="AB133" s="512"/>
    </row>
    <row r="134" spans="1:28" ht="24" customHeight="1" x14ac:dyDescent="0.25">
      <c r="A134" s="481"/>
      <c r="B134" s="537"/>
      <c r="C134" s="470" t="s">
        <v>178</v>
      </c>
      <c r="D134" s="58" t="s">
        <v>34</v>
      </c>
      <c r="E134" s="84">
        <v>282</v>
      </c>
      <c r="F134" s="84">
        <v>282</v>
      </c>
      <c r="G134" s="84">
        <v>282</v>
      </c>
      <c r="H134" s="84">
        <v>282</v>
      </c>
      <c r="I134" s="111"/>
      <c r="J134" s="111">
        <v>16</v>
      </c>
      <c r="K134" s="111">
        <v>64</v>
      </c>
      <c r="L134" s="112">
        <v>154</v>
      </c>
      <c r="M134" s="112"/>
      <c r="N134" s="470" t="s">
        <v>178</v>
      </c>
      <c r="O134" s="478"/>
      <c r="P134" s="508"/>
      <c r="Q134" s="516" t="s">
        <v>210</v>
      </c>
      <c r="R134" s="470" t="s">
        <v>178</v>
      </c>
      <c r="S134" s="508">
        <v>71</v>
      </c>
      <c r="T134" s="508">
        <v>83</v>
      </c>
      <c r="U134" s="508"/>
      <c r="V134" s="101" t="s">
        <v>191</v>
      </c>
      <c r="W134" s="191">
        <v>0</v>
      </c>
      <c r="X134" s="104" t="s">
        <v>198</v>
      </c>
      <c r="Y134" s="191">
        <v>0</v>
      </c>
      <c r="Z134" s="104" t="s">
        <v>205</v>
      </c>
      <c r="AA134" s="191">
        <v>22</v>
      </c>
      <c r="AB134" s="510">
        <f t="shared" ref="AB134" si="17">S134+T134+U134</f>
        <v>154</v>
      </c>
    </row>
    <row r="135" spans="1:28" ht="24" customHeight="1" x14ac:dyDescent="0.25">
      <c r="A135" s="481"/>
      <c r="B135" s="537"/>
      <c r="C135" s="471"/>
      <c r="D135" s="59" t="s">
        <v>35</v>
      </c>
      <c r="E135" s="171">
        <v>95882350</v>
      </c>
      <c r="F135" s="183">
        <v>95882350</v>
      </c>
      <c r="G135" s="196">
        <v>95882350</v>
      </c>
      <c r="H135" s="203">
        <v>73211850</v>
      </c>
      <c r="I135" s="40"/>
      <c r="J135" s="162">
        <v>21186666.666666668</v>
      </c>
      <c r="K135" s="199">
        <v>24871150</v>
      </c>
      <c r="L135" s="169">
        <v>29664750</v>
      </c>
      <c r="M135" s="39"/>
      <c r="N135" s="471"/>
      <c r="O135" s="479"/>
      <c r="P135" s="481"/>
      <c r="Q135" s="517"/>
      <c r="R135" s="471"/>
      <c r="S135" s="481"/>
      <c r="T135" s="481"/>
      <c r="U135" s="481"/>
      <c r="V135" s="102" t="s">
        <v>192</v>
      </c>
      <c r="W135" s="191">
        <v>65</v>
      </c>
      <c r="X135" s="105" t="s">
        <v>199</v>
      </c>
      <c r="Y135" s="191">
        <v>59</v>
      </c>
      <c r="Z135" s="105" t="s">
        <v>206</v>
      </c>
      <c r="AA135" s="191">
        <v>0</v>
      </c>
      <c r="AB135" s="511"/>
    </row>
    <row r="136" spans="1:28" ht="24" customHeight="1" x14ac:dyDescent="0.25">
      <c r="A136" s="481"/>
      <c r="B136" s="537"/>
      <c r="C136" s="471"/>
      <c r="D136" s="107" t="s">
        <v>36</v>
      </c>
      <c r="E136" s="86"/>
      <c r="F136" s="86"/>
      <c r="G136" s="86"/>
      <c r="H136" s="86"/>
      <c r="I136" s="40"/>
      <c r="J136" s="40"/>
      <c r="K136" s="164"/>
      <c r="L136" s="39"/>
      <c r="M136" s="39"/>
      <c r="N136" s="471"/>
      <c r="O136" s="479"/>
      <c r="P136" s="481"/>
      <c r="Q136" s="517"/>
      <c r="R136" s="471"/>
      <c r="S136" s="481"/>
      <c r="T136" s="481"/>
      <c r="U136" s="481"/>
      <c r="V136" s="102" t="s">
        <v>193</v>
      </c>
      <c r="W136" s="191">
        <v>0</v>
      </c>
      <c r="X136" s="105" t="s">
        <v>200</v>
      </c>
      <c r="Y136" s="191">
        <v>0</v>
      </c>
      <c r="Z136" s="105" t="s">
        <v>207</v>
      </c>
      <c r="AA136" s="191">
        <v>0</v>
      </c>
      <c r="AB136" s="511"/>
    </row>
    <row r="137" spans="1:28" ht="24" customHeight="1" x14ac:dyDescent="0.25">
      <c r="A137" s="481"/>
      <c r="B137" s="537"/>
      <c r="C137" s="471"/>
      <c r="D137" s="59" t="s">
        <v>37</v>
      </c>
      <c r="E137" s="180">
        <v>8609611.6500000004</v>
      </c>
      <c r="F137" s="183">
        <v>8609611.6500000004</v>
      </c>
      <c r="G137" s="196">
        <v>8609611.6500000004</v>
      </c>
      <c r="H137" s="203">
        <v>8609611.6500000004</v>
      </c>
      <c r="I137" s="40"/>
      <c r="J137" s="162">
        <v>7718231.444444444</v>
      </c>
      <c r="K137" s="178">
        <v>7625668</v>
      </c>
      <c r="L137" s="162">
        <v>8066568.2999999998</v>
      </c>
      <c r="M137" s="39"/>
      <c r="N137" s="471"/>
      <c r="O137" s="479"/>
      <c r="P137" s="481"/>
      <c r="Q137" s="517"/>
      <c r="R137" s="471"/>
      <c r="S137" s="481"/>
      <c r="T137" s="481"/>
      <c r="U137" s="481"/>
      <c r="V137" s="102" t="s">
        <v>194</v>
      </c>
      <c r="W137" s="191">
        <v>14</v>
      </c>
      <c r="X137" s="105" t="s">
        <v>201</v>
      </c>
      <c r="Y137" s="191">
        <v>38</v>
      </c>
      <c r="Z137" s="105" t="s">
        <v>208</v>
      </c>
      <c r="AA137" s="191">
        <v>131</v>
      </c>
      <c r="AB137" s="511"/>
    </row>
    <row r="138" spans="1:28" ht="24" customHeight="1" x14ac:dyDescent="0.25">
      <c r="A138" s="481"/>
      <c r="B138" s="537"/>
      <c r="C138" s="471"/>
      <c r="D138" s="473"/>
      <c r="E138" s="465"/>
      <c r="F138" s="465"/>
      <c r="G138" s="465"/>
      <c r="H138" s="465"/>
      <c r="I138" s="465"/>
      <c r="J138" s="465"/>
      <c r="K138" s="465"/>
      <c r="L138" s="465"/>
      <c r="M138" s="465"/>
      <c r="N138" s="471"/>
      <c r="O138" s="479"/>
      <c r="P138" s="481"/>
      <c r="Q138" s="517"/>
      <c r="R138" s="471"/>
      <c r="S138" s="481"/>
      <c r="T138" s="481"/>
      <c r="U138" s="481"/>
      <c r="V138" s="102" t="s">
        <v>195</v>
      </c>
      <c r="W138" s="191">
        <v>67</v>
      </c>
      <c r="X138" s="105" t="s">
        <v>202</v>
      </c>
      <c r="Y138" s="191">
        <v>57</v>
      </c>
      <c r="Z138" s="105" t="s">
        <v>203</v>
      </c>
      <c r="AA138" s="191">
        <v>1</v>
      </c>
      <c r="AB138" s="511"/>
    </row>
    <row r="139" spans="1:28" ht="24" customHeight="1" x14ac:dyDescent="0.25">
      <c r="A139" s="481"/>
      <c r="B139" s="537"/>
      <c r="C139" s="471"/>
      <c r="D139" s="473"/>
      <c r="E139" s="465"/>
      <c r="F139" s="465"/>
      <c r="G139" s="465"/>
      <c r="H139" s="465"/>
      <c r="I139" s="465"/>
      <c r="J139" s="465"/>
      <c r="K139" s="465"/>
      <c r="L139" s="465"/>
      <c r="M139" s="465"/>
      <c r="N139" s="471"/>
      <c r="O139" s="479"/>
      <c r="P139" s="481"/>
      <c r="Q139" s="517"/>
      <c r="R139" s="471"/>
      <c r="S139" s="481"/>
      <c r="T139" s="481"/>
      <c r="U139" s="481"/>
      <c r="V139" s="102" t="s">
        <v>196</v>
      </c>
      <c r="W139" s="191">
        <v>8</v>
      </c>
      <c r="X139" s="102" t="s">
        <v>203</v>
      </c>
      <c r="Y139" s="191">
        <v>0</v>
      </c>
      <c r="Z139" s="105" t="s">
        <v>209</v>
      </c>
      <c r="AA139" s="191">
        <v>0</v>
      </c>
      <c r="AB139" s="511"/>
    </row>
    <row r="140" spans="1:28" ht="24" customHeight="1" thickBot="1" x14ac:dyDescent="0.3">
      <c r="A140" s="481"/>
      <c r="B140" s="537"/>
      <c r="C140" s="472"/>
      <c r="D140" s="474"/>
      <c r="E140" s="466"/>
      <c r="F140" s="466"/>
      <c r="G140" s="466"/>
      <c r="H140" s="466"/>
      <c r="I140" s="466"/>
      <c r="J140" s="466"/>
      <c r="K140" s="466"/>
      <c r="L140" s="466"/>
      <c r="M140" s="466"/>
      <c r="N140" s="472"/>
      <c r="O140" s="480"/>
      <c r="P140" s="509"/>
      <c r="Q140" s="518"/>
      <c r="R140" s="472"/>
      <c r="S140" s="509"/>
      <c r="T140" s="509"/>
      <c r="U140" s="509"/>
      <c r="V140" s="103" t="s">
        <v>197</v>
      </c>
      <c r="W140" s="191">
        <v>0</v>
      </c>
      <c r="X140" s="103" t="s">
        <v>204</v>
      </c>
      <c r="Y140" s="191">
        <v>0</v>
      </c>
      <c r="Z140" s="103"/>
      <c r="AA140" s="176"/>
      <c r="AB140" s="512"/>
    </row>
    <row r="141" spans="1:28" ht="24" customHeight="1" x14ac:dyDescent="0.25">
      <c r="A141" s="481"/>
      <c r="B141" s="537"/>
      <c r="C141" s="470" t="s">
        <v>179</v>
      </c>
      <c r="D141" s="58" t="s">
        <v>34</v>
      </c>
      <c r="E141" s="84">
        <v>50</v>
      </c>
      <c r="F141" s="84">
        <v>50</v>
      </c>
      <c r="G141" s="84">
        <v>50</v>
      </c>
      <c r="H141" s="84">
        <v>50</v>
      </c>
      <c r="I141" s="113"/>
      <c r="J141" s="159">
        <v>5</v>
      </c>
      <c r="K141" s="159">
        <v>26</v>
      </c>
      <c r="L141" s="110">
        <v>26</v>
      </c>
      <c r="M141" s="110"/>
      <c r="N141" s="470" t="s">
        <v>179</v>
      </c>
      <c r="O141" s="478"/>
      <c r="P141" s="478"/>
      <c r="Q141" s="516" t="s">
        <v>210</v>
      </c>
      <c r="R141" s="470" t="s">
        <v>179</v>
      </c>
      <c r="S141" s="478">
        <v>14</v>
      </c>
      <c r="T141" s="478">
        <v>12</v>
      </c>
      <c r="U141" s="478"/>
      <c r="V141" s="101" t="s">
        <v>191</v>
      </c>
      <c r="W141" s="191">
        <v>0</v>
      </c>
      <c r="X141" s="104" t="s">
        <v>198</v>
      </c>
      <c r="Y141" s="191">
        <v>0</v>
      </c>
      <c r="Z141" s="104" t="s">
        <v>205</v>
      </c>
      <c r="AA141" s="191">
        <v>1</v>
      </c>
      <c r="AB141" s="510">
        <f t="shared" ref="AB141" si="18">S141+T141+U141</f>
        <v>26</v>
      </c>
    </row>
    <row r="142" spans="1:28" ht="24" customHeight="1" x14ac:dyDescent="0.25">
      <c r="A142" s="481"/>
      <c r="B142" s="537"/>
      <c r="C142" s="471"/>
      <c r="D142" s="59" t="s">
        <v>35</v>
      </c>
      <c r="E142" s="171">
        <v>95882350</v>
      </c>
      <c r="F142" s="183">
        <v>95882350</v>
      </c>
      <c r="G142" s="196">
        <v>95882350</v>
      </c>
      <c r="H142" s="203">
        <v>73211850</v>
      </c>
      <c r="I142" s="40"/>
      <c r="J142" s="162">
        <v>21186666.666666668</v>
      </c>
      <c r="K142" s="199">
        <v>24871150</v>
      </c>
      <c r="L142" s="169">
        <v>29664750</v>
      </c>
      <c r="M142" s="39"/>
      <c r="N142" s="471"/>
      <c r="O142" s="479"/>
      <c r="P142" s="479"/>
      <c r="Q142" s="517"/>
      <c r="R142" s="471"/>
      <c r="S142" s="479"/>
      <c r="T142" s="479"/>
      <c r="U142" s="479"/>
      <c r="V142" s="102" t="s">
        <v>192</v>
      </c>
      <c r="W142" s="191">
        <v>0</v>
      </c>
      <c r="X142" s="105" t="s">
        <v>199</v>
      </c>
      <c r="Y142" s="191">
        <v>0</v>
      </c>
      <c r="Z142" s="105" t="s">
        <v>206</v>
      </c>
      <c r="AA142" s="191">
        <v>0</v>
      </c>
      <c r="AB142" s="511"/>
    </row>
    <row r="143" spans="1:28" ht="24" customHeight="1" x14ac:dyDescent="0.25">
      <c r="A143" s="481"/>
      <c r="B143" s="537"/>
      <c r="C143" s="471"/>
      <c r="D143" s="107" t="s">
        <v>36</v>
      </c>
      <c r="E143" s="86"/>
      <c r="F143" s="86"/>
      <c r="G143" s="86"/>
      <c r="H143" s="86"/>
      <c r="I143" s="40"/>
      <c r="J143" s="40"/>
      <c r="K143" s="164"/>
      <c r="L143" s="39"/>
      <c r="M143" s="39"/>
      <c r="N143" s="471"/>
      <c r="O143" s="479"/>
      <c r="P143" s="479"/>
      <c r="Q143" s="517"/>
      <c r="R143" s="471"/>
      <c r="S143" s="479"/>
      <c r="T143" s="479"/>
      <c r="U143" s="479"/>
      <c r="V143" s="102" t="s">
        <v>193</v>
      </c>
      <c r="W143" s="191">
        <v>0</v>
      </c>
      <c r="X143" s="105" t="s">
        <v>200</v>
      </c>
      <c r="Y143" s="191">
        <v>0</v>
      </c>
      <c r="Z143" s="105" t="s">
        <v>207</v>
      </c>
      <c r="AA143" s="191">
        <v>0</v>
      </c>
      <c r="AB143" s="511"/>
    </row>
    <row r="144" spans="1:28" ht="24" customHeight="1" x14ac:dyDescent="0.25">
      <c r="A144" s="481"/>
      <c r="B144" s="537"/>
      <c r="C144" s="471"/>
      <c r="D144" s="59" t="s">
        <v>37</v>
      </c>
      <c r="E144" s="180">
        <v>8609611.6500000004</v>
      </c>
      <c r="F144" s="183">
        <v>8609611.6500000004</v>
      </c>
      <c r="G144" s="196">
        <v>8609611.6500000004</v>
      </c>
      <c r="H144" s="203">
        <v>8609611.6500000004</v>
      </c>
      <c r="I144" s="40"/>
      <c r="J144" s="162">
        <v>7718231.444444444</v>
      </c>
      <c r="K144" s="178">
        <v>7625674</v>
      </c>
      <c r="L144" s="162">
        <v>8066568.2999999998</v>
      </c>
      <c r="M144" s="39"/>
      <c r="N144" s="471"/>
      <c r="O144" s="479"/>
      <c r="P144" s="479"/>
      <c r="Q144" s="517"/>
      <c r="R144" s="471"/>
      <c r="S144" s="479"/>
      <c r="T144" s="479"/>
      <c r="U144" s="479"/>
      <c r="V144" s="102" t="s">
        <v>194</v>
      </c>
      <c r="W144" s="191">
        <v>0</v>
      </c>
      <c r="X144" s="105" t="s">
        <v>201</v>
      </c>
      <c r="Y144" s="191">
        <v>20</v>
      </c>
      <c r="Z144" s="105" t="s">
        <v>208</v>
      </c>
      <c r="AA144" s="191">
        <v>25</v>
      </c>
      <c r="AB144" s="511"/>
    </row>
    <row r="145" spans="1:28" ht="24" customHeight="1" x14ac:dyDescent="0.25">
      <c r="A145" s="481"/>
      <c r="B145" s="537"/>
      <c r="C145" s="471"/>
      <c r="D145" s="473"/>
      <c r="E145" s="465"/>
      <c r="F145" s="465"/>
      <c r="G145" s="465"/>
      <c r="H145" s="465"/>
      <c r="I145" s="465"/>
      <c r="J145" s="465"/>
      <c r="K145" s="465"/>
      <c r="L145" s="465"/>
      <c r="M145" s="465"/>
      <c r="N145" s="471"/>
      <c r="O145" s="479"/>
      <c r="P145" s="479"/>
      <c r="Q145" s="517"/>
      <c r="R145" s="471"/>
      <c r="S145" s="479"/>
      <c r="T145" s="479"/>
      <c r="U145" s="479"/>
      <c r="V145" s="102" t="s">
        <v>195</v>
      </c>
      <c r="W145" s="191">
        <v>25</v>
      </c>
      <c r="X145" s="105" t="s">
        <v>202</v>
      </c>
      <c r="Y145" s="191">
        <v>6</v>
      </c>
      <c r="Z145" s="105" t="s">
        <v>203</v>
      </c>
      <c r="AA145" s="191">
        <v>0</v>
      </c>
      <c r="AB145" s="511"/>
    </row>
    <row r="146" spans="1:28" ht="24" customHeight="1" x14ac:dyDescent="0.25">
      <c r="A146" s="481"/>
      <c r="B146" s="537"/>
      <c r="C146" s="471"/>
      <c r="D146" s="473"/>
      <c r="E146" s="465"/>
      <c r="F146" s="465"/>
      <c r="G146" s="465"/>
      <c r="H146" s="465"/>
      <c r="I146" s="465"/>
      <c r="J146" s="465"/>
      <c r="K146" s="465"/>
      <c r="L146" s="465"/>
      <c r="M146" s="465"/>
      <c r="N146" s="471"/>
      <c r="O146" s="479"/>
      <c r="P146" s="479"/>
      <c r="Q146" s="517"/>
      <c r="R146" s="471"/>
      <c r="S146" s="479"/>
      <c r="T146" s="479"/>
      <c r="U146" s="479"/>
      <c r="V146" s="102" t="s">
        <v>196</v>
      </c>
      <c r="W146" s="191">
        <v>1</v>
      </c>
      <c r="X146" s="102" t="s">
        <v>203</v>
      </c>
      <c r="Y146" s="191">
        <v>0</v>
      </c>
      <c r="Z146" s="105" t="s">
        <v>209</v>
      </c>
      <c r="AA146" s="191">
        <v>0</v>
      </c>
      <c r="AB146" s="511"/>
    </row>
    <row r="147" spans="1:28" ht="24" customHeight="1" thickBot="1" x14ac:dyDescent="0.3">
      <c r="A147" s="481"/>
      <c r="B147" s="537"/>
      <c r="C147" s="472"/>
      <c r="D147" s="474"/>
      <c r="E147" s="466"/>
      <c r="F147" s="466"/>
      <c r="G147" s="466"/>
      <c r="H147" s="466"/>
      <c r="I147" s="466"/>
      <c r="J147" s="466"/>
      <c r="K147" s="466"/>
      <c r="L147" s="466"/>
      <c r="M147" s="466"/>
      <c r="N147" s="472"/>
      <c r="O147" s="480"/>
      <c r="P147" s="480"/>
      <c r="Q147" s="518"/>
      <c r="R147" s="472"/>
      <c r="S147" s="480"/>
      <c r="T147" s="480"/>
      <c r="U147" s="480"/>
      <c r="V147" s="103" t="s">
        <v>197</v>
      </c>
      <c r="W147" s="191">
        <v>0</v>
      </c>
      <c r="X147" s="103" t="s">
        <v>204</v>
      </c>
      <c r="Y147" s="191">
        <v>0</v>
      </c>
      <c r="Z147" s="103"/>
      <c r="AA147" s="176"/>
      <c r="AB147" s="512"/>
    </row>
    <row r="148" spans="1:28" ht="24" customHeight="1" x14ac:dyDescent="0.25">
      <c r="A148" s="481"/>
      <c r="B148" s="537"/>
      <c r="C148" s="475" t="s">
        <v>38</v>
      </c>
      <c r="D148" s="60" t="s">
        <v>105</v>
      </c>
      <c r="E148" s="110">
        <f t="shared" ref="E148:F148" si="19">E141+E134+E127+E120+E113+E106+E99+E92+E85+E78+E71+E64+E57+E50+E43+E36+E29+E22+E15+E8</f>
        <v>5393</v>
      </c>
      <c r="F148" s="110">
        <f t="shared" si="19"/>
        <v>5393</v>
      </c>
      <c r="G148" s="110">
        <f t="shared" ref="G148:H148" si="20">G141+G134+G127+G120+G113+G106+G99+G92+G85+G78+G71+G64+G57+G50+G43+G36+G29+G22+G15+G8</f>
        <v>5393</v>
      </c>
      <c r="H148" s="110">
        <f t="shared" si="20"/>
        <v>5393</v>
      </c>
      <c r="I148" s="110"/>
      <c r="J148" s="110">
        <f t="shared" ref="J148:L148" si="21">J141+J134+J127+J120+J113+J106+J99+J92+J85+J78+J71+J64+J57+J50+J43+J36+J29+J22+J15+J8</f>
        <v>1399</v>
      </c>
      <c r="K148" s="110">
        <f t="shared" si="21"/>
        <v>4332</v>
      </c>
      <c r="L148" s="110">
        <f t="shared" si="21"/>
        <v>7060</v>
      </c>
      <c r="M148" s="110"/>
      <c r="N148" s="478"/>
      <c r="O148" s="478"/>
      <c r="P148" s="478"/>
      <c r="Q148" s="478"/>
      <c r="R148" s="478"/>
      <c r="S148" s="478">
        <f>SUM(S8:S147)</f>
        <v>2744</v>
      </c>
      <c r="T148" s="478">
        <f t="shared" ref="T148:U148" si="22">SUM(T8:T147)</f>
        <v>4308</v>
      </c>
      <c r="U148" s="478">
        <f t="shared" si="22"/>
        <v>8</v>
      </c>
      <c r="V148" s="565"/>
      <c r="W148" s="561"/>
      <c r="X148" s="561"/>
      <c r="Y148" s="561"/>
      <c r="Z148" s="561"/>
      <c r="AA148" s="555"/>
      <c r="AB148" s="564">
        <f>SUM(AB8:AB147)</f>
        <v>7060</v>
      </c>
    </row>
    <row r="149" spans="1:28" ht="24" customHeight="1" x14ac:dyDescent="0.25">
      <c r="A149" s="481"/>
      <c r="B149" s="537"/>
      <c r="C149" s="476"/>
      <c r="D149" s="108" t="s">
        <v>104</v>
      </c>
      <c r="E149" s="95">
        <f>E142+E135+E128+E121+E114+E107+E100+E93+E86+E79+E72+E65+E58+E51+E44+E37+E30+E23+E16+E9</f>
        <v>1917647000</v>
      </c>
      <c r="F149" s="95">
        <f>F142+F135+F128+F121+F114+F107+F100+F93+F86+F79+F72+F65+F58+F51+F44+F37+F30+F23+F16+F9</f>
        <v>1917647000</v>
      </c>
      <c r="G149" s="95">
        <f>G142+G135+G128+G121+G114+G107+G100+G93+G86+G79+G72+G65+G58+G51+G44+G37+G30+G23+G16+G9</f>
        <v>1917647000</v>
      </c>
      <c r="H149" s="95">
        <f>H142+H135+H128+H121+H114+H107+H100+H93+H86+H79+H72+H65+H58+H51+H44+H37+H30+H23+H16+H9</f>
        <v>1464237000</v>
      </c>
      <c r="I149" s="40"/>
      <c r="J149" s="95">
        <f>J142+J135+J128+J121+J114+J107+J100+J93+J86+J79+J72+J65+J58+J51+J44+J37+J30+J23+J16+J9</f>
        <v>381360000.00000006</v>
      </c>
      <c r="K149" s="95">
        <f>K142+K135+K128+K121+K114+K107+K100+K93+K86+K79+K72+K65+K58+K51+K44+K37+K30+K23+K16+K9</f>
        <v>497423000</v>
      </c>
      <c r="L149" s="95">
        <f>L142+L135+L128+L121+L114+L107+L100+L93+L86+L79+L72+L65+L58+L51+L44+L37+L30+L23+L16+L9</f>
        <v>593295000</v>
      </c>
      <c r="M149" s="95"/>
      <c r="N149" s="479"/>
      <c r="O149" s="479"/>
      <c r="P149" s="479"/>
      <c r="Q149" s="479"/>
      <c r="R149" s="479"/>
      <c r="S149" s="479"/>
      <c r="T149" s="479"/>
      <c r="U149" s="479"/>
      <c r="V149" s="566"/>
      <c r="W149" s="562"/>
      <c r="X149" s="562"/>
      <c r="Y149" s="562"/>
      <c r="Z149" s="562"/>
      <c r="AA149" s="556"/>
      <c r="AB149" s="559"/>
    </row>
    <row r="150" spans="1:28" ht="24" customHeight="1" thickBot="1" x14ac:dyDescent="0.3">
      <c r="A150" s="481"/>
      <c r="B150" s="537"/>
      <c r="C150" s="477"/>
      <c r="D150" s="115" t="s">
        <v>190</v>
      </c>
      <c r="E150" s="116">
        <f>E11+E18+E25+E32+E39+E46+E53+E60+E67+E74+E81+E88+E95+E102+E109+E116+E123+E130+E137+E144</f>
        <v>172192233.00000006</v>
      </c>
      <c r="F150" s="116">
        <f>F11+F18+F25+F32+F39+F46+F53+F60+F67+F74+F81+F88+F95+F102+F109+F116+F123+F130+F137+F144</f>
        <v>172192233.00000006</v>
      </c>
      <c r="G150" s="116">
        <f>G11+G18+G25+G32+G39+G46+G53+G60+G67+G74+G81+G88+G95+G102+G109+G116+G123+G130+G137+G144</f>
        <v>172192233.00000006</v>
      </c>
      <c r="H150" s="116">
        <f>H11+H18+H25+H32+H39+H46+H53+H60+H67+H74+H81+H88+H95+H102+H109+H116+H123+H130+H137+H144</f>
        <v>172192233.00000006</v>
      </c>
      <c r="I150" s="43"/>
      <c r="J150" s="116">
        <f>J11+J18+J25+J32+J39+J46+J53+J60+J67+J74+J81+J88+J95+J102+J109+J116+J123+J130+J137+J144</f>
        <v>138928166.00000003</v>
      </c>
      <c r="K150" s="116">
        <f>K11+K18+K25+K32+K39+K46+K53+K60+K67+K74+K81+K88+K95+K102+K109+K116+K123+K130+K137+K144</f>
        <v>152513366</v>
      </c>
      <c r="L150" s="118">
        <f>L11+L18+L25+L32+L39+L46+L53+L60+L67+L74+L81+L88+L95+L102+L109+L116+L123+L130+L137+L144</f>
        <v>161331366</v>
      </c>
      <c r="M150" s="95"/>
      <c r="N150" s="480"/>
      <c r="O150" s="480"/>
      <c r="P150" s="480"/>
      <c r="Q150" s="480"/>
      <c r="R150" s="480"/>
      <c r="S150" s="480"/>
      <c r="T150" s="480"/>
      <c r="U150" s="480"/>
      <c r="V150" s="567"/>
      <c r="W150" s="563"/>
      <c r="X150" s="563"/>
      <c r="Y150" s="563"/>
      <c r="Z150" s="563"/>
      <c r="AA150" s="557"/>
      <c r="AB150" s="560"/>
    </row>
    <row r="151" spans="1:28" ht="24" customHeight="1" x14ac:dyDescent="0.25">
      <c r="A151" s="481">
        <v>2</v>
      </c>
      <c r="B151" s="482" t="s">
        <v>156</v>
      </c>
      <c r="C151" s="470" t="s">
        <v>106</v>
      </c>
      <c r="D151" s="58" t="s">
        <v>34</v>
      </c>
      <c r="E151" s="87">
        <v>662</v>
      </c>
      <c r="F151" s="87">
        <v>662</v>
      </c>
      <c r="G151" s="87">
        <v>662</v>
      </c>
      <c r="H151" s="87">
        <v>662</v>
      </c>
      <c r="I151" s="111"/>
      <c r="J151" s="111">
        <v>291</v>
      </c>
      <c r="K151" s="111">
        <v>504</v>
      </c>
      <c r="L151" s="112">
        <v>757</v>
      </c>
      <c r="M151" s="112"/>
      <c r="N151" s="470" t="s">
        <v>106</v>
      </c>
      <c r="O151" s="478"/>
      <c r="P151" s="478"/>
      <c r="Q151" s="516" t="s">
        <v>210</v>
      </c>
      <c r="R151" s="470" t="s">
        <v>106</v>
      </c>
      <c r="S151" s="478">
        <v>457</v>
      </c>
      <c r="T151" s="478">
        <v>300</v>
      </c>
      <c r="U151" s="478"/>
      <c r="V151" s="101" t="s">
        <v>191</v>
      </c>
      <c r="W151" s="129">
        <v>2</v>
      </c>
      <c r="X151" s="104" t="s">
        <v>198</v>
      </c>
      <c r="Y151" s="129">
        <v>0</v>
      </c>
      <c r="Z151" s="104" t="s">
        <v>205</v>
      </c>
      <c r="AA151" s="129">
        <v>171</v>
      </c>
      <c r="AB151" s="510">
        <f t="shared" ref="AB151:AB214" si="23">S151+T151+U151</f>
        <v>757</v>
      </c>
    </row>
    <row r="152" spans="1:28" ht="24" customHeight="1" x14ac:dyDescent="0.25">
      <c r="A152" s="481"/>
      <c r="B152" s="482"/>
      <c r="C152" s="471"/>
      <c r="D152" s="59" t="s">
        <v>35</v>
      </c>
      <c r="E152" s="85">
        <v>114057213</v>
      </c>
      <c r="F152" s="183">
        <v>114057213</v>
      </c>
      <c r="G152" s="196">
        <v>114057213</v>
      </c>
      <c r="H152" s="203">
        <v>99100976</v>
      </c>
      <c r="I152" s="123"/>
      <c r="J152" s="193">
        <v>18520200</v>
      </c>
      <c r="K152" s="202">
        <v>19897320</v>
      </c>
      <c r="L152" s="166">
        <v>29602680</v>
      </c>
      <c r="M152" s="39"/>
      <c r="N152" s="471"/>
      <c r="O152" s="479"/>
      <c r="P152" s="479"/>
      <c r="Q152" s="517"/>
      <c r="R152" s="471"/>
      <c r="S152" s="479"/>
      <c r="T152" s="479"/>
      <c r="U152" s="479"/>
      <c r="V152" s="102" t="s">
        <v>192</v>
      </c>
      <c r="W152" s="129">
        <v>184</v>
      </c>
      <c r="X152" s="105" t="s">
        <v>199</v>
      </c>
      <c r="Y152" s="129">
        <v>182</v>
      </c>
      <c r="Z152" s="105" t="s">
        <v>206</v>
      </c>
      <c r="AA152" s="129">
        <v>4</v>
      </c>
      <c r="AB152" s="511"/>
    </row>
    <row r="153" spans="1:28" ht="24" customHeight="1" x14ac:dyDescent="0.25">
      <c r="A153" s="481"/>
      <c r="B153" s="482"/>
      <c r="C153" s="471"/>
      <c r="D153" s="107" t="s">
        <v>36</v>
      </c>
      <c r="E153" s="88"/>
      <c r="F153" s="88"/>
      <c r="G153" s="88"/>
      <c r="H153" s="88"/>
      <c r="I153" s="123"/>
      <c r="J153" s="200"/>
      <c r="K153" s="44"/>
      <c r="L153" s="45"/>
      <c r="M153" s="45"/>
      <c r="N153" s="471"/>
      <c r="O153" s="479"/>
      <c r="P153" s="479"/>
      <c r="Q153" s="517"/>
      <c r="R153" s="471"/>
      <c r="S153" s="479"/>
      <c r="T153" s="479"/>
      <c r="U153" s="479"/>
      <c r="V153" s="102" t="s">
        <v>193</v>
      </c>
      <c r="W153" s="129">
        <v>37</v>
      </c>
      <c r="X153" s="105" t="s">
        <v>200</v>
      </c>
      <c r="Y153" s="129">
        <v>21</v>
      </c>
      <c r="Z153" s="105" t="s">
        <v>207</v>
      </c>
      <c r="AA153" s="129">
        <v>30</v>
      </c>
      <c r="AB153" s="511"/>
    </row>
    <row r="154" spans="1:28" ht="24" customHeight="1" x14ac:dyDescent="0.25">
      <c r="A154" s="481"/>
      <c r="B154" s="482"/>
      <c r="C154" s="471"/>
      <c r="D154" s="59" t="s">
        <v>37</v>
      </c>
      <c r="E154" s="85">
        <v>15290615.65</v>
      </c>
      <c r="F154" s="183">
        <v>15290615.65</v>
      </c>
      <c r="G154" s="196">
        <v>15290615.65</v>
      </c>
      <c r="H154" s="203">
        <v>15290615.65</v>
      </c>
      <c r="I154" s="123"/>
      <c r="J154" s="200">
        <v>10081081.333333334</v>
      </c>
      <c r="K154" s="178">
        <v>10896304</v>
      </c>
      <c r="L154" s="166">
        <v>11489199.833333334</v>
      </c>
      <c r="M154" s="39"/>
      <c r="N154" s="471"/>
      <c r="O154" s="479"/>
      <c r="P154" s="479"/>
      <c r="Q154" s="517"/>
      <c r="R154" s="471"/>
      <c r="S154" s="479"/>
      <c r="T154" s="479"/>
      <c r="U154" s="479"/>
      <c r="V154" s="102" t="s">
        <v>194</v>
      </c>
      <c r="W154" s="129">
        <v>225</v>
      </c>
      <c r="X154" s="105" t="s">
        <v>201</v>
      </c>
      <c r="Y154" s="129">
        <v>91</v>
      </c>
      <c r="Z154" s="105" t="s">
        <v>208</v>
      </c>
      <c r="AA154" s="129">
        <v>545</v>
      </c>
      <c r="AB154" s="511"/>
    </row>
    <row r="155" spans="1:28" ht="24" customHeight="1" x14ac:dyDescent="0.25">
      <c r="A155" s="481"/>
      <c r="B155" s="482"/>
      <c r="C155" s="471"/>
      <c r="D155" s="473"/>
      <c r="E155" s="465"/>
      <c r="F155" s="465"/>
      <c r="G155" s="465"/>
      <c r="H155" s="465"/>
      <c r="I155" s="465"/>
      <c r="J155" s="546"/>
      <c r="K155" s="465"/>
      <c r="L155" s="465"/>
      <c r="M155" s="465"/>
      <c r="N155" s="471"/>
      <c r="O155" s="479"/>
      <c r="P155" s="479"/>
      <c r="Q155" s="517"/>
      <c r="R155" s="471"/>
      <c r="S155" s="479"/>
      <c r="T155" s="479"/>
      <c r="U155" s="479"/>
      <c r="V155" s="102" t="s">
        <v>195</v>
      </c>
      <c r="W155" s="129">
        <v>289</v>
      </c>
      <c r="X155" s="105" t="s">
        <v>202</v>
      </c>
      <c r="Y155" s="129">
        <v>263</v>
      </c>
      <c r="Z155" s="105" t="s">
        <v>203</v>
      </c>
      <c r="AA155" s="129">
        <v>7</v>
      </c>
      <c r="AB155" s="511"/>
    </row>
    <row r="156" spans="1:28" ht="24" customHeight="1" x14ac:dyDescent="0.25">
      <c r="A156" s="481"/>
      <c r="B156" s="482"/>
      <c r="C156" s="471"/>
      <c r="D156" s="473"/>
      <c r="E156" s="465"/>
      <c r="F156" s="465"/>
      <c r="G156" s="465"/>
      <c r="H156" s="465"/>
      <c r="I156" s="465"/>
      <c r="J156" s="546"/>
      <c r="K156" s="465"/>
      <c r="L156" s="465"/>
      <c r="M156" s="465"/>
      <c r="N156" s="471"/>
      <c r="O156" s="479"/>
      <c r="P156" s="479"/>
      <c r="Q156" s="517"/>
      <c r="R156" s="471"/>
      <c r="S156" s="479"/>
      <c r="T156" s="479"/>
      <c r="U156" s="479"/>
      <c r="V156" s="102" t="s">
        <v>196</v>
      </c>
      <c r="W156" s="129">
        <v>20</v>
      </c>
      <c r="X156" s="102" t="s">
        <v>203</v>
      </c>
      <c r="Y156" s="129">
        <v>200</v>
      </c>
      <c r="Z156" s="105" t="s">
        <v>209</v>
      </c>
      <c r="AA156" s="129">
        <v>0</v>
      </c>
      <c r="AB156" s="511"/>
    </row>
    <row r="157" spans="1:28" ht="24" customHeight="1" thickBot="1" x14ac:dyDescent="0.3">
      <c r="A157" s="481"/>
      <c r="B157" s="482"/>
      <c r="C157" s="472"/>
      <c r="D157" s="474"/>
      <c r="E157" s="466"/>
      <c r="F157" s="466"/>
      <c r="G157" s="466"/>
      <c r="H157" s="466"/>
      <c r="I157" s="466"/>
      <c r="J157" s="547"/>
      <c r="K157" s="465"/>
      <c r="L157" s="466"/>
      <c r="M157" s="466"/>
      <c r="N157" s="472"/>
      <c r="O157" s="480"/>
      <c r="P157" s="480"/>
      <c r="Q157" s="518"/>
      <c r="R157" s="472"/>
      <c r="S157" s="480"/>
      <c r="T157" s="480"/>
      <c r="U157" s="480"/>
      <c r="V157" s="103" t="s">
        <v>197</v>
      </c>
      <c r="W157" s="129">
        <v>0</v>
      </c>
      <c r="X157" s="103" t="s">
        <v>204</v>
      </c>
      <c r="Y157" s="129">
        <v>0</v>
      </c>
      <c r="Z157" s="103"/>
      <c r="AA157" s="176"/>
      <c r="AB157" s="512"/>
    </row>
    <row r="158" spans="1:28" ht="24" customHeight="1" x14ac:dyDescent="0.25">
      <c r="A158" s="481"/>
      <c r="B158" s="482"/>
      <c r="C158" s="470" t="s">
        <v>161</v>
      </c>
      <c r="D158" s="58" t="s">
        <v>34</v>
      </c>
      <c r="E158" s="87">
        <v>385</v>
      </c>
      <c r="F158" s="87">
        <v>385</v>
      </c>
      <c r="G158" s="87">
        <v>385</v>
      </c>
      <c r="H158" s="87">
        <v>385</v>
      </c>
      <c r="I158" s="123"/>
      <c r="J158" s="201">
        <v>697</v>
      </c>
      <c r="K158" s="44">
        <v>1457</v>
      </c>
      <c r="L158" s="110">
        <v>1713</v>
      </c>
      <c r="M158" s="110"/>
      <c r="N158" s="470" t="s">
        <v>161</v>
      </c>
      <c r="O158" s="478"/>
      <c r="P158" s="478"/>
      <c r="Q158" s="516" t="s">
        <v>210</v>
      </c>
      <c r="R158" s="470" t="s">
        <v>161</v>
      </c>
      <c r="S158" s="478">
        <v>677</v>
      </c>
      <c r="T158" s="478">
        <v>1036</v>
      </c>
      <c r="U158" s="478"/>
      <c r="V158" s="101" t="s">
        <v>191</v>
      </c>
      <c r="W158" s="130">
        <v>0</v>
      </c>
      <c r="X158" s="104" t="s">
        <v>198</v>
      </c>
      <c r="Y158" s="130">
        <v>5</v>
      </c>
      <c r="Z158" s="104" t="s">
        <v>205</v>
      </c>
      <c r="AA158" s="130">
        <v>458</v>
      </c>
      <c r="AB158" s="510">
        <f t="shared" si="23"/>
        <v>1713</v>
      </c>
    </row>
    <row r="159" spans="1:28" ht="24" customHeight="1" x14ac:dyDescent="0.25">
      <c r="A159" s="481"/>
      <c r="B159" s="482"/>
      <c r="C159" s="471"/>
      <c r="D159" s="59" t="s">
        <v>35</v>
      </c>
      <c r="E159" s="171">
        <v>66287420</v>
      </c>
      <c r="F159" s="183">
        <v>66287420</v>
      </c>
      <c r="G159" s="196">
        <v>66287420</v>
      </c>
      <c r="H159" s="203">
        <v>57595207</v>
      </c>
      <c r="I159" s="123"/>
      <c r="J159" s="193">
        <v>37040400</v>
      </c>
      <c r="K159" s="202">
        <v>39794640</v>
      </c>
      <c r="L159" s="206">
        <v>58218604</v>
      </c>
      <c r="M159" s="39"/>
      <c r="N159" s="471"/>
      <c r="O159" s="479"/>
      <c r="P159" s="479"/>
      <c r="Q159" s="517"/>
      <c r="R159" s="471"/>
      <c r="S159" s="479"/>
      <c r="T159" s="479"/>
      <c r="U159" s="479"/>
      <c r="V159" s="102" t="s">
        <v>192</v>
      </c>
      <c r="W159" s="130">
        <v>187</v>
      </c>
      <c r="X159" s="105" t="s">
        <v>199</v>
      </c>
      <c r="Y159" s="130">
        <v>142</v>
      </c>
      <c r="Z159" s="105" t="s">
        <v>206</v>
      </c>
      <c r="AA159" s="130">
        <v>42</v>
      </c>
      <c r="AB159" s="511"/>
    </row>
    <row r="160" spans="1:28" ht="24" customHeight="1" x14ac:dyDescent="0.25">
      <c r="A160" s="481"/>
      <c r="B160" s="482"/>
      <c r="C160" s="471"/>
      <c r="D160" s="107" t="s">
        <v>36</v>
      </c>
      <c r="E160" s="88"/>
      <c r="F160" s="88"/>
      <c r="G160" s="88"/>
      <c r="H160" s="88"/>
      <c r="I160" s="123"/>
      <c r="J160" s="200"/>
      <c r="K160" s="44"/>
      <c r="L160" s="45"/>
      <c r="M160" s="39"/>
      <c r="N160" s="471"/>
      <c r="O160" s="479"/>
      <c r="P160" s="479"/>
      <c r="Q160" s="517"/>
      <c r="R160" s="471"/>
      <c r="S160" s="479"/>
      <c r="T160" s="479"/>
      <c r="U160" s="479"/>
      <c r="V160" s="102" t="s">
        <v>193</v>
      </c>
      <c r="W160" s="130">
        <v>134</v>
      </c>
      <c r="X160" s="105" t="s">
        <v>200</v>
      </c>
      <c r="Y160" s="130">
        <v>322</v>
      </c>
      <c r="Z160" s="105" t="s">
        <v>207</v>
      </c>
      <c r="AA160" s="130">
        <v>19</v>
      </c>
      <c r="AB160" s="511"/>
    </row>
    <row r="161" spans="1:28" ht="24" customHeight="1" x14ac:dyDescent="0.25">
      <c r="A161" s="481"/>
      <c r="B161" s="482"/>
      <c r="C161" s="471"/>
      <c r="D161" s="59" t="s">
        <v>37</v>
      </c>
      <c r="E161" s="180">
        <v>15290615.65</v>
      </c>
      <c r="F161" s="183">
        <v>15290615.65</v>
      </c>
      <c r="G161" s="196">
        <v>15290615.65</v>
      </c>
      <c r="H161" s="203">
        <v>15290615.65</v>
      </c>
      <c r="I161" s="123"/>
      <c r="J161" s="200">
        <v>10081081.333333334</v>
      </c>
      <c r="K161" s="178">
        <v>10896304</v>
      </c>
      <c r="L161" s="203">
        <v>11489199.833333334</v>
      </c>
      <c r="M161" s="39"/>
      <c r="N161" s="471"/>
      <c r="O161" s="479"/>
      <c r="P161" s="479"/>
      <c r="Q161" s="517"/>
      <c r="R161" s="471"/>
      <c r="S161" s="479"/>
      <c r="T161" s="479"/>
      <c r="U161" s="479"/>
      <c r="V161" s="102" t="s">
        <v>194</v>
      </c>
      <c r="W161" s="130">
        <v>543</v>
      </c>
      <c r="X161" s="105" t="s">
        <v>201</v>
      </c>
      <c r="Y161" s="130">
        <v>609</v>
      </c>
      <c r="Z161" s="105" t="s">
        <v>208</v>
      </c>
      <c r="AA161" s="130">
        <v>1138</v>
      </c>
      <c r="AB161" s="511"/>
    </row>
    <row r="162" spans="1:28" ht="24" customHeight="1" x14ac:dyDescent="0.25">
      <c r="A162" s="481"/>
      <c r="B162" s="482"/>
      <c r="C162" s="471"/>
      <c r="D162" s="473"/>
      <c r="E162" s="465"/>
      <c r="F162" s="465"/>
      <c r="G162" s="465"/>
      <c r="H162" s="465"/>
      <c r="I162" s="465"/>
      <c r="J162" s="546"/>
      <c r="K162" s="465"/>
      <c r="L162" s="465"/>
      <c r="M162" s="465"/>
      <c r="N162" s="471"/>
      <c r="O162" s="479"/>
      <c r="P162" s="479"/>
      <c r="Q162" s="517"/>
      <c r="R162" s="471"/>
      <c r="S162" s="479"/>
      <c r="T162" s="479"/>
      <c r="U162" s="479"/>
      <c r="V162" s="102" t="s">
        <v>195</v>
      </c>
      <c r="W162" s="130">
        <v>800</v>
      </c>
      <c r="X162" s="105" t="s">
        <v>202</v>
      </c>
      <c r="Y162" s="130">
        <v>554</v>
      </c>
      <c r="Z162" s="105" t="s">
        <v>203</v>
      </c>
      <c r="AA162" s="130">
        <v>56</v>
      </c>
      <c r="AB162" s="511"/>
    </row>
    <row r="163" spans="1:28" ht="24" customHeight="1" x14ac:dyDescent="0.25">
      <c r="A163" s="481"/>
      <c r="B163" s="482"/>
      <c r="C163" s="471"/>
      <c r="D163" s="473"/>
      <c r="E163" s="465"/>
      <c r="F163" s="465"/>
      <c r="G163" s="465"/>
      <c r="H163" s="465"/>
      <c r="I163" s="465"/>
      <c r="J163" s="546"/>
      <c r="K163" s="465"/>
      <c r="L163" s="465"/>
      <c r="M163" s="465"/>
      <c r="N163" s="471"/>
      <c r="O163" s="479"/>
      <c r="P163" s="479"/>
      <c r="Q163" s="517"/>
      <c r="R163" s="471"/>
      <c r="S163" s="479"/>
      <c r="T163" s="479"/>
      <c r="U163" s="479"/>
      <c r="V163" s="102" t="s">
        <v>196</v>
      </c>
      <c r="W163" s="130">
        <v>49</v>
      </c>
      <c r="X163" s="102" t="s">
        <v>203</v>
      </c>
      <c r="Y163" s="130">
        <v>81</v>
      </c>
      <c r="Z163" s="105" t="s">
        <v>209</v>
      </c>
      <c r="AA163" s="130">
        <v>0</v>
      </c>
      <c r="AB163" s="511"/>
    </row>
    <row r="164" spans="1:28" ht="24" customHeight="1" thickBot="1" x14ac:dyDescent="0.3">
      <c r="A164" s="481"/>
      <c r="B164" s="482"/>
      <c r="C164" s="472"/>
      <c r="D164" s="474"/>
      <c r="E164" s="466"/>
      <c r="F164" s="466"/>
      <c r="G164" s="466"/>
      <c r="H164" s="466"/>
      <c r="I164" s="466"/>
      <c r="J164" s="547"/>
      <c r="K164" s="465"/>
      <c r="L164" s="466"/>
      <c r="M164" s="466"/>
      <c r="N164" s="472"/>
      <c r="O164" s="480"/>
      <c r="P164" s="480"/>
      <c r="Q164" s="518"/>
      <c r="R164" s="472"/>
      <c r="S164" s="480"/>
      <c r="T164" s="480"/>
      <c r="U164" s="480"/>
      <c r="V164" s="103" t="s">
        <v>197</v>
      </c>
      <c r="W164" s="130">
        <v>0</v>
      </c>
      <c r="X164" s="103" t="s">
        <v>204</v>
      </c>
      <c r="Y164" s="130">
        <v>0</v>
      </c>
      <c r="Z164" s="103"/>
      <c r="AA164" s="176"/>
      <c r="AB164" s="512"/>
    </row>
    <row r="165" spans="1:28" ht="24" customHeight="1" x14ac:dyDescent="0.25">
      <c r="A165" s="481"/>
      <c r="B165" s="482"/>
      <c r="C165" s="470" t="s">
        <v>162</v>
      </c>
      <c r="D165" s="58" t="s">
        <v>34</v>
      </c>
      <c r="E165" s="87">
        <v>148</v>
      </c>
      <c r="F165" s="87">
        <v>148</v>
      </c>
      <c r="G165" s="87">
        <v>148</v>
      </c>
      <c r="H165" s="87">
        <v>148</v>
      </c>
      <c r="I165" s="123"/>
      <c r="J165" s="201">
        <v>196</v>
      </c>
      <c r="K165" s="44">
        <v>319</v>
      </c>
      <c r="L165" s="110">
        <v>385</v>
      </c>
      <c r="M165" s="110"/>
      <c r="N165" s="470" t="s">
        <v>162</v>
      </c>
      <c r="O165" s="478"/>
      <c r="P165" s="478"/>
      <c r="Q165" s="516" t="s">
        <v>210</v>
      </c>
      <c r="R165" s="470" t="s">
        <v>162</v>
      </c>
      <c r="S165" s="478">
        <v>163</v>
      </c>
      <c r="T165" s="478">
        <v>221</v>
      </c>
      <c r="U165" s="478">
        <v>1</v>
      </c>
      <c r="V165" s="101" t="s">
        <v>191</v>
      </c>
      <c r="W165" s="129">
        <v>0</v>
      </c>
      <c r="X165" s="104" t="s">
        <v>198</v>
      </c>
      <c r="Y165" s="129">
        <v>0</v>
      </c>
      <c r="Z165" s="104" t="s">
        <v>205</v>
      </c>
      <c r="AA165" s="129">
        <v>88</v>
      </c>
      <c r="AB165" s="510">
        <f t="shared" si="23"/>
        <v>385</v>
      </c>
    </row>
    <row r="166" spans="1:28" ht="24" customHeight="1" x14ac:dyDescent="0.25">
      <c r="A166" s="481"/>
      <c r="B166" s="482"/>
      <c r="C166" s="471"/>
      <c r="D166" s="59" t="s">
        <v>35</v>
      </c>
      <c r="E166" s="171">
        <v>25404730</v>
      </c>
      <c r="F166" s="183">
        <v>25404730</v>
      </c>
      <c r="G166" s="196">
        <v>25404730</v>
      </c>
      <c r="H166" s="203">
        <v>22073427</v>
      </c>
      <c r="I166" s="123"/>
      <c r="J166" s="193">
        <v>9260100</v>
      </c>
      <c r="K166" s="202">
        <v>9948660</v>
      </c>
      <c r="L166" s="206">
        <v>14801340</v>
      </c>
      <c r="M166" s="39"/>
      <c r="N166" s="471"/>
      <c r="O166" s="479"/>
      <c r="P166" s="479"/>
      <c r="Q166" s="517"/>
      <c r="R166" s="471"/>
      <c r="S166" s="479"/>
      <c r="T166" s="479"/>
      <c r="U166" s="479"/>
      <c r="V166" s="102" t="s">
        <v>192</v>
      </c>
      <c r="W166" s="129">
        <v>38</v>
      </c>
      <c r="X166" s="105" t="s">
        <v>199</v>
      </c>
      <c r="Y166" s="129">
        <v>34</v>
      </c>
      <c r="Z166" s="105" t="s">
        <v>206</v>
      </c>
      <c r="AA166" s="129">
        <v>6</v>
      </c>
      <c r="AB166" s="511"/>
    </row>
    <row r="167" spans="1:28" ht="24" customHeight="1" x14ac:dyDescent="0.25">
      <c r="A167" s="481"/>
      <c r="B167" s="482"/>
      <c r="C167" s="471"/>
      <c r="D167" s="107" t="s">
        <v>36</v>
      </c>
      <c r="G167"/>
      <c r="I167" s="123"/>
      <c r="J167" s="123"/>
      <c r="K167" s="44"/>
      <c r="L167" s="45"/>
      <c r="M167" s="39"/>
      <c r="N167" s="471"/>
      <c r="O167" s="479"/>
      <c r="P167" s="479"/>
      <c r="Q167" s="517"/>
      <c r="R167" s="471"/>
      <c r="S167" s="479"/>
      <c r="T167" s="479"/>
      <c r="U167" s="479"/>
      <c r="V167" s="102" t="s">
        <v>193</v>
      </c>
      <c r="W167" s="129">
        <v>67</v>
      </c>
      <c r="X167" s="105" t="s">
        <v>200</v>
      </c>
      <c r="Y167" s="129">
        <v>53</v>
      </c>
      <c r="Z167" s="105" t="s">
        <v>207</v>
      </c>
      <c r="AA167" s="129">
        <v>7</v>
      </c>
      <c r="AB167" s="511"/>
    </row>
    <row r="168" spans="1:28" ht="24" customHeight="1" x14ac:dyDescent="0.25">
      <c r="A168" s="481"/>
      <c r="B168" s="482"/>
      <c r="C168" s="471"/>
      <c r="D168" s="59" t="s">
        <v>37</v>
      </c>
      <c r="E168" s="180">
        <v>15290615.65</v>
      </c>
      <c r="F168" s="183">
        <v>15290615.65</v>
      </c>
      <c r="G168" s="196">
        <v>15290615.65</v>
      </c>
      <c r="H168" s="203">
        <v>15290615.65</v>
      </c>
      <c r="I168" s="123"/>
      <c r="J168" s="183">
        <v>10081081.333333334</v>
      </c>
      <c r="K168" s="178">
        <v>10896304</v>
      </c>
      <c r="L168" s="203">
        <v>11489199.833333334</v>
      </c>
      <c r="M168" s="39"/>
      <c r="N168" s="471"/>
      <c r="O168" s="479"/>
      <c r="P168" s="479"/>
      <c r="Q168" s="517"/>
      <c r="R168" s="471"/>
      <c r="S168" s="479"/>
      <c r="T168" s="479"/>
      <c r="U168" s="479"/>
      <c r="V168" s="102" t="s">
        <v>194</v>
      </c>
      <c r="W168" s="129">
        <v>104</v>
      </c>
      <c r="X168" s="105" t="s">
        <v>201</v>
      </c>
      <c r="Y168" s="129">
        <v>32</v>
      </c>
      <c r="Z168" s="105" t="s">
        <v>208</v>
      </c>
      <c r="AA168" s="129">
        <v>271</v>
      </c>
      <c r="AB168" s="511"/>
    </row>
    <row r="169" spans="1:28" ht="24" customHeight="1" x14ac:dyDescent="0.25">
      <c r="A169" s="481"/>
      <c r="B169" s="482"/>
      <c r="C169" s="471"/>
      <c r="D169" s="473"/>
      <c r="E169" s="465"/>
      <c r="F169" s="465"/>
      <c r="G169" s="465"/>
      <c r="H169" s="465"/>
      <c r="I169" s="465"/>
      <c r="J169" s="543"/>
      <c r="K169" s="465"/>
      <c r="L169" s="465"/>
      <c r="M169" s="465"/>
      <c r="N169" s="471"/>
      <c r="O169" s="479"/>
      <c r="P169" s="479"/>
      <c r="Q169" s="517"/>
      <c r="R169" s="471"/>
      <c r="S169" s="479"/>
      <c r="T169" s="479"/>
      <c r="U169" s="479"/>
      <c r="V169" s="102" t="s">
        <v>195</v>
      </c>
      <c r="W169" s="129">
        <v>156</v>
      </c>
      <c r="X169" s="105" t="s">
        <v>202</v>
      </c>
      <c r="Y169" s="129">
        <v>257</v>
      </c>
      <c r="Z169" s="105" t="s">
        <v>203</v>
      </c>
      <c r="AA169" s="129">
        <v>13</v>
      </c>
      <c r="AB169" s="511"/>
    </row>
    <row r="170" spans="1:28" ht="24" customHeight="1" x14ac:dyDescent="0.25">
      <c r="A170" s="481"/>
      <c r="B170" s="482"/>
      <c r="C170" s="471"/>
      <c r="D170" s="473"/>
      <c r="E170" s="465"/>
      <c r="F170" s="465"/>
      <c r="G170" s="465"/>
      <c r="H170" s="465"/>
      <c r="I170" s="465"/>
      <c r="J170" s="544"/>
      <c r="K170" s="465"/>
      <c r="L170" s="465"/>
      <c r="M170" s="465"/>
      <c r="N170" s="471"/>
      <c r="O170" s="479"/>
      <c r="P170" s="479"/>
      <c r="Q170" s="517"/>
      <c r="R170" s="471"/>
      <c r="S170" s="479"/>
      <c r="T170" s="479"/>
      <c r="U170" s="479"/>
      <c r="V170" s="102" t="s">
        <v>196</v>
      </c>
      <c r="W170" s="129">
        <v>20</v>
      </c>
      <c r="X170" s="102" t="s">
        <v>203</v>
      </c>
      <c r="Y170" s="129">
        <v>9</v>
      </c>
      <c r="Z170" s="105" t="s">
        <v>209</v>
      </c>
      <c r="AA170" s="129">
        <v>0</v>
      </c>
      <c r="AB170" s="511"/>
    </row>
    <row r="171" spans="1:28" ht="24" customHeight="1" thickBot="1" x14ac:dyDescent="0.3">
      <c r="A171" s="481"/>
      <c r="B171" s="482"/>
      <c r="C171" s="472"/>
      <c r="D171" s="474"/>
      <c r="E171" s="466"/>
      <c r="F171" s="466"/>
      <c r="G171" s="466"/>
      <c r="H171" s="466"/>
      <c r="I171" s="466"/>
      <c r="J171" s="545"/>
      <c r="K171" s="466"/>
      <c r="L171" s="466"/>
      <c r="M171" s="466"/>
      <c r="N171" s="472"/>
      <c r="O171" s="480"/>
      <c r="P171" s="480"/>
      <c r="Q171" s="518"/>
      <c r="R171" s="472"/>
      <c r="S171" s="480"/>
      <c r="T171" s="480"/>
      <c r="U171" s="480"/>
      <c r="V171" s="103" t="s">
        <v>197</v>
      </c>
      <c r="W171" s="129">
        <v>0</v>
      </c>
      <c r="X171" s="103" t="s">
        <v>204</v>
      </c>
      <c r="Y171" s="129">
        <v>0</v>
      </c>
      <c r="Z171" s="103"/>
      <c r="AA171" s="176"/>
      <c r="AB171" s="512"/>
    </row>
    <row r="172" spans="1:28" ht="24" customHeight="1" x14ac:dyDescent="0.25">
      <c r="A172" s="481"/>
      <c r="B172" s="482"/>
      <c r="C172" s="470" t="s">
        <v>163</v>
      </c>
      <c r="D172" s="58" t="s">
        <v>34</v>
      </c>
      <c r="E172" s="87">
        <v>544</v>
      </c>
      <c r="F172" s="87">
        <v>544</v>
      </c>
      <c r="G172" s="87">
        <v>544</v>
      </c>
      <c r="H172" s="87">
        <v>544</v>
      </c>
      <c r="I172" s="123"/>
      <c r="J172" s="87">
        <v>192</v>
      </c>
      <c r="K172" s="111">
        <v>192</v>
      </c>
      <c r="L172" s="110">
        <v>258</v>
      </c>
      <c r="M172" s="110"/>
      <c r="N172" s="470" t="s">
        <v>163</v>
      </c>
      <c r="O172" s="478"/>
      <c r="P172" s="478"/>
      <c r="Q172" s="516" t="s">
        <v>210</v>
      </c>
      <c r="R172" s="470" t="s">
        <v>163</v>
      </c>
      <c r="S172" s="478">
        <v>120</v>
      </c>
      <c r="T172" s="478">
        <v>138</v>
      </c>
      <c r="U172" s="478"/>
      <c r="V172" s="101" t="s">
        <v>191</v>
      </c>
      <c r="W172" s="129">
        <v>0</v>
      </c>
      <c r="X172" s="104" t="s">
        <v>198</v>
      </c>
      <c r="Y172" s="129">
        <v>0</v>
      </c>
      <c r="Z172" s="104" t="s">
        <v>205</v>
      </c>
      <c r="AA172" s="129">
        <v>76</v>
      </c>
      <c r="AB172" s="510">
        <f t="shared" si="23"/>
        <v>258</v>
      </c>
    </row>
    <row r="173" spans="1:28" ht="24" customHeight="1" x14ac:dyDescent="0.25">
      <c r="A173" s="481"/>
      <c r="B173" s="482"/>
      <c r="C173" s="471"/>
      <c r="D173" s="59" t="s">
        <v>35</v>
      </c>
      <c r="E173" s="171">
        <v>93729118</v>
      </c>
      <c r="F173" s="183">
        <v>93729118</v>
      </c>
      <c r="G173" s="196">
        <v>93729118</v>
      </c>
      <c r="H173" s="203">
        <v>81438491</v>
      </c>
      <c r="I173" s="123"/>
      <c r="J173" s="193">
        <v>9260100</v>
      </c>
      <c r="K173" s="202">
        <v>9948660</v>
      </c>
      <c r="L173" s="206">
        <v>14801340</v>
      </c>
      <c r="M173" s="39"/>
      <c r="N173" s="471"/>
      <c r="O173" s="479"/>
      <c r="P173" s="479"/>
      <c r="Q173" s="517"/>
      <c r="R173" s="471"/>
      <c r="S173" s="479"/>
      <c r="T173" s="479"/>
      <c r="U173" s="479"/>
      <c r="V173" s="102" t="s">
        <v>192</v>
      </c>
      <c r="W173" s="129">
        <v>8</v>
      </c>
      <c r="X173" s="105" t="s">
        <v>199</v>
      </c>
      <c r="Y173" s="129">
        <v>0</v>
      </c>
      <c r="Z173" s="105" t="s">
        <v>206</v>
      </c>
      <c r="AA173" s="129">
        <v>1</v>
      </c>
      <c r="AB173" s="511"/>
    </row>
    <row r="174" spans="1:28" ht="24" customHeight="1" x14ac:dyDescent="0.25">
      <c r="A174" s="481"/>
      <c r="B174" s="482"/>
      <c r="C174" s="471"/>
      <c r="D174" s="107" t="s">
        <v>36</v>
      </c>
      <c r="G174"/>
      <c r="I174" s="123"/>
      <c r="J174" s="123"/>
      <c r="K174" s="44"/>
      <c r="L174" s="45"/>
      <c r="M174" s="39"/>
      <c r="N174" s="471"/>
      <c r="O174" s="479"/>
      <c r="P174" s="479"/>
      <c r="Q174" s="517"/>
      <c r="R174" s="471"/>
      <c r="S174" s="479"/>
      <c r="T174" s="479"/>
      <c r="U174" s="479"/>
      <c r="V174" s="102" t="s">
        <v>193</v>
      </c>
      <c r="W174" s="129">
        <v>11</v>
      </c>
      <c r="X174" s="105" t="s">
        <v>200</v>
      </c>
      <c r="Y174" s="129">
        <v>0</v>
      </c>
      <c r="Z174" s="105" t="s">
        <v>207</v>
      </c>
      <c r="AA174" s="129">
        <v>2</v>
      </c>
      <c r="AB174" s="511"/>
    </row>
    <row r="175" spans="1:28" ht="24" customHeight="1" x14ac:dyDescent="0.25">
      <c r="A175" s="481"/>
      <c r="B175" s="482"/>
      <c r="C175" s="471"/>
      <c r="D175" s="59" t="s">
        <v>37</v>
      </c>
      <c r="E175" s="180">
        <v>15290615.65</v>
      </c>
      <c r="F175" s="183">
        <v>15290615.65</v>
      </c>
      <c r="G175" s="196">
        <v>15290615.65</v>
      </c>
      <c r="H175" s="203">
        <v>15290615.65</v>
      </c>
      <c r="I175" s="123"/>
      <c r="J175" s="183">
        <v>10081081.333333334</v>
      </c>
      <c r="K175" s="178">
        <v>10896304</v>
      </c>
      <c r="L175" s="203">
        <v>11489199.833333334</v>
      </c>
      <c r="M175" s="39"/>
      <c r="N175" s="471"/>
      <c r="O175" s="479"/>
      <c r="P175" s="479"/>
      <c r="Q175" s="517"/>
      <c r="R175" s="471"/>
      <c r="S175" s="479"/>
      <c r="T175" s="479"/>
      <c r="U175" s="479"/>
      <c r="V175" s="102" t="s">
        <v>194</v>
      </c>
      <c r="W175" s="129">
        <v>109</v>
      </c>
      <c r="X175" s="105" t="s">
        <v>201</v>
      </c>
      <c r="Y175" s="129">
        <v>49</v>
      </c>
      <c r="Z175" s="105" t="s">
        <v>208</v>
      </c>
      <c r="AA175" s="129">
        <v>177</v>
      </c>
      <c r="AB175" s="511"/>
    </row>
    <row r="176" spans="1:28" ht="24" customHeight="1" x14ac:dyDescent="0.25">
      <c r="A176" s="481"/>
      <c r="B176" s="482"/>
      <c r="C176" s="471"/>
      <c r="D176" s="473"/>
      <c r="E176" s="465"/>
      <c r="F176" s="465"/>
      <c r="G176" s="465"/>
      <c r="H176" s="465"/>
      <c r="I176" s="465"/>
      <c r="J176" s="465"/>
      <c r="K176" s="465"/>
      <c r="L176" s="465"/>
      <c r="M176" s="465"/>
      <c r="N176" s="471"/>
      <c r="O176" s="479"/>
      <c r="P176" s="479"/>
      <c r="Q176" s="517"/>
      <c r="R176" s="471"/>
      <c r="S176" s="479"/>
      <c r="T176" s="479"/>
      <c r="U176" s="479"/>
      <c r="V176" s="102" t="s">
        <v>195</v>
      </c>
      <c r="W176" s="129">
        <v>126</v>
      </c>
      <c r="X176" s="105" t="s">
        <v>202</v>
      </c>
      <c r="Y176" s="129">
        <v>175</v>
      </c>
      <c r="Z176" s="105" t="s">
        <v>203</v>
      </c>
      <c r="AA176" s="129">
        <v>2</v>
      </c>
      <c r="AB176" s="511"/>
    </row>
    <row r="177" spans="1:28" ht="24" customHeight="1" x14ac:dyDescent="0.25">
      <c r="A177" s="481"/>
      <c r="B177" s="482"/>
      <c r="C177" s="471"/>
      <c r="D177" s="473"/>
      <c r="E177" s="465"/>
      <c r="F177" s="465"/>
      <c r="G177" s="465"/>
      <c r="H177" s="465"/>
      <c r="I177" s="465"/>
      <c r="J177" s="465"/>
      <c r="K177" s="465"/>
      <c r="L177" s="465"/>
      <c r="M177" s="465"/>
      <c r="N177" s="471"/>
      <c r="O177" s="479"/>
      <c r="P177" s="479"/>
      <c r="Q177" s="517"/>
      <c r="R177" s="471"/>
      <c r="S177" s="479"/>
      <c r="T177" s="479"/>
      <c r="U177" s="479"/>
      <c r="V177" s="102" t="s">
        <v>196</v>
      </c>
      <c r="W177" s="129">
        <v>4</v>
      </c>
      <c r="X177" s="102" t="s">
        <v>203</v>
      </c>
      <c r="Y177" s="129">
        <v>34</v>
      </c>
      <c r="Z177" s="105" t="s">
        <v>209</v>
      </c>
      <c r="AA177" s="129">
        <v>0</v>
      </c>
      <c r="AB177" s="511"/>
    </row>
    <row r="178" spans="1:28" ht="24" customHeight="1" thickBot="1" x14ac:dyDescent="0.3">
      <c r="A178" s="481"/>
      <c r="B178" s="482"/>
      <c r="C178" s="472"/>
      <c r="D178" s="474"/>
      <c r="E178" s="466"/>
      <c r="F178" s="466"/>
      <c r="G178" s="466"/>
      <c r="H178" s="466"/>
      <c r="I178" s="466"/>
      <c r="J178" s="466"/>
      <c r="K178" s="466"/>
      <c r="L178" s="466"/>
      <c r="M178" s="466"/>
      <c r="N178" s="472"/>
      <c r="O178" s="480"/>
      <c r="P178" s="480"/>
      <c r="Q178" s="518"/>
      <c r="R178" s="472"/>
      <c r="S178" s="480"/>
      <c r="T178" s="480"/>
      <c r="U178" s="480"/>
      <c r="V178" s="103" t="s">
        <v>197</v>
      </c>
      <c r="W178" s="129">
        <v>0</v>
      </c>
      <c r="X178" s="103" t="s">
        <v>204</v>
      </c>
      <c r="Y178" s="129">
        <v>0</v>
      </c>
      <c r="Z178" s="103"/>
      <c r="AA178" s="176"/>
      <c r="AB178" s="512"/>
    </row>
    <row r="179" spans="1:28" ht="24" customHeight="1" x14ac:dyDescent="0.25">
      <c r="A179" s="481"/>
      <c r="B179" s="482"/>
      <c r="C179" s="470" t="s">
        <v>164</v>
      </c>
      <c r="D179" s="58" t="s">
        <v>34</v>
      </c>
      <c r="E179" s="87">
        <v>580</v>
      </c>
      <c r="F179" s="87">
        <v>580</v>
      </c>
      <c r="G179" s="87">
        <v>580</v>
      </c>
      <c r="H179" s="87">
        <v>580</v>
      </c>
      <c r="I179" s="123"/>
      <c r="J179" s="87">
        <v>198</v>
      </c>
      <c r="K179" s="111">
        <v>271</v>
      </c>
      <c r="L179" s="110">
        <v>441</v>
      </c>
      <c r="M179" s="110"/>
      <c r="N179" s="470" t="s">
        <v>164</v>
      </c>
      <c r="O179" s="478"/>
      <c r="P179" s="478"/>
      <c r="Q179" s="516" t="s">
        <v>210</v>
      </c>
      <c r="R179" s="470" t="s">
        <v>164</v>
      </c>
      <c r="S179" s="478">
        <v>180</v>
      </c>
      <c r="T179" s="478">
        <v>259</v>
      </c>
      <c r="U179" s="478">
        <v>2</v>
      </c>
      <c r="V179" s="101" t="s">
        <v>191</v>
      </c>
      <c r="W179" s="129">
        <v>1</v>
      </c>
      <c r="X179" s="104" t="s">
        <v>198</v>
      </c>
      <c r="Y179" s="129">
        <v>23</v>
      </c>
      <c r="Z179" s="104" t="s">
        <v>205</v>
      </c>
      <c r="AA179" s="129">
        <v>128</v>
      </c>
      <c r="AB179" s="510">
        <f t="shared" si="23"/>
        <v>441</v>
      </c>
    </row>
    <row r="180" spans="1:28" ht="24" customHeight="1" x14ac:dyDescent="0.25">
      <c r="A180" s="481"/>
      <c r="B180" s="482"/>
      <c r="C180" s="471"/>
      <c r="D180" s="59" t="s">
        <v>35</v>
      </c>
      <c r="E180" s="171">
        <v>99894373</v>
      </c>
      <c r="F180" s="183">
        <v>99894373</v>
      </c>
      <c r="G180" s="196">
        <v>99894373</v>
      </c>
      <c r="H180" s="203">
        <v>86795301</v>
      </c>
      <c r="I180" s="123"/>
      <c r="J180" s="193">
        <v>9260100</v>
      </c>
      <c r="K180" s="202">
        <v>9948660</v>
      </c>
      <c r="L180" s="206">
        <v>14801340</v>
      </c>
      <c r="M180" s="39"/>
      <c r="N180" s="471"/>
      <c r="O180" s="479"/>
      <c r="P180" s="479"/>
      <c r="Q180" s="517"/>
      <c r="R180" s="471"/>
      <c r="S180" s="479"/>
      <c r="T180" s="479"/>
      <c r="U180" s="479"/>
      <c r="V180" s="102" t="s">
        <v>192</v>
      </c>
      <c r="W180" s="129">
        <v>110</v>
      </c>
      <c r="X180" s="105" t="s">
        <v>199</v>
      </c>
      <c r="Y180" s="129">
        <v>147</v>
      </c>
      <c r="Z180" s="105" t="s">
        <v>206</v>
      </c>
      <c r="AA180" s="129">
        <v>7</v>
      </c>
      <c r="AB180" s="511"/>
    </row>
    <row r="181" spans="1:28" ht="24" customHeight="1" x14ac:dyDescent="0.25">
      <c r="A181" s="481"/>
      <c r="B181" s="482"/>
      <c r="C181" s="471"/>
      <c r="D181" s="107" t="s">
        <v>36</v>
      </c>
      <c r="G181"/>
      <c r="I181" s="123"/>
      <c r="J181" s="123"/>
      <c r="K181" s="44"/>
      <c r="L181" s="45"/>
      <c r="M181" s="39"/>
      <c r="N181" s="471"/>
      <c r="O181" s="479"/>
      <c r="P181" s="479"/>
      <c r="Q181" s="517"/>
      <c r="R181" s="471"/>
      <c r="S181" s="479"/>
      <c r="T181" s="479"/>
      <c r="U181" s="479"/>
      <c r="V181" s="102" t="s">
        <v>193</v>
      </c>
      <c r="W181" s="129">
        <v>62</v>
      </c>
      <c r="X181" s="105" t="s">
        <v>200</v>
      </c>
      <c r="Y181" s="129">
        <v>39</v>
      </c>
      <c r="Z181" s="105" t="s">
        <v>207</v>
      </c>
      <c r="AA181" s="129">
        <v>8</v>
      </c>
      <c r="AB181" s="511"/>
    </row>
    <row r="182" spans="1:28" ht="24" customHeight="1" x14ac:dyDescent="0.25">
      <c r="A182" s="481"/>
      <c r="B182" s="482"/>
      <c r="C182" s="471"/>
      <c r="D182" s="59" t="s">
        <v>37</v>
      </c>
      <c r="E182" s="180">
        <v>15290615.65</v>
      </c>
      <c r="F182" s="183">
        <v>15290615.65</v>
      </c>
      <c r="G182" s="196">
        <v>15290615.65</v>
      </c>
      <c r="H182" s="203">
        <v>15290615.65</v>
      </c>
      <c r="I182" s="123"/>
      <c r="J182" s="183">
        <v>10081081.333333334</v>
      </c>
      <c r="K182" s="178">
        <v>10896304</v>
      </c>
      <c r="L182" s="203">
        <v>11489199.833333334</v>
      </c>
      <c r="M182" s="39"/>
      <c r="N182" s="471"/>
      <c r="O182" s="479"/>
      <c r="P182" s="479"/>
      <c r="Q182" s="517"/>
      <c r="R182" s="471"/>
      <c r="S182" s="479"/>
      <c r="T182" s="479"/>
      <c r="U182" s="479"/>
      <c r="V182" s="102" t="s">
        <v>194</v>
      </c>
      <c r="W182" s="129">
        <v>116</v>
      </c>
      <c r="X182" s="105" t="s">
        <v>201</v>
      </c>
      <c r="Y182" s="129">
        <v>73</v>
      </c>
      <c r="Z182" s="105" t="s">
        <v>208</v>
      </c>
      <c r="AA182" s="129">
        <v>249</v>
      </c>
      <c r="AB182" s="511"/>
    </row>
    <row r="183" spans="1:28" ht="24" customHeight="1" x14ac:dyDescent="0.25">
      <c r="A183" s="481"/>
      <c r="B183" s="482"/>
      <c r="C183" s="471"/>
      <c r="D183" s="473"/>
      <c r="E183" s="465"/>
      <c r="F183" s="465"/>
      <c r="G183" s="465"/>
      <c r="H183" s="465"/>
      <c r="I183" s="465"/>
      <c r="J183" s="465"/>
      <c r="K183" s="465"/>
      <c r="L183" s="465"/>
      <c r="M183" s="465"/>
      <c r="N183" s="471"/>
      <c r="O183" s="479"/>
      <c r="P183" s="479"/>
      <c r="Q183" s="517"/>
      <c r="R183" s="471"/>
      <c r="S183" s="479"/>
      <c r="T183" s="479"/>
      <c r="U183" s="479"/>
      <c r="V183" s="102" t="s">
        <v>195</v>
      </c>
      <c r="W183" s="129">
        <v>104</v>
      </c>
      <c r="X183" s="105" t="s">
        <v>202</v>
      </c>
      <c r="Y183" s="129">
        <v>144</v>
      </c>
      <c r="Z183" s="105" t="s">
        <v>203</v>
      </c>
      <c r="AA183" s="129">
        <v>49</v>
      </c>
      <c r="AB183" s="511"/>
    </row>
    <row r="184" spans="1:28" ht="24" customHeight="1" x14ac:dyDescent="0.25">
      <c r="A184" s="481"/>
      <c r="B184" s="482"/>
      <c r="C184" s="471"/>
      <c r="D184" s="473"/>
      <c r="E184" s="465"/>
      <c r="F184" s="465"/>
      <c r="G184" s="465"/>
      <c r="H184" s="465"/>
      <c r="I184" s="465"/>
      <c r="J184" s="465"/>
      <c r="K184" s="465"/>
      <c r="L184" s="465"/>
      <c r="M184" s="465"/>
      <c r="N184" s="471"/>
      <c r="O184" s="479"/>
      <c r="P184" s="479"/>
      <c r="Q184" s="517"/>
      <c r="R184" s="471"/>
      <c r="S184" s="479"/>
      <c r="T184" s="479"/>
      <c r="U184" s="479"/>
      <c r="V184" s="102" t="s">
        <v>196</v>
      </c>
      <c r="W184" s="129">
        <v>48</v>
      </c>
      <c r="X184" s="102" t="s">
        <v>203</v>
      </c>
      <c r="Y184" s="129">
        <v>15</v>
      </c>
      <c r="Z184" s="105" t="s">
        <v>209</v>
      </c>
      <c r="AA184" s="129">
        <v>0</v>
      </c>
      <c r="AB184" s="511"/>
    </row>
    <row r="185" spans="1:28" ht="24" customHeight="1" thickBot="1" x14ac:dyDescent="0.3">
      <c r="A185" s="481"/>
      <c r="B185" s="482"/>
      <c r="C185" s="472"/>
      <c r="D185" s="474"/>
      <c r="E185" s="466"/>
      <c r="F185" s="466"/>
      <c r="G185" s="466"/>
      <c r="H185" s="466"/>
      <c r="I185" s="466"/>
      <c r="J185" s="466"/>
      <c r="K185" s="466"/>
      <c r="L185" s="466"/>
      <c r="M185" s="466"/>
      <c r="N185" s="472"/>
      <c r="O185" s="480"/>
      <c r="P185" s="480"/>
      <c r="Q185" s="518"/>
      <c r="R185" s="472"/>
      <c r="S185" s="480"/>
      <c r="T185" s="480"/>
      <c r="U185" s="480"/>
      <c r="V185" s="103" t="s">
        <v>197</v>
      </c>
      <c r="W185" s="129">
        <v>0</v>
      </c>
      <c r="X185" s="103" t="s">
        <v>204</v>
      </c>
      <c r="Y185" s="129">
        <v>0</v>
      </c>
      <c r="Z185" s="103"/>
      <c r="AA185" s="176"/>
      <c r="AB185" s="512"/>
    </row>
    <row r="186" spans="1:28" ht="24" customHeight="1" x14ac:dyDescent="0.25">
      <c r="A186" s="481"/>
      <c r="B186" s="482"/>
      <c r="C186" s="470" t="s">
        <v>165</v>
      </c>
      <c r="D186" s="58" t="s">
        <v>34</v>
      </c>
      <c r="E186" s="87">
        <v>368</v>
      </c>
      <c r="F186" s="87">
        <v>368</v>
      </c>
      <c r="G186" s="87">
        <v>368</v>
      </c>
      <c r="H186" s="87">
        <v>368</v>
      </c>
      <c r="I186" s="123"/>
      <c r="J186" s="87">
        <v>123</v>
      </c>
      <c r="K186" s="111">
        <v>123</v>
      </c>
      <c r="L186" s="110">
        <v>227</v>
      </c>
      <c r="M186" s="110"/>
      <c r="N186" s="470" t="s">
        <v>165</v>
      </c>
      <c r="O186" s="478"/>
      <c r="P186" s="478"/>
      <c r="Q186" s="516" t="s">
        <v>210</v>
      </c>
      <c r="R186" s="470" t="s">
        <v>165</v>
      </c>
      <c r="S186" s="478">
        <v>105</v>
      </c>
      <c r="T186" s="478">
        <v>122</v>
      </c>
      <c r="U186" s="478"/>
      <c r="V186" s="101" t="s">
        <v>191</v>
      </c>
      <c r="W186" s="129">
        <v>0</v>
      </c>
      <c r="X186" s="104" t="s">
        <v>198</v>
      </c>
      <c r="Y186" s="129">
        <v>0</v>
      </c>
      <c r="Z186" s="104" t="s">
        <v>205</v>
      </c>
      <c r="AA186" s="129">
        <v>40</v>
      </c>
      <c r="AB186" s="510">
        <f t="shared" si="23"/>
        <v>227</v>
      </c>
    </row>
    <row r="187" spans="1:28" ht="24" customHeight="1" x14ac:dyDescent="0.25">
      <c r="A187" s="481"/>
      <c r="B187" s="482"/>
      <c r="C187" s="471"/>
      <c r="D187" s="59" t="s">
        <v>35</v>
      </c>
      <c r="E187" s="171">
        <v>63360443</v>
      </c>
      <c r="F187" s="183">
        <v>63360443</v>
      </c>
      <c r="G187" s="196">
        <v>63360443</v>
      </c>
      <c r="H187" s="203">
        <v>55052037</v>
      </c>
      <c r="I187" s="123"/>
      <c r="J187" s="193">
        <v>6173400</v>
      </c>
      <c r="K187" s="202">
        <v>6632440</v>
      </c>
      <c r="L187" s="206">
        <v>9867560</v>
      </c>
      <c r="M187" s="39"/>
      <c r="N187" s="471"/>
      <c r="O187" s="479"/>
      <c r="P187" s="479"/>
      <c r="Q187" s="517"/>
      <c r="R187" s="471"/>
      <c r="S187" s="479"/>
      <c r="T187" s="479"/>
      <c r="U187" s="479"/>
      <c r="V187" s="102" t="s">
        <v>192</v>
      </c>
      <c r="W187" s="129">
        <v>68</v>
      </c>
      <c r="X187" s="105" t="s">
        <v>199</v>
      </c>
      <c r="Y187" s="129">
        <v>47</v>
      </c>
      <c r="Z187" s="105" t="s">
        <v>206</v>
      </c>
      <c r="AA187" s="129">
        <v>3</v>
      </c>
      <c r="AB187" s="511"/>
    </row>
    <row r="188" spans="1:28" ht="24" customHeight="1" x14ac:dyDescent="0.25">
      <c r="A188" s="481"/>
      <c r="B188" s="482"/>
      <c r="C188" s="471"/>
      <c r="D188" s="107" t="s">
        <v>36</v>
      </c>
      <c r="G188"/>
      <c r="I188" s="123"/>
      <c r="J188" s="123"/>
      <c r="K188" s="44"/>
      <c r="L188" s="45"/>
      <c r="M188" s="39"/>
      <c r="N188" s="471"/>
      <c r="O188" s="479"/>
      <c r="P188" s="479"/>
      <c r="Q188" s="517"/>
      <c r="R188" s="471"/>
      <c r="S188" s="479"/>
      <c r="T188" s="479"/>
      <c r="U188" s="479"/>
      <c r="V188" s="102" t="s">
        <v>193</v>
      </c>
      <c r="W188" s="129">
        <v>36</v>
      </c>
      <c r="X188" s="105" t="s">
        <v>200</v>
      </c>
      <c r="Y188" s="129">
        <v>54</v>
      </c>
      <c r="Z188" s="105" t="s">
        <v>207</v>
      </c>
      <c r="AA188" s="129">
        <v>1</v>
      </c>
      <c r="AB188" s="511"/>
    </row>
    <row r="189" spans="1:28" ht="24" customHeight="1" x14ac:dyDescent="0.25">
      <c r="A189" s="481"/>
      <c r="B189" s="482"/>
      <c r="C189" s="471"/>
      <c r="D189" s="59" t="s">
        <v>37</v>
      </c>
      <c r="E189" s="180">
        <v>15290615.65</v>
      </c>
      <c r="F189" s="183">
        <v>15290615.65</v>
      </c>
      <c r="G189" s="196">
        <v>15290615.65</v>
      </c>
      <c r="H189" s="203">
        <v>15290615.65</v>
      </c>
      <c r="I189" s="123"/>
      <c r="J189" s="183">
        <v>10081081.333333334</v>
      </c>
      <c r="K189" s="178">
        <v>10896304</v>
      </c>
      <c r="L189" s="203">
        <v>11489199.833333334</v>
      </c>
      <c r="M189" s="39"/>
      <c r="N189" s="471"/>
      <c r="O189" s="479"/>
      <c r="P189" s="479"/>
      <c r="Q189" s="517"/>
      <c r="R189" s="471"/>
      <c r="S189" s="479"/>
      <c r="T189" s="479"/>
      <c r="U189" s="479"/>
      <c r="V189" s="102" t="s">
        <v>194</v>
      </c>
      <c r="W189" s="129">
        <v>59</v>
      </c>
      <c r="X189" s="105" t="s">
        <v>201</v>
      </c>
      <c r="Y189" s="129">
        <v>56</v>
      </c>
      <c r="Z189" s="105" t="s">
        <v>208</v>
      </c>
      <c r="AA189" s="129">
        <v>164</v>
      </c>
      <c r="AB189" s="511"/>
    </row>
    <row r="190" spans="1:28" ht="24" customHeight="1" x14ac:dyDescent="0.25">
      <c r="A190" s="481"/>
      <c r="B190" s="482"/>
      <c r="C190" s="471"/>
      <c r="D190" s="473"/>
      <c r="E190" s="465"/>
      <c r="F190" s="465"/>
      <c r="G190" s="465"/>
      <c r="H190" s="465"/>
      <c r="I190" s="465"/>
      <c r="J190" s="465"/>
      <c r="K190" s="465"/>
      <c r="L190" s="465"/>
      <c r="M190" s="465"/>
      <c r="N190" s="471"/>
      <c r="O190" s="479"/>
      <c r="P190" s="479"/>
      <c r="Q190" s="517"/>
      <c r="R190" s="471"/>
      <c r="S190" s="479"/>
      <c r="T190" s="479"/>
      <c r="U190" s="479"/>
      <c r="V190" s="102" t="s">
        <v>195</v>
      </c>
      <c r="W190" s="129">
        <v>48</v>
      </c>
      <c r="X190" s="105" t="s">
        <v>202</v>
      </c>
      <c r="Y190" s="129">
        <v>37</v>
      </c>
      <c r="Z190" s="105" t="s">
        <v>203</v>
      </c>
      <c r="AA190" s="129">
        <v>19</v>
      </c>
      <c r="AB190" s="511"/>
    </row>
    <row r="191" spans="1:28" ht="24" customHeight="1" x14ac:dyDescent="0.25">
      <c r="A191" s="481"/>
      <c r="B191" s="482"/>
      <c r="C191" s="471"/>
      <c r="D191" s="473"/>
      <c r="E191" s="465"/>
      <c r="F191" s="465"/>
      <c r="G191" s="465"/>
      <c r="H191" s="465"/>
      <c r="I191" s="465"/>
      <c r="J191" s="465"/>
      <c r="K191" s="465"/>
      <c r="L191" s="465"/>
      <c r="M191" s="465"/>
      <c r="N191" s="471"/>
      <c r="O191" s="479"/>
      <c r="P191" s="479"/>
      <c r="Q191" s="517"/>
      <c r="R191" s="471"/>
      <c r="S191" s="479"/>
      <c r="T191" s="479"/>
      <c r="U191" s="479"/>
      <c r="V191" s="102" t="s">
        <v>196</v>
      </c>
      <c r="W191" s="129">
        <v>15</v>
      </c>
      <c r="X191" s="102" t="s">
        <v>203</v>
      </c>
      <c r="Y191" s="129">
        <v>33</v>
      </c>
      <c r="Z191" s="105" t="s">
        <v>209</v>
      </c>
      <c r="AA191" s="129">
        <v>0</v>
      </c>
      <c r="AB191" s="511"/>
    </row>
    <row r="192" spans="1:28" ht="24" customHeight="1" thickBot="1" x14ac:dyDescent="0.3">
      <c r="A192" s="481"/>
      <c r="B192" s="482"/>
      <c r="C192" s="472"/>
      <c r="D192" s="474"/>
      <c r="E192" s="466"/>
      <c r="F192" s="466"/>
      <c r="G192" s="466"/>
      <c r="H192" s="466"/>
      <c r="I192" s="466"/>
      <c r="J192" s="466"/>
      <c r="K192" s="466"/>
      <c r="L192" s="466"/>
      <c r="M192" s="466"/>
      <c r="N192" s="472"/>
      <c r="O192" s="480"/>
      <c r="P192" s="480"/>
      <c r="Q192" s="518"/>
      <c r="R192" s="472"/>
      <c r="S192" s="480"/>
      <c r="T192" s="480"/>
      <c r="U192" s="480"/>
      <c r="V192" s="103" t="s">
        <v>197</v>
      </c>
      <c r="W192" s="129">
        <v>1</v>
      </c>
      <c r="X192" s="103" t="s">
        <v>204</v>
      </c>
      <c r="Y192" s="129">
        <v>0</v>
      </c>
      <c r="Z192" s="103"/>
      <c r="AA192" s="176"/>
      <c r="AB192" s="512"/>
    </row>
    <row r="193" spans="1:28" ht="24" customHeight="1" x14ac:dyDescent="0.25">
      <c r="A193" s="481"/>
      <c r="B193" s="482"/>
      <c r="C193" s="548" t="s">
        <v>166</v>
      </c>
      <c r="D193" s="57" t="s">
        <v>34</v>
      </c>
      <c r="E193" s="114">
        <v>867</v>
      </c>
      <c r="F193" s="114">
        <v>867</v>
      </c>
      <c r="G193" s="114">
        <v>867</v>
      </c>
      <c r="H193" s="114">
        <v>867</v>
      </c>
      <c r="I193" s="123"/>
      <c r="J193" s="114">
        <v>33</v>
      </c>
      <c r="K193" s="46">
        <v>348</v>
      </c>
      <c r="L193" s="47">
        <v>626</v>
      </c>
      <c r="M193" s="47"/>
      <c r="N193" s="548" t="s">
        <v>166</v>
      </c>
      <c r="O193" s="549"/>
      <c r="P193" s="549"/>
      <c r="Q193" s="516" t="s">
        <v>210</v>
      </c>
      <c r="R193" s="548" t="s">
        <v>166</v>
      </c>
      <c r="S193" s="549">
        <v>268</v>
      </c>
      <c r="T193" s="549">
        <v>358</v>
      </c>
      <c r="U193" s="549"/>
      <c r="V193" s="101" t="s">
        <v>191</v>
      </c>
      <c r="W193" s="129">
        <v>8</v>
      </c>
      <c r="X193" s="104" t="s">
        <v>198</v>
      </c>
      <c r="Y193" s="129">
        <v>0</v>
      </c>
      <c r="Z193" s="104" t="s">
        <v>205</v>
      </c>
      <c r="AA193" s="129">
        <v>123</v>
      </c>
      <c r="AB193" s="510">
        <f t="shared" si="23"/>
        <v>626</v>
      </c>
    </row>
    <row r="194" spans="1:28" ht="24" customHeight="1" x14ac:dyDescent="0.25">
      <c r="A194" s="481"/>
      <c r="B194" s="482"/>
      <c r="C194" s="471"/>
      <c r="D194" s="59" t="s">
        <v>35</v>
      </c>
      <c r="E194" s="171">
        <v>149324195</v>
      </c>
      <c r="F194" s="183">
        <v>149324195</v>
      </c>
      <c r="G194" s="196">
        <v>149324195</v>
      </c>
      <c r="H194" s="203">
        <v>129743428</v>
      </c>
      <c r="I194" s="123"/>
      <c r="J194" s="193">
        <v>2276225</v>
      </c>
      <c r="K194" s="202">
        <v>2445479</v>
      </c>
      <c r="L194" s="206">
        <v>3638311</v>
      </c>
      <c r="M194" s="39"/>
      <c r="N194" s="471"/>
      <c r="O194" s="479"/>
      <c r="P194" s="479"/>
      <c r="Q194" s="517"/>
      <c r="R194" s="471"/>
      <c r="S194" s="479"/>
      <c r="T194" s="479"/>
      <c r="U194" s="479"/>
      <c r="V194" s="102" t="s">
        <v>192</v>
      </c>
      <c r="W194" s="129">
        <v>193</v>
      </c>
      <c r="X194" s="105" t="s">
        <v>199</v>
      </c>
      <c r="Y194" s="129">
        <v>194</v>
      </c>
      <c r="Z194" s="105" t="s">
        <v>206</v>
      </c>
      <c r="AA194" s="129">
        <v>3</v>
      </c>
      <c r="AB194" s="511"/>
    </row>
    <row r="195" spans="1:28" ht="24" customHeight="1" x14ac:dyDescent="0.25">
      <c r="A195" s="481"/>
      <c r="B195" s="482"/>
      <c r="C195" s="471"/>
      <c r="D195" s="107" t="s">
        <v>36</v>
      </c>
      <c r="G195"/>
      <c r="I195" s="123"/>
      <c r="J195" s="123"/>
      <c r="K195" s="44"/>
      <c r="L195" s="45"/>
      <c r="M195" s="39"/>
      <c r="N195" s="471"/>
      <c r="O195" s="479"/>
      <c r="P195" s="479"/>
      <c r="Q195" s="517"/>
      <c r="R195" s="471"/>
      <c r="S195" s="479"/>
      <c r="T195" s="479"/>
      <c r="U195" s="479"/>
      <c r="V195" s="102" t="s">
        <v>193</v>
      </c>
      <c r="W195" s="129">
        <v>87</v>
      </c>
      <c r="X195" s="105" t="s">
        <v>200</v>
      </c>
      <c r="Y195" s="129">
        <v>0</v>
      </c>
      <c r="Z195" s="105" t="s">
        <v>207</v>
      </c>
      <c r="AA195" s="129">
        <v>4</v>
      </c>
      <c r="AB195" s="511"/>
    </row>
    <row r="196" spans="1:28" ht="24" customHeight="1" x14ac:dyDescent="0.25">
      <c r="A196" s="481"/>
      <c r="B196" s="482"/>
      <c r="C196" s="471"/>
      <c r="D196" s="59" t="s">
        <v>37</v>
      </c>
      <c r="E196" s="180">
        <v>15290615.65</v>
      </c>
      <c r="F196" s="183">
        <v>15290615.65</v>
      </c>
      <c r="G196" s="196">
        <v>15290615.65</v>
      </c>
      <c r="H196" s="203">
        <v>15290615.65</v>
      </c>
      <c r="I196" s="123"/>
      <c r="J196" s="183">
        <v>10081081.333333334</v>
      </c>
      <c r="K196" s="178">
        <v>10896304</v>
      </c>
      <c r="L196" s="203">
        <v>11489199.833333334</v>
      </c>
      <c r="M196" s="39"/>
      <c r="N196" s="471"/>
      <c r="O196" s="479"/>
      <c r="P196" s="479"/>
      <c r="Q196" s="517"/>
      <c r="R196" s="471"/>
      <c r="S196" s="479"/>
      <c r="T196" s="479"/>
      <c r="U196" s="479"/>
      <c r="V196" s="102" t="s">
        <v>194</v>
      </c>
      <c r="W196" s="129">
        <v>161</v>
      </c>
      <c r="X196" s="105" t="s">
        <v>201</v>
      </c>
      <c r="Y196" s="129">
        <v>71</v>
      </c>
      <c r="Z196" s="105" t="s">
        <v>208</v>
      </c>
      <c r="AA196" s="129">
        <v>491</v>
      </c>
      <c r="AB196" s="511"/>
    </row>
    <row r="197" spans="1:28" ht="24" customHeight="1" x14ac:dyDescent="0.25">
      <c r="A197" s="481"/>
      <c r="B197" s="482"/>
      <c r="C197" s="471"/>
      <c r="D197" s="473"/>
      <c r="E197" s="465"/>
      <c r="F197" s="465"/>
      <c r="G197" s="465"/>
      <c r="H197" s="465"/>
      <c r="I197" s="465"/>
      <c r="J197" s="465"/>
      <c r="K197" s="465"/>
      <c r="L197" s="465"/>
      <c r="M197" s="465"/>
      <c r="N197" s="471"/>
      <c r="O197" s="479"/>
      <c r="P197" s="479"/>
      <c r="Q197" s="517"/>
      <c r="R197" s="471"/>
      <c r="S197" s="479"/>
      <c r="T197" s="479"/>
      <c r="U197" s="479"/>
      <c r="V197" s="102" t="s">
        <v>195</v>
      </c>
      <c r="W197" s="129">
        <v>164</v>
      </c>
      <c r="X197" s="105" t="s">
        <v>202</v>
      </c>
      <c r="Y197" s="129">
        <v>361</v>
      </c>
      <c r="Z197" s="105" t="s">
        <v>203</v>
      </c>
      <c r="AA197" s="129">
        <v>5</v>
      </c>
      <c r="AB197" s="511"/>
    </row>
    <row r="198" spans="1:28" ht="24" customHeight="1" x14ac:dyDescent="0.25">
      <c r="A198" s="481"/>
      <c r="B198" s="482"/>
      <c r="C198" s="471"/>
      <c r="D198" s="473"/>
      <c r="E198" s="465"/>
      <c r="F198" s="465"/>
      <c r="G198" s="465"/>
      <c r="H198" s="465"/>
      <c r="I198" s="465"/>
      <c r="J198" s="465"/>
      <c r="K198" s="465"/>
      <c r="L198" s="465"/>
      <c r="M198" s="465"/>
      <c r="N198" s="471"/>
      <c r="O198" s="479"/>
      <c r="P198" s="479"/>
      <c r="Q198" s="517"/>
      <c r="R198" s="471"/>
      <c r="S198" s="479"/>
      <c r="T198" s="479"/>
      <c r="U198" s="479"/>
      <c r="V198" s="102" t="s">
        <v>196</v>
      </c>
      <c r="W198" s="129">
        <v>13</v>
      </c>
      <c r="X198" s="102" t="s">
        <v>203</v>
      </c>
      <c r="Y198" s="129">
        <v>0</v>
      </c>
      <c r="Z198" s="105" t="s">
        <v>209</v>
      </c>
      <c r="AA198" s="129">
        <v>0</v>
      </c>
      <c r="AB198" s="511"/>
    </row>
    <row r="199" spans="1:28" ht="24" customHeight="1" thickBot="1" x14ac:dyDescent="0.3">
      <c r="A199" s="481"/>
      <c r="B199" s="482"/>
      <c r="C199" s="472"/>
      <c r="D199" s="474"/>
      <c r="E199" s="466"/>
      <c r="F199" s="466"/>
      <c r="G199" s="466"/>
      <c r="H199" s="466"/>
      <c r="I199" s="466"/>
      <c r="J199" s="466"/>
      <c r="K199" s="466"/>
      <c r="L199" s="466"/>
      <c r="M199" s="466"/>
      <c r="N199" s="472"/>
      <c r="O199" s="480"/>
      <c r="P199" s="480"/>
      <c r="Q199" s="518"/>
      <c r="R199" s="472"/>
      <c r="S199" s="480"/>
      <c r="T199" s="480"/>
      <c r="U199" s="480"/>
      <c r="V199" s="103" t="s">
        <v>197</v>
      </c>
      <c r="W199" s="129">
        <v>0</v>
      </c>
      <c r="X199" s="103" t="s">
        <v>204</v>
      </c>
      <c r="Y199" s="129">
        <v>0</v>
      </c>
      <c r="Z199" s="103"/>
      <c r="AA199" s="176"/>
      <c r="AB199" s="512"/>
    </row>
    <row r="200" spans="1:28" ht="24" customHeight="1" x14ac:dyDescent="0.25">
      <c r="A200" s="481"/>
      <c r="B200" s="482"/>
      <c r="C200" s="470" t="s">
        <v>167</v>
      </c>
      <c r="D200" s="58" t="s">
        <v>34</v>
      </c>
      <c r="E200" s="87">
        <v>1200</v>
      </c>
      <c r="F200" s="87">
        <v>1200</v>
      </c>
      <c r="G200" s="87">
        <v>1200</v>
      </c>
      <c r="H200" s="87">
        <v>1200</v>
      </c>
      <c r="I200" s="123"/>
      <c r="J200" s="87">
        <v>301</v>
      </c>
      <c r="K200" s="111">
        <v>545</v>
      </c>
      <c r="L200" s="110">
        <v>832</v>
      </c>
      <c r="M200" s="110"/>
      <c r="N200" s="470" t="s">
        <v>167</v>
      </c>
      <c r="O200" s="478"/>
      <c r="P200" s="478"/>
      <c r="Q200" s="516" t="s">
        <v>210</v>
      </c>
      <c r="R200" s="470" t="s">
        <v>167</v>
      </c>
      <c r="S200" s="478">
        <v>399</v>
      </c>
      <c r="T200" s="478">
        <v>433</v>
      </c>
      <c r="U200" s="478"/>
      <c r="V200" s="101" t="s">
        <v>191</v>
      </c>
      <c r="W200" s="129">
        <v>6</v>
      </c>
      <c r="X200" s="104" t="s">
        <v>198</v>
      </c>
      <c r="Y200" s="129">
        <v>0</v>
      </c>
      <c r="Z200" s="104" t="s">
        <v>205</v>
      </c>
      <c r="AA200" s="129">
        <v>172</v>
      </c>
      <c r="AB200" s="510">
        <f t="shared" si="23"/>
        <v>832</v>
      </c>
    </row>
    <row r="201" spans="1:28" ht="24" customHeight="1" x14ac:dyDescent="0.25">
      <c r="A201" s="481"/>
      <c r="B201" s="482"/>
      <c r="C201" s="471"/>
      <c r="D201" s="59" t="s">
        <v>35</v>
      </c>
      <c r="E201" s="171">
        <v>206610141</v>
      </c>
      <c r="F201" s="183">
        <v>206610141</v>
      </c>
      <c r="G201" s="196">
        <v>206610141</v>
      </c>
      <c r="H201" s="203">
        <v>179517512</v>
      </c>
      <c r="I201" s="123"/>
      <c r="J201" s="193">
        <v>18520200</v>
      </c>
      <c r="K201" s="202">
        <v>19897320</v>
      </c>
      <c r="L201" s="206">
        <v>29602680</v>
      </c>
      <c r="M201" s="39"/>
      <c r="N201" s="471"/>
      <c r="O201" s="479"/>
      <c r="P201" s="479"/>
      <c r="Q201" s="517"/>
      <c r="R201" s="471"/>
      <c r="S201" s="479"/>
      <c r="T201" s="479"/>
      <c r="U201" s="479"/>
      <c r="V201" s="102" t="s">
        <v>192</v>
      </c>
      <c r="W201" s="129">
        <v>338</v>
      </c>
      <c r="X201" s="105" t="s">
        <v>199</v>
      </c>
      <c r="Y201" s="129">
        <v>454</v>
      </c>
      <c r="Z201" s="105" t="s">
        <v>206</v>
      </c>
      <c r="AA201" s="129">
        <v>2</v>
      </c>
      <c r="AB201" s="511"/>
    </row>
    <row r="202" spans="1:28" ht="24" customHeight="1" x14ac:dyDescent="0.25">
      <c r="A202" s="481"/>
      <c r="B202" s="482"/>
      <c r="C202" s="471"/>
      <c r="D202" s="107" t="s">
        <v>36</v>
      </c>
      <c r="G202"/>
      <c r="I202" s="123"/>
      <c r="J202" s="123"/>
      <c r="K202" s="44"/>
      <c r="L202" s="45"/>
      <c r="M202" s="39"/>
      <c r="N202" s="471"/>
      <c r="O202" s="479"/>
      <c r="P202" s="479"/>
      <c r="Q202" s="517"/>
      <c r="R202" s="471"/>
      <c r="S202" s="479"/>
      <c r="T202" s="479"/>
      <c r="U202" s="479"/>
      <c r="V202" s="102" t="s">
        <v>193</v>
      </c>
      <c r="W202" s="129">
        <v>144</v>
      </c>
      <c r="X202" s="105" t="s">
        <v>200</v>
      </c>
      <c r="Y202" s="129">
        <v>27</v>
      </c>
      <c r="Z202" s="105" t="s">
        <v>207</v>
      </c>
      <c r="AA202" s="129">
        <v>9</v>
      </c>
      <c r="AB202" s="511"/>
    </row>
    <row r="203" spans="1:28" ht="24" customHeight="1" x14ac:dyDescent="0.25">
      <c r="A203" s="481"/>
      <c r="B203" s="482"/>
      <c r="C203" s="471"/>
      <c r="D203" s="59" t="s">
        <v>37</v>
      </c>
      <c r="E203" s="180">
        <v>15290615.65</v>
      </c>
      <c r="F203" s="183">
        <v>15290615.65</v>
      </c>
      <c r="G203" s="196">
        <v>15290615.65</v>
      </c>
      <c r="H203" s="203">
        <v>15290615.65</v>
      </c>
      <c r="I203" s="123"/>
      <c r="J203" s="183">
        <v>10081081.333333334</v>
      </c>
      <c r="K203" s="178">
        <v>10896304</v>
      </c>
      <c r="L203" s="203">
        <v>11489199.833333334</v>
      </c>
      <c r="M203" s="39"/>
      <c r="N203" s="471"/>
      <c r="O203" s="479"/>
      <c r="P203" s="479"/>
      <c r="Q203" s="517"/>
      <c r="R203" s="471"/>
      <c r="S203" s="479"/>
      <c r="T203" s="479"/>
      <c r="U203" s="479"/>
      <c r="V203" s="102" t="s">
        <v>194</v>
      </c>
      <c r="W203" s="129">
        <v>166</v>
      </c>
      <c r="X203" s="105" t="s">
        <v>201</v>
      </c>
      <c r="Y203" s="129">
        <v>25</v>
      </c>
      <c r="Z203" s="105" t="s">
        <v>208</v>
      </c>
      <c r="AA203" s="129">
        <v>630</v>
      </c>
      <c r="AB203" s="511"/>
    </row>
    <row r="204" spans="1:28" ht="24" customHeight="1" x14ac:dyDescent="0.25">
      <c r="A204" s="481"/>
      <c r="B204" s="482"/>
      <c r="C204" s="471"/>
      <c r="D204" s="473"/>
      <c r="E204" s="465"/>
      <c r="F204" s="465"/>
      <c r="G204" s="465"/>
      <c r="H204" s="465"/>
      <c r="I204" s="465"/>
      <c r="J204" s="465"/>
      <c r="K204" s="465"/>
      <c r="L204" s="465"/>
      <c r="M204" s="465"/>
      <c r="N204" s="471"/>
      <c r="O204" s="479"/>
      <c r="P204" s="479"/>
      <c r="Q204" s="517"/>
      <c r="R204" s="471"/>
      <c r="S204" s="479"/>
      <c r="T204" s="479"/>
      <c r="U204" s="479"/>
      <c r="V204" s="102" t="s">
        <v>195</v>
      </c>
      <c r="W204" s="129">
        <v>153</v>
      </c>
      <c r="X204" s="105" t="s">
        <v>202</v>
      </c>
      <c r="Y204" s="129">
        <v>326</v>
      </c>
      <c r="Z204" s="105" t="s">
        <v>203</v>
      </c>
      <c r="AA204" s="129">
        <v>19</v>
      </c>
      <c r="AB204" s="511"/>
    </row>
    <row r="205" spans="1:28" ht="24" customHeight="1" x14ac:dyDescent="0.25">
      <c r="A205" s="481"/>
      <c r="B205" s="482"/>
      <c r="C205" s="471"/>
      <c r="D205" s="473"/>
      <c r="E205" s="465"/>
      <c r="F205" s="465"/>
      <c r="G205" s="465"/>
      <c r="H205" s="465"/>
      <c r="I205" s="465"/>
      <c r="J205" s="465"/>
      <c r="K205" s="465"/>
      <c r="L205" s="465"/>
      <c r="M205" s="465"/>
      <c r="N205" s="471"/>
      <c r="O205" s="479"/>
      <c r="P205" s="479"/>
      <c r="Q205" s="517"/>
      <c r="R205" s="471"/>
      <c r="S205" s="479"/>
      <c r="T205" s="479"/>
      <c r="U205" s="479"/>
      <c r="V205" s="102" t="s">
        <v>196</v>
      </c>
      <c r="W205" s="129">
        <v>25</v>
      </c>
      <c r="X205" s="102" t="s">
        <v>203</v>
      </c>
      <c r="Y205" s="129">
        <v>0</v>
      </c>
      <c r="Z205" s="105" t="s">
        <v>209</v>
      </c>
      <c r="AA205" s="129">
        <v>0</v>
      </c>
      <c r="AB205" s="511"/>
    </row>
    <row r="206" spans="1:28" ht="24" customHeight="1" thickBot="1" x14ac:dyDescent="0.3">
      <c r="A206" s="481"/>
      <c r="B206" s="482"/>
      <c r="C206" s="472"/>
      <c r="D206" s="474"/>
      <c r="E206" s="466"/>
      <c r="F206" s="466"/>
      <c r="G206" s="466"/>
      <c r="H206" s="466"/>
      <c r="I206" s="466"/>
      <c r="J206" s="466"/>
      <c r="K206" s="466"/>
      <c r="L206" s="466"/>
      <c r="M206" s="466"/>
      <c r="N206" s="472"/>
      <c r="O206" s="480"/>
      <c r="P206" s="480"/>
      <c r="Q206" s="518"/>
      <c r="R206" s="472"/>
      <c r="S206" s="480"/>
      <c r="T206" s="480"/>
      <c r="U206" s="480"/>
      <c r="V206" s="103" t="s">
        <v>197</v>
      </c>
      <c r="W206" s="129">
        <v>0</v>
      </c>
      <c r="X206" s="103" t="s">
        <v>204</v>
      </c>
      <c r="Y206" s="129">
        <v>0</v>
      </c>
      <c r="Z206" s="103"/>
      <c r="AA206" s="176"/>
      <c r="AB206" s="512"/>
    </row>
    <row r="207" spans="1:28" ht="24" customHeight="1" x14ac:dyDescent="0.25">
      <c r="A207" s="481"/>
      <c r="B207" s="482"/>
      <c r="C207" s="470" t="s">
        <v>168</v>
      </c>
      <c r="D207" s="58" t="s">
        <v>34</v>
      </c>
      <c r="E207" s="87">
        <v>519</v>
      </c>
      <c r="F207" s="87">
        <v>519</v>
      </c>
      <c r="G207" s="87">
        <v>519</v>
      </c>
      <c r="H207" s="87">
        <v>519</v>
      </c>
      <c r="I207" s="192"/>
      <c r="J207" s="192">
        <v>398</v>
      </c>
      <c r="K207" s="111">
        <v>411</v>
      </c>
      <c r="L207" s="110">
        <v>476</v>
      </c>
      <c r="M207" s="110"/>
      <c r="N207" s="470" t="s">
        <v>168</v>
      </c>
      <c r="O207" s="478"/>
      <c r="P207" s="478"/>
      <c r="Q207" s="516" t="s">
        <v>210</v>
      </c>
      <c r="R207" s="470" t="s">
        <v>168</v>
      </c>
      <c r="S207" s="478">
        <v>223</v>
      </c>
      <c r="T207" s="478">
        <v>253</v>
      </c>
      <c r="U207" s="478"/>
      <c r="V207" s="101" t="s">
        <v>191</v>
      </c>
      <c r="W207" s="129">
        <v>1</v>
      </c>
      <c r="X207" s="104" t="s">
        <v>198</v>
      </c>
      <c r="Y207" s="129">
        <v>0</v>
      </c>
      <c r="Z207" s="104" t="s">
        <v>205</v>
      </c>
      <c r="AA207" s="129">
        <v>67</v>
      </c>
      <c r="AB207" s="510">
        <f t="shared" si="23"/>
        <v>476</v>
      </c>
    </row>
    <row r="208" spans="1:28" ht="24" customHeight="1" x14ac:dyDescent="0.25">
      <c r="A208" s="481"/>
      <c r="B208" s="482"/>
      <c r="C208" s="471"/>
      <c r="D208" s="59" t="s">
        <v>35</v>
      </c>
      <c r="E208" s="171">
        <v>89358886</v>
      </c>
      <c r="F208" s="183">
        <v>89358886</v>
      </c>
      <c r="G208" s="196">
        <v>89358886</v>
      </c>
      <c r="H208" s="203">
        <v>77641324</v>
      </c>
      <c r="I208" s="123"/>
      <c r="J208" s="193">
        <v>24693600</v>
      </c>
      <c r="K208" s="202">
        <v>26529760</v>
      </c>
      <c r="L208" s="206">
        <v>39470240</v>
      </c>
      <c r="M208" s="39"/>
      <c r="N208" s="471"/>
      <c r="O208" s="479"/>
      <c r="P208" s="479"/>
      <c r="Q208" s="517"/>
      <c r="R208" s="471"/>
      <c r="S208" s="479"/>
      <c r="T208" s="479"/>
      <c r="U208" s="479"/>
      <c r="V208" s="102" t="s">
        <v>192</v>
      </c>
      <c r="W208" s="129">
        <v>2</v>
      </c>
      <c r="X208" s="105" t="s">
        <v>199</v>
      </c>
      <c r="Y208" s="129">
        <v>0</v>
      </c>
      <c r="Z208" s="105" t="s">
        <v>206</v>
      </c>
      <c r="AA208" s="129">
        <v>6</v>
      </c>
      <c r="AB208" s="511"/>
    </row>
    <row r="209" spans="1:28" ht="24" customHeight="1" x14ac:dyDescent="0.25">
      <c r="A209" s="481"/>
      <c r="B209" s="482"/>
      <c r="C209" s="471"/>
      <c r="D209" s="107" t="s">
        <v>36</v>
      </c>
      <c r="G209"/>
      <c r="I209" s="123"/>
      <c r="J209" s="183"/>
      <c r="K209" s="44"/>
      <c r="L209" s="45"/>
      <c r="M209" s="39"/>
      <c r="N209" s="471"/>
      <c r="O209" s="479"/>
      <c r="P209" s="479"/>
      <c r="Q209" s="517"/>
      <c r="R209" s="471"/>
      <c r="S209" s="479"/>
      <c r="T209" s="479"/>
      <c r="U209" s="479"/>
      <c r="V209" s="102" t="s">
        <v>193</v>
      </c>
      <c r="W209" s="129">
        <v>11</v>
      </c>
      <c r="X209" s="105" t="s">
        <v>200</v>
      </c>
      <c r="Y209" s="129">
        <v>4</v>
      </c>
      <c r="Z209" s="105" t="s">
        <v>207</v>
      </c>
      <c r="AA209" s="129">
        <v>2</v>
      </c>
      <c r="AB209" s="511"/>
    </row>
    <row r="210" spans="1:28" ht="24" customHeight="1" x14ac:dyDescent="0.25">
      <c r="A210" s="481"/>
      <c r="B210" s="482"/>
      <c r="C210" s="471"/>
      <c r="D210" s="59" t="s">
        <v>37</v>
      </c>
      <c r="E210" s="180">
        <v>15290615.65</v>
      </c>
      <c r="F210" s="183">
        <v>15290615.65</v>
      </c>
      <c r="G210" s="196">
        <v>15290615.65</v>
      </c>
      <c r="H210" s="203">
        <v>15290615.65</v>
      </c>
      <c r="I210" s="123"/>
      <c r="J210" s="183">
        <v>10081081.333333334</v>
      </c>
      <c r="K210" s="178">
        <v>10896304</v>
      </c>
      <c r="L210" s="203">
        <v>11489199.833333334</v>
      </c>
      <c r="M210" s="39"/>
      <c r="N210" s="471"/>
      <c r="O210" s="479"/>
      <c r="P210" s="479"/>
      <c r="Q210" s="517"/>
      <c r="R210" s="471"/>
      <c r="S210" s="479"/>
      <c r="T210" s="479"/>
      <c r="U210" s="479"/>
      <c r="V210" s="102" t="s">
        <v>194</v>
      </c>
      <c r="W210" s="129">
        <v>177</v>
      </c>
      <c r="X210" s="105" t="s">
        <v>201</v>
      </c>
      <c r="Y210" s="129">
        <v>84</v>
      </c>
      <c r="Z210" s="105" t="s">
        <v>208</v>
      </c>
      <c r="AA210" s="129">
        <v>383</v>
      </c>
      <c r="AB210" s="511"/>
    </row>
    <row r="211" spans="1:28" ht="24" customHeight="1" x14ac:dyDescent="0.25">
      <c r="A211" s="481"/>
      <c r="B211" s="482"/>
      <c r="C211" s="471"/>
      <c r="D211" s="473"/>
      <c r="E211" s="465"/>
      <c r="F211" s="465"/>
      <c r="G211" s="465"/>
      <c r="H211" s="465"/>
      <c r="I211" s="465"/>
      <c r="J211" s="465"/>
      <c r="K211" s="465"/>
      <c r="L211" s="465"/>
      <c r="M211" s="465"/>
      <c r="N211" s="471"/>
      <c r="O211" s="479"/>
      <c r="P211" s="479"/>
      <c r="Q211" s="517"/>
      <c r="R211" s="471"/>
      <c r="S211" s="479"/>
      <c r="T211" s="479"/>
      <c r="U211" s="479"/>
      <c r="V211" s="102" t="s">
        <v>195</v>
      </c>
      <c r="W211" s="129">
        <v>258</v>
      </c>
      <c r="X211" s="105" t="s">
        <v>202</v>
      </c>
      <c r="Y211" s="129">
        <v>336</v>
      </c>
      <c r="Z211" s="105" t="s">
        <v>203</v>
      </c>
      <c r="AA211" s="129">
        <v>18</v>
      </c>
      <c r="AB211" s="511"/>
    </row>
    <row r="212" spans="1:28" ht="24" customHeight="1" x14ac:dyDescent="0.25">
      <c r="A212" s="481"/>
      <c r="B212" s="482"/>
      <c r="C212" s="471"/>
      <c r="D212" s="473"/>
      <c r="E212" s="465"/>
      <c r="F212" s="465"/>
      <c r="G212" s="465"/>
      <c r="H212" s="465"/>
      <c r="I212" s="465"/>
      <c r="J212" s="465"/>
      <c r="K212" s="465"/>
      <c r="L212" s="465"/>
      <c r="M212" s="465"/>
      <c r="N212" s="471"/>
      <c r="O212" s="479"/>
      <c r="P212" s="479"/>
      <c r="Q212" s="517"/>
      <c r="R212" s="471"/>
      <c r="S212" s="479"/>
      <c r="T212" s="479"/>
      <c r="U212" s="479"/>
      <c r="V212" s="102" t="s">
        <v>196</v>
      </c>
      <c r="W212" s="129">
        <v>13</v>
      </c>
      <c r="X212" s="102" t="s">
        <v>203</v>
      </c>
      <c r="Y212" s="129">
        <v>52</v>
      </c>
      <c r="Z212" s="105" t="s">
        <v>209</v>
      </c>
      <c r="AA212" s="129">
        <v>0</v>
      </c>
      <c r="AB212" s="511"/>
    </row>
    <row r="213" spans="1:28" ht="24" customHeight="1" thickBot="1" x14ac:dyDescent="0.3">
      <c r="A213" s="481"/>
      <c r="B213" s="482"/>
      <c r="C213" s="472"/>
      <c r="D213" s="474"/>
      <c r="E213" s="466"/>
      <c r="F213" s="466"/>
      <c r="G213" s="466"/>
      <c r="H213" s="466"/>
      <c r="I213" s="466"/>
      <c r="J213" s="466"/>
      <c r="K213" s="466"/>
      <c r="L213" s="466"/>
      <c r="M213" s="466"/>
      <c r="N213" s="472"/>
      <c r="O213" s="480"/>
      <c r="P213" s="480"/>
      <c r="Q213" s="518"/>
      <c r="R213" s="472"/>
      <c r="S213" s="480"/>
      <c r="T213" s="480"/>
      <c r="U213" s="480"/>
      <c r="V213" s="103" t="s">
        <v>197</v>
      </c>
      <c r="W213" s="129">
        <v>14</v>
      </c>
      <c r="X213" s="103" t="s">
        <v>204</v>
      </c>
      <c r="Y213" s="129">
        <v>0</v>
      </c>
      <c r="Z213" s="103"/>
      <c r="AA213" s="176"/>
      <c r="AB213" s="512"/>
    </row>
    <row r="214" spans="1:28" ht="24" customHeight="1" x14ac:dyDescent="0.25">
      <c r="A214" s="481"/>
      <c r="B214" s="482"/>
      <c r="C214" s="470" t="s">
        <v>169</v>
      </c>
      <c r="D214" s="58" t="s">
        <v>34</v>
      </c>
      <c r="E214" s="181">
        <v>1073</v>
      </c>
      <c r="F214" s="181">
        <v>1073</v>
      </c>
      <c r="G214" s="181">
        <v>1073</v>
      </c>
      <c r="H214" s="181">
        <v>1073</v>
      </c>
      <c r="I214" s="192"/>
      <c r="J214" s="192">
        <v>311</v>
      </c>
      <c r="K214" s="111">
        <v>855</v>
      </c>
      <c r="L214" s="110">
        <v>1448</v>
      </c>
      <c r="M214" s="110"/>
      <c r="N214" s="470" t="s">
        <v>169</v>
      </c>
      <c r="O214" s="478"/>
      <c r="P214" s="478"/>
      <c r="Q214" s="516" t="s">
        <v>210</v>
      </c>
      <c r="R214" s="470" t="s">
        <v>169</v>
      </c>
      <c r="S214" s="478">
        <v>689</v>
      </c>
      <c r="T214" s="478">
        <v>739</v>
      </c>
      <c r="U214" s="478">
        <v>20</v>
      </c>
      <c r="V214" s="101" t="s">
        <v>191</v>
      </c>
      <c r="W214" s="129">
        <v>5</v>
      </c>
      <c r="X214" s="104" t="s">
        <v>198</v>
      </c>
      <c r="Y214" s="129">
        <v>127</v>
      </c>
      <c r="Z214" s="104" t="s">
        <v>205</v>
      </c>
      <c r="AA214" s="129">
        <v>335</v>
      </c>
      <c r="AB214" s="510">
        <f t="shared" si="23"/>
        <v>1448</v>
      </c>
    </row>
    <row r="215" spans="1:28" ht="24" customHeight="1" x14ac:dyDescent="0.25">
      <c r="A215" s="481"/>
      <c r="B215" s="482"/>
      <c r="C215" s="471"/>
      <c r="D215" s="59" t="s">
        <v>35</v>
      </c>
      <c r="E215" s="171">
        <v>184743901</v>
      </c>
      <c r="F215" s="183">
        <v>184743901</v>
      </c>
      <c r="G215" s="196">
        <v>184743901</v>
      </c>
      <c r="H215" s="203">
        <v>160518575</v>
      </c>
      <c r="I215" s="123"/>
      <c r="J215" s="193">
        <v>18520200</v>
      </c>
      <c r="K215" s="202">
        <v>19897320</v>
      </c>
      <c r="L215" s="206">
        <v>29602680</v>
      </c>
      <c r="M215" s="39"/>
      <c r="N215" s="471"/>
      <c r="O215" s="479"/>
      <c r="P215" s="479"/>
      <c r="Q215" s="517"/>
      <c r="R215" s="471"/>
      <c r="S215" s="479"/>
      <c r="T215" s="479"/>
      <c r="U215" s="479"/>
      <c r="V215" s="102" t="s">
        <v>192</v>
      </c>
      <c r="W215" s="129">
        <v>339</v>
      </c>
      <c r="X215" s="105" t="s">
        <v>199</v>
      </c>
      <c r="Y215" s="129">
        <v>181</v>
      </c>
      <c r="Z215" s="105" t="s">
        <v>206</v>
      </c>
      <c r="AA215" s="129">
        <v>14</v>
      </c>
      <c r="AB215" s="511"/>
    </row>
    <row r="216" spans="1:28" ht="24" customHeight="1" x14ac:dyDescent="0.25">
      <c r="A216" s="481"/>
      <c r="B216" s="482"/>
      <c r="C216" s="471"/>
      <c r="D216" s="107" t="s">
        <v>36</v>
      </c>
      <c r="G216"/>
      <c r="I216" s="123"/>
      <c r="J216" s="183"/>
      <c r="K216" s="44"/>
      <c r="L216" s="45"/>
      <c r="M216" s="39"/>
      <c r="N216" s="471"/>
      <c r="O216" s="479"/>
      <c r="P216" s="479"/>
      <c r="Q216" s="517"/>
      <c r="R216" s="471"/>
      <c r="S216" s="479"/>
      <c r="T216" s="479"/>
      <c r="U216" s="479"/>
      <c r="V216" s="102" t="s">
        <v>193</v>
      </c>
      <c r="W216" s="129">
        <v>179</v>
      </c>
      <c r="X216" s="105" t="s">
        <v>200</v>
      </c>
      <c r="Y216" s="129">
        <v>131</v>
      </c>
      <c r="Z216" s="105" t="s">
        <v>207</v>
      </c>
      <c r="AA216" s="129">
        <v>14</v>
      </c>
      <c r="AB216" s="511"/>
    </row>
    <row r="217" spans="1:28" ht="24" customHeight="1" x14ac:dyDescent="0.25">
      <c r="A217" s="481"/>
      <c r="B217" s="482"/>
      <c r="C217" s="471"/>
      <c r="D217" s="59" t="s">
        <v>37</v>
      </c>
      <c r="E217" s="180">
        <v>15290615.65</v>
      </c>
      <c r="F217" s="183">
        <v>15290615.65</v>
      </c>
      <c r="G217" s="196">
        <v>15290615.65</v>
      </c>
      <c r="H217" s="203">
        <v>15290615.65</v>
      </c>
      <c r="I217" s="123"/>
      <c r="J217" s="183">
        <v>10081081.333333334</v>
      </c>
      <c r="K217" s="178">
        <v>10896304</v>
      </c>
      <c r="L217" s="203">
        <v>11489199.833333334</v>
      </c>
      <c r="M217" s="39"/>
      <c r="N217" s="471"/>
      <c r="O217" s="479"/>
      <c r="P217" s="479"/>
      <c r="Q217" s="517"/>
      <c r="R217" s="471"/>
      <c r="S217" s="479"/>
      <c r="T217" s="479"/>
      <c r="U217" s="479"/>
      <c r="V217" s="102" t="s">
        <v>194</v>
      </c>
      <c r="W217" s="129">
        <v>378</v>
      </c>
      <c r="X217" s="105" t="s">
        <v>201</v>
      </c>
      <c r="Y217" s="129">
        <v>156</v>
      </c>
      <c r="Z217" s="105" t="s">
        <v>208</v>
      </c>
      <c r="AA217" s="129">
        <v>1002</v>
      </c>
      <c r="AB217" s="511"/>
    </row>
    <row r="218" spans="1:28" ht="24" customHeight="1" x14ac:dyDescent="0.25">
      <c r="A218" s="481"/>
      <c r="B218" s="482"/>
      <c r="C218" s="471"/>
      <c r="D218" s="473"/>
      <c r="E218" s="465"/>
      <c r="F218" s="465"/>
      <c r="G218" s="465"/>
      <c r="H218" s="465"/>
      <c r="I218" s="465"/>
      <c r="J218" s="465"/>
      <c r="K218" s="465"/>
      <c r="L218" s="465"/>
      <c r="M218" s="465"/>
      <c r="N218" s="471"/>
      <c r="O218" s="479"/>
      <c r="P218" s="479"/>
      <c r="Q218" s="517"/>
      <c r="R218" s="471"/>
      <c r="S218" s="479"/>
      <c r="T218" s="479"/>
      <c r="U218" s="479"/>
      <c r="V218" s="102" t="s">
        <v>195</v>
      </c>
      <c r="W218" s="129">
        <v>519</v>
      </c>
      <c r="X218" s="105" t="s">
        <v>202</v>
      </c>
      <c r="Y218" s="129">
        <v>841</v>
      </c>
      <c r="Z218" s="105" t="s">
        <v>203</v>
      </c>
      <c r="AA218" s="129">
        <v>83</v>
      </c>
      <c r="AB218" s="511"/>
    </row>
    <row r="219" spans="1:28" ht="24" customHeight="1" x14ac:dyDescent="0.25">
      <c r="A219" s="481"/>
      <c r="B219" s="482"/>
      <c r="C219" s="471"/>
      <c r="D219" s="473"/>
      <c r="E219" s="465"/>
      <c r="F219" s="465"/>
      <c r="G219" s="465"/>
      <c r="H219" s="465"/>
      <c r="I219" s="465"/>
      <c r="J219" s="465"/>
      <c r="K219" s="465"/>
      <c r="L219" s="465"/>
      <c r="M219" s="465"/>
      <c r="N219" s="471"/>
      <c r="O219" s="479"/>
      <c r="P219" s="479"/>
      <c r="Q219" s="517"/>
      <c r="R219" s="471"/>
      <c r="S219" s="479"/>
      <c r="T219" s="479"/>
      <c r="U219" s="479"/>
      <c r="V219" s="102" t="s">
        <v>196</v>
      </c>
      <c r="W219" s="129">
        <v>28</v>
      </c>
      <c r="X219" s="102" t="s">
        <v>203</v>
      </c>
      <c r="Y219" s="129">
        <v>12</v>
      </c>
      <c r="Z219" s="105" t="s">
        <v>209</v>
      </c>
      <c r="AA219" s="129">
        <v>0</v>
      </c>
      <c r="AB219" s="511"/>
    </row>
    <row r="220" spans="1:28" ht="24" customHeight="1" thickBot="1" x14ac:dyDescent="0.3">
      <c r="A220" s="481"/>
      <c r="B220" s="482"/>
      <c r="C220" s="472"/>
      <c r="D220" s="474"/>
      <c r="E220" s="466"/>
      <c r="F220" s="466"/>
      <c r="G220" s="466"/>
      <c r="H220" s="466"/>
      <c r="I220" s="466"/>
      <c r="J220" s="466"/>
      <c r="K220" s="466"/>
      <c r="L220" s="466"/>
      <c r="M220" s="466"/>
      <c r="N220" s="472"/>
      <c r="O220" s="480"/>
      <c r="P220" s="480"/>
      <c r="Q220" s="518"/>
      <c r="R220" s="472"/>
      <c r="S220" s="480"/>
      <c r="T220" s="480"/>
      <c r="U220" s="480"/>
      <c r="V220" s="103" t="s">
        <v>197</v>
      </c>
      <c r="W220" s="129">
        <v>0</v>
      </c>
      <c r="X220" s="103" t="s">
        <v>204</v>
      </c>
      <c r="Y220" s="129">
        <v>0</v>
      </c>
      <c r="Z220" s="103"/>
      <c r="AA220" s="176"/>
      <c r="AB220" s="512"/>
    </row>
    <row r="221" spans="1:28" ht="24" customHeight="1" x14ac:dyDescent="0.25">
      <c r="A221" s="481"/>
      <c r="B221" s="482"/>
      <c r="C221" s="470" t="s">
        <v>170</v>
      </c>
      <c r="D221" s="58" t="s">
        <v>34</v>
      </c>
      <c r="E221" s="87">
        <v>1175</v>
      </c>
      <c r="F221" s="87">
        <v>1175</v>
      </c>
      <c r="G221" s="87">
        <v>1175</v>
      </c>
      <c r="H221" s="87">
        <v>1175</v>
      </c>
      <c r="I221" s="192"/>
      <c r="J221" s="192">
        <v>332</v>
      </c>
      <c r="K221" s="111">
        <v>1190</v>
      </c>
      <c r="L221" s="110">
        <v>1986</v>
      </c>
      <c r="M221" s="110"/>
      <c r="N221" s="470" t="s">
        <v>170</v>
      </c>
      <c r="O221" s="478"/>
      <c r="P221" s="478"/>
      <c r="Q221" s="516" t="s">
        <v>210</v>
      </c>
      <c r="R221" s="470" t="s">
        <v>170</v>
      </c>
      <c r="S221" s="478">
        <v>860</v>
      </c>
      <c r="T221" s="478">
        <v>1126</v>
      </c>
      <c r="U221" s="478"/>
      <c r="V221" s="101" t="s">
        <v>191</v>
      </c>
      <c r="W221" s="129">
        <v>0</v>
      </c>
      <c r="X221" s="104" t="s">
        <v>198</v>
      </c>
      <c r="Y221" s="129">
        <v>0</v>
      </c>
      <c r="Z221" s="104" t="s">
        <v>205</v>
      </c>
      <c r="AA221" s="129"/>
      <c r="AB221" s="510">
        <f t="shared" ref="AB221:AB284" si="24">S221+T221+U221</f>
        <v>1986</v>
      </c>
    </row>
    <row r="222" spans="1:28" ht="24" customHeight="1" x14ac:dyDescent="0.25">
      <c r="A222" s="481"/>
      <c r="B222" s="482"/>
      <c r="C222" s="471"/>
      <c r="D222" s="59" t="s">
        <v>35</v>
      </c>
      <c r="E222" s="171">
        <v>202305763</v>
      </c>
      <c r="F222" s="183">
        <v>202305763</v>
      </c>
      <c r="G222" s="196">
        <v>202305763</v>
      </c>
      <c r="H222" s="203">
        <v>175777564</v>
      </c>
      <c r="I222" s="123"/>
      <c r="J222" s="193">
        <v>18520200</v>
      </c>
      <c r="K222" s="202">
        <v>19897320</v>
      </c>
      <c r="L222" s="206">
        <v>29602680</v>
      </c>
      <c r="M222" s="39"/>
      <c r="N222" s="471"/>
      <c r="O222" s="479"/>
      <c r="P222" s="479"/>
      <c r="Q222" s="517"/>
      <c r="R222" s="471"/>
      <c r="S222" s="479"/>
      <c r="T222" s="479"/>
      <c r="U222" s="479"/>
      <c r="V222" s="102" t="s">
        <v>192</v>
      </c>
      <c r="W222" s="129">
        <v>662</v>
      </c>
      <c r="X222" s="105" t="s">
        <v>199</v>
      </c>
      <c r="Y222" s="129">
        <v>553</v>
      </c>
      <c r="Z222" s="105" t="s">
        <v>206</v>
      </c>
      <c r="AA222" s="129"/>
      <c r="AB222" s="511"/>
    </row>
    <row r="223" spans="1:28" ht="24" customHeight="1" x14ac:dyDescent="0.25">
      <c r="A223" s="481"/>
      <c r="B223" s="482"/>
      <c r="C223" s="471"/>
      <c r="D223" s="107" t="s">
        <v>36</v>
      </c>
      <c r="G223"/>
      <c r="I223" s="123"/>
      <c r="J223" s="183"/>
      <c r="K223" s="44"/>
      <c r="L223" s="45"/>
      <c r="M223" s="39"/>
      <c r="N223" s="471"/>
      <c r="O223" s="479"/>
      <c r="P223" s="479"/>
      <c r="Q223" s="517"/>
      <c r="R223" s="471"/>
      <c r="S223" s="479"/>
      <c r="T223" s="479"/>
      <c r="U223" s="479"/>
      <c r="V223" s="102" t="s">
        <v>193</v>
      </c>
      <c r="W223" s="129">
        <v>266</v>
      </c>
      <c r="X223" s="105" t="s">
        <v>200</v>
      </c>
      <c r="Y223" s="129">
        <v>103</v>
      </c>
      <c r="Z223" s="105" t="s">
        <v>207</v>
      </c>
      <c r="AA223" s="129"/>
      <c r="AB223" s="511"/>
    </row>
    <row r="224" spans="1:28" ht="24" customHeight="1" x14ac:dyDescent="0.25">
      <c r="A224" s="481"/>
      <c r="B224" s="482"/>
      <c r="C224" s="471"/>
      <c r="D224" s="59" t="s">
        <v>37</v>
      </c>
      <c r="E224" s="180">
        <v>15290615.65</v>
      </c>
      <c r="F224" s="183">
        <v>15290615.65</v>
      </c>
      <c r="G224" s="196">
        <v>15290615.65</v>
      </c>
      <c r="H224" s="203">
        <v>15290615.65</v>
      </c>
      <c r="I224" s="123"/>
      <c r="J224" s="183">
        <v>10081081.333333334</v>
      </c>
      <c r="K224" s="178">
        <v>10896304</v>
      </c>
      <c r="L224" s="203">
        <v>11489199.833333334</v>
      </c>
      <c r="M224" s="39"/>
      <c r="N224" s="471"/>
      <c r="O224" s="479"/>
      <c r="P224" s="479"/>
      <c r="Q224" s="517"/>
      <c r="R224" s="471"/>
      <c r="S224" s="479"/>
      <c r="T224" s="479"/>
      <c r="U224" s="479"/>
      <c r="V224" s="102" t="s">
        <v>194</v>
      </c>
      <c r="W224" s="129">
        <v>449</v>
      </c>
      <c r="X224" s="105" t="s">
        <v>201</v>
      </c>
      <c r="Y224" s="129">
        <v>204</v>
      </c>
      <c r="Z224" s="105" t="s">
        <v>208</v>
      </c>
      <c r="AA224" s="129"/>
      <c r="AB224" s="511"/>
    </row>
    <row r="225" spans="1:28" ht="24" customHeight="1" x14ac:dyDescent="0.25">
      <c r="A225" s="481"/>
      <c r="B225" s="482"/>
      <c r="C225" s="471"/>
      <c r="D225" s="473"/>
      <c r="E225" s="465"/>
      <c r="F225" s="465"/>
      <c r="G225" s="465"/>
      <c r="H225" s="465"/>
      <c r="I225" s="465"/>
      <c r="J225" s="465"/>
      <c r="K225" s="465"/>
      <c r="L225" s="465"/>
      <c r="M225" s="465"/>
      <c r="N225" s="471"/>
      <c r="O225" s="479"/>
      <c r="P225" s="479"/>
      <c r="Q225" s="517"/>
      <c r="R225" s="471"/>
      <c r="S225" s="479"/>
      <c r="T225" s="479"/>
      <c r="U225" s="479"/>
      <c r="V225" s="102" t="s">
        <v>195</v>
      </c>
      <c r="W225" s="129">
        <v>553</v>
      </c>
      <c r="X225" s="105" t="s">
        <v>202</v>
      </c>
      <c r="Y225" s="129">
        <v>1012</v>
      </c>
      <c r="Z225" s="105" t="s">
        <v>203</v>
      </c>
      <c r="AA225" s="129"/>
      <c r="AB225" s="511"/>
    </row>
    <row r="226" spans="1:28" ht="24" customHeight="1" x14ac:dyDescent="0.25">
      <c r="A226" s="481"/>
      <c r="B226" s="482"/>
      <c r="C226" s="471"/>
      <c r="D226" s="473"/>
      <c r="E226" s="465"/>
      <c r="F226" s="465"/>
      <c r="G226" s="465"/>
      <c r="H226" s="465"/>
      <c r="I226" s="465"/>
      <c r="J226" s="465"/>
      <c r="K226" s="465"/>
      <c r="L226" s="465"/>
      <c r="M226" s="465"/>
      <c r="N226" s="471"/>
      <c r="O226" s="479"/>
      <c r="P226" s="479"/>
      <c r="Q226" s="517"/>
      <c r="R226" s="471"/>
      <c r="S226" s="479"/>
      <c r="T226" s="479"/>
      <c r="U226" s="479"/>
      <c r="V226" s="102" t="s">
        <v>196</v>
      </c>
      <c r="W226" s="129">
        <v>56</v>
      </c>
      <c r="X226" s="102" t="s">
        <v>203</v>
      </c>
      <c r="Y226" s="129">
        <v>114</v>
      </c>
      <c r="Z226" s="105" t="s">
        <v>209</v>
      </c>
      <c r="AA226" s="129"/>
      <c r="AB226" s="511"/>
    </row>
    <row r="227" spans="1:28" ht="24" customHeight="1" thickBot="1" x14ac:dyDescent="0.3">
      <c r="A227" s="481"/>
      <c r="B227" s="482"/>
      <c r="C227" s="472"/>
      <c r="D227" s="474"/>
      <c r="E227" s="466"/>
      <c r="F227" s="466"/>
      <c r="G227" s="466"/>
      <c r="H227" s="466"/>
      <c r="I227" s="466"/>
      <c r="J227" s="466"/>
      <c r="K227" s="466"/>
      <c r="L227" s="466"/>
      <c r="M227" s="466"/>
      <c r="N227" s="472"/>
      <c r="O227" s="480"/>
      <c r="P227" s="480"/>
      <c r="Q227" s="518"/>
      <c r="R227" s="472"/>
      <c r="S227" s="480"/>
      <c r="T227" s="480"/>
      <c r="U227" s="480"/>
      <c r="V227" s="103" t="s">
        <v>197</v>
      </c>
      <c r="W227" s="129">
        <v>0</v>
      </c>
      <c r="X227" s="103" t="s">
        <v>204</v>
      </c>
      <c r="Y227" s="129">
        <v>0</v>
      </c>
      <c r="Z227" s="103"/>
      <c r="AA227" s="176"/>
      <c r="AB227" s="512"/>
    </row>
    <row r="228" spans="1:28" ht="24" customHeight="1" x14ac:dyDescent="0.25">
      <c r="A228" s="481"/>
      <c r="B228" s="482"/>
      <c r="C228" s="470" t="s">
        <v>171</v>
      </c>
      <c r="D228" s="58" t="s">
        <v>34</v>
      </c>
      <c r="E228" s="87">
        <v>323</v>
      </c>
      <c r="F228" s="87">
        <v>323</v>
      </c>
      <c r="G228" s="87">
        <v>323</v>
      </c>
      <c r="H228" s="87">
        <v>323</v>
      </c>
      <c r="I228" s="123"/>
      <c r="J228" s="192">
        <v>59</v>
      </c>
      <c r="K228" s="111">
        <v>327</v>
      </c>
      <c r="L228" s="110">
        <v>327</v>
      </c>
      <c r="M228" s="110"/>
      <c r="N228" s="470" t="s">
        <v>171</v>
      </c>
      <c r="O228" s="478"/>
      <c r="P228" s="478"/>
      <c r="Q228" s="516" t="s">
        <v>210</v>
      </c>
      <c r="R228" s="470" t="s">
        <v>171</v>
      </c>
      <c r="S228" s="478">
        <v>183</v>
      </c>
      <c r="T228" s="478">
        <v>144</v>
      </c>
      <c r="U228" s="478"/>
      <c r="V228" s="101" t="s">
        <v>191</v>
      </c>
      <c r="W228" s="129">
        <v>0</v>
      </c>
      <c r="X228" s="104" t="s">
        <v>198</v>
      </c>
      <c r="Y228" s="129">
        <v>0</v>
      </c>
      <c r="Z228" s="104" t="s">
        <v>205</v>
      </c>
      <c r="AA228" s="129">
        <v>92</v>
      </c>
      <c r="AB228" s="510">
        <f t="shared" si="24"/>
        <v>327</v>
      </c>
    </row>
    <row r="229" spans="1:28" ht="24" customHeight="1" x14ac:dyDescent="0.25">
      <c r="A229" s="481"/>
      <c r="B229" s="482"/>
      <c r="C229" s="471"/>
      <c r="D229" s="59" t="s">
        <v>35</v>
      </c>
      <c r="E229" s="171">
        <v>55627412</v>
      </c>
      <c r="F229" s="183">
        <v>55627412</v>
      </c>
      <c r="G229" s="196">
        <v>55627412</v>
      </c>
      <c r="H229" s="203">
        <v>48333032</v>
      </c>
      <c r="I229" s="123"/>
      <c r="J229" s="193">
        <v>4069615</v>
      </c>
      <c r="K229" s="202">
        <v>4372222</v>
      </c>
      <c r="L229" s="206">
        <v>6504870</v>
      </c>
      <c r="M229" s="39"/>
      <c r="N229" s="471"/>
      <c r="O229" s="479"/>
      <c r="P229" s="479"/>
      <c r="Q229" s="517"/>
      <c r="R229" s="471"/>
      <c r="S229" s="479"/>
      <c r="T229" s="479"/>
      <c r="U229" s="479"/>
      <c r="V229" s="102" t="s">
        <v>192</v>
      </c>
      <c r="W229" s="129">
        <v>96</v>
      </c>
      <c r="X229" s="105" t="s">
        <v>199</v>
      </c>
      <c r="Y229" s="129">
        <v>124</v>
      </c>
      <c r="Z229" s="105" t="s">
        <v>206</v>
      </c>
      <c r="AA229" s="129">
        <v>22</v>
      </c>
      <c r="AB229" s="511"/>
    </row>
    <row r="230" spans="1:28" ht="24" customHeight="1" x14ac:dyDescent="0.25">
      <c r="A230" s="481"/>
      <c r="B230" s="482"/>
      <c r="C230" s="471"/>
      <c r="D230" s="107" t="s">
        <v>36</v>
      </c>
      <c r="G230"/>
      <c r="I230" s="123"/>
      <c r="J230" s="183"/>
      <c r="K230" s="44"/>
      <c r="L230" s="45"/>
      <c r="M230" s="39"/>
      <c r="N230" s="471"/>
      <c r="O230" s="479"/>
      <c r="P230" s="479"/>
      <c r="Q230" s="517"/>
      <c r="R230" s="471"/>
      <c r="S230" s="479"/>
      <c r="T230" s="479"/>
      <c r="U230" s="479"/>
      <c r="V230" s="102" t="s">
        <v>193</v>
      </c>
      <c r="W230" s="129">
        <v>67</v>
      </c>
      <c r="X230" s="105" t="s">
        <v>200</v>
      </c>
      <c r="Y230" s="129">
        <v>14</v>
      </c>
      <c r="Z230" s="105" t="s">
        <v>207</v>
      </c>
      <c r="AA230" s="129">
        <v>1</v>
      </c>
      <c r="AB230" s="511"/>
    </row>
    <row r="231" spans="1:28" ht="24" customHeight="1" x14ac:dyDescent="0.25">
      <c r="A231" s="481"/>
      <c r="B231" s="482"/>
      <c r="C231" s="471"/>
      <c r="D231" s="59" t="s">
        <v>37</v>
      </c>
      <c r="E231" s="180">
        <v>15290615.65</v>
      </c>
      <c r="F231" s="183">
        <v>15290615.65</v>
      </c>
      <c r="G231" s="196">
        <v>15290615.65</v>
      </c>
      <c r="H231" s="203">
        <v>15290615.65</v>
      </c>
      <c r="I231" s="123"/>
      <c r="J231" s="183">
        <v>10081081.333333334</v>
      </c>
      <c r="K231" s="178">
        <v>10896304</v>
      </c>
      <c r="L231" s="203">
        <v>11489199.833333334</v>
      </c>
      <c r="M231" s="39"/>
      <c r="N231" s="471"/>
      <c r="O231" s="479"/>
      <c r="P231" s="479"/>
      <c r="Q231" s="517"/>
      <c r="R231" s="471"/>
      <c r="S231" s="479"/>
      <c r="T231" s="479"/>
      <c r="U231" s="479"/>
      <c r="V231" s="102" t="s">
        <v>194</v>
      </c>
      <c r="W231" s="129">
        <v>95</v>
      </c>
      <c r="X231" s="105" t="s">
        <v>201</v>
      </c>
      <c r="Y231" s="129">
        <v>26</v>
      </c>
      <c r="Z231" s="105" t="s">
        <v>208</v>
      </c>
      <c r="AA231" s="129">
        <v>131</v>
      </c>
      <c r="AB231" s="511"/>
    </row>
    <row r="232" spans="1:28" ht="24" customHeight="1" x14ac:dyDescent="0.25">
      <c r="A232" s="481"/>
      <c r="B232" s="482"/>
      <c r="C232" s="471"/>
      <c r="D232" s="473"/>
      <c r="E232" s="465"/>
      <c r="F232" s="465"/>
      <c r="G232" s="465"/>
      <c r="H232" s="465"/>
      <c r="I232" s="465"/>
      <c r="J232" s="465"/>
      <c r="K232" s="465"/>
      <c r="L232" s="465"/>
      <c r="M232" s="465"/>
      <c r="N232" s="471"/>
      <c r="O232" s="479"/>
      <c r="P232" s="479"/>
      <c r="Q232" s="517"/>
      <c r="R232" s="471"/>
      <c r="S232" s="479"/>
      <c r="T232" s="479"/>
      <c r="U232" s="479"/>
      <c r="V232" s="102" t="s">
        <v>195</v>
      </c>
      <c r="W232" s="129">
        <v>60</v>
      </c>
      <c r="X232" s="105" t="s">
        <v>202</v>
      </c>
      <c r="Y232" s="129">
        <v>163</v>
      </c>
      <c r="Z232" s="105" t="s">
        <v>203</v>
      </c>
      <c r="AA232" s="129">
        <v>81</v>
      </c>
      <c r="AB232" s="511"/>
    </row>
    <row r="233" spans="1:28" ht="24" customHeight="1" x14ac:dyDescent="0.25">
      <c r="A233" s="481"/>
      <c r="B233" s="482"/>
      <c r="C233" s="471"/>
      <c r="D233" s="473"/>
      <c r="E233" s="465"/>
      <c r="F233" s="465"/>
      <c r="G233" s="465"/>
      <c r="H233" s="465"/>
      <c r="I233" s="465"/>
      <c r="J233" s="465"/>
      <c r="K233" s="465"/>
      <c r="L233" s="465"/>
      <c r="M233" s="465"/>
      <c r="N233" s="471"/>
      <c r="O233" s="479"/>
      <c r="P233" s="479"/>
      <c r="Q233" s="517"/>
      <c r="R233" s="471"/>
      <c r="S233" s="479"/>
      <c r="T233" s="479"/>
      <c r="U233" s="479"/>
      <c r="V233" s="102" t="s">
        <v>196</v>
      </c>
      <c r="W233" s="129">
        <v>9</v>
      </c>
      <c r="X233" s="102" t="s">
        <v>203</v>
      </c>
      <c r="Y233" s="129">
        <v>0</v>
      </c>
      <c r="Z233" s="105" t="s">
        <v>209</v>
      </c>
      <c r="AA233" s="129">
        <v>0</v>
      </c>
      <c r="AB233" s="511"/>
    </row>
    <row r="234" spans="1:28" ht="24" customHeight="1" thickBot="1" x14ac:dyDescent="0.3">
      <c r="A234" s="481"/>
      <c r="B234" s="482"/>
      <c r="C234" s="472"/>
      <c r="D234" s="474"/>
      <c r="E234" s="466"/>
      <c r="F234" s="466"/>
      <c r="G234" s="466"/>
      <c r="H234" s="466"/>
      <c r="I234" s="466"/>
      <c r="J234" s="466"/>
      <c r="K234" s="466"/>
      <c r="L234" s="466"/>
      <c r="M234" s="466"/>
      <c r="N234" s="472"/>
      <c r="O234" s="480"/>
      <c r="P234" s="480"/>
      <c r="Q234" s="518"/>
      <c r="R234" s="472"/>
      <c r="S234" s="480"/>
      <c r="T234" s="480"/>
      <c r="U234" s="480"/>
      <c r="V234" s="103" t="s">
        <v>197</v>
      </c>
      <c r="W234" s="129">
        <v>0</v>
      </c>
      <c r="X234" s="103" t="s">
        <v>204</v>
      </c>
      <c r="Y234" s="129">
        <v>0</v>
      </c>
      <c r="Z234" s="103"/>
      <c r="AA234" s="176"/>
      <c r="AB234" s="512"/>
    </row>
    <row r="235" spans="1:28" ht="24" customHeight="1" x14ac:dyDescent="0.25">
      <c r="A235" s="481"/>
      <c r="B235" s="482"/>
      <c r="C235" s="470" t="s">
        <v>172</v>
      </c>
      <c r="D235" s="58" t="s">
        <v>34</v>
      </c>
      <c r="E235" s="87">
        <v>403</v>
      </c>
      <c r="F235" s="87">
        <v>403</v>
      </c>
      <c r="G235" s="87">
        <v>403</v>
      </c>
      <c r="H235" s="87">
        <v>403</v>
      </c>
      <c r="I235" s="192"/>
      <c r="J235" s="192">
        <v>235</v>
      </c>
      <c r="K235" s="111">
        <v>276</v>
      </c>
      <c r="L235" s="110">
        <v>389</v>
      </c>
      <c r="M235" s="110"/>
      <c r="N235" s="470" t="s">
        <v>172</v>
      </c>
      <c r="O235" s="478"/>
      <c r="P235" s="478"/>
      <c r="Q235" s="516" t="s">
        <v>210</v>
      </c>
      <c r="R235" s="470" t="s">
        <v>172</v>
      </c>
      <c r="S235" s="478">
        <v>184</v>
      </c>
      <c r="T235" s="478">
        <v>205</v>
      </c>
      <c r="U235" s="478"/>
      <c r="V235" s="101" t="s">
        <v>191</v>
      </c>
      <c r="W235" s="129">
        <v>19</v>
      </c>
      <c r="X235" s="104" t="s">
        <v>198</v>
      </c>
      <c r="Y235" s="129">
        <v>19</v>
      </c>
      <c r="Z235" s="104" t="s">
        <v>205</v>
      </c>
      <c r="AA235" s="129">
        <v>28</v>
      </c>
      <c r="AB235" s="540">
        <f t="shared" si="24"/>
        <v>389</v>
      </c>
    </row>
    <row r="236" spans="1:28" ht="24" customHeight="1" x14ac:dyDescent="0.25">
      <c r="A236" s="481"/>
      <c r="B236" s="482"/>
      <c r="C236" s="471"/>
      <c r="D236" s="59" t="s">
        <v>35</v>
      </c>
      <c r="E236" s="171">
        <v>69386572</v>
      </c>
      <c r="F236" s="183">
        <v>69386572</v>
      </c>
      <c r="G236" s="196">
        <v>69386572</v>
      </c>
      <c r="H236" s="203">
        <v>60287964</v>
      </c>
      <c r="I236" s="123"/>
      <c r="J236" s="193">
        <v>12346800</v>
      </c>
      <c r="K236" s="202">
        <v>13264880</v>
      </c>
      <c r="L236" s="206">
        <v>19735120</v>
      </c>
      <c r="M236" s="39"/>
      <c r="N236" s="471"/>
      <c r="O236" s="479"/>
      <c r="P236" s="479"/>
      <c r="Q236" s="517"/>
      <c r="R236" s="471"/>
      <c r="S236" s="479"/>
      <c r="T236" s="479"/>
      <c r="U236" s="479"/>
      <c r="V236" s="102" t="s">
        <v>192</v>
      </c>
      <c r="W236" s="129">
        <v>62</v>
      </c>
      <c r="X236" s="105" t="s">
        <v>199</v>
      </c>
      <c r="Y236" s="129">
        <v>62</v>
      </c>
      <c r="Z236" s="105" t="s">
        <v>206</v>
      </c>
      <c r="AA236" s="129">
        <v>1</v>
      </c>
      <c r="AB236" s="541"/>
    </row>
    <row r="237" spans="1:28" ht="24" customHeight="1" x14ac:dyDescent="0.25">
      <c r="A237" s="481"/>
      <c r="B237" s="482"/>
      <c r="C237" s="471"/>
      <c r="D237" s="107" t="s">
        <v>36</v>
      </c>
      <c r="G237"/>
      <c r="I237" s="123"/>
      <c r="J237" s="183"/>
      <c r="K237" s="44"/>
      <c r="L237" s="45"/>
      <c r="M237" s="39"/>
      <c r="N237" s="471"/>
      <c r="O237" s="479"/>
      <c r="P237" s="479"/>
      <c r="Q237" s="517"/>
      <c r="R237" s="471"/>
      <c r="S237" s="479"/>
      <c r="T237" s="479"/>
      <c r="U237" s="479"/>
      <c r="V237" s="102" t="s">
        <v>193</v>
      </c>
      <c r="W237" s="129">
        <v>0</v>
      </c>
      <c r="X237" s="105" t="s">
        <v>200</v>
      </c>
      <c r="Y237" s="129">
        <v>0</v>
      </c>
      <c r="Z237" s="105" t="s">
        <v>207</v>
      </c>
      <c r="AA237" s="129">
        <v>1</v>
      </c>
      <c r="AB237" s="541"/>
    </row>
    <row r="238" spans="1:28" ht="24" customHeight="1" x14ac:dyDescent="0.25">
      <c r="A238" s="481"/>
      <c r="B238" s="482"/>
      <c r="C238" s="471"/>
      <c r="D238" s="59" t="s">
        <v>37</v>
      </c>
      <c r="E238" s="180">
        <v>15290615.65</v>
      </c>
      <c r="F238" s="183">
        <v>15290615.65</v>
      </c>
      <c r="G238" s="196">
        <v>15290615.65</v>
      </c>
      <c r="H238" s="203">
        <v>15290615.65</v>
      </c>
      <c r="I238" s="123"/>
      <c r="J238" s="183">
        <v>10081081.333333334</v>
      </c>
      <c r="K238" s="178">
        <v>10896304</v>
      </c>
      <c r="L238" s="203">
        <v>11489199.833333334</v>
      </c>
      <c r="M238" s="39"/>
      <c r="N238" s="471"/>
      <c r="O238" s="479"/>
      <c r="P238" s="479"/>
      <c r="Q238" s="517"/>
      <c r="R238" s="471"/>
      <c r="S238" s="479"/>
      <c r="T238" s="479"/>
      <c r="U238" s="479"/>
      <c r="V238" s="102" t="s">
        <v>194</v>
      </c>
      <c r="W238" s="129">
        <v>22</v>
      </c>
      <c r="X238" s="105" t="s">
        <v>201</v>
      </c>
      <c r="Y238" s="129">
        <v>73</v>
      </c>
      <c r="Z238" s="105" t="s">
        <v>208</v>
      </c>
      <c r="AA238" s="129">
        <v>359</v>
      </c>
      <c r="AB238" s="541"/>
    </row>
    <row r="239" spans="1:28" ht="24" customHeight="1" x14ac:dyDescent="0.25">
      <c r="A239" s="481"/>
      <c r="B239" s="482"/>
      <c r="C239" s="471"/>
      <c r="D239" s="473"/>
      <c r="E239" s="465"/>
      <c r="F239" s="465"/>
      <c r="G239" s="465"/>
      <c r="H239" s="465"/>
      <c r="I239" s="465"/>
      <c r="J239" s="465"/>
      <c r="K239" s="465"/>
      <c r="L239" s="465"/>
      <c r="M239" s="465"/>
      <c r="N239" s="471"/>
      <c r="O239" s="479"/>
      <c r="P239" s="479"/>
      <c r="Q239" s="517"/>
      <c r="R239" s="471"/>
      <c r="S239" s="479"/>
      <c r="T239" s="479"/>
      <c r="U239" s="479"/>
      <c r="V239" s="102" t="s">
        <v>195</v>
      </c>
      <c r="W239" s="129">
        <v>283</v>
      </c>
      <c r="X239" s="105" t="s">
        <v>202</v>
      </c>
      <c r="Y239" s="129">
        <v>212</v>
      </c>
      <c r="Z239" s="105" t="s">
        <v>203</v>
      </c>
      <c r="AA239" s="129">
        <v>0</v>
      </c>
      <c r="AB239" s="541"/>
    </row>
    <row r="240" spans="1:28" ht="24" customHeight="1" x14ac:dyDescent="0.25">
      <c r="A240" s="481"/>
      <c r="B240" s="482"/>
      <c r="C240" s="471"/>
      <c r="D240" s="473"/>
      <c r="E240" s="465"/>
      <c r="F240" s="465"/>
      <c r="G240" s="465"/>
      <c r="H240" s="465"/>
      <c r="I240" s="465"/>
      <c r="J240" s="465"/>
      <c r="K240" s="465"/>
      <c r="L240" s="465"/>
      <c r="M240" s="465"/>
      <c r="N240" s="471"/>
      <c r="O240" s="479"/>
      <c r="P240" s="479"/>
      <c r="Q240" s="517"/>
      <c r="R240" s="471"/>
      <c r="S240" s="479"/>
      <c r="T240" s="479"/>
      <c r="U240" s="479"/>
      <c r="V240" s="102" t="s">
        <v>196</v>
      </c>
      <c r="W240" s="129">
        <v>3</v>
      </c>
      <c r="X240" s="102" t="s">
        <v>203</v>
      </c>
      <c r="Y240" s="129">
        <v>23</v>
      </c>
      <c r="Z240" s="105" t="s">
        <v>209</v>
      </c>
      <c r="AA240" s="129">
        <v>0</v>
      </c>
      <c r="AB240" s="541"/>
    </row>
    <row r="241" spans="1:28" ht="24" customHeight="1" thickBot="1" x14ac:dyDescent="0.3">
      <c r="A241" s="481"/>
      <c r="B241" s="482"/>
      <c r="C241" s="472"/>
      <c r="D241" s="474"/>
      <c r="E241" s="466"/>
      <c r="F241" s="466"/>
      <c r="G241" s="466"/>
      <c r="H241" s="466"/>
      <c r="I241" s="466"/>
      <c r="J241" s="466"/>
      <c r="K241" s="466"/>
      <c r="L241" s="466"/>
      <c r="M241" s="466"/>
      <c r="N241" s="472"/>
      <c r="O241" s="480"/>
      <c r="P241" s="480"/>
      <c r="Q241" s="518"/>
      <c r="R241" s="472"/>
      <c r="S241" s="480"/>
      <c r="T241" s="480"/>
      <c r="U241" s="480"/>
      <c r="V241" s="103" t="s">
        <v>197</v>
      </c>
      <c r="W241" s="129">
        <v>0</v>
      </c>
      <c r="X241" s="103" t="s">
        <v>204</v>
      </c>
      <c r="Y241" s="129">
        <v>0</v>
      </c>
      <c r="Z241" s="103"/>
      <c r="AA241" s="197"/>
      <c r="AB241" s="542"/>
    </row>
    <row r="242" spans="1:28" ht="24" customHeight="1" x14ac:dyDescent="0.25">
      <c r="A242" s="481"/>
      <c r="B242" s="482"/>
      <c r="C242" s="470" t="s">
        <v>173</v>
      </c>
      <c r="D242" s="58" t="s">
        <v>34</v>
      </c>
      <c r="E242" s="181">
        <v>132</v>
      </c>
      <c r="F242" s="181">
        <v>132</v>
      </c>
      <c r="G242" s="181">
        <v>132</v>
      </c>
      <c r="H242" s="181">
        <v>132</v>
      </c>
      <c r="I242" s="192"/>
      <c r="J242" s="192">
        <v>0</v>
      </c>
      <c r="K242" s="111">
        <v>0</v>
      </c>
      <c r="L242" s="110">
        <v>5</v>
      </c>
      <c r="M242" s="110"/>
      <c r="N242" s="470" t="s">
        <v>173</v>
      </c>
      <c r="O242" s="478"/>
      <c r="P242" s="478"/>
      <c r="Q242" s="516" t="s">
        <v>210</v>
      </c>
      <c r="R242" s="470" t="s">
        <v>173</v>
      </c>
      <c r="S242" s="478">
        <v>3</v>
      </c>
      <c r="T242" s="478">
        <v>2</v>
      </c>
      <c r="U242" s="478"/>
      <c r="V242" s="101" t="s">
        <v>191</v>
      </c>
      <c r="W242" s="129">
        <v>0</v>
      </c>
      <c r="X242" s="104" t="s">
        <v>198</v>
      </c>
      <c r="Y242" s="129">
        <v>0</v>
      </c>
      <c r="Z242" s="104" t="s">
        <v>205</v>
      </c>
      <c r="AA242" s="129">
        <v>3</v>
      </c>
      <c r="AB242" s="510">
        <f t="shared" si="24"/>
        <v>5</v>
      </c>
    </row>
    <row r="243" spans="1:28" ht="24" customHeight="1" x14ac:dyDescent="0.25">
      <c r="A243" s="481"/>
      <c r="B243" s="482"/>
      <c r="C243" s="471"/>
      <c r="D243" s="59" t="s">
        <v>35</v>
      </c>
      <c r="E243" s="171">
        <v>22796353</v>
      </c>
      <c r="F243" s="183">
        <v>22796353</v>
      </c>
      <c r="G243" s="196">
        <v>22796353</v>
      </c>
      <c r="H243" s="203">
        <v>19807085</v>
      </c>
      <c r="I243" s="123"/>
      <c r="J243" s="193">
        <v>0</v>
      </c>
      <c r="K243" s="162">
        <v>0</v>
      </c>
      <c r="L243" s="206">
        <v>986756</v>
      </c>
      <c r="M243" s="39"/>
      <c r="N243" s="471"/>
      <c r="O243" s="479"/>
      <c r="P243" s="479"/>
      <c r="Q243" s="517"/>
      <c r="R243" s="471"/>
      <c r="S243" s="479"/>
      <c r="T243" s="479"/>
      <c r="U243" s="479"/>
      <c r="V243" s="102" t="s">
        <v>192</v>
      </c>
      <c r="W243" s="129">
        <v>2</v>
      </c>
      <c r="X243" s="105" t="s">
        <v>199</v>
      </c>
      <c r="Y243" s="129">
        <v>2</v>
      </c>
      <c r="Z243" s="105" t="s">
        <v>206</v>
      </c>
      <c r="AA243" s="129">
        <v>0</v>
      </c>
      <c r="AB243" s="511"/>
    </row>
    <row r="244" spans="1:28" ht="24" customHeight="1" x14ac:dyDescent="0.25">
      <c r="A244" s="481"/>
      <c r="B244" s="482"/>
      <c r="C244" s="471"/>
      <c r="D244" s="107" t="s">
        <v>36</v>
      </c>
      <c r="G244"/>
      <c r="I244" s="123"/>
      <c r="J244" s="183"/>
      <c r="K244" s="44"/>
      <c r="L244" s="45"/>
      <c r="M244" s="39"/>
      <c r="N244" s="471"/>
      <c r="O244" s="479"/>
      <c r="P244" s="479"/>
      <c r="Q244" s="517"/>
      <c r="R244" s="471"/>
      <c r="S244" s="479"/>
      <c r="T244" s="479"/>
      <c r="U244" s="479"/>
      <c r="V244" s="102" t="s">
        <v>193</v>
      </c>
      <c r="W244" s="129">
        <v>0</v>
      </c>
      <c r="X244" s="105" t="s">
        <v>200</v>
      </c>
      <c r="Y244" s="129">
        <v>1</v>
      </c>
      <c r="Z244" s="105" t="s">
        <v>207</v>
      </c>
      <c r="AA244" s="129">
        <v>0</v>
      </c>
      <c r="AB244" s="511"/>
    </row>
    <row r="245" spans="1:28" ht="24" customHeight="1" x14ac:dyDescent="0.25">
      <c r="A245" s="481"/>
      <c r="B245" s="482"/>
      <c r="C245" s="471"/>
      <c r="D245" s="59" t="s">
        <v>37</v>
      </c>
      <c r="E245" s="180">
        <v>15290615.65</v>
      </c>
      <c r="F245" s="183">
        <v>15290615.65</v>
      </c>
      <c r="G245" s="196">
        <v>15290615.65</v>
      </c>
      <c r="H245" s="203">
        <v>15290615.65</v>
      </c>
      <c r="I245" s="123"/>
      <c r="J245" s="183">
        <v>0</v>
      </c>
      <c r="K245" s="163">
        <v>0</v>
      </c>
      <c r="L245" s="166">
        <v>0</v>
      </c>
      <c r="M245" s="39"/>
      <c r="N245" s="471"/>
      <c r="O245" s="479"/>
      <c r="P245" s="479"/>
      <c r="Q245" s="517"/>
      <c r="R245" s="471"/>
      <c r="S245" s="479"/>
      <c r="T245" s="479"/>
      <c r="U245" s="479"/>
      <c r="V245" s="102" t="s">
        <v>194</v>
      </c>
      <c r="W245" s="129">
        <v>1</v>
      </c>
      <c r="X245" s="105" t="s">
        <v>201</v>
      </c>
      <c r="Y245" s="129">
        <v>0</v>
      </c>
      <c r="Z245" s="105" t="s">
        <v>208</v>
      </c>
      <c r="AA245" s="129">
        <v>2</v>
      </c>
      <c r="AB245" s="511"/>
    </row>
    <row r="246" spans="1:28" ht="24" customHeight="1" x14ac:dyDescent="0.25">
      <c r="A246" s="481"/>
      <c r="B246" s="482"/>
      <c r="C246" s="471"/>
      <c r="D246" s="473"/>
      <c r="E246" s="465"/>
      <c r="F246" s="465"/>
      <c r="G246" s="465"/>
      <c r="H246" s="465"/>
      <c r="I246" s="465"/>
      <c r="J246" s="465"/>
      <c r="K246" s="465"/>
      <c r="L246" s="465"/>
      <c r="M246" s="465"/>
      <c r="N246" s="471"/>
      <c r="O246" s="479"/>
      <c r="P246" s="479"/>
      <c r="Q246" s="517"/>
      <c r="R246" s="471"/>
      <c r="S246" s="479"/>
      <c r="T246" s="479"/>
      <c r="U246" s="479"/>
      <c r="V246" s="102" t="s">
        <v>195</v>
      </c>
      <c r="W246" s="129">
        <v>2</v>
      </c>
      <c r="X246" s="105" t="s">
        <v>202</v>
      </c>
      <c r="Y246" s="129">
        <v>2</v>
      </c>
      <c r="Z246" s="105" t="s">
        <v>203</v>
      </c>
      <c r="AA246" s="129">
        <v>0</v>
      </c>
      <c r="AB246" s="511"/>
    </row>
    <row r="247" spans="1:28" ht="24" customHeight="1" x14ac:dyDescent="0.25">
      <c r="A247" s="481"/>
      <c r="B247" s="482"/>
      <c r="C247" s="471"/>
      <c r="D247" s="473"/>
      <c r="E247" s="465"/>
      <c r="F247" s="465"/>
      <c r="G247" s="465"/>
      <c r="H247" s="465"/>
      <c r="I247" s="465"/>
      <c r="J247" s="465"/>
      <c r="K247" s="465"/>
      <c r="L247" s="465"/>
      <c r="M247" s="465"/>
      <c r="N247" s="471"/>
      <c r="O247" s="479"/>
      <c r="P247" s="479"/>
      <c r="Q247" s="517"/>
      <c r="R247" s="471"/>
      <c r="S247" s="479"/>
      <c r="T247" s="479"/>
      <c r="U247" s="479"/>
      <c r="V247" s="102" t="s">
        <v>196</v>
      </c>
      <c r="W247" s="129">
        <v>0</v>
      </c>
      <c r="X247" s="102" t="s">
        <v>203</v>
      </c>
      <c r="Y247" s="129">
        <v>0</v>
      </c>
      <c r="Z247" s="105" t="s">
        <v>209</v>
      </c>
      <c r="AA247" s="129">
        <v>0</v>
      </c>
      <c r="AB247" s="511"/>
    </row>
    <row r="248" spans="1:28" ht="24" customHeight="1" thickBot="1" x14ac:dyDescent="0.3">
      <c r="A248" s="481"/>
      <c r="B248" s="482"/>
      <c r="C248" s="472"/>
      <c r="D248" s="474"/>
      <c r="E248" s="466"/>
      <c r="F248" s="466"/>
      <c r="G248" s="466"/>
      <c r="H248" s="466"/>
      <c r="I248" s="466"/>
      <c r="J248" s="466"/>
      <c r="K248" s="466"/>
      <c r="L248" s="466"/>
      <c r="M248" s="466"/>
      <c r="N248" s="472"/>
      <c r="O248" s="480"/>
      <c r="P248" s="480"/>
      <c r="Q248" s="518"/>
      <c r="R248" s="472"/>
      <c r="S248" s="480"/>
      <c r="T248" s="480"/>
      <c r="U248" s="480"/>
      <c r="V248" s="103" t="s">
        <v>197</v>
      </c>
      <c r="W248" s="129">
        <v>0</v>
      </c>
      <c r="X248" s="103" t="s">
        <v>204</v>
      </c>
      <c r="Y248" s="129">
        <v>0</v>
      </c>
      <c r="Z248" s="103"/>
      <c r="AA248" s="176"/>
      <c r="AB248" s="512"/>
    </row>
    <row r="249" spans="1:28" ht="24" customHeight="1" x14ac:dyDescent="0.25">
      <c r="A249" s="481"/>
      <c r="B249" s="482"/>
      <c r="C249" s="470" t="s">
        <v>174</v>
      </c>
      <c r="D249" s="58" t="s">
        <v>34</v>
      </c>
      <c r="E249" s="87">
        <v>246</v>
      </c>
      <c r="F249" s="87">
        <v>246</v>
      </c>
      <c r="G249" s="87">
        <v>246</v>
      </c>
      <c r="H249" s="87">
        <v>246</v>
      </c>
      <c r="I249" s="192"/>
      <c r="J249" s="192">
        <v>327</v>
      </c>
      <c r="K249" s="111">
        <v>327</v>
      </c>
      <c r="L249" s="110">
        <v>327</v>
      </c>
      <c r="M249" s="110"/>
      <c r="N249" s="470" t="s">
        <v>174</v>
      </c>
      <c r="O249" s="478"/>
      <c r="P249" s="478"/>
      <c r="Q249" s="516" t="s">
        <v>210</v>
      </c>
      <c r="R249" s="470" t="s">
        <v>174</v>
      </c>
      <c r="S249" s="478">
        <v>150</v>
      </c>
      <c r="T249" s="478">
        <v>177</v>
      </c>
      <c r="U249" s="478"/>
      <c r="V249" s="101" t="s">
        <v>191</v>
      </c>
      <c r="W249" s="129">
        <v>0</v>
      </c>
      <c r="X249" s="104" t="s">
        <v>198</v>
      </c>
      <c r="Y249" s="129">
        <v>0</v>
      </c>
      <c r="Z249" s="104" t="s">
        <v>205</v>
      </c>
      <c r="AA249" s="129">
        <v>28</v>
      </c>
      <c r="AB249" s="510">
        <f t="shared" si="24"/>
        <v>327</v>
      </c>
    </row>
    <row r="250" spans="1:28" ht="24" customHeight="1" x14ac:dyDescent="0.25">
      <c r="A250" s="481"/>
      <c r="B250" s="482"/>
      <c r="C250" s="471"/>
      <c r="D250" s="59" t="s">
        <v>35</v>
      </c>
      <c r="E250" s="171">
        <v>42355079</v>
      </c>
      <c r="F250" s="183">
        <v>42355079</v>
      </c>
      <c r="G250" s="196">
        <v>42355079</v>
      </c>
      <c r="H250" s="203">
        <v>36801090</v>
      </c>
      <c r="I250" s="123"/>
      <c r="J250" s="193">
        <v>18520200</v>
      </c>
      <c r="K250" s="202">
        <v>19897320</v>
      </c>
      <c r="L250" s="206">
        <v>29602680</v>
      </c>
      <c r="M250" s="39"/>
      <c r="N250" s="471"/>
      <c r="O250" s="479"/>
      <c r="P250" s="479"/>
      <c r="Q250" s="517"/>
      <c r="R250" s="471"/>
      <c r="S250" s="479"/>
      <c r="T250" s="479"/>
      <c r="U250" s="479"/>
      <c r="V250" s="102" t="s">
        <v>192</v>
      </c>
      <c r="W250" s="129">
        <v>1</v>
      </c>
      <c r="X250" s="105" t="s">
        <v>199</v>
      </c>
      <c r="Y250" s="129">
        <v>0</v>
      </c>
      <c r="Z250" s="105" t="s">
        <v>206</v>
      </c>
      <c r="AA250" s="129">
        <v>0</v>
      </c>
      <c r="AB250" s="511"/>
    </row>
    <row r="251" spans="1:28" ht="24" customHeight="1" x14ac:dyDescent="0.25">
      <c r="A251" s="481"/>
      <c r="B251" s="482"/>
      <c r="C251" s="471"/>
      <c r="D251" s="107" t="s">
        <v>36</v>
      </c>
      <c r="G251"/>
      <c r="I251" s="123"/>
      <c r="J251" s="183"/>
      <c r="K251" s="44"/>
      <c r="L251" s="45"/>
      <c r="M251" s="39"/>
      <c r="N251" s="471"/>
      <c r="O251" s="479"/>
      <c r="P251" s="479"/>
      <c r="Q251" s="517"/>
      <c r="R251" s="471"/>
      <c r="S251" s="479"/>
      <c r="T251" s="479"/>
      <c r="U251" s="479"/>
      <c r="V251" s="102" t="s">
        <v>193</v>
      </c>
      <c r="W251" s="129">
        <v>20</v>
      </c>
      <c r="X251" s="105" t="s">
        <v>200</v>
      </c>
      <c r="Y251" s="129">
        <v>56</v>
      </c>
      <c r="Z251" s="105" t="s">
        <v>207</v>
      </c>
      <c r="AA251" s="129">
        <v>0</v>
      </c>
      <c r="AB251" s="511"/>
    </row>
    <row r="252" spans="1:28" ht="24" customHeight="1" x14ac:dyDescent="0.25">
      <c r="A252" s="481"/>
      <c r="B252" s="482"/>
      <c r="C252" s="471"/>
      <c r="D252" s="59" t="s">
        <v>37</v>
      </c>
      <c r="E252" s="180">
        <v>15290615.65</v>
      </c>
      <c r="F252" s="183">
        <v>15290615.65</v>
      </c>
      <c r="G252" s="196">
        <v>15290615.65</v>
      </c>
      <c r="H252" s="203">
        <v>15290615.65</v>
      </c>
      <c r="I252" s="123"/>
      <c r="J252" s="183">
        <v>10081081.333333334</v>
      </c>
      <c r="K252" s="178">
        <v>10896304</v>
      </c>
      <c r="L252" s="203">
        <v>11489199.833333334</v>
      </c>
      <c r="M252" s="39"/>
      <c r="N252" s="471"/>
      <c r="O252" s="479"/>
      <c r="P252" s="479"/>
      <c r="Q252" s="517"/>
      <c r="R252" s="471"/>
      <c r="S252" s="479"/>
      <c r="T252" s="479"/>
      <c r="U252" s="479"/>
      <c r="V252" s="102" t="s">
        <v>194</v>
      </c>
      <c r="W252" s="129">
        <v>104</v>
      </c>
      <c r="X252" s="105" t="s">
        <v>201</v>
      </c>
      <c r="Y252" s="129">
        <v>0</v>
      </c>
      <c r="Z252" s="105" t="s">
        <v>208</v>
      </c>
      <c r="AA252" s="129">
        <v>296</v>
      </c>
      <c r="AB252" s="511"/>
    </row>
    <row r="253" spans="1:28" ht="24" customHeight="1" x14ac:dyDescent="0.25">
      <c r="A253" s="481"/>
      <c r="B253" s="482"/>
      <c r="C253" s="471"/>
      <c r="D253" s="473"/>
      <c r="E253" s="465"/>
      <c r="F253" s="465"/>
      <c r="G253" s="465"/>
      <c r="H253" s="465"/>
      <c r="I253" s="465"/>
      <c r="J253" s="465"/>
      <c r="K253" s="465"/>
      <c r="L253" s="465"/>
      <c r="M253" s="465"/>
      <c r="N253" s="471"/>
      <c r="O253" s="479"/>
      <c r="P253" s="479"/>
      <c r="Q253" s="517"/>
      <c r="R253" s="471"/>
      <c r="S253" s="479"/>
      <c r="T253" s="479"/>
      <c r="U253" s="479"/>
      <c r="V253" s="102" t="s">
        <v>195</v>
      </c>
      <c r="W253" s="129">
        <v>188</v>
      </c>
      <c r="X253" s="105" t="s">
        <v>202</v>
      </c>
      <c r="Y253" s="129">
        <v>246</v>
      </c>
      <c r="Z253" s="105" t="s">
        <v>203</v>
      </c>
      <c r="AA253" s="129">
        <v>3</v>
      </c>
      <c r="AB253" s="511"/>
    </row>
    <row r="254" spans="1:28" ht="24" customHeight="1" x14ac:dyDescent="0.25">
      <c r="A254" s="481"/>
      <c r="B254" s="482"/>
      <c r="C254" s="471"/>
      <c r="D254" s="473"/>
      <c r="E254" s="465"/>
      <c r="F254" s="465"/>
      <c r="G254" s="465"/>
      <c r="H254" s="465"/>
      <c r="I254" s="465"/>
      <c r="J254" s="465"/>
      <c r="K254" s="465"/>
      <c r="L254" s="465"/>
      <c r="M254" s="465"/>
      <c r="N254" s="471"/>
      <c r="O254" s="479"/>
      <c r="P254" s="479"/>
      <c r="Q254" s="517"/>
      <c r="R254" s="471"/>
      <c r="S254" s="479"/>
      <c r="T254" s="479"/>
      <c r="U254" s="479"/>
      <c r="V254" s="102" t="s">
        <v>196</v>
      </c>
      <c r="W254" s="129">
        <v>14</v>
      </c>
      <c r="X254" s="102" t="s">
        <v>203</v>
      </c>
      <c r="Y254" s="129">
        <v>25</v>
      </c>
      <c r="Z254" s="105" t="s">
        <v>209</v>
      </c>
      <c r="AA254" s="129">
        <v>0</v>
      </c>
      <c r="AB254" s="511"/>
    </row>
    <row r="255" spans="1:28" ht="24" customHeight="1" thickBot="1" x14ac:dyDescent="0.3">
      <c r="A255" s="481"/>
      <c r="B255" s="482"/>
      <c r="C255" s="472"/>
      <c r="D255" s="474"/>
      <c r="E255" s="466"/>
      <c r="F255" s="466"/>
      <c r="G255" s="466"/>
      <c r="H255" s="466"/>
      <c r="I255" s="466"/>
      <c r="J255" s="466"/>
      <c r="K255" s="466"/>
      <c r="L255" s="466"/>
      <c r="M255" s="466"/>
      <c r="N255" s="472"/>
      <c r="O255" s="480"/>
      <c r="P255" s="480"/>
      <c r="Q255" s="518"/>
      <c r="R255" s="472"/>
      <c r="S255" s="480"/>
      <c r="T255" s="480"/>
      <c r="U255" s="480"/>
      <c r="V255" s="103" t="s">
        <v>197</v>
      </c>
      <c r="W255" s="129">
        <v>0</v>
      </c>
      <c r="X255" s="103" t="s">
        <v>204</v>
      </c>
      <c r="Y255" s="129">
        <v>0</v>
      </c>
      <c r="Z255" s="103"/>
      <c r="AA255" s="176"/>
      <c r="AB255" s="512"/>
    </row>
    <row r="256" spans="1:28" ht="24" customHeight="1" x14ac:dyDescent="0.25">
      <c r="A256" s="481"/>
      <c r="B256" s="482"/>
      <c r="C256" s="470" t="s">
        <v>175</v>
      </c>
      <c r="D256" s="58" t="s">
        <v>34</v>
      </c>
      <c r="E256" s="87">
        <v>347</v>
      </c>
      <c r="F256" s="87">
        <v>347</v>
      </c>
      <c r="G256" s="87">
        <v>347</v>
      </c>
      <c r="H256" s="87">
        <v>347</v>
      </c>
      <c r="I256" s="192"/>
      <c r="J256" s="192">
        <v>498</v>
      </c>
      <c r="K256" s="111">
        <v>498</v>
      </c>
      <c r="L256" s="110">
        <v>498</v>
      </c>
      <c r="M256" s="110"/>
      <c r="N256" s="470" t="s">
        <v>175</v>
      </c>
      <c r="O256" s="478"/>
      <c r="P256" s="478"/>
      <c r="Q256" s="516" t="s">
        <v>210</v>
      </c>
      <c r="R256" s="470" t="s">
        <v>175</v>
      </c>
      <c r="S256" s="478">
        <v>205</v>
      </c>
      <c r="T256" s="478">
        <v>293</v>
      </c>
      <c r="U256" s="478"/>
      <c r="V256" s="101" t="s">
        <v>191</v>
      </c>
      <c r="W256" s="129">
        <v>0</v>
      </c>
      <c r="X256" s="104" t="s">
        <v>198</v>
      </c>
      <c r="Y256" s="129">
        <v>0</v>
      </c>
      <c r="Z256" s="104" t="s">
        <v>205</v>
      </c>
      <c r="AA256" s="129">
        <v>57</v>
      </c>
      <c r="AB256" s="510">
        <f t="shared" si="24"/>
        <v>498</v>
      </c>
    </row>
    <row r="257" spans="1:28" ht="24" customHeight="1" x14ac:dyDescent="0.25">
      <c r="A257" s="481"/>
      <c r="B257" s="482"/>
      <c r="C257" s="471"/>
      <c r="D257" s="59" t="s">
        <v>35</v>
      </c>
      <c r="E257" s="171">
        <v>59669319</v>
      </c>
      <c r="F257" s="183">
        <v>59669319</v>
      </c>
      <c r="G257" s="196">
        <v>59669319</v>
      </c>
      <c r="H257" s="203">
        <v>51844927</v>
      </c>
      <c r="I257" s="123"/>
      <c r="J257" s="193">
        <v>24693600</v>
      </c>
      <c r="K257" s="202">
        <v>26529760</v>
      </c>
      <c r="L257" s="206">
        <v>39470240</v>
      </c>
      <c r="M257" s="39"/>
      <c r="N257" s="471"/>
      <c r="O257" s="479"/>
      <c r="P257" s="479"/>
      <c r="Q257" s="517"/>
      <c r="R257" s="471"/>
      <c r="S257" s="479"/>
      <c r="T257" s="479"/>
      <c r="U257" s="479"/>
      <c r="V257" s="102" t="s">
        <v>192</v>
      </c>
      <c r="W257" s="129">
        <v>45</v>
      </c>
      <c r="X257" s="105" t="s">
        <v>199</v>
      </c>
      <c r="Y257" s="129">
        <v>0</v>
      </c>
      <c r="Z257" s="105" t="s">
        <v>206</v>
      </c>
      <c r="AA257" s="129">
        <v>5</v>
      </c>
      <c r="AB257" s="511"/>
    </row>
    <row r="258" spans="1:28" ht="24" customHeight="1" x14ac:dyDescent="0.25">
      <c r="A258" s="481"/>
      <c r="B258" s="482"/>
      <c r="C258" s="471"/>
      <c r="D258" s="107" t="s">
        <v>36</v>
      </c>
      <c r="G258"/>
      <c r="I258" s="123"/>
      <c r="J258" s="183"/>
      <c r="K258" s="44"/>
      <c r="L258" s="45"/>
      <c r="M258" s="39"/>
      <c r="N258" s="471"/>
      <c r="O258" s="479"/>
      <c r="P258" s="479"/>
      <c r="Q258" s="517"/>
      <c r="R258" s="471"/>
      <c r="S258" s="479"/>
      <c r="T258" s="479"/>
      <c r="U258" s="479"/>
      <c r="V258" s="102" t="s">
        <v>193</v>
      </c>
      <c r="W258" s="129">
        <v>5</v>
      </c>
      <c r="X258" s="105" t="s">
        <v>200</v>
      </c>
      <c r="Y258" s="129">
        <v>0</v>
      </c>
      <c r="Z258" s="105" t="s">
        <v>207</v>
      </c>
      <c r="AA258" s="129">
        <v>0</v>
      </c>
      <c r="AB258" s="511"/>
    </row>
    <row r="259" spans="1:28" ht="24" customHeight="1" x14ac:dyDescent="0.25">
      <c r="A259" s="481"/>
      <c r="B259" s="482"/>
      <c r="C259" s="471"/>
      <c r="D259" s="59" t="s">
        <v>37</v>
      </c>
      <c r="E259" s="180">
        <v>15290615.65</v>
      </c>
      <c r="F259" s="183">
        <v>15290615.65</v>
      </c>
      <c r="G259" s="196">
        <v>15290615.65</v>
      </c>
      <c r="H259" s="203">
        <v>15290615.65</v>
      </c>
      <c r="I259" s="123"/>
      <c r="J259" s="183">
        <v>10081081.333333334</v>
      </c>
      <c r="K259" s="178">
        <v>10896304</v>
      </c>
      <c r="L259" s="203">
        <v>11489199.833333334</v>
      </c>
      <c r="M259" s="39"/>
      <c r="N259" s="471"/>
      <c r="O259" s="479"/>
      <c r="P259" s="479"/>
      <c r="Q259" s="517"/>
      <c r="R259" s="471"/>
      <c r="S259" s="479"/>
      <c r="T259" s="479"/>
      <c r="U259" s="479"/>
      <c r="V259" s="102" t="s">
        <v>194</v>
      </c>
      <c r="W259" s="129">
        <v>90</v>
      </c>
      <c r="X259" s="105" t="s">
        <v>201</v>
      </c>
      <c r="Y259" s="129">
        <v>112</v>
      </c>
      <c r="Z259" s="105" t="s">
        <v>208</v>
      </c>
      <c r="AA259" s="129">
        <v>418</v>
      </c>
      <c r="AB259" s="511"/>
    </row>
    <row r="260" spans="1:28" ht="24" customHeight="1" x14ac:dyDescent="0.25">
      <c r="A260" s="481"/>
      <c r="B260" s="482"/>
      <c r="C260" s="471"/>
      <c r="D260" s="473"/>
      <c r="E260" s="465"/>
      <c r="F260" s="465"/>
      <c r="G260" s="465"/>
      <c r="H260" s="465"/>
      <c r="I260" s="465"/>
      <c r="J260" s="465"/>
      <c r="K260" s="465"/>
      <c r="L260" s="465"/>
      <c r="M260" s="465"/>
      <c r="N260" s="471"/>
      <c r="O260" s="479"/>
      <c r="P260" s="479"/>
      <c r="Q260" s="517"/>
      <c r="R260" s="471"/>
      <c r="S260" s="479"/>
      <c r="T260" s="479"/>
      <c r="U260" s="479"/>
      <c r="V260" s="102" t="s">
        <v>195</v>
      </c>
      <c r="W260" s="129">
        <v>339</v>
      </c>
      <c r="X260" s="105" t="s">
        <v>202</v>
      </c>
      <c r="Y260" s="129">
        <v>386</v>
      </c>
      <c r="Z260" s="105" t="s">
        <v>203</v>
      </c>
      <c r="AA260" s="129">
        <v>18</v>
      </c>
      <c r="AB260" s="511"/>
    </row>
    <row r="261" spans="1:28" ht="24" customHeight="1" x14ac:dyDescent="0.25">
      <c r="A261" s="481"/>
      <c r="B261" s="482"/>
      <c r="C261" s="471"/>
      <c r="D261" s="473"/>
      <c r="E261" s="465"/>
      <c r="F261" s="465"/>
      <c r="G261" s="465"/>
      <c r="H261" s="465"/>
      <c r="I261" s="465"/>
      <c r="J261" s="465"/>
      <c r="K261" s="465"/>
      <c r="L261" s="465"/>
      <c r="M261" s="465"/>
      <c r="N261" s="471"/>
      <c r="O261" s="479"/>
      <c r="P261" s="479"/>
      <c r="Q261" s="517"/>
      <c r="R261" s="471"/>
      <c r="S261" s="479"/>
      <c r="T261" s="479"/>
      <c r="U261" s="479"/>
      <c r="V261" s="102" t="s">
        <v>196</v>
      </c>
      <c r="W261" s="129">
        <v>19</v>
      </c>
      <c r="X261" s="102" t="s">
        <v>203</v>
      </c>
      <c r="Y261" s="129">
        <v>0</v>
      </c>
      <c r="Z261" s="105" t="s">
        <v>209</v>
      </c>
      <c r="AA261" s="129">
        <v>0</v>
      </c>
      <c r="AB261" s="511"/>
    </row>
    <row r="262" spans="1:28" ht="24" customHeight="1" thickBot="1" x14ac:dyDescent="0.3">
      <c r="A262" s="481"/>
      <c r="B262" s="482"/>
      <c r="C262" s="472"/>
      <c r="D262" s="474"/>
      <c r="E262" s="466"/>
      <c r="F262" s="466"/>
      <c r="G262" s="466"/>
      <c r="H262" s="466"/>
      <c r="I262" s="466"/>
      <c r="J262" s="466"/>
      <c r="K262" s="466"/>
      <c r="L262" s="466"/>
      <c r="M262" s="466"/>
      <c r="N262" s="472"/>
      <c r="O262" s="480"/>
      <c r="P262" s="480"/>
      <c r="Q262" s="518"/>
      <c r="R262" s="472"/>
      <c r="S262" s="480"/>
      <c r="T262" s="480"/>
      <c r="U262" s="480"/>
      <c r="V262" s="103" t="s">
        <v>197</v>
      </c>
      <c r="W262" s="129">
        <v>0</v>
      </c>
      <c r="X262" s="103" t="s">
        <v>204</v>
      </c>
      <c r="Y262" s="129">
        <v>0</v>
      </c>
      <c r="Z262" s="103"/>
      <c r="AA262" s="176"/>
      <c r="AB262" s="512"/>
    </row>
    <row r="263" spans="1:28" ht="24" customHeight="1" x14ac:dyDescent="0.25">
      <c r="A263" s="481"/>
      <c r="B263" s="482"/>
      <c r="C263" s="470" t="s">
        <v>176</v>
      </c>
      <c r="D263" s="58" t="s">
        <v>34</v>
      </c>
      <c r="E263" s="87">
        <v>132</v>
      </c>
      <c r="F263" s="87">
        <v>132</v>
      </c>
      <c r="G263" s="87">
        <v>132</v>
      </c>
      <c r="H263" s="87">
        <v>132</v>
      </c>
      <c r="I263" s="192"/>
      <c r="J263" s="192">
        <v>60</v>
      </c>
      <c r="K263" s="111">
        <v>60</v>
      </c>
      <c r="L263" s="110">
        <v>60</v>
      </c>
      <c r="M263" s="110"/>
      <c r="N263" s="470" t="s">
        <v>176</v>
      </c>
      <c r="O263" s="478"/>
      <c r="P263" s="478"/>
      <c r="Q263" s="516" t="s">
        <v>210</v>
      </c>
      <c r="R263" s="470" t="s">
        <v>176</v>
      </c>
      <c r="S263" s="478">
        <v>27</v>
      </c>
      <c r="T263" s="478">
        <v>33</v>
      </c>
      <c r="U263" s="478"/>
      <c r="V263" s="101" t="s">
        <v>191</v>
      </c>
      <c r="W263" s="129">
        <v>0</v>
      </c>
      <c r="X263" s="104" t="s">
        <v>198</v>
      </c>
      <c r="Y263" s="129">
        <v>0</v>
      </c>
      <c r="Z263" s="104" t="s">
        <v>205</v>
      </c>
      <c r="AA263" s="129">
        <v>0</v>
      </c>
      <c r="AB263" s="510">
        <f t="shared" si="24"/>
        <v>60</v>
      </c>
    </row>
    <row r="264" spans="1:28" ht="24" customHeight="1" x14ac:dyDescent="0.25">
      <c r="A264" s="481"/>
      <c r="B264" s="482"/>
      <c r="C264" s="471"/>
      <c r="D264" s="59" t="s">
        <v>35</v>
      </c>
      <c r="E264" s="171">
        <v>22727116</v>
      </c>
      <c r="F264" s="183">
        <v>22727116</v>
      </c>
      <c r="G264" s="196">
        <v>22727116</v>
      </c>
      <c r="H264" s="203">
        <v>19746927</v>
      </c>
      <c r="I264" s="123"/>
      <c r="J264" s="193">
        <v>4138592</v>
      </c>
      <c r="K264" s="202">
        <v>4446328</v>
      </c>
      <c r="L264" s="206">
        <v>6615123</v>
      </c>
      <c r="M264" s="39"/>
      <c r="N264" s="471"/>
      <c r="O264" s="479"/>
      <c r="P264" s="479"/>
      <c r="Q264" s="517"/>
      <c r="R264" s="471"/>
      <c r="S264" s="479"/>
      <c r="T264" s="479"/>
      <c r="U264" s="479"/>
      <c r="V264" s="102" t="s">
        <v>192</v>
      </c>
      <c r="W264" s="129">
        <v>0</v>
      </c>
      <c r="X264" s="105" t="s">
        <v>199</v>
      </c>
      <c r="Y264" s="129">
        <v>0</v>
      </c>
      <c r="Z264" s="105" t="s">
        <v>206</v>
      </c>
      <c r="AA264" s="129">
        <v>0</v>
      </c>
      <c r="AB264" s="511"/>
    </row>
    <row r="265" spans="1:28" ht="24" customHeight="1" x14ac:dyDescent="0.25">
      <c r="A265" s="481"/>
      <c r="B265" s="482"/>
      <c r="C265" s="471"/>
      <c r="D265" s="107" t="s">
        <v>36</v>
      </c>
      <c r="G265"/>
      <c r="I265" s="123"/>
      <c r="J265" s="183"/>
      <c r="K265" s="44"/>
      <c r="L265" s="45"/>
      <c r="M265" s="39"/>
      <c r="N265" s="471"/>
      <c r="O265" s="479"/>
      <c r="P265" s="479"/>
      <c r="Q265" s="517"/>
      <c r="R265" s="471"/>
      <c r="S265" s="479"/>
      <c r="T265" s="479"/>
      <c r="U265" s="479"/>
      <c r="V265" s="102" t="s">
        <v>193</v>
      </c>
      <c r="W265" s="129">
        <v>0</v>
      </c>
      <c r="X265" s="105" t="s">
        <v>200</v>
      </c>
      <c r="Y265" s="129">
        <v>0</v>
      </c>
      <c r="Z265" s="105" t="s">
        <v>207</v>
      </c>
      <c r="AA265" s="129">
        <v>1</v>
      </c>
      <c r="AB265" s="511"/>
    </row>
    <row r="266" spans="1:28" ht="24" customHeight="1" x14ac:dyDescent="0.25">
      <c r="A266" s="481"/>
      <c r="B266" s="482"/>
      <c r="C266" s="471"/>
      <c r="D266" s="59" t="s">
        <v>37</v>
      </c>
      <c r="E266" s="180">
        <v>15290615.65</v>
      </c>
      <c r="F266" s="183">
        <v>15290615.65</v>
      </c>
      <c r="G266" s="196">
        <v>15290615.65</v>
      </c>
      <c r="H266" s="203">
        <v>15290615.65</v>
      </c>
      <c r="I266" s="123"/>
      <c r="J266" s="183">
        <v>10081081.333333334</v>
      </c>
      <c r="K266" s="178">
        <v>10896300</v>
      </c>
      <c r="L266" s="203">
        <v>11489199.833333334</v>
      </c>
      <c r="M266" s="39"/>
      <c r="N266" s="471"/>
      <c r="O266" s="479"/>
      <c r="P266" s="479"/>
      <c r="Q266" s="517"/>
      <c r="R266" s="471"/>
      <c r="S266" s="479"/>
      <c r="T266" s="479"/>
      <c r="U266" s="479"/>
      <c r="V266" s="102" t="s">
        <v>194</v>
      </c>
      <c r="W266" s="129">
        <v>17</v>
      </c>
      <c r="X266" s="105" t="s">
        <v>201</v>
      </c>
      <c r="Y266" s="129">
        <v>0</v>
      </c>
      <c r="Z266" s="105" t="s">
        <v>208</v>
      </c>
      <c r="AA266" s="129">
        <v>59</v>
      </c>
      <c r="AB266" s="511"/>
    </row>
    <row r="267" spans="1:28" ht="24" customHeight="1" x14ac:dyDescent="0.25">
      <c r="A267" s="481"/>
      <c r="B267" s="482"/>
      <c r="C267" s="471"/>
      <c r="D267" s="473"/>
      <c r="E267" s="465"/>
      <c r="F267" s="465"/>
      <c r="G267" s="465"/>
      <c r="H267" s="465"/>
      <c r="I267" s="465"/>
      <c r="J267" s="465"/>
      <c r="K267" s="465"/>
      <c r="L267" s="465"/>
      <c r="M267" s="465"/>
      <c r="N267" s="471"/>
      <c r="O267" s="479"/>
      <c r="P267" s="479"/>
      <c r="Q267" s="517"/>
      <c r="R267" s="471"/>
      <c r="S267" s="479"/>
      <c r="T267" s="479"/>
      <c r="U267" s="479"/>
      <c r="V267" s="102" t="s">
        <v>195</v>
      </c>
      <c r="W267" s="129">
        <v>36</v>
      </c>
      <c r="X267" s="105" t="s">
        <v>202</v>
      </c>
      <c r="Y267" s="129">
        <v>60</v>
      </c>
      <c r="Z267" s="105" t="s">
        <v>203</v>
      </c>
      <c r="AA267" s="129">
        <v>0</v>
      </c>
      <c r="AB267" s="511"/>
    </row>
    <row r="268" spans="1:28" ht="24" customHeight="1" x14ac:dyDescent="0.25">
      <c r="A268" s="481"/>
      <c r="B268" s="482"/>
      <c r="C268" s="471"/>
      <c r="D268" s="473"/>
      <c r="E268" s="465"/>
      <c r="F268" s="465"/>
      <c r="G268" s="465"/>
      <c r="H268" s="465"/>
      <c r="I268" s="465"/>
      <c r="J268" s="465"/>
      <c r="K268" s="465"/>
      <c r="L268" s="465"/>
      <c r="M268" s="465"/>
      <c r="N268" s="471"/>
      <c r="O268" s="479"/>
      <c r="P268" s="479"/>
      <c r="Q268" s="517"/>
      <c r="R268" s="471"/>
      <c r="S268" s="479"/>
      <c r="T268" s="479"/>
      <c r="U268" s="479"/>
      <c r="V268" s="102" t="s">
        <v>196</v>
      </c>
      <c r="W268" s="129">
        <v>7</v>
      </c>
      <c r="X268" s="102" t="s">
        <v>203</v>
      </c>
      <c r="Y268" s="129">
        <v>0</v>
      </c>
      <c r="Z268" s="105" t="s">
        <v>209</v>
      </c>
      <c r="AA268" s="129">
        <v>0</v>
      </c>
      <c r="AB268" s="511"/>
    </row>
    <row r="269" spans="1:28" ht="24" customHeight="1" thickBot="1" x14ac:dyDescent="0.3">
      <c r="A269" s="481"/>
      <c r="B269" s="482"/>
      <c r="C269" s="472"/>
      <c r="D269" s="474"/>
      <c r="E269" s="466"/>
      <c r="F269" s="466"/>
      <c r="G269" s="466"/>
      <c r="H269" s="466"/>
      <c r="I269" s="466"/>
      <c r="J269" s="466"/>
      <c r="K269" s="466"/>
      <c r="L269" s="466"/>
      <c r="M269" s="466"/>
      <c r="N269" s="472"/>
      <c r="O269" s="480"/>
      <c r="P269" s="480"/>
      <c r="Q269" s="518"/>
      <c r="R269" s="472"/>
      <c r="S269" s="480"/>
      <c r="T269" s="480"/>
      <c r="U269" s="480"/>
      <c r="V269" s="103" t="s">
        <v>197</v>
      </c>
      <c r="W269" s="129">
        <v>0</v>
      </c>
      <c r="X269" s="103" t="s">
        <v>204</v>
      </c>
      <c r="Y269" s="129">
        <v>0</v>
      </c>
      <c r="Z269" s="103"/>
      <c r="AA269" s="176"/>
      <c r="AB269" s="512"/>
    </row>
    <row r="270" spans="1:28" ht="24" customHeight="1" x14ac:dyDescent="0.25">
      <c r="A270" s="481"/>
      <c r="B270" s="482"/>
      <c r="C270" s="470" t="s">
        <v>177</v>
      </c>
      <c r="D270" s="58" t="s">
        <v>34</v>
      </c>
      <c r="E270" s="87">
        <v>503</v>
      </c>
      <c r="F270" s="87">
        <v>503</v>
      </c>
      <c r="G270" s="87">
        <v>503</v>
      </c>
      <c r="H270" s="87">
        <v>503</v>
      </c>
      <c r="I270" s="192"/>
      <c r="J270" s="192">
        <v>346</v>
      </c>
      <c r="K270" s="111">
        <v>400</v>
      </c>
      <c r="L270" s="110">
        <v>400</v>
      </c>
      <c r="M270" s="110"/>
      <c r="N270" s="470" t="s">
        <v>177</v>
      </c>
      <c r="O270" s="478"/>
      <c r="P270" s="478"/>
      <c r="Q270" s="516" t="s">
        <v>210</v>
      </c>
      <c r="R270" s="470" t="s">
        <v>177</v>
      </c>
      <c r="S270" s="478">
        <v>199</v>
      </c>
      <c r="T270" s="478">
        <v>201</v>
      </c>
      <c r="U270" s="478"/>
      <c r="V270" s="101" t="s">
        <v>191</v>
      </c>
      <c r="W270" s="129">
        <v>0</v>
      </c>
      <c r="X270" s="104" t="s">
        <v>198</v>
      </c>
      <c r="Y270" s="129">
        <v>0</v>
      </c>
      <c r="Z270" s="104" t="s">
        <v>205</v>
      </c>
      <c r="AA270" s="129">
        <v>108</v>
      </c>
      <c r="AB270" s="510">
        <f t="shared" si="24"/>
        <v>400</v>
      </c>
    </row>
    <row r="271" spans="1:28" ht="24" customHeight="1" x14ac:dyDescent="0.25">
      <c r="A271" s="481"/>
      <c r="B271" s="482"/>
      <c r="C271" s="471"/>
      <c r="D271" s="59" t="s">
        <v>35</v>
      </c>
      <c r="E271" s="171">
        <v>86593806</v>
      </c>
      <c r="F271" s="183">
        <v>86593806</v>
      </c>
      <c r="G271" s="196">
        <v>86593806</v>
      </c>
      <c r="H271" s="203">
        <v>75238827</v>
      </c>
      <c r="I271" s="123"/>
      <c r="J271" s="193">
        <v>18520200</v>
      </c>
      <c r="K271" s="202">
        <v>19897320</v>
      </c>
      <c r="L271" s="206">
        <v>29602680</v>
      </c>
      <c r="M271" s="39"/>
      <c r="N271" s="471"/>
      <c r="O271" s="479"/>
      <c r="P271" s="479"/>
      <c r="Q271" s="517"/>
      <c r="R271" s="471"/>
      <c r="S271" s="479"/>
      <c r="T271" s="479"/>
      <c r="U271" s="479"/>
      <c r="V271" s="102" t="s">
        <v>192</v>
      </c>
      <c r="W271" s="129">
        <v>98</v>
      </c>
      <c r="X271" s="105" t="s">
        <v>199</v>
      </c>
      <c r="Y271" s="129">
        <v>146</v>
      </c>
      <c r="Z271" s="105" t="s">
        <v>206</v>
      </c>
      <c r="AA271" s="129">
        <v>1</v>
      </c>
      <c r="AB271" s="511"/>
    </row>
    <row r="272" spans="1:28" ht="24" customHeight="1" x14ac:dyDescent="0.25">
      <c r="A272" s="481"/>
      <c r="B272" s="482"/>
      <c r="C272" s="471"/>
      <c r="D272" s="107" t="s">
        <v>36</v>
      </c>
      <c r="G272"/>
      <c r="I272" s="123"/>
      <c r="J272" s="183"/>
      <c r="K272" s="44"/>
      <c r="L272" s="45"/>
      <c r="M272" s="39"/>
      <c r="N272" s="471"/>
      <c r="O272" s="479"/>
      <c r="P272" s="479"/>
      <c r="Q272" s="517"/>
      <c r="R272" s="471"/>
      <c r="S272" s="479"/>
      <c r="T272" s="479"/>
      <c r="U272" s="479"/>
      <c r="V272" s="102" t="s">
        <v>193</v>
      </c>
      <c r="W272" s="129">
        <v>63</v>
      </c>
      <c r="X272" s="105" t="s">
        <v>200</v>
      </c>
      <c r="Y272" s="129">
        <v>2</v>
      </c>
      <c r="Z272" s="105" t="s">
        <v>207</v>
      </c>
      <c r="AA272" s="129">
        <v>7</v>
      </c>
      <c r="AB272" s="511"/>
    </row>
    <row r="273" spans="1:28" ht="24" customHeight="1" x14ac:dyDescent="0.25">
      <c r="A273" s="481"/>
      <c r="B273" s="482"/>
      <c r="C273" s="471"/>
      <c r="D273" s="59" t="s">
        <v>37</v>
      </c>
      <c r="E273" s="180">
        <v>15290615.65</v>
      </c>
      <c r="F273" s="183">
        <v>15290615.65</v>
      </c>
      <c r="G273" s="196">
        <v>15290615.65</v>
      </c>
      <c r="H273" s="203">
        <v>15290615.65</v>
      </c>
      <c r="I273" s="123"/>
      <c r="J273" s="183">
        <v>10081081.333333334</v>
      </c>
      <c r="K273" s="178">
        <v>10896300</v>
      </c>
      <c r="L273" s="203">
        <v>11489199.833333334</v>
      </c>
      <c r="M273" s="39"/>
      <c r="N273" s="471"/>
      <c r="O273" s="479"/>
      <c r="P273" s="479"/>
      <c r="Q273" s="517"/>
      <c r="R273" s="471"/>
      <c r="S273" s="479"/>
      <c r="T273" s="479"/>
      <c r="U273" s="479"/>
      <c r="V273" s="102" t="s">
        <v>194</v>
      </c>
      <c r="W273" s="129">
        <v>103</v>
      </c>
      <c r="X273" s="105" t="s">
        <v>201</v>
      </c>
      <c r="Y273" s="129">
        <v>0</v>
      </c>
      <c r="Z273" s="105" t="s">
        <v>208</v>
      </c>
      <c r="AA273" s="129">
        <v>277</v>
      </c>
      <c r="AB273" s="511"/>
    </row>
    <row r="274" spans="1:28" ht="24" customHeight="1" x14ac:dyDescent="0.25">
      <c r="A274" s="481"/>
      <c r="B274" s="482"/>
      <c r="C274" s="471"/>
      <c r="D274" s="473"/>
      <c r="E274" s="465"/>
      <c r="F274" s="465"/>
      <c r="G274" s="465"/>
      <c r="H274" s="465"/>
      <c r="I274" s="465"/>
      <c r="J274" s="465"/>
      <c r="K274" s="465"/>
      <c r="L274" s="465"/>
      <c r="M274" s="465"/>
      <c r="N274" s="471"/>
      <c r="O274" s="479"/>
      <c r="P274" s="479"/>
      <c r="Q274" s="517"/>
      <c r="R274" s="471"/>
      <c r="S274" s="479"/>
      <c r="T274" s="479"/>
      <c r="U274" s="479"/>
      <c r="V274" s="102" t="s">
        <v>195</v>
      </c>
      <c r="W274" s="129">
        <v>94</v>
      </c>
      <c r="X274" s="105" t="s">
        <v>202</v>
      </c>
      <c r="Y274" s="129">
        <v>188</v>
      </c>
      <c r="Z274" s="105" t="s">
        <v>203</v>
      </c>
      <c r="AA274" s="129">
        <v>7</v>
      </c>
      <c r="AB274" s="511"/>
    </row>
    <row r="275" spans="1:28" ht="24" customHeight="1" x14ac:dyDescent="0.25">
      <c r="A275" s="481"/>
      <c r="B275" s="482"/>
      <c r="C275" s="471"/>
      <c r="D275" s="473"/>
      <c r="E275" s="465"/>
      <c r="F275" s="465"/>
      <c r="G275" s="465"/>
      <c r="H275" s="465"/>
      <c r="I275" s="465"/>
      <c r="J275" s="465"/>
      <c r="K275" s="465"/>
      <c r="L275" s="465"/>
      <c r="M275" s="465"/>
      <c r="N275" s="471"/>
      <c r="O275" s="479"/>
      <c r="P275" s="479"/>
      <c r="Q275" s="517"/>
      <c r="R275" s="471"/>
      <c r="S275" s="479"/>
      <c r="T275" s="479"/>
      <c r="U275" s="479"/>
      <c r="V275" s="102" t="s">
        <v>196</v>
      </c>
      <c r="W275" s="129">
        <v>42</v>
      </c>
      <c r="X275" s="102" t="s">
        <v>203</v>
      </c>
      <c r="Y275" s="129">
        <v>64</v>
      </c>
      <c r="Z275" s="105" t="s">
        <v>209</v>
      </c>
      <c r="AA275" s="129">
        <v>0</v>
      </c>
      <c r="AB275" s="511"/>
    </row>
    <row r="276" spans="1:28" ht="24" customHeight="1" thickBot="1" x14ac:dyDescent="0.3">
      <c r="A276" s="481"/>
      <c r="B276" s="482"/>
      <c r="C276" s="472"/>
      <c r="D276" s="474"/>
      <c r="E276" s="466"/>
      <c r="F276" s="466"/>
      <c r="G276" s="466"/>
      <c r="H276" s="466"/>
      <c r="I276" s="466"/>
      <c r="J276" s="466"/>
      <c r="K276" s="466"/>
      <c r="L276" s="466"/>
      <c r="M276" s="466"/>
      <c r="N276" s="472"/>
      <c r="O276" s="480"/>
      <c r="P276" s="480"/>
      <c r="Q276" s="518"/>
      <c r="R276" s="472"/>
      <c r="S276" s="480"/>
      <c r="T276" s="480"/>
      <c r="U276" s="480"/>
      <c r="V276" s="103" t="s">
        <v>197</v>
      </c>
      <c r="W276" s="129">
        <v>0</v>
      </c>
      <c r="X276" s="103" t="s">
        <v>204</v>
      </c>
      <c r="Y276" s="129">
        <v>0</v>
      </c>
      <c r="Z276" s="103"/>
      <c r="AA276" s="176"/>
      <c r="AB276" s="512"/>
    </row>
    <row r="277" spans="1:28" ht="24" customHeight="1" x14ac:dyDescent="0.25">
      <c r="A277" s="481"/>
      <c r="B277" s="482"/>
      <c r="C277" s="470" t="s">
        <v>178</v>
      </c>
      <c r="D277" s="58" t="s">
        <v>34</v>
      </c>
      <c r="E277" s="87">
        <v>922</v>
      </c>
      <c r="F277" s="87">
        <v>922</v>
      </c>
      <c r="G277" s="87">
        <v>922</v>
      </c>
      <c r="H277" s="87">
        <v>922</v>
      </c>
      <c r="I277" s="192"/>
      <c r="J277" s="192">
        <v>969</v>
      </c>
      <c r="K277" s="111">
        <v>1136</v>
      </c>
      <c r="L277" s="112">
        <v>1369</v>
      </c>
      <c r="M277" s="112"/>
      <c r="N277" s="470" t="s">
        <v>178</v>
      </c>
      <c r="O277" s="478"/>
      <c r="P277" s="478"/>
      <c r="Q277" s="516" t="s">
        <v>210</v>
      </c>
      <c r="R277" s="470" t="s">
        <v>178</v>
      </c>
      <c r="S277" s="478">
        <v>581</v>
      </c>
      <c r="T277" s="478">
        <v>788</v>
      </c>
      <c r="U277" s="478"/>
      <c r="V277" s="101" t="s">
        <v>191</v>
      </c>
      <c r="W277" s="129">
        <v>0</v>
      </c>
      <c r="X277" s="104" t="s">
        <v>198</v>
      </c>
      <c r="Y277" s="129">
        <v>0</v>
      </c>
      <c r="Z277" s="104" t="s">
        <v>205</v>
      </c>
      <c r="AA277" s="129">
        <v>254</v>
      </c>
      <c r="AB277" s="510">
        <f t="shared" si="24"/>
        <v>1369</v>
      </c>
    </row>
    <row r="278" spans="1:28" ht="24" customHeight="1" x14ac:dyDescent="0.25">
      <c r="A278" s="481"/>
      <c r="B278" s="482"/>
      <c r="C278" s="471"/>
      <c r="D278" s="59" t="s">
        <v>35</v>
      </c>
      <c r="E278" s="171">
        <v>158809203</v>
      </c>
      <c r="F278" s="183">
        <v>158809203</v>
      </c>
      <c r="G278" s="196">
        <v>158809203</v>
      </c>
      <c r="H278" s="203">
        <v>137984674</v>
      </c>
      <c r="I278" s="123"/>
      <c r="J278" s="193">
        <v>54336268</v>
      </c>
      <c r="K278" s="202">
        <v>58376591</v>
      </c>
      <c r="L278" s="206">
        <v>86851076</v>
      </c>
      <c r="M278" s="39"/>
      <c r="N278" s="471"/>
      <c r="O278" s="479"/>
      <c r="P278" s="479"/>
      <c r="Q278" s="517"/>
      <c r="R278" s="471"/>
      <c r="S278" s="479"/>
      <c r="T278" s="479"/>
      <c r="U278" s="479"/>
      <c r="V278" s="102" t="s">
        <v>192</v>
      </c>
      <c r="W278" s="129">
        <v>583</v>
      </c>
      <c r="X278" s="105" t="s">
        <v>199</v>
      </c>
      <c r="Y278" s="129">
        <v>730</v>
      </c>
      <c r="Z278" s="105" t="s">
        <v>206</v>
      </c>
      <c r="AA278" s="129">
        <v>10</v>
      </c>
      <c r="AB278" s="511"/>
    </row>
    <row r="279" spans="1:28" ht="24" customHeight="1" x14ac:dyDescent="0.25">
      <c r="A279" s="481"/>
      <c r="B279" s="482"/>
      <c r="C279" s="471"/>
      <c r="D279" s="107" t="s">
        <v>36</v>
      </c>
      <c r="G279"/>
      <c r="I279" s="123"/>
      <c r="J279" s="123"/>
      <c r="K279" s="44"/>
      <c r="L279" s="45"/>
      <c r="M279" s="39"/>
      <c r="N279" s="471"/>
      <c r="O279" s="479"/>
      <c r="P279" s="479"/>
      <c r="Q279" s="517"/>
      <c r="R279" s="471"/>
      <c r="S279" s="479"/>
      <c r="T279" s="479"/>
      <c r="U279" s="479"/>
      <c r="V279" s="102" t="s">
        <v>193</v>
      </c>
      <c r="W279" s="129">
        <v>398</v>
      </c>
      <c r="X279" s="105" t="s">
        <v>200</v>
      </c>
      <c r="Y279" s="129">
        <v>282</v>
      </c>
      <c r="Z279" s="105" t="s">
        <v>207</v>
      </c>
      <c r="AA279" s="129">
        <v>3</v>
      </c>
      <c r="AB279" s="511"/>
    </row>
    <row r="280" spans="1:28" ht="24" customHeight="1" x14ac:dyDescent="0.25">
      <c r="A280" s="481"/>
      <c r="B280" s="482"/>
      <c r="C280" s="471"/>
      <c r="D280" s="59" t="s">
        <v>37</v>
      </c>
      <c r="E280" s="180">
        <v>15290615.65</v>
      </c>
      <c r="F280" s="183">
        <v>15290615.65</v>
      </c>
      <c r="G280" s="196">
        <v>15290615.65</v>
      </c>
      <c r="H280" s="203">
        <v>15290615.65</v>
      </c>
      <c r="I280" s="123"/>
      <c r="J280" s="183">
        <v>10081081.333333334</v>
      </c>
      <c r="K280" s="178">
        <v>10896304</v>
      </c>
      <c r="L280" s="203">
        <v>11489199.833333334</v>
      </c>
      <c r="M280" s="39"/>
      <c r="N280" s="471"/>
      <c r="O280" s="479"/>
      <c r="P280" s="479"/>
      <c r="Q280" s="517"/>
      <c r="R280" s="471"/>
      <c r="S280" s="479"/>
      <c r="T280" s="479"/>
      <c r="U280" s="479"/>
      <c r="V280" s="102" t="s">
        <v>194</v>
      </c>
      <c r="W280" s="129">
        <v>126</v>
      </c>
      <c r="X280" s="105" t="s">
        <v>201</v>
      </c>
      <c r="Y280" s="129">
        <v>128</v>
      </c>
      <c r="Z280" s="105" t="s">
        <v>208</v>
      </c>
      <c r="AA280" s="129">
        <v>1081</v>
      </c>
      <c r="AB280" s="511"/>
    </row>
    <row r="281" spans="1:28" ht="24" customHeight="1" x14ac:dyDescent="0.25">
      <c r="A281" s="481"/>
      <c r="B281" s="482"/>
      <c r="C281" s="471"/>
      <c r="D281" s="473"/>
      <c r="E281" s="465"/>
      <c r="F281" s="465"/>
      <c r="G281" s="465"/>
      <c r="H281" s="465"/>
      <c r="I281" s="465"/>
      <c r="J281" s="465"/>
      <c r="K281" s="465"/>
      <c r="L281" s="465"/>
      <c r="M281" s="465"/>
      <c r="N281" s="471"/>
      <c r="O281" s="479"/>
      <c r="P281" s="479"/>
      <c r="Q281" s="517"/>
      <c r="R281" s="471"/>
      <c r="S281" s="479"/>
      <c r="T281" s="479"/>
      <c r="U281" s="479"/>
      <c r="V281" s="102" t="s">
        <v>195</v>
      </c>
      <c r="W281" s="129">
        <v>254</v>
      </c>
      <c r="X281" s="105" t="s">
        <v>202</v>
      </c>
      <c r="Y281" s="129">
        <v>202</v>
      </c>
      <c r="Z281" s="105" t="s">
        <v>203</v>
      </c>
      <c r="AA281" s="129">
        <v>21</v>
      </c>
      <c r="AB281" s="511"/>
    </row>
    <row r="282" spans="1:28" ht="24" customHeight="1" x14ac:dyDescent="0.25">
      <c r="A282" s="481"/>
      <c r="B282" s="482"/>
      <c r="C282" s="471"/>
      <c r="D282" s="473"/>
      <c r="E282" s="465"/>
      <c r="F282" s="465"/>
      <c r="G282" s="465"/>
      <c r="H282" s="465"/>
      <c r="I282" s="465"/>
      <c r="J282" s="465"/>
      <c r="K282" s="465"/>
      <c r="L282" s="465"/>
      <c r="M282" s="465"/>
      <c r="N282" s="471"/>
      <c r="O282" s="479"/>
      <c r="P282" s="479"/>
      <c r="Q282" s="517"/>
      <c r="R282" s="471"/>
      <c r="S282" s="479"/>
      <c r="T282" s="479"/>
      <c r="U282" s="479"/>
      <c r="V282" s="102" t="s">
        <v>196</v>
      </c>
      <c r="W282" s="129">
        <v>8</v>
      </c>
      <c r="X282" s="102" t="s">
        <v>203</v>
      </c>
      <c r="Y282" s="129">
        <v>27</v>
      </c>
      <c r="Z282" s="105" t="s">
        <v>209</v>
      </c>
      <c r="AA282" s="129">
        <v>0</v>
      </c>
      <c r="AB282" s="511"/>
    </row>
    <row r="283" spans="1:28" ht="24" customHeight="1" thickBot="1" x14ac:dyDescent="0.3">
      <c r="A283" s="481"/>
      <c r="B283" s="482"/>
      <c r="C283" s="472"/>
      <c r="D283" s="474"/>
      <c r="E283" s="466"/>
      <c r="F283" s="466"/>
      <c r="G283" s="466"/>
      <c r="H283" s="466"/>
      <c r="I283" s="466"/>
      <c r="J283" s="466"/>
      <c r="K283" s="466"/>
      <c r="L283" s="466"/>
      <c r="M283" s="466"/>
      <c r="N283" s="472"/>
      <c r="O283" s="480"/>
      <c r="P283" s="480"/>
      <c r="Q283" s="518"/>
      <c r="R283" s="472"/>
      <c r="S283" s="480"/>
      <c r="T283" s="480"/>
      <c r="U283" s="480"/>
      <c r="V283" s="103" t="s">
        <v>197</v>
      </c>
      <c r="W283" s="129">
        <v>0</v>
      </c>
      <c r="X283" s="103" t="s">
        <v>204</v>
      </c>
      <c r="Y283" s="129">
        <v>0</v>
      </c>
      <c r="Z283" s="103"/>
      <c r="AA283" s="176"/>
      <c r="AB283" s="512"/>
    </row>
    <row r="284" spans="1:28" ht="24" customHeight="1" x14ac:dyDescent="0.25">
      <c r="A284" s="481"/>
      <c r="B284" s="482"/>
      <c r="C284" s="470" t="s">
        <v>179</v>
      </c>
      <c r="D284" s="58" t="s">
        <v>34</v>
      </c>
      <c r="E284" s="87">
        <v>35</v>
      </c>
      <c r="F284" s="87">
        <v>35</v>
      </c>
      <c r="G284" s="87">
        <v>35</v>
      </c>
      <c r="H284" s="87">
        <v>35</v>
      </c>
      <c r="I284" s="128"/>
      <c r="J284" s="87">
        <v>0</v>
      </c>
      <c r="K284" s="159">
        <v>0</v>
      </c>
      <c r="L284" s="110">
        <v>0</v>
      </c>
      <c r="M284" s="110"/>
      <c r="N284" s="470" t="s">
        <v>179</v>
      </c>
      <c r="O284" s="478"/>
      <c r="P284" s="478"/>
      <c r="Q284" s="516" t="s">
        <v>210</v>
      </c>
      <c r="R284" s="470" t="s">
        <v>179</v>
      </c>
      <c r="S284" s="478">
        <v>0</v>
      </c>
      <c r="T284" s="478">
        <v>0</v>
      </c>
      <c r="U284" s="478"/>
      <c r="V284" s="101" t="s">
        <v>191</v>
      </c>
      <c r="W284" s="129"/>
      <c r="X284" s="104" t="s">
        <v>198</v>
      </c>
      <c r="Y284" s="129"/>
      <c r="Z284" s="104" t="s">
        <v>205</v>
      </c>
      <c r="AA284" s="129"/>
      <c r="AB284" s="510">
        <f t="shared" si="24"/>
        <v>0</v>
      </c>
    </row>
    <row r="285" spans="1:28" ht="24" customHeight="1" x14ac:dyDescent="0.25">
      <c r="A285" s="481"/>
      <c r="B285" s="482"/>
      <c r="C285" s="471"/>
      <c r="D285" s="59" t="s">
        <v>35</v>
      </c>
      <c r="E285" s="175">
        <v>5853957</v>
      </c>
      <c r="F285" s="183">
        <v>5853957</v>
      </c>
      <c r="G285" s="196">
        <v>5853957</v>
      </c>
      <c r="H285" s="203">
        <v>5086332</v>
      </c>
      <c r="I285" s="123"/>
      <c r="J285" s="123">
        <v>0</v>
      </c>
      <c r="K285" s="202">
        <v>0</v>
      </c>
      <c r="L285" s="166">
        <v>0</v>
      </c>
      <c r="M285" s="39"/>
      <c r="N285" s="471"/>
      <c r="O285" s="479"/>
      <c r="P285" s="479"/>
      <c r="Q285" s="517"/>
      <c r="R285" s="471"/>
      <c r="S285" s="479"/>
      <c r="T285" s="479"/>
      <c r="U285" s="479"/>
      <c r="V285" s="102" t="s">
        <v>192</v>
      </c>
      <c r="W285" s="129"/>
      <c r="X285" s="105" t="s">
        <v>199</v>
      </c>
      <c r="Y285" s="129"/>
      <c r="Z285" s="105" t="s">
        <v>206</v>
      </c>
      <c r="AA285" s="129"/>
      <c r="AB285" s="511"/>
    </row>
    <row r="286" spans="1:28" ht="24" customHeight="1" x14ac:dyDescent="0.25">
      <c r="A286" s="481"/>
      <c r="B286" s="482"/>
      <c r="C286" s="471"/>
      <c r="D286" s="107" t="s">
        <v>36</v>
      </c>
      <c r="E286" s="89"/>
      <c r="F286" s="89"/>
      <c r="G286" s="89"/>
      <c r="H286" s="89"/>
      <c r="I286" s="123"/>
      <c r="J286" s="123"/>
      <c r="K286" s="44"/>
      <c r="L286" s="45"/>
      <c r="M286" s="39"/>
      <c r="N286" s="471"/>
      <c r="O286" s="479"/>
      <c r="P286" s="479"/>
      <c r="Q286" s="517"/>
      <c r="R286" s="471"/>
      <c r="S286" s="479"/>
      <c r="T286" s="479"/>
      <c r="U286" s="479"/>
      <c r="V286" s="102" t="s">
        <v>193</v>
      </c>
      <c r="W286" s="129"/>
      <c r="X286" s="105" t="s">
        <v>200</v>
      </c>
      <c r="Y286" s="129"/>
      <c r="Z286" s="105" t="s">
        <v>207</v>
      </c>
      <c r="AA286" s="129"/>
      <c r="AB286" s="511"/>
    </row>
    <row r="287" spans="1:28" ht="24" customHeight="1" x14ac:dyDescent="0.25">
      <c r="A287" s="481"/>
      <c r="B287" s="482"/>
      <c r="C287" s="471"/>
      <c r="D287" s="59" t="s">
        <v>37</v>
      </c>
      <c r="E287" s="180">
        <v>15290615.65</v>
      </c>
      <c r="F287" s="183">
        <v>15290615.65</v>
      </c>
      <c r="G287" s="196">
        <v>15290615.65</v>
      </c>
      <c r="H287" s="203">
        <v>15290615.65</v>
      </c>
      <c r="I287" s="123"/>
      <c r="J287" s="123">
        <v>0</v>
      </c>
      <c r="K287" s="163">
        <v>0</v>
      </c>
      <c r="L287" s="166">
        <v>0</v>
      </c>
      <c r="M287" s="39"/>
      <c r="N287" s="471"/>
      <c r="O287" s="479"/>
      <c r="P287" s="479"/>
      <c r="Q287" s="517"/>
      <c r="R287" s="471"/>
      <c r="S287" s="479"/>
      <c r="T287" s="479"/>
      <c r="U287" s="479"/>
      <c r="V287" s="102" t="s">
        <v>194</v>
      </c>
      <c r="W287" s="129"/>
      <c r="X287" s="105" t="s">
        <v>201</v>
      </c>
      <c r="Y287" s="129"/>
      <c r="Z287" s="105" t="s">
        <v>208</v>
      </c>
      <c r="AA287" s="129"/>
      <c r="AB287" s="511"/>
    </row>
    <row r="288" spans="1:28" ht="24" customHeight="1" x14ac:dyDescent="0.25">
      <c r="A288" s="481"/>
      <c r="B288" s="482"/>
      <c r="C288" s="471"/>
      <c r="D288" s="473"/>
      <c r="E288" s="465"/>
      <c r="F288" s="465"/>
      <c r="G288" s="465"/>
      <c r="H288" s="465"/>
      <c r="I288" s="465"/>
      <c r="J288" s="465"/>
      <c r="K288" s="465"/>
      <c r="L288" s="465"/>
      <c r="M288" s="465"/>
      <c r="N288" s="471"/>
      <c r="O288" s="479"/>
      <c r="P288" s="479"/>
      <c r="Q288" s="517"/>
      <c r="R288" s="471"/>
      <c r="S288" s="479"/>
      <c r="T288" s="479"/>
      <c r="U288" s="479"/>
      <c r="V288" s="102" t="s">
        <v>195</v>
      </c>
      <c r="W288" s="129"/>
      <c r="X288" s="105" t="s">
        <v>202</v>
      </c>
      <c r="Y288" s="129"/>
      <c r="Z288" s="105" t="s">
        <v>203</v>
      </c>
      <c r="AA288" s="129"/>
      <c r="AB288" s="511"/>
    </row>
    <row r="289" spans="1:28" ht="24" customHeight="1" x14ac:dyDescent="0.25">
      <c r="A289" s="481"/>
      <c r="B289" s="482"/>
      <c r="C289" s="471"/>
      <c r="D289" s="473"/>
      <c r="E289" s="465"/>
      <c r="F289" s="465"/>
      <c r="G289" s="465"/>
      <c r="H289" s="465"/>
      <c r="I289" s="465"/>
      <c r="J289" s="465"/>
      <c r="K289" s="465"/>
      <c r="L289" s="465"/>
      <c r="M289" s="465"/>
      <c r="N289" s="471"/>
      <c r="O289" s="479"/>
      <c r="P289" s="479"/>
      <c r="Q289" s="517"/>
      <c r="R289" s="471"/>
      <c r="S289" s="479"/>
      <c r="T289" s="479"/>
      <c r="U289" s="479"/>
      <c r="V289" s="102" t="s">
        <v>196</v>
      </c>
      <c r="W289" s="129"/>
      <c r="X289" s="102" t="s">
        <v>203</v>
      </c>
      <c r="Y289" s="129"/>
      <c r="Z289" s="105" t="s">
        <v>209</v>
      </c>
      <c r="AA289" s="129"/>
      <c r="AB289" s="511"/>
    </row>
    <row r="290" spans="1:28" ht="24" customHeight="1" thickBot="1" x14ac:dyDescent="0.3">
      <c r="A290" s="481"/>
      <c r="B290" s="482"/>
      <c r="C290" s="472"/>
      <c r="D290" s="474"/>
      <c r="E290" s="466"/>
      <c r="F290" s="466"/>
      <c r="G290" s="466"/>
      <c r="H290" s="466"/>
      <c r="I290" s="466"/>
      <c r="J290" s="466"/>
      <c r="K290" s="466"/>
      <c r="L290" s="466"/>
      <c r="M290" s="466"/>
      <c r="N290" s="472"/>
      <c r="O290" s="480"/>
      <c r="P290" s="480"/>
      <c r="Q290" s="518"/>
      <c r="R290" s="472"/>
      <c r="S290" s="480"/>
      <c r="T290" s="480"/>
      <c r="U290" s="480"/>
      <c r="V290" s="103" t="s">
        <v>197</v>
      </c>
      <c r="W290" s="129"/>
      <c r="X290" s="103" t="s">
        <v>204</v>
      </c>
      <c r="Y290" s="129"/>
      <c r="Z290" s="103"/>
      <c r="AA290" s="129"/>
      <c r="AB290" s="512"/>
    </row>
    <row r="291" spans="1:28" ht="24" customHeight="1" x14ac:dyDescent="0.25">
      <c r="A291" s="481"/>
      <c r="B291" s="482"/>
      <c r="C291" s="475" t="s">
        <v>182</v>
      </c>
      <c r="D291" s="60" t="s">
        <v>105</v>
      </c>
      <c r="E291" s="117">
        <f t="shared" ref="E291:G292" si="25">E284+E277+E270+E263+E256+E249+E242+E235+E228+E221+E214+E207+E200+E193+E186+E179+E172+E165+E158+E151</f>
        <v>10564</v>
      </c>
      <c r="F291" s="117">
        <f t="shared" si="25"/>
        <v>10564</v>
      </c>
      <c r="G291" s="117">
        <f t="shared" si="25"/>
        <v>10564</v>
      </c>
      <c r="H291" s="117">
        <f t="shared" ref="H291" si="26">H284+H277+H270+H263+H256+H249+H242+H235+H228+H221+H214+H207+H200+H193+H186+H179+H172+H165+H158+H151</f>
        <v>10564</v>
      </c>
      <c r="I291" s="117"/>
      <c r="J291" s="117">
        <f t="shared" ref="J291:L292" si="27">J284+J277+J270+J263+J256+J249+J242+J235+J228+J221+J214+J207+J200+J193+J186+J179+J172+J165+J158+J151</f>
        <v>5566</v>
      </c>
      <c r="K291" s="117">
        <f t="shared" si="27"/>
        <v>9239</v>
      </c>
      <c r="L291" s="117">
        <f t="shared" si="27"/>
        <v>12524</v>
      </c>
      <c r="M291" s="110"/>
      <c r="N291" s="478"/>
      <c r="O291" s="478"/>
      <c r="P291" s="478"/>
      <c r="Q291" s="478"/>
      <c r="R291" s="478"/>
      <c r="S291" s="478">
        <f>SUM(S151:S290)</f>
        <v>5673</v>
      </c>
      <c r="T291" s="478">
        <f t="shared" ref="T291:U291" si="28">SUM(T151:T290)</f>
        <v>6828</v>
      </c>
      <c r="U291" s="478">
        <f t="shared" si="28"/>
        <v>23</v>
      </c>
      <c r="V291" s="478"/>
      <c r="W291" s="478"/>
      <c r="X291" s="478"/>
      <c r="Y291" s="555"/>
      <c r="Z291" s="478"/>
      <c r="AA291" s="555"/>
      <c r="AB291" s="478">
        <f t="shared" ref="AB291" si="29">SUM(AB151:AB290)</f>
        <v>12524</v>
      </c>
    </row>
    <row r="292" spans="1:28" ht="24" customHeight="1" x14ac:dyDescent="0.25">
      <c r="A292" s="481"/>
      <c r="B292" s="482"/>
      <c r="C292" s="476"/>
      <c r="D292" s="108" t="s">
        <v>104</v>
      </c>
      <c r="E292" s="95">
        <f t="shared" si="25"/>
        <v>1818895000</v>
      </c>
      <c r="F292" s="95">
        <f t="shared" si="25"/>
        <v>1818895000</v>
      </c>
      <c r="G292" s="95">
        <f t="shared" si="25"/>
        <v>1818895000</v>
      </c>
      <c r="H292" s="95">
        <f t="shared" ref="H292" si="30">H285+H278+H271+H264+H257+H250+H243+H236+H229+H222+H215+H208+H201+H194+H187+H180+H173+H166+H159+H152</f>
        <v>1580384700</v>
      </c>
      <c r="I292" s="123"/>
      <c r="J292" s="95">
        <f t="shared" si="27"/>
        <v>308670000</v>
      </c>
      <c r="K292" s="95">
        <f t="shared" si="27"/>
        <v>331622000</v>
      </c>
      <c r="L292" s="95">
        <f t="shared" si="27"/>
        <v>493378000</v>
      </c>
      <c r="M292" s="166"/>
      <c r="N292" s="479"/>
      <c r="O292" s="479"/>
      <c r="P292" s="479"/>
      <c r="Q292" s="479"/>
      <c r="R292" s="479"/>
      <c r="S292" s="479"/>
      <c r="T292" s="479"/>
      <c r="U292" s="479"/>
      <c r="V292" s="479"/>
      <c r="W292" s="479"/>
      <c r="X292" s="479"/>
      <c r="Y292" s="556"/>
      <c r="Z292" s="479"/>
      <c r="AA292" s="556"/>
      <c r="AB292" s="479"/>
    </row>
    <row r="293" spans="1:28" ht="24" customHeight="1" thickBot="1" x14ac:dyDescent="0.3">
      <c r="A293" s="481"/>
      <c r="B293" s="482"/>
      <c r="C293" s="477"/>
      <c r="D293" s="115" t="s">
        <v>190</v>
      </c>
      <c r="E293" s="118">
        <f>E287+E280+E273+E266+E259+E252+E245+E238+E231+E224+E217+E210+E203+E196+E189+E182+E175+E168+E161+E154</f>
        <v>305812313</v>
      </c>
      <c r="F293" s="118">
        <f>F287+F280+F273+F266+F259+F252+F245+F238+F231+F224+F217+F210+F203+F196+F189+F182+F175+F168+F161+F154</f>
        <v>305812313</v>
      </c>
      <c r="G293" s="118">
        <f>G287+G280+G273+G266+G259+G252+G245+G238+G231+G224+G217+G210+G203+G196+G189+G182+G175+G168+G161+G154</f>
        <v>305812313</v>
      </c>
      <c r="H293" s="118">
        <f>H287+H280+H273+H266+H259+H252+H245+H238+H231+H224+H217+H210+H203+H196+H189+H182+H175+H168+H161+H154</f>
        <v>305812313</v>
      </c>
      <c r="I293" s="124"/>
      <c r="J293" s="118">
        <f>J287+J280+J273+J266+J259+J252+J245+J238+J231+J224+J217+J210+J203+J196+J189+J182+J175+J168+J161+J154</f>
        <v>181459464.00000003</v>
      </c>
      <c r="K293" s="118">
        <f>K287+K280+K273+K266+K259+K252+K245+K238+K231+K224+K217+K210+K203+K196+K189+K182+K175+K168+K161+K154</f>
        <v>196133464</v>
      </c>
      <c r="L293" s="118">
        <f>L287+L280+L273+L266+L259+L252+L245+L238+L231+L224+L217+L210+L203+L196+L189+L182+L175+L168+L161+L154</f>
        <v>206805597.00000003</v>
      </c>
      <c r="M293" s="167"/>
      <c r="N293" s="480"/>
      <c r="O293" s="480"/>
      <c r="P293" s="480"/>
      <c r="Q293" s="480"/>
      <c r="R293" s="480"/>
      <c r="S293" s="480"/>
      <c r="T293" s="480"/>
      <c r="U293" s="480"/>
      <c r="V293" s="480"/>
      <c r="W293" s="480"/>
      <c r="X293" s="480"/>
      <c r="Y293" s="557"/>
      <c r="Z293" s="480"/>
      <c r="AA293" s="557"/>
      <c r="AB293" s="480"/>
    </row>
    <row r="294" spans="1:28" ht="24" customHeight="1" x14ac:dyDescent="0.25">
      <c r="A294" s="481"/>
      <c r="B294" s="482"/>
      <c r="C294" s="470" t="s">
        <v>184</v>
      </c>
      <c r="D294" s="58" t="s">
        <v>34</v>
      </c>
      <c r="E294" s="91">
        <v>1055</v>
      </c>
      <c r="F294" s="91">
        <v>1055</v>
      </c>
      <c r="G294" s="91">
        <v>1055</v>
      </c>
      <c r="H294" s="91">
        <v>1055</v>
      </c>
      <c r="I294" s="128"/>
      <c r="J294" s="91">
        <v>408</v>
      </c>
      <c r="K294" s="111">
        <v>1079</v>
      </c>
      <c r="L294" s="110">
        <v>1905</v>
      </c>
      <c r="M294" s="110"/>
      <c r="N294" s="318" t="s">
        <v>212</v>
      </c>
      <c r="O294" s="318" t="s">
        <v>211</v>
      </c>
      <c r="P294" s="478"/>
      <c r="Q294" s="478"/>
      <c r="R294" s="550" t="s">
        <v>213</v>
      </c>
      <c r="S294" s="478">
        <v>631</v>
      </c>
      <c r="T294" s="478">
        <v>1270</v>
      </c>
      <c r="U294" s="478">
        <v>4</v>
      </c>
      <c r="V294" s="101" t="s">
        <v>191</v>
      </c>
      <c r="W294" s="129">
        <v>18</v>
      </c>
      <c r="X294" s="104" t="s">
        <v>198</v>
      </c>
      <c r="Y294" s="129">
        <v>18</v>
      </c>
      <c r="Z294" s="104" t="s">
        <v>205</v>
      </c>
      <c r="AA294" s="129">
        <v>167</v>
      </c>
      <c r="AB294" s="510">
        <f t="shared" ref="AB294:AB322" si="31">S294+T294+U294</f>
        <v>1905</v>
      </c>
    </row>
    <row r="295" spans="1:28" ht="24" customHeight="1" x14ac:dyDescent="0.25">
      <c r="A295" s="481"/>
      <c r="B295" s="482"/>
      <c r="C295" s="471"/>
      <c r="D295" s="59" t="s">
        <v>35</v>
      </c>
      <c r="E295" s="85">
        <v>239712000</v>
      </c>
      <c r="F295" s="183">
        <v>239712000</v>
      </c>
      <c r="G295" s="196">
        <v>239712000</v>
      </c>
      <c r="H295" s="203">
        <v>125823200</v>
      </c>
      <c r="I295" s="123"/>
      <c r="J295" s="123">
        <v>42778400</v>
      </c>
      <c r="K295" s="196">
        <v>42778400</v>
      </c>
      <c r="L295" s="166">
        <v>44537200</v>
      </c>
      <c r="M295" s="39"/>
      <c r="N295" s="319"/>
      <c r="O295" s="319"/>
      <c r="P295" s="479"/>
      <c r="Q295" s="479"/>
      <c r="R295" s="551"/>
      <c r="S295" s="479"/>
      <c r="T295" s="479"/>
      <c r="U295" s="479"/>
      <c r="V295" s="102" t="s">
        <v>192</v>
      </c>
      <c r="W295" s="129">
        <v>688</v>
      </c>
      <c r="X295" s="105" t="s">
        <v>199</v>
      </c>
      <c r="Y295" s="129">
        <v>1137</v>
      </c>
      <c r="Z295" s="105" t="s">
        <v>206</v>
      </c>
      <c r="AA295" s="129">
        <v>15</v>
      </c>
      <c r="AB295" s="511"/>
    </row>
    <row r="296" spans="1:28" ht="24" customHeight="1" x14ac:dyDescent="0.25">
      <c r="A296" s="481"/>
      <c r="B296" s="482"/>
      <c r="C296" s="471"/>
      <c r="D296" s="107" t="s">
        <v>36</v>
      </c>
      <c r="E296" s="88"/>
      <c r="F296" s="88"/>
      <c r="G296" s="88"/>
      <c r="H296" s="88"/>
      <c r="I296" s="123"/>
      <c r="J296" s="123"/>
      <c r="K296" s="44"/>
      <c r="L296" s="39"/>
      <c r="M296" s="39"/>
      <c r="N296" s="319"/>
      <c r="O296" s="319"/>
      <c r="P296" s="479"/>
      <c r="Q296" s="479"/>
      <c r="R296" s="551"/>
      <c r="S296" s="479"/>
      <c r="T296" s="479"/>
      <c r="U296" s="479"/>
      <c r="V296" s="102" t="s">
        <v>193</v>
      </c>
      <c r="W296" s="129">
        <v>492</v>
      </c>
      <c r="X296" s="105" t="s">
        <v>200</v>
      </c>
      <c r="Y296" s="129">
        <v>110</v>
      </c>
      <c r="Z296" s="105" t="s">
        <v>207</v>
      </c>
      <c r="AA296" s="129">
        <v>5</v>
      </c>
      <c r="AB296" s="511"/>
    </row>
    <row r="297" spans="1:28" ht="24" customHeight="1" x14ac:dyDescent="0.25">
      <c r="A297" s="481"/>
      <c r="B297" s="482"/>
      <c r="C297" s="471"/>
      <c r="D297" s="59" t="s">
        <v>37</v>
      </c>
      <c r="E297" s="133">
        <v>18960126.800000001</v>
      </c>
      <c r="F297" s="133">
        <v>18960126.800000001</v>
      </c>
      <c r="G297" s="133">
        <v>18960126.800000001</v>
      </c>
      <c r="H297" s="133">
        <v>18960126.800000001</v>
      </c>
      <c r="I297" s="123"/>
      <c r="J297" s="123">
        <v>17812406.800000001</v>
      </c>
      <c r="K297" s="160">
        <v>17812406</v>
      </c>
      <c r="L297" s="166">
        <v>18960126.800000001</v>
      </c>
      <c r="M297" s="39"/>
      <c r="N297" s="319"/>
      <c r="O297" s="319"/>
      <c r="P297" s="479"/>
      <c r="Q297" s="479"/>
      <c r="R297" s="551"/>
      <c r="S297" s="479"/>
      <c r="T297" s="479"/>
      <c r="U297" s="479"/>
      <c r="V297" s="102" t="s">
        <v>194</v>
      </c>
      <c r="W297" s="129">
        <v>189</v>
      </c>
      <c r="X297" s="105" t="s">
        <v>201</v>
      </c>
      <c r="Y297" s="129">
        <v>376</v>
      </c>
      <c r="Z297" s="105" t="s">
        <v>208</v>
      </c>
      <c r="AA297" s="129">
        <v>1601</v>
      </c>
      <c r="AB297" s="511"/>
    </row>
    <row r="298" spans="1:28" ht="24" customHeight="1" x14ac:dyDescent="0.25">
      <c r="A298" s="481"/>
      <c r="B298" s="482"/>
      <c r="C298" s="471"/>
      <c r="D298" s="473"/>
      <c r="E298" s="465"/>
      <c r="F298" s="465"/>
      <c r="G298" s="465"/>
      <c r="H298" s="465"/>
      <c r="I298" s="465"/>
      <c r="J298" s="465"/>
      <c r="K298" s="465"/>
      <c r="L298" s="465"/>
      <c r="M298" s="465"/>
      <c r="N298" s="319"/>
      <c r="O298" s="319"/>
      <c r="P298" s="479"/>
      <c r="Q298" s="479"/>
      <c r="R298" s="551"/>
      <c r="S298" s="479"/>
      <c r="T298" s="479"/>
      <c r="U298" s="479"/>
      <c r="V298" s="102" t="s">
        <v>195</v>
      </c>
      <c r="W298" s="129">
        <v>484</v>
      </c>
      <c r="X298" s="105" t="s">
        <v>202</v>
      </c>
      <c r="Y298" s="129">
        <v>179</v>
      </c>
      <c r="Z298" s="105" t="s">
        <v>203</v>
      </c>
      <c r="AA298" s="129">
        <v>117</v>
      </c>
      <c r="AB298" s="511"/>
    </row>
    <row r="299" spans="1:28" ht="24" customHeight="1" x14ac:dyDescent="0.25">
      <c r="A299" s="481"/>
      <c r="B299" s="482"/>
      <c r="C299" s="471"/>
      <c r="D299" s="473"/>
      <c r="E299" s="465"/>
      <c r="F299" s="465"/>
      <c r="G299" s="465"/>
      <c r="H299" s="465"/>
      <c r="I299" s="465"/>
      <c r="J299" s="465"/>
      <c r="K299" s="465"/>
      <c r="L299" s="465"/>
      <c r="M299" s="465"/>
      <c r="N299" s="319"/>
      <c r="O299" s="319"/>
      <c r="P299" s="479"/>
      <c r="Q299" s="479"/>
      <c r="R299" s="551"/>
      <c r="S299" s="479"/>
      <c r="T299" s="479"/>
      <c r="U299" s="479"/>
      <c r="V299" s="102" t="s">
        <v>196</v>
      </c>
      <c r="W299" s="129">
        <v>34</v>
      </c>
      <c r="X299" s="102" t="s">
        <v>203</v>
      </c>
      <c r="Y299" s="129">
        <v>85</v>
      </c>
      <c r="Z299" s="105" t="s">
        <v>209</v>
      </c>
      <c r="AA299" s="129">
        <v>0</v>
      </c>
      <c r="AB299" s="511"/>
    </row>
    <row r="300" spans="1:28" ht="24" customHeight="1" thickBot="1" x14ac:dyDescent="0.3">
      <c r="A300" s="481"/>
      <c r="B300" s="482"/>
      <c r="C300" s="472"/>
      <c r="D300" s="474"/>
      <c r="E300" s="466"/>
      <c r="F300" s="466"/>
      <c r="G300" s="466"/>
      <c r="H300" s="466"/>
      <c r="I300" s="466"/>
      <c r="J300" s="466"/>
      <c r="K300" s="466"/>
      <c r="L300" s="466"/>
      <c r="M300" s="466"/>
      <c r="N300" s="320"/>
      <c r="O300" s="320"/>
      <c r="P300" s="480"/>
      <c r="Q300" s="480"/>
      <c r="R300" s="552"/>
      <c r="S300" s="480"/>
      <c r="T300" s="480"/>
      <c r="U300" s="480"/>
      <c r="V300" s="103" t="s">
        <v>197</v>
      </c>
      <c r="W300" s="129">
        <v>0</v>
      </c>
      <c r="X300" s="103" t="s">
        <v>204</v>
      </c>
      <c r="Y300" s="129"/>
      <c r="Z300" s="103"/>
      <c r="AA300" s="176"/>
      <c r="AB300" s="512"/>
    </row>
    <row r="301" spans="1:28" ht="24" customHeight="1" x14ac:dyDescent="0.25">
      <c r="A301" s="481"/>
      <c r="B301" s="482"/>
      <c r="C301" s="470" t="s">
        <v>183</v>
      </c>
      <c r="D301" s="58" t="s">
        <v>34</v>
      </c>
      <c r="E301" s="91">
        <v>1197</v>
      </c>
      <c r="F301" s="91">
        <v>1197</v>
      </c>
      <c r="G301" s="91">
        <v>1197</v>
      </c>
      <c r="H301" s="91">
        <v>1197</v>
      </c>
      <c r="I301" s="128"/>
      <c r="J301" s="91">
        <v>973</v>
      </c>
      <c r="K301" s="111">
        <v>1562</v>
      </c>
      <c r="L301" s="110">
        <v>1933</v>
      </c>
      <c r="M301" s="110"/>
      <c r="N301" s="318" t="s">
        <v>214</v>
      </c>
      <c r="O301" s="318" t="s">
        <v>215</v>
      </c>
      <c r="P301" s="550"/>
      <c r="Q301" s="516" t="s">
        <v>210</v>
      </c>
      <c r="R301" s="550" t="s">
        <v>216</v>
      </c>
      <c r="S301" s="478">
        <v>718</v>
      </c>
      <c r="T301" s="478">
        <v>1213</v>
      </c>
      <c r="U301" s="478">
        <v>2</v>
      </c>
      <c r="V301" s="101" t="s">
        <v>191</v>
      </c>
      <c r="W301" s="129">
        <v>4</v>
      </c>
      <c r="X301" s="104" t="s">
        <v>198</v>
      </c>
      <c r="Y301" s="129">
        <v>1</v>
      </c>
      <c r="Z301" s="104" t="s">
        <v>205</v>
      </c>
      <c r="AA301" s="129">
        <v>113</v>
      </c>
      <c r="AB301" s="510">
        <f t="shared" si="31"/>
        <v>1933</v>
      </c>
    </row>
    <row r="302" spans="1:28" ht="24" customHeight="1" x14ac:dyDescent="0.25">
      <c r="A302" s="481"/>
      <c r="B302" s="482"/>
      <c r="C302" s="471"/>
      <c r="D302" s="59" t="s">
        <v>35</v>
      </c>
      <c r="E302" s="171">
        <v>239712000</v>
      </c>
      <c r="F302" s="183">
        <v>239712000</v>
      </c>
      <c r="G302" s="196">
        <v>239712000</v>
      </c>
      <c r="H302" s="203">
        <v>125823200</v>
      </c>
      <c r="I302" s="123"/>
      <c r="J302" s="183">
        <v>42778400</v>
      </c>
      <c r="K302" s="196">
        <v>42778400</v>
      </c>
      <c r="L302" s="203">
        <v>44537200</v>
      </c>
      <c r="M302" s="39"/>
      <c r="N302" s="319"/>
      <c r="O302" s="319"/>
      <c r="P302" s="551"/>
      <c r="Q302" s="517"/>
      <c r="R302" s="551"/>
      <c r="S302" s="479"/>
      <c r="T302" s="479"/>
      <c r="U302" s="479"/>
      <c r="V302" s="102" t="s">
        <v>192</v>
      </c>
      <c r="W302" s="129">
        <v>693</v>
      </c>
      <c r="X302" s="105" t="s">
        <v>199</v>
      </c>
      <c r="Y302" s="129">
        <v>909</v>
      </c>
      <c r="Z302" s="105" t="s">
        <v>206</v>
      </c>
      <c r="AA302" s="129">
        <v>11</v>
      </c>
      <c r="AB302" s="511"/>
    </row>
    <row r="303" spans="1:28" ht="24" customHeight="1" x14ac:dyDescent="0.25">
      <c r="A303" s="481"/>
      <c r="B303" s="482"/>
      <c r="C303" s="471"/>
      <c r="D303" s="107" t="s">
        <v>36</v>
      </c>
      <c r="E303" s="88"/>
      <c r="F303" s="88"/>
      <c r="G303" s="88"/>
      <c r="H303" s="88"/>
      <c r="I303" s="123"/>
      <c r="J303" s="123"/>
      <c r="K303" s="163"/>
      <c r="L303" s="39"/>
      <c r="M303" s="39"/>
      <c r="N303" s="319"/>
      <c r="O303" s="319"/>
      <c r="P303" s="551"/>
      <c r="Q303" s="517"/>
      <c r="R303" s="551"/>
      <c r="S303" s="479"/>
      <c r="T303" s="479"/>
      <c r="U303" s="479"/>
      <c r="V303" s="102" t="s">
        <v>193</v>
      </c>
      <c r="W303" s="129">
        <v>297</v>
      </c>
      <c r="X303" s="105" t="s">
        <v>200</v>
      </c>
      <c r="Y303" s="129">
        <v>135</v>
      </c>
      <c r="Z303" s="105" t="s">
        <v>207</v>
      </c>
      <c r="AA303" s="129">
        <v>15</v>
      </c>
      <c r="AB303" s="511"/>
    </row>
    <row r="304" spans="1:28" ht="24" customHeight="1" x14ac:dyDescent="0.25">
      <c r="A304" s="481"/>
      <c r="B304" s="482"/>
      <c r="C304" s="471"/>
      <c r="D304" s="59" t="s">
        <v>37</v>
      </c>
      <c r="E304" s="133">
        <v>18960126.800000001</v>
      </c>
      <c r="F304" s="133">
        <v>18960126.800000001</v>
      </c>
      <c r="G304" s="133">
        <v>18960126.800000001</v>
      </c>
      <c r="H304" s="133">
        <v>18960126.800000001</v>
      </c>
      <c r="I304" s="123"/>
      <c r="J304" s="183">
        <v>17812406.800000001</v>
      </c>
      <c r="K304" s="196">
        <v>17812406</v>
      </c>
      <c r="L304" s="203">
        <v>18960126.800000001</v>
      </c>
      <c r="M304" s="39"/>
      <c r="N304" s="319"/>
      <c r="O304" s="319"/>
      <c r="P304" s="551"/>
      <c r="Q304" s="517"/>
      <c r="R304" s="551"/>
      <c r="S304" s="479"/>
      <c r="T304" s="479"/>
      <c r="U304" s="479"/>
      <c r="V304" s="102" t="s">
        <v>194</v>
      </c>
      <c r="W304" s="129">
        <v>271</v>
      </c>
      <c r="X304" s="105" t="s">
        <v>201</v>
      </c>
      <c r="Y304" s="129">
        <v>228</v>
      </c>
      <c r="Z304" s="105" t="s">
        <v>208</v>
      </c>
      <c r="AA304" s="129">
        <v>1734</v>
      </c>
      <c r="AB304" s="511"/>
    </row>
    <row r="305" spans="1:28" ht="24" customHeight="1" x14ac:dyDescent="0.25">
      <c r="A305" s="481"/>
      <c r="B305" s="482"/>
      <c r="C305" s="471"/>
      <c r="D305" s="473"/>
      <c r="E305" s="465"/>
      <c r="F305" s="465"/>
      <c r="G305" s="465"/>
      <c r="H305" s="465"/>
      <c r="I305" s="465"/>
      <c r="J305" s="465"/>
      <c r="K305" s="465"/>
      <c r="L305" s="465"/>
      <c r="M305" s="465"/>
      <c r="N305" s="319"/>
      <c r="O305" s="319"/>
      <c r="P305" s="551"/>
      <c r="Q305" s="517"/>
      <c r="R305" s="551"/>
      <c r="S305" s="479"/>
      <c r="T305" s="479"/>
      <c r="U305" s="479"/>
      <c r="V305" s="102" t="s">
        <v>195</v>
      </c>
      <c r="W305" s="129">
        <v>546</v>
      </c>
      <c r="X305" s="105" t="s">
        <v>202</v>
      </c>
      <c r="Y305" s="129">
        <v>588</v>
      </c>
      <c r="Z305" s="105" t="s">
        <v>203</v>
      </c>
      <c r="AA305" s="129">
        <v>60</v>
      </c>
      <c r="AB305" s="511"/>
    </row>
    <row r="306" spans="1:28" ht="24" customHeight="1" x14ac:dyDescent="0.25">
      <c r="A306" s="481"/>
      <c r="B306" s="482"/>
      <c r="C306" s="471"/>
      <c r="D306" s="473"/>
      <c r="E306" s="465"/>
      <c r="F306" s="465"/>
      <c r="G306" s="465"/>
      <c r="H306" s="465"/>
      <c r="I306" s="465"/>
      <c r="J306" s="465"/>
      <c r="K306" s="465"/>
      <c r="L306" s="465"/>
      <c r="M306" s="465"/>
      <c r="N306" s="319"/>
      <c r="O306" s="319"/>
      <c r="P306" s="551"/>
      <c r="Q306" s="517"/>
      <c r="R306" s="551"/>
      <c r="S306" s="479"/>
      <c r="T306" s="479"/>
      <c r="U306" s="479"/>
      <c r="V306" s="102" t="s">
        <v>196</v>
      </c>
      <c r="W306" s="129">
        <v>122</v>
      </c>
      <c r="X306" s="102" t="s">
        <v>203</v>
      </c>
      <c r="Y306" s="129">
        <v>72</v>
      </c>
      <c r="Z306" s="105" t="s">
        <v>209</v>
      </c>
      <c r="AA306" s="129">
        <v>0</v>
      </c>
      <c r="AB306" s="511"/>
    </row>
    <row r="307" spans="1:28" ht="24" customHeight="1" thickBot="1" x14ac:dyDescent="0.3">
      <c r="A307" s="481"/>
      <c r="B307" s="482"/>
      <c r="C307" s="472"/>
      <c r="D307" s="474"/>
      <c r="E307" s="466"/>
      <c r="F307" s="466"/>
      <c r="G307" s="466"/>
      <c r="H307" s="466"/>
      <c r="I307" s="466"/>
      <c r="J307" s="466"/>
      <c r="K307" s="466"/>
      <c r="L307" s="466"/>
      <c r="M307" s="466"/>
      <c r="N307" s="320"/>
      <c r="O307" s="320"/>
      <c r="P307" s="552"/>
      <c r="Q307" s="518"/>
      <c r="R307" s="552"/>
      <c r="S307" s="480"/>
      <c r="T307" s="480"/>
      <c r="U307" s="480"/>
      <c r="V307" s="103" t="s">
        <v>197</v>
      </c>
      <c r="W307" s="129">
        <v>0</v>
      </c>
      <c r="X307" s="103" t="s">
        <v>204</v>
      </c>
      <c r="Y307" s="129">
        <v>0</v>
      </c>
      <c r="Z307" s="103"/>
      <c r="AA307" s="176"/>
      <c r="AB307" s="512"/>
    </row>
    <row r="308" spans="1:28" ht="24" customHeight="1" x14ac:dyDescent="0.25">
      <c r="A308" s="481"/>
      <c r="B308" s="482"/>
      <c r="C308" s="470" t="s">
        <v>185</v>
      </c>
      <c r="D308" s="58" t="s">
        <v>34</v>
      </c>
      <c r="E308" s="91">
        <v>1266</v>
      </c>
      <c r="F308" s="91">
        <v>1266</v>
      </c>
      <c r="G308" s="91">
        <v>1266</v>
      </c>
      <c r="H308" s="91">
        <v>1266</v>
      </c>
      <c r="I308" s="128"/>
      <c r="J308" s="91">
        <v>1046</v>
      </c>
      <c r="K308" s="111">
        <v>1809</v>
      </c>
      <c r="L308" s="110">
        <v>2810</v>
      </c>
      <c r="M308" s="110"/>
      <c r="N308" s="318" t="s">
        <v>217</v>
      </c>
      <c r="O308" s="318" t="s">
        <v>218</v>
      </c>
      <c r="P308" s="550"/>
      <c r="Q308" s="516" t="s">
        <v>210</v>
      </c>
      <c r="R308" s="550" t="s">
        <v>219</v>
      </c>
      <c r="S308" s="478">
        <v>1030</v>
      </c>
      <c r="T308" s="478">
        <v>1776</v>
      </c>
      <c r="U308" s="478">
        <v>4</v>
      </c>
      <c r="V308" s="101" t="s">
        <v>191</v>
      </c>
      <c r="W308" s="129">
        <v>60</v>
      </c>
      <c r="X308" s="104" t="s">
        <v>198</v>
      </c>
      <c r="Y308" s="129">
        <v>91</v>
      </c>
      <c r="Z308" s="104" t="s">
        <v>205</v>
      </c>
      <c r="AA308" s="129">
        <v>182</v>
      </c>
      <c r="AB308" s="510">
        <f t="shared" si="31"/>
        <v>2810</v>
      </c>
    </row>
    <row r="309" spans="1:28" ht="24" customHeight="1" x14ac:dyDescent="0.25">
      <c r="A309" s="481"/>
      <c r="B309" s="482"/>
      <c r="C309" s="471"/>
      <c r="D309" s="59" t="s">
        <v>35</v>
      </c>
      <c r="E309" s="171">
        <v>239712000</v>
      </c>
      <c r="F309" s="183">
        <v>239712000</v>
      </c>
      <c r="G309" s="196">
        <v>239712000</v>
      </c>
      <c r="H309" s="203">
        <v>125823200</v>
      </c>
      <c r="I309" s="123"/>
      <c r="J309" s="183">
        <v>42778400</v>
      </c>
      <c r="K309" s="196">
        <v>42778400</v>
      </c>
      <c r="L309" s="203">
        <v>44537200</v>
      </c>
      <c r="M309" s="39"/>
      <c r="N309" s="319"/>
      <c r="O309" s="319"/>
      <c r="P309" s="551"/>
      <c r="Q309" s="517"/>
      <c r="R309" s="551"/>
      <c r="S309" s="479"/>
      <c r="T309" s="479"/>
      <c r="U309" s="479"/>
      <c r="V309" s="102" t="s">
        <v>192</v>
      </c>
      <c r="W309" s="129">
        <v>1394</v>
      </c>
      <c r="X309" s="105" t="s">
        <v>199</v>
      </c>
      <c r="Y309" s="129">
        <v>1915</v>
      </c>
      <c r="Z309" s="105" t="s">
        <v>206</v>
      </c>
      <c r="AA309" s="129">
        <v>17</v>
      </c>
      <c r="AB309" s="511"/>
    </row>
    <row r="310" spans="1:28" ht="24" customHeight="1" x14ac:dyDescent="0.25">
      <c r="A310" s="481"/>
      <c r="B310" s="482"/>
      <c r="C310" s="471"/>
      <c r="D310" s="107" t="s">
        <v>36</v>
      </c>
      <c r="E310" s="90"/>
      <c r="F310" s="90"/>
      <c r="G310" s="90"/>
      <c r="H310" s="90"/>
      <c r="I310" s="123"/>
      <c r="J310" s="123"/>
      <c r="K310" s="163"/>
      <c r="L310" s="39"/>
      <c r="M310" s="39"/>
      <c r="N310" s="319"/>
      <c r="O310" s="319"/>
      <c r="P310" s="551"/>
      <c r="Q310" s="517"/>
      <c r="R310" s="551"/>
      <c r="S310" s="479"/>
      <c r="T310" s="479"/>
      <c r="U310" s="479"/>
      <c r="V310" s="102" t="s">
        <v>193</v>
      </c>
      <c r="W310" s="129">
        <v>684</v>
      </c>
      <c r="X310" s="105" t="s">
        <v>200</v>
      </c>
      <c r="Y310" s="129">
        <v>65</v>
      </c>
      <c r="Z310" s="105" t="s">
        <v>207</v>
      </c>
      <c r="AA310" s="129">
        <v>8</v>
      </c>
      <c r="AB310" s="511"/>
    </row>
    <row r="311" spans="1:28" ht="24" customHeight="1" x14ac:dyDescent="0.25">
      <c r="A311" s="481"/>
      <c r="B311" s="482"/>
      <c r="C311" s="471"/>
      <c r="D311" s="59" t="s">
        <v>37</v>
      </c>
      <c r="E311" s="133">
        <v>18960126.800000001</v>
      </c>
      <c r="F311" s="133">
        <v>18960126.800000001</v>
      </c>
      <c r="G311" s="133">
        <v>18960126.800000001</v>
      </c>
      <c r="H311" s="133">
        <v>18960126.800000001</v>
      </c>
      <c r="I311" s="123"/>
      <c r="J311" s="183">
        <v>17812406.800000001</v>
      </c>
      <c r="K311" s="196">
        <v>17812406</v>
      </c>
      <c r="L311" s="203">
        <v>18960126.800000001</v>
      </c>
      <c r="M311" s="39"/>
      <c r="N311" s="319"/>
      <c r="O311" s="319"/>
      <c r="P311" s="551"/>
      <c r="Q311" s="517"/>
      <c r="R311" s="551"/>
      <c r="S311" s="479"/>
      <c r="T311" s="479"/>
      <c r="U311" s="479"/>
      <c r="V311" s="102" t="s">
        <v>194</v>
      </c>
      <c r="W311" s="129">
        <v>201</v>
      </c>
      <c r="X311" s="105" t="s">
        <v>201</v>
      </c>
      <c r="Y311" s="129">
        <v>174</v>
      </c>
      <c r="Z311" s="105" t="s">
        <v>208</v>
      </c>
      <c r="AA311" s="129">
        <v>2478</v>
      </c>
      <c r="AB311" s="511"/>
    </row>
    <row r="312" spans="1:28" ht="24" customHeight="1" x14ac:dyDescent="0.25">
      <c r="A312" s="481"/>
      <c r="B312" s="482"/>
      <c r="C312" s="471"/>
      <c r="D312" s="473"/>
      <c r="E312" s="465"/>
      <c r="F312" s="465"/>
      <c r="G312" s="465"/>
      <c r="H312" s="465"/>
      <c r="I312" s="465"/>
      <c r="J312" s="465"/>
      <c r="K312" s="465"/>
      <c r="L312" s="465"/>
      <c r="M312" s="465"/>
      <c r="N312" s="319"/>
      <c r="O312" s="319"/>
      <c r="P312" s="551"/>
      <c r="Q312" s="517"/>
      <c r="R312" s="551"/>
      <c r="S312" s="479"/>
      <c r="T312" s="479"/>
      <c r="U312" s="479"/>
      <c r="V312" s="102" t="s">
        <v>195</v>
      </c>
      <c r="W312" s="129">
        <v>421</v>
      </c>
      <c r="X312" s="105" t="s">
        <v>202</v>
      </c>
      <c r="Y312" s="129">
        <v>413</v>
      </c>
      <c r="Z312" s="105" t="s">
        <v>203</v>
      </c>
      <c r="AA312" s="129">
        <v>125</v>
      </c>
      <c r="AB312" s="511"/>
    </row>
    <row r="313" spans="1:28" ht="24" customHeight="1" x14ac:dyDescent="0.25">
      <c r="A313" s="481"/>
      <c r="B313" s="482"/>
      <c r="C313" s="471"/>
      <c r="D313" s="473"/>
      <c r="E313" s="465"/>
      <c r="F313" s="465"/>
      <c r="G313" s="465"/>
      <c r="H313" s="465"/>
      <c r="I313" s="465"/>
      <c r="J313" s="465"/>
      <c r="K313" s="465"/>
      <c r="L313" s="465"/>
      <c r="M313" s="465"/>
      <c r="N313" s="319"/>
      <c r="O313" s="319"/>
      <c r="P313" s="551"/>
      <c r="Q313" s="517"/>
      <c r="R313" s="551"/>
      <c r="S313" s="479"/>
      <c r="T313" s="479"/>
      <c r="U313" s="479"/>
      <c r="V313" s="102" t="s">
        <v>196</v>
      </c>
      <c r="W313" s="129">
        <v>50</v>
      </c>
      <c r="X313" s="102" t="s">
        <v>203</v>
      </c>
      <c r="Y313" s="129">
        <v>152</v>
      </c>
      <c r="Z313" s="105" t="s">
        <v>209</v>
      </c>
      <c r="AA313" s="129">
        <v>0</v>
      </c>
      <c r="AB313" s="511"/>
    </row>
    <row r="314" spans="1:28" ht="24" customHeight="1" thickBot="1" x14ac:dyDescent="0.3">
      <c r="A314" s="481"/>
      <c r="B314" s="482"/>
      <c r="C314" s="472"/>
      <c r="D314" s="474"/>
      <c r="E314" s="466"/>
      <c r="F314" s="466"/>
      <c r="G314" s="466"/>
      <c r="H314" s="466"/>
      <c r="I314" s="466"/>
      <c r="J314" s="466"/>
      <c r="K314" s="466"/>
      <c r="L314" s="466"/>
      <c r="M314" s="466"/>
      <c r="N314" s="320"/>
      <c r="O314" s="320"/>
      <c r="P314" s="552"/>
      <c r="Q314" s="518"/>
      <c r="R314" s="552"/>
      <c r="S314" s="480"/>
      <c r="T314" s="480"/>
      <c r="U314" s="480"/>
      <c r="V314" s="103" t="s">
        <v>197</v>
      </c>
      <c r="W314" s="129">
        <v>0</v>
      </c>
      <c r="X314" s="103" t="s">
        <v>204</v>
      </c>
      <c r="Y314" s="129">
        <v>0</v>
      </c>
      <c r="Z314" s="103"/>
      <c r="AA314" s="176"/>
      <c r="AB314" s="512"/>
    </row>
    <row r="315" spans="1:28" ht="24" customHeight="1" x14ac:dyDescent="0.25">
      <c r="A315" s="481"/>
      <c r="B315" s="482"/>
      <c r="C315" s="470" t="s">
        <v>186</v>
      </c>
      <c r="D315" s="58" t="s">
        <v>34</v>
      </c>
      <c r="E315" s="91">
        <v>1410</v>
      </c>
      <c r="F315" s="91">
        <v>1410</v>
      </c>
      <c r="G315" s="91">
        <v>1410</v>
      </c>
      <c r="H315" s="91">
        <v>1410</v>
      </c>
      <c r="I315" s="128"/>
      <c r="J315" s="91">
        <v>1262</v>
      </c>
      <c r="K315" s="111">
        <v>2694</v>
      </c>
      <c r="L315" s="112">
        <v>3645</v>
      </c>
      <c r="M315" s="112"/>
      <c r="N315" s="75" t="s">
        <v>163</v>
      </c>
      <c r="O315" s="318" t="s">
        <v>220</v>
      </c>
      <c r="P315" s="550"/>
      <c r="Q315" s="516" t="s">
        <v>210</v>
      </c>
      <c r="R315" s="550" t="s">
        <v>221</v>
      </c>
      <c r="S315" s="478">
        <v>1221</v>
      </c>
      <c r="T315" s="478">
        <v>2424</v>
      </c>
      <c r="U315" s="478"/>
      <c r="V315" s="101" t="s">
        <v>191</v>
      </c>
      <c r="W315" s="129">
        <v>37</v>
      </c>
      <c r="X315" s="104" t="s">
        <v>198</v>
      </c>
      <c r="Y315" s="129">
        <v>41</v>
      </c>
      <c r="Z315" s="104" t="s">
        <v>205</v>
      </c>
      <c r="AA315" s="129">
        <v>421</v>
      </c>
      <c r="AB315" s="510">
        <f t="shared" si="31"/>
        <v>3645</v>
      </c>
    </row>
    <row r="316" spans="1:28" ht="24" customHeight="1" x14ac:dyDescent="0.25">
      <c r="A316" s="481"/>
      <c r="B316" s="482"/>
      <c r="C316" s="471"/>
      <c r="D316" s="59" t="s">
        <v>35</v>
      </c>
      <c r="E316" s="171">
        <v>239712000</v>
      </c>
      <c r="F316" s="183">
        <v>239712000</v>
      </c>
      <c r="G316" s="196">
        <v>239712000</v>
      </c>
      <c r="H316" s="203">
        <v>125823200</v>
      </c>
      <c r="I316" s="123"/>
      <c r="J316" s="183">
        <v>42778400</v>
      </c>
      <c r="K316" s="196">
        <v>42778400</v>
      </c>
      <c r="L316" s="203">
        <v>44537200</v>
      </c>
      <c r="M316" s="39"/>
      <c r="N316" s="132" t="s">
        <v>164</v>
      </c>
      <c r="O316" s="319"/>
      <c r="P316" s="551"/>
      <c r="Q316" s="517"/>
      <c r="R316" s="551"/>
      <c r="S316" s="479"/>
      <c r="T316" s="479"/>
      <c r="U316" s="479"/>
      <c r="V316" s="102" t="s">
        <v>192</v>
      </c>
      <c r="W316" s="129">
        <v>1020</v>
      </c>
      <c r="X316" s="105" t="s">
        <v>199</v>
      </c>
      <c r="Y316" s="129">
        <v>1467</v>
      </c>
      <c r="Z316" s="105" t="s">
        <v>206</v>
      </c>
      <c r="AA316" s="129">
        <v>19</v>
      </c>
      <c r="AB316" s="511"/>
    </row>
    <row r="317" spans="1:28" ht="24" customHeight="1" x14ac:dyDescent="0.25">
      <c r="A317" s="481"/>
      <c r="B317" s="482"/>
      <c r="C317" s="471"/>
      <c r="D317" s="107" t="s">
        <v>36</v>
      </c>
      <c r="E317" s="90"/>
      <c r="F317" s="90"/>
      <c r="G317" s="90"/>
      <c r="H317" s="90"/>
      <c r="I317" s="123"/>
      <c r="J317" s="123"/>
      <c r="K317" s="164"/>
      <c r="L317" s="39"/>
      <c r="M317" s="39"/>
      <c r="N317" s="553" t="s">
        <v>177</v>
      </c>
      <c r="O317" s="319"/>
      <c r="P317" s="551"/>
      <c r="Q317" s="517"/>
      <c r="R317" s="551"/>
      <c r="S317" s="479"/>
      <c r="T317" s="479"/>
      <c r="U317" s="479"/>
      <c r="V317" s="102" t="s">
        <v>193</v>
      </c>
      <c r="W317" s="129">
        <v>670</v>
      </c>
      <c r="X317" s="105" t="s">
        <v>200</v>
      </c>
      <c r="Y317" s="129">
        <v>198</v>
      </c>
      <c r="Z317" s="105" t="s">
        <v>207</v>
      </c>
      <c r="AA317" s="129">
        <v>17</v>
      </c>
      <c r="AB317" s="511"/>
    </row>
    <row r="318" spans="1:28" ht="24" customHeight="1" x14ac:dyDescent="0.25">
      <c r="A318" s="481"/>
      <c r="B318" s="482"/>
      <c r="C318" s="471"/>
      <c r="D318" s="59" t="s">
        <v>37</v>
      </c>
      <c r="E318" s="133">
        <v>18960126.800000001</v>
      </c>
      <c r="F318" s="133">
        <v>18960126.800000001</v>
      </c>
      <c r="G318" s="133">
        <v>18960126.800000001</v>
      </c>
      <c r="H318" s="133">
        <v>18960126.800000001</v>
      </c>
      <c r="I318" s="123"/>
      <c r="J318" s="183">
        <v>17812406.800000001</v>
      </c>
      <c r="K318" s="196">
        <v>17812406</v>
      </c>
      <c r="L318" s="203">
        <v>18960126.800000001</v>
      </c>
      <c r="M318" s="39"/>
      <c r="N318" s="553"/>
      <c r="O318" s="319"/>
      <c r="P318" s="551"/>
      <c r="Q318" s="517"/>
      <c r="R318" s="551"/>
      <c r="S318" s="479"/>
      <c r="T318" s="479"/>
      <c r="U318" s="479"/>
      <c r="V318" s="102" t="s">
        <v>194</v>
      </c>
      <c r="W318" s="129">
        <v>570</v>
      </c>
      <c r="X318" s="105" t="s">
        <v>201</v>
      </c>
      <c r="Y318" s="129">
        <v>552</v>
      </c>
      <c r="Z318" s="105" t="s">
        <v>208</v>
      </c>
      <c r="AA318" s="129">
        <v>2935</v>
      </c>
      <c r="AB318" s="511"/>
    </row>
    <row r="319" spans="1:28" ht="24" customHeight="1" x14ac:dyDescent="0.25">
      <c r="A319" s="481"/>
      <c r="B319" s="482"/>
      <c r="C319" s="471"/>
      <c r="D319" s="473"/>
      <c r="E319" s="465"/>
      <c r="F319" s="465"/>
      <c r="G319" s="465"/>
      <c r="H319" s="465"/>
      <c r="I319" s="465"/>
      <c r="J319" s="465"/>
      <c r="K319" s="465"/>
      <c r="L319" s="465"/>
      <c r="M319" s="465"/>
      <c r="N319" s="553"/>
      <c r="O319" s="319"/>
      <c r="P319" s="551"/>
      <c r="Q319" s="517"/>
      <c r="R319" s="551"/>
      <c r="S319" s="479"/>
      <c r="T319" s="479"/>
      <c r="U319" s="479"/>
      <c r="V319" s="102" t="s">
        <v>195</v>
      </c>
      <c r="W319" s="129">
        <v>1157</v>
      </c>
      <c r="X319" s="105" t="s">
        <v>202</v>
      </c>
      <c r="Y319" s="129">
        <v>1019</v>
      </c>
      <c r="Z319" s="105" t="s">
        <v>203</v>
      </c>
      <c r="AA319" s="129">
        <v>253</v>
      </c>
      <c r="AB319" s="511"/>
    </row>
    <row r="320" spans="1:28" ht="24" customHeight="1" x14ac:dyDescent="0.25">
      <c r="A320" s="481"/>
      <c r="B320" s="482"/>
      <c r="C320" s="471"/>
      <c r="D320" s="473"/>
      <c r="E320" s="465"/>
      <c r="F320" s="465"/>
      <c r="G320" s="465"/>
      <c r="H320" s="465"/>
      <c r="I320" s="465"/>
      <c r="J320" s="465"/>
      <c r="K320" s="465"/>
      <c r="L320" s="465"/>
      <c r="M320" s="465"/>
      <c r="N320" s="553"/>
      <c r="O320" s="319"/>
      <c r="P320" s="551"/>
      <c r="Q320" s="517"/>
      <c r="R320" s="551"/>
      <c r="S320" s="479"/>
      <c r="T320" s="479"/>
      <c r="U320" s="479"/>
      <c r="V320" s="102" t="s">
        <v>196</v>
      </c>
      <c r="W320" s="129">
        <v>191</v>
      </c>
      <c r="X320" s="102" t="s">
        <v>203</v>
      </c>
      <c r="Y320" s="129">
        <v>368</v>
      </c>
      <c r="Z320" s="105" t="s">
        <v>209</v>
      </c>
      <c r="AA320" s="129">
        <v>0</v>
      </c>
      <c r="AB320" s="511"/>
    </row>
    <row r="321" spans="1:28" ht="24" customHeight="1" thickBot="1" x14ac:dyDescent="0.3">
      <c r="A321" s="481"/>
      <c r="B321" s="482"/>
      <c r="C321" s="472"/>
      <c r="D321" s="474"/>
      <c r="E321" s="466"/>
      <c r="F321" s="466"/>
      <c r="G321" s="466"/>
      <c r="H321" s="466"/>
      <c r="I321" s="466"/>
      <c r="J321" s="466"/>
      <c r="K321" s="466"/>
      <c r="L321" s="466"/>
      <c r="M321" s="466"/>
      <c r="N321" s="554"/>
      <c r="O321" s="320"/>
      <c r="P321" s="552"/>
      <c r="Q321" s="518"/>
      <c r="R321" s="552"/>
      <c r="S321" s="480"/>
      <c r="T321" s="480"/>
      <c r="U321" s="480"/>
      <c r="V321" s="103" t="s">
        <v>197</v>
      </c>
      <c r="W321" s="129">
        <v>0</v>
      </c>
      <c r="X321" s="103" t="s">
        <v>204</v>
      </c>
      <c r="Y321" s="129">
        <v>0</v>
      </c>
      <c r="Z321" s="103"/>
      <c r="AA321" s="176"/>
      <c r="AB321" s="512"/>
    </row>
    <row r="322" spans="1:28" ht="24" customHeight="1" x14ac:dyDescent="0.25">
      <c r="A322" s="481"/>
      <c r="B322" s="482"/>
      <c r="C322" s="470" t="s">
        <v>187</v>
      </c>
      <c r="D322" s="58" t="s">
        <v>34</v>
      </c>
      <c r="E322" s="92">
        <v>2115</v>
      </c>
      <c r="F322" s="92">
        <v>2115</v>
      </c>
      <c r="G322" s="92">
        <v>2115</v>
      </c>
      <c r="H322" s="92">
        <v>2115</v>
      </c>
      <c r="I322" s="128"/>
      <c r="J322" s="92">
        <v>786</v>
      </c>
      <c r="K322" s="92">
        <v>1967</v>
      </c>
      <c r="L322" s="110">
        <v>2727</v>
      </c>
      <c r="M322" s="110"/>
      <c r="N322" s="467" t="s">
        <v>222</v>
      </c>
      <c r="O322" s="467"/>
      <c r="P322" s="467"/>
      <c r="Q322" s="516" t="s">
        <v>210</v>
      </c>
      <c r="R322" s="467" t="s">
        <v>222</v>
      </c>
      <c r="S322" s="478">
        <v>1162</v>
      </c>
      <c r="T322" s="478">
        <v>1560</v>
      </c>
      <c r="U322" s="478">
        <v>5</v>
      </c>
      <c r="V322" s="101" t="s">
        <v>191</v>
      </c>
      <c r="W322" s="129">
        <v>11</v>
      </c>
      <c r="X322" s="104" t="s">
        <v>198</v>
      </c>
      <c r="Y322" s="129">
        <v>0</v>
      </c>
      <c r="Z322" s="104" t="s">
        <v>205</v>
      </c>
      <c r="AA322" s="129">
        <v>222</v>
      </c>
      <c r="AB322" s="510">
        <f t="shared" si="31"/>
        <v>2727</v>
      </c>
    </row>
    <row r="323" spans="1:28" ht="24" customHeight="1" x14ac:dyDescent="0.25">
      <c r="A323" s="481"/>
      <c r="B323" s="482"/>
      <c r="C323" s="471"/>
      <c r="D323" s="59" t="s">
        <v>35</v>
      </c>
      <c r="E323" s="85">
        <v>222816000</v>
      </c>
      <c r="F323" s="183">
        <v>222816000</v>
      </c>
      <c r="G323" s="196">
        <v>222816000</v>
      </c>
      <c r="H323" s="203">
        <v>125823200</v>
      </c>
      <c r="I323" s="123"/>
      <c r="J323" s="183">
        <v>42778400</v>
      </c>
      <c r="K323" s="196">
        <v>42778400</v>
      </c>
      <c r="L323" s="203">
        <v>44537200</v>
      </c>
      <c r="M323" s="39"/>
      <c r="N323" s="468"/>
      <c r="O323" s="468"/>
      <c r="P323" s="468"/>
      <c r="Q323" s="517"/>
      <c r="R323" s="468"/>
      <c r="S323" s="479"/>
      <c r="T323" s="479"/>
      <c r="U323" s="479"/>
      <c r="V323" s="102" t="s">
        <v>192</v>
      </c>
      <c r="W323" s="129">
        <v>946</v>
      </c>
      <c r="X323" s="105" t="s">
        <v>199</v>
      </c>
      <c r="Y323" s="129">
        <v>994</v>
      </c>
      <c r="Z323" s="105" t="s">
        <v>206</v>
      </c>
      <c r="AA323" s="129">
        <v>47</v>
      </c>
      <c r="AB323" s="511"/>
    </row>
    <row r="324" spans="1:28" ht="24" customHeight="1" x14ac:dyDescent="0.25">
      <c r="A324" s="481"/>
      <c r="B324" s="482"/>
      <c r="C324" s="471"/>
      <c r="D324" s="107" t="s">
        <v>36</v>
      </c>
      <c r="E324" s="93"/>
      <c r="F324" s="93"/>
      <c r="G324" s="93"/>
      <c r="H324" s="93"/>
      <c r="I324" s="123"/>
      <c r="J324" s="123"/>
      <c r="K324" s="164"/>
      <c r="L324" s="39"/>
      <c r="M324" s="39"/>
      <c r="N324" s="468"/>
      <c r="O324" s="468"/>
      <c r="P324" s="468"/>
      <c r="Q324" s="517"/>
      <c r="R324" s="468"/>
      <c r="S324" s="479"/>
      <c r="T324" s="479"/>
      <c r="U324" s="479"/>
      <c r="V324" s="102" t="s">
        <v>193</v>
      </c>
      <c r="W324" s="129">
        <v>422</v>
      </c>
      <c r="X324" s="105" t="s">
        <v>200</v>
      </c>
      <c r="Y324" s="129">
        <v>0</v>
      </c>
      <c r="Z324" s="105" t="s">
        <v>207</v>
      </c>
      <c r="AA324" s="129">
        <v>16</v>
      </c>
      <c r="AB324" s="511"/>
    </row>
    <row r="325" spans="1:28" ht="24" customHeight="1" x14ac:dyDescent="0.25">
      <c r="A325" s="481"/>
      <c r="B325" s="482"/>
      <c r="C325" s="471"/>
      <c r="D325" s="59" t="s">
        <v>37</v>
      </c>
      <c r="E325" s="133">
        <v>18960126.800000001</v>
      </c>
      <c r="F325" s="194">
        <v>18960126.800000001</v>
      </c>
      <c r="G325" s="194">
        <v>18960126.800000001</v>
      </c>
      <c r="H325" s="194">
        <v>18960126.800000001</v>
      </c>
      <c r="I325" s="123"/>
      <c r="J325" s="183">
        <v>17812406.800000001</v>
      </c>
      <c r="K325" s="196">
        <v>17812410</v>
      </c>
      <c r="L325" s="203">
        <v>18960126.800000001</v>
      </c>
      <c r="M325" s="39"/>
      <c r="N325" s="468"/>
      <c r="O325" s="468"/>
      <c r="P325" s="468"/>
      <c r="Q325" s="517"/>
      <c r="R325" s="468"/>
      <c r="S325" s="479"/>
      <c r="T325" s="479"/>
      <c r="U325" s="479"/>
      <c r="V325" s="102" t="s">
        <v>194</v>
      </c>
      <c r="W325" s="129">
        <v>119</v>
      </c>
      <c r="X325" s="105" t="s">
        <v>201</v>
      </c>
      <c r="Y325" s="129">
        <v>58</v>
      </c>
      <c r="Z325" s="105" t="s">
        <v>208</v>
      </c>
      <c r="AA325" s="129">
        <v>2292</v>
      </c>
      <c r="AB325" s="511"/>
    </row>
    <row r="326" spans="1:28" ht="24" customHeight="1" x14ac:dyDescent="0.25">
      <c r="A326" s="481"/>
      <c r="B326" s="482"/>
      <c r="C326" s="471"/>
      <c r="D326" s="473"/>
      <c r="E326" s="465"/>
      <c r="F326" s="465"/>
      <c r="G326" s="465"/>
      <c r="H326" s="465"/>
      <c r="I326" s="465"/>
      <c r="J326" s="465"/>
      <c r="K326" s="465"/>
      <c r="L326" s="465"/>
      <c r="M326" s="465"/>
      <c r="N326" s="468"/>
      <c r="O326" s="468"/>
      <c r="P326" s="468"/>
      <c r="Q326" s="517"/>
      <c r="R326" s="468"/>
      <c r="S326" s="479"/>
      <c r="T326" s="479"/>
      <c r="U326" s="479"/>
      <c r="V326" s="102" t="s">
        <v>195</v>
      </c>
      <c r="W326" s="129">
        <v>283</v>
      </c>
      <c r="X326" s="105" t="s">
        <v>202</v>
      </c>
      <c r="Y326" s="129">
        <v>1675</v>
      </c>
      <c r="Z326" s="105" t="s">
        <v>203</v>
      </c>
      <c r="AA326" s="129">
        <v>150</v>
      </c>
      <c r="AB326" s="511"/>
    </row>
    <row r="327" spans="1:28" ht="24" customHeight="1" x14ac:dyDescent="0.25">
      <c r="A327" s="481"/>
      <c r="B327" s="482"/>
      <c r="C327" s="471"/>
      <c r="D327" s="473"/>
      <c r="E327" s="465"/>
      <c r="F327" s="465"/>
      <c r="G327" s="465"/>
      <c r="H327" s="465"/>
      <c r="I327" s="465"/>
      <c r="J327" s="465"/>
      <c r="K327" s="465"/>
      <c r="L327" s="465"/>
      <c r="M327" s="465"/>
      <c r="N327" s="468"/>
      <c r="O327" s="468"/>
      <c r="P327" s="468"/>
      <c r="Q327" s="517"/>
      <c r="R327" s="468"/>
      <c r="S327" s="479"/>
      <c r="T327" s="479"/>
      <c r="U327" s="479"/>
      <c r="V327" s="102" t="s">
        <v>196</v>
      </c>
      <c r="W327" s="129">
        <v>31</v>
      </c>
      <c r="X327" s="102" t="s">
        <v>203</v>
      </c>
      <c r="Y327" s="129">
        <v>0</v>
      </c>
      <c r="Z327" s="105" t="s">
        <v>209</v>
      </c>
      <c r="AA327" s="129">
        <v>0</v>
      </c>
      <c r="AB327" s="511"/>
    </row>
    <row r="328" spans="1:28" ht="24" customHeight="1" thickBot="1" x14ac:dyDescent="0.3">
      <c r="A328" s="481"/>
      <c r="B328" s="482"/>
      <c r="C328" s="472"/>
      <c r="D328" s="474"/>
      <c r="E328" s="466"/>
      <c r="F328" s="466"/>
      <c r="G328" s="466"/>
      <c r="H328" s="466"/>
      <c r="I328" s="466"/>
      <c r="J328" s="466"/>
      <c r="K328" s="466"/>
      <c r="L328" s="466"/>
      <c r="M328" s="466"/>
      <c r="N328" s="469"/>
      <c r="O328" s="469"/>
      <c r="P328" s="469"/>
      <c r="Q328" s="518"/>
      <c r="R328" s="469"/>
      <c r="S328" s="480"/>
      <c r="T328" s="480"/>
      <c r="U328" s="480"/>
      <c r="V328" s="103" t="s">
        <v>197</v>
      </c>
      <c r="W328" s="129">
        <v>915</v>
      </c>
      <c r="X328" s="103" t="s">
        <v>204</v>
      </c>
      <c r="Y328" s="129">
        <v>0</v>
      </c>
      <c r="Z328" s="103"/>
      <c r="AA328" s="176"/>
      <c r="AB328" s="512"/>
    </row>
    <row r="329" spans="1:28" ht="24" customHeight="1" x14ac:dyDescent="0.25">
      <c r="A329" s="481"/>
      <c r="B329" s="482"/>
      <c r="C329" s="475" t="s">
        <v>188</v>
      </c>
      <c r="D329" s="60" t="s">
        <v>105</v>
      </c>
      <c r="E329" s="119">
        <f t="shared" ref="E329:F330" si="32">E322+E315+E308+E301+E294</f>
        <v>7043</v>
      </c>
      <c r="F329" s="119">
        <f t="shared" si="32"/>
        <v>7043</v>
      </c>
      <c r="G329" s="119">
        <f t="shared" ref="G329:H329" si="33">G322+G315+G308+G301+G294</f>
        <v>7043</v>
      </c>
      <c r="H329" s="119">
        <f t="shared" si="33"/>
        <v>7043</v>
      </c>
      <c r="I329" s="119"/>
      <c r="J329" s="119">
        <f t="shared" ref="J329:L329" si="34">J322+J315+J308+J301+J294</f>
        <v>4475</v>
      </c>
      <c r="K329" s="119">
        <f t="shared" si="34"/>
        <v>9111</v>
      </c>
      <c r="L329" s="119">
        <f t="shared" si="34"/>
        <v>13020</v>
      </c>
      <c r="M329" s="110"/>
      <c r="N329" s="478"/>
      <c r="O329" s="478"/>
      <c r="P329" s="478"/>
      <c r="Q329" s="478"/>
      <c r="R329" s="478"/>
      <c r="S329" s="478">
        <f>SUM(S294:S328)</f>
        <v>4762</v>
      </c>
      <c r="T329" s="478">
        <f t="shared" ref="T329:U329" si="35">SUM(T294:T328)</f>
        <v>8243</v>
      </c>
      <c r="U329" s="478">
        <f t="shared" si="35"/>
        <v>15</v>
      </c>
      <c r="V329" s="478"/>
      <c r="W329" s="478"/>
      <c r="X329" s="478"/>
      <c r="Y329" s="555"/>
      <c r="Z329" s="478"/>
      <c r="AA329" s="555"/>
      <c r="AB329" s="478">
        <f t="shared" ref="AB329" si="36">SUM(AB294:AB328)</f>
        <v>13020</v>
      </c>
    </row>
    <row r="330" spans="1:28" ht="24" customHeight="1" x14ac:dyDescent="0.25">
      <c r="A330" s="481"/>
      <c r="B330" s="482"/>
      <c r="C330" s="476"/>
      <c r="D330" s="108" t="s">
        <v>104</v>
      </c>
      <c r="E330" s="96">
        <f t="shared" si="32"/>
        <v>1181664000</v>
      </c>
      <c r="F330" s="96">
        <f t="shared" si="32"/>
        <v>1181664000</v>
      </c>
      <c r="G330" s="96">
        <f t="shared" ref="G330:H330" si="37">G323+G316+G309+G302+G295</f>
        <v>1181664000</v>
      </c>
      <c r="H330" s="96">
        <f t="shared" si="37"/>
        <v>629116000</v>
      </c>
      <c r="I330" s="123"/>
      <c r="J330" s="96">
        <f t="shared" ref="J330:L330" si="38">J323+J316+J309+J302+J295</f>
        <v>213892000</v>
      </c>
      <c r="K330" s="96">
        <f t="shared" si="38"/>
        <v>213892000</v>
      </c>
      <c r="L330" s="96">
        <f t="shared" si="38"/>
        <v>222686000</v>
      </c>
      <c r="M330" s="166"/>
      <c r="N330" s="479"/>
      <c r="O330" s="479"/>
      <c r="P330" s="479"/>
      <c r="Q330" s="479"/>
      <c r="R330" s="479"/>
      <c r="S330" s="479"/>
      <c r="T330" s="479"/>
      <c r="U330" s="479"/>
      <c r="V330" s="479"/>
      <c r="W330" s="479"/>
      <c r="X330" s="479"/>
      <c r="Y330" s="556"/>
      <c r="Z330" s="479"/>
      <c r="AA330" s="556"/>
      <c r="AB330" s="479"/>
    </row>
    <row r="331" spans="1:28" ht="24" customHeight="1" thickBot="1" x14ac:dyDescent="0.3">
      <c r="A331" s="481"/>
      <c r="B331" s="482"/>
      <c r="C331" s="477"/>
      <c r="D331" s="115" t="s">
        <v>190</v>
      </c>
      <c r="E331" s="99">
        <f>E325+E318+E311+E304+E297</f>
        <v>94800634</v>
      </c>
      <c r="F331" s="99">
        <f>F325+F318+F311+F304+F297</f>
        <v>94800634</v>
      </c>
      <c r="G331" s="99">
        <f>G325+G318+G311+G304+G297</f>
        <v>94800634</v>
      </c>
      <c r="H331" s="99">
        <f>H325+H318+H311+H304+H297</f>
        <v>94800634</v>
      </c>
      <c r="I331" s="124"/>
      <c r="J331" s="99">
        <f>J325+J318+J311+J304+J297</f>
        <v>89062034</v>
      </c>
      <c r="K331" s="99">
        <f>K325+K318+K311+K304+K297</f>
        <v>89062034</v>
      </c>
      <c r="L331" s="99">
        <f>L325+L318+L311+L304+L297</f>
        <v>94800634</v>
      </c>
      <c r="M331" s="167"/>
      <c r="N331" s="480"/>
      <c r="O331" s="480"/>
      <c r="P331" s="480"/>
      <c r="Q331" s="480"/>
      <c r="R331" s="480"/>
      <c r="S331" s="480"/>
      <c r="T331" s="480"/>
      <c r="U331" s="480"/>
      <c r="V331" s="480"/>
      <c r="W331" s="480"/>
      <c r="X331" s="480"/>
      <c r="Y331" s="557"/>
      <c r="Z331" s="480"/>
      <c r="AA331" s="557"/>
      <c r="AB331" s="480"/>
    </row>
    <row r="332" spans="1:28" ht="24" customHeight="1" x14ac:dyDescent="0.25">
      <c r="A332" s="481"/>
      <c r="B332" s="482"/>
      <c r="C332" s="483" t="s">
        <v>181</v>
      </c>
      <c r="D332" s="60" t="s">
        <v>105</v>
      </c>
      <c r="E332" s="119">
        <f t="shared" ref="E332:F334" si="39">E329+E291</f>
        <v>17607</v>
      </c>
      <c r="F332" s="119">
        <f t="shared" si="39"/>
        <v>17607</v>
      </c>
      <c r="G332" s="119">
        <f t="shared" ref="G332:H332" si="40">G329+G291</f>
        <v>17607</v>
      </c>
      <c r="H332" s="119">
        <f t="shared" si="40"/>
        <v>17607</v>
      </c>
      <c r="I332" s="119"/>
      <c r="J332" s="119">
        <f t="shared" ref="J332:L332" si="41">J329+J291</f>
        <v>10041</v>
      </c>
      <c r="K332" s="119">
        <f t="shared" si="41"/>
        <v>18350</v>
      </c>
      <c r="L332" s="119">
        <f t="shared" si="41"/>
        <v>25544</v>
      </c>
      <c r="M332" s="110"/>
      <c r="N332" s="478"/>
      <c r="O332" s="478"/>
      <c r="P332" s="478"/>
      <c r="Q332" s="478"/>
      <c r="R332" s="478"/>
      <c r="S332" s="478"/>
      <c r="T332" s="478"/>
      <c r="U332" s="478"/>
      <c r="V332" s="478"/>
      <c r="W332" s="478"/>
      <c r="X332" s="478"/>
      <c r="Y332" s="555"/>
      <c r="Z332" s="478"/>
      <c r="AA332" s="555"/>
      <c r="AB332" s="558">
        <f>AB329+AB291</f>
        <v>25544</v>
      </c>
    </row>
    <row r="333" spans="1:28" ht="24" customHeight="1" x14ac:dyDescent="0.25">
      <c r="A333" s="481"/>
      <c r="B333" s="482"/>
      <c r="C333" s="484"/>
      <c r="D333" s="108" t="s">
        <v>104</v>
      </c>
      <c r="E333" s="96">
        <f t="shared" si="39"/>
        <v>3000559000</v>
      </c>
      <c r="F333" s="96">
        <f t="shared" si="39"/>
        <v>3000559000</v>
      </c>
      <c r="G333" s="96">
        <f t="shared" ref="G333:H333" si="42">G330+G292</f>
        <v>3000559000</v>
      </c>
      <c r="H333" s="96">
        <f t="shared" si="42"/>
        <v>2209500700</v>
      </c>
      <c r="I333" s="123"/>
      <c r="J333" s="96">
        <f t="shared" ref="J333:L333" si="43">J330+J292</f>
        <v>522562000</v>
      </c>
      <c r="K333" s="96">
        <f t="shared" si="43"/>
        <v>545514000</v>
      </c>
      <c r="L333" s="96">
        <f t="shared" si="43"/>
        <v>716064000</v>
      </c>
      <c r="M333" s="166"/>
      <c r="N333" s="479"/>
      <c r="O333" s="479"/>
      <c r="P333" s="479"/>
      <c r="Q333" s="479"/>
      <c r="R333" s="479"/>
      <c r="S333" s="479"/>
      <c r="T333" s="479"/>
      <c r="U333" s="479"/>
      <c r="V333" s="479"/>
      <c r="W333" s="479"/>
      <c r="X333" s="479"/>
      <c r="Y333" s="556"/>
      <c r="Z333" s="479"/>
      <c r="AA333" s="556"/>
      <c r="AB333" s="559"/>
    </row>
    <row r="334" spans="1:28" ht="24" customHeight="1" thickBot="1" x14ac:dyDescent="0.3">
      <c r="A334" s="481"/>
      <c r="B334" s="482"/>
      <c r="C334" s="485"/>
      <c r="D334" s="115" t="s">
        <v>104</v>
      </c>
      <c r="E334" s="99">
        <f t="shared" si="39"/>
        <v>400612947</v>
      </c>
      <c r="F334" s="99">
        <f t="shared" si="39"/>
        <v>400612947</v>
      </c>
      <c r="G334" s="99">
        <f t="shared" ref="G334:H334" si="44">G331+G293</f>
        <v>400612947</v>
      </c>
      <c r="H334" s="99">
        <f t="shared" si="44"/>
        <v>400612947</v>
      </c>
      <c r="I334" s="124"/>
      <c r="J334" s="99">
        <f t="shared" ref="J334:L334" si="45">J331+J293</f>
        <v>270521498</v>
      </c>
      <c r="K334" s="99">
        <f t="shared" si="45"/>
        <v>285195498</v>
      </c>
      <c r="L334" s="99">
        <f t="shared" si="45"/>
        <v>301606231</v>
      </c>
      <c r="M334" s="167"/>
      <c r="N334" s="480"/>
      <c r="O334" s="480"/>
      <c r="P334" s="480"/>
      <c r="Q334" s="480"/>
      <c r="R334" s="480"/>
      <c r="S334" s="480"/>
      <c r="T334" s="480"/>
      <c r="U334" s="480"/>
      <c r="V334" s="480"/>
      <c r="W334" s="480"/>
      <c r="X334" s="480"/>
      <c r="Y334" s="557"/>
      <c r="Z334" s="480"/>
      <c r="AA334" s="557"/>
      <c r="AB334" s="560"/>
    </row>
    <row r="335" spans="1:28" ht="24" customHeight="1" x14ac:dyDescent="0.25">
      <c r="A335" s="481">
        <v>3</v>
      </c>
      <c r="B335" s="482" t="s">
        <v>158</v>
      </c>
      <c r="C335" s="502" t="s">
        <v>189</v>
      </c>
      <c r="D335" s="58" t="s">
        <v>34</v>
      </c>
      <c r="E335" s="120">
        <v>1</v>
      </c>
      <c r="F335" s="120">
        <v>1</v>
      </c>
      <c r="G335" s="120">
        <v>1</v>
      </c>
      <c r="H335" s="120">
        <v>1</v>
      </c>
      <c r="I335" s="128"/>
      <c r="J335" s="131">
        <v>0.6</v>
      </c>
      <c r="K335" s="121">
        <v>0.8</v>
      </c>
      <c r="L335" s="168">
        <v>1</v>
      </c>
      <c r="M335" s="110"/>
      <c r="N335" s="478"/>
      <c r="O335" s="513"/>
      <c r="P335" s="508"/>
      <c r="Q335" s="508"/>
      <c r="R335" s="505"/>
      <c r="S335" s="505"/>
      <c r="T335" s="505"/>
      <c r="U335" s="505"/>
      <c r="V335" s="505"/>
      <c r="W335" s="505"/>
      <c r="X335" s="478"/>
      <c r="Y335" s="505"/>
      <c r="Z335" s="478"/>
      <c r="AA335" s="505"/>
      <c r="AB335" s="510"/>
    </row>
    <row r="336" spans="1:28" ht="24" customHeight="1" x14ac:dyDescent="0.25">
      <c r="A336" s="481"/>
      <c r="B336" s="482"/>
      <c r="C336" s="503"/>
      <c r="D336" s="59" t="s">
        <v>35</v>
      </c>
      <c r="E336" s="76">
        <v>1067452000</v>
      </c>
      <c r="F336" s="76">
        <v>1067452000</v>
      </c>
      <c r="G336" s="76">
        <v>1067452000</v>
      </c>
      <c r="H336" s="76">
        <v>774013200</v>
      </c>
      <c r="I336" s="123"/>
      <c r="J336" s="123">
        <v>218419000</v>
      </c>
      <c r="K336" s="166">
        <v>244170000</v>
      </c>
      <c r="L336" s="166">
        <v>360417358</v>
      </c>
      <c r="M336" s="39"/>
      <c r="N336" s="479"/>
      <c r="O336" s="514"/>
      <c r="P336" s="481"/>
      <c r="Q336" s="481"/>
      <c r="R336" s="506"/>
      <c r="S336" s="506"/>
      <c r="T336" s="506"/>
      <c r="U336" s="506"/>
      <c r="V336" s="506"/>
      <c r="W336" s="506"/>
      <c r="X336" s="479"/>
      <c r="Y336" s="506"/>
      <c r="Z336" s="479"/>
      <c r="AA336" s="506"/>
      <c r="AB336" s="511"/>
    </row>
    <row r="337" spans="1:28" ht="24" customHeight="1" x14ac:dyDescent="0.25">
      <c r="A337" s="481"/>
      <c r="B337" s="482"/>
      <c r="C337" s="503"/>
      <c r="D337" s="107" t="s">
        <v>36</v>
      </c>
      <c r="E337" s="42"/>
      <c r="F337" s="42"/>
      <c r="G337" s="42"/>
      <c r="H337" s="42"/>
      <c r="I337" s="123"/>
      <c r="J337" s="123"/>
      <c r="K337" s="41"/>
      <c r="L337" s="39"/>
      <c r="M337" s="39"/>
      <c r="N337" s="479"/>
      <c r="O337" s="514"/>
      <c r="P337" s="481"/>
      <c r="Q337" s="481"/>
      <c r="R337" s="506"/>
      <c r="S337" s="506"/>
      <c r="T337" s="506"/>
      <c r="U337" s="506"/>
      <c r="V337" s="506"/>
      <c r="W337" s="506"/>
      <c r="X337" s="479"/>
      <c r="Y337" s="506"/>
      <c r="Z337" s="479"/>
      <c r="AA337" s="506"/>
      <c r="AB337" s="511"/>
    </row>
    <row r="338" spans="1:28" ht="24" customHeight="1" thickBot="1" x14ac:dyDescent="0.3">
      <c r="A338" s="481"/>
      <c r="B338" s="482"/>
      <c r="C338" s="504"/>
      <c r="D338" s="122" t="s">
        <v>37</v>
      </c>
      <c r="E338" s="76">
        <v>232104110</v>
      </c>
      <c r="F338" s="76">
        <v>232104110</v>
      </c>
      <c r="G338" s="76">
        <v>232104110</v>
      </c>
      <c r="H338" s="76">
        <v>232104110</v>
      </c>
      <c r="I338" s="124"/>
      <c r="J338" s="124">
        <v>108219074</v>
      </c>
      <c r="K338" s="165">
        <v>217485843</v>
      </c>
      <c r="L338" s="166">
        <v>217485843</v>
      </c>
      <c r="M338" s="169"/>
      <c r="N338" s="480"/>
      <c r="O338" s="515"/>
      <c r="P338" s="509"/>
      <c r="Q338" s="509"/>
      <c r="R338" s="507"/>
      <c r="S338" s="507"/>
      <c r="T338" s="507"/>
      <c r="U338" s="507"/>
      <c r="V338" s="507"/>
      <c r="W338" s="507"/>
      <c r="X338" s="480"/>
      <c r="Y338" s="507"/>
      <c r="Z338" s="480"/>
      <c r="AA338" s="507"/>
      <c r="AB338" s="512"/>
    </row>
    <row r="339" spans="1:28" ht="29.25" customHeight="1" x14ac:dyDescent="0.25">
      <c r="A339" s="487" t="s">
        <v>39</v>
      </c>
      <c r="B339" s="488"/>
      <c r="C339" s="489"/>
      <c r="D339" s="106" t="s">
        <v>103</v>
      </c>
      <c r="E339" s="94">
        <f>E336+E333+E149</f>
        <v>5985658000</v>
      </c>
      <c r="F339" s="94">
        <f>F336+F333+F149</f>
        <v>5985658000</v>
      </c>
      <c r="G339" s="94">
        <f>G336+G333+G149</f>
        <v>5985658000</v>
      </c>
      <c r="H339" s="94">
        <f>H336+H333+H149</f>
        <v>4447750900</v>
      </c>
      <c r="I339" s="94"/>
      <c r="J339" s="94">
        <f>J336+J333+J149</f>
        <v>1122341000</v>
      </c>
      <c r="K339" s="94">
        <f>K336+K333+K149</f>
        <v>1287107000</v>
      </c>
      <c r="L339" s="94">
        <f>L336+L333+L149</f>
        <v>1669776358</v>
      </c>
      <c r="M339" s="94"/>
      <c r="N339" s="496"/>
      <c r="O339" s="497"/>
      <c r="P339" s="497"/>
      <c r="Q339" s="497"/>
      <c r="R339" s="497"/>
      <c r="S339" s="497"/>
      <c r="T339" s="497"/>
      <c r="U339" s="497"/>
      <c r="V339" s="497"/>
      <c r="W339" s="497"/>
      <c r="X339" s="497"/>
      <c r="Y339" s="497"/>
      <c r="Z339" s="497"/>
      <c r="AA339" s="497"/>
      <c r="AB339" s="498"/>
    </row>
    <row r="340" spans="1:28" ht="29.25" customHeight="1" x14ac:dyDescent="0.25">
      <c r="A340" s="490"/>
      <c r="B340" s="491"/>
      <c r="C340" s="492"/>
      <c r="D340" s="62" t="s">
        <v>102</v>
      </c>
      <c r="E340" s="97">
        <f>E338+E334+E150</f>
        <v>804909290</v>
      </c>
      <c r="F340" s="97">
        <f>F338+F334+F150</f>
        <v>804909290</v>
      </c>
      <c r="G340" s="97">
        <f>G338+G334+G150</f>
        <v>804909290</v>
      </c>
      <c r="H340" s="97">
        <f>H338+H334+H150</f>
        <v>804909290</v>
      </c>
      <c r="I340" s="97"/>
      <c r="J340" s="97">
        <f>J338+J334+J150</f>
        <v>517668738</v>
      </c>
      <c r="K340" s="97">
        <f>K338+K334+K150</f>
        <v>655194707</v>
      </c>
      <c r="L340" s="97">
        <f>L338+L334+L150</f>
        <v>680423440</v>
      </c>
      <c r="M340" s="97"/>
      <c r="N340" s="496"/>
      <c r="O340" s="497"/>
      <c r="P340" s="497"/>
      <c r="Q340" s="497"/>
      <c r="R340" s="497"/>
      <c r="S340" s="497"/>
      <c r="T340" s="497"/>
      <c r="U340" s="497"/>
      <c r="V340" s="497"/>
      <c r="W340" s="497"/>
      <c r="X340" s="497"/>
      <c r="Y340" s="497"/>
      <c r="Z340" s="497"/>
      <c r="AA340" s="497"/>
      <c r="AB340" s="498"/>
    </row>
    <row r="341" spans="1:28" ht="29.25" customHeight="1" thickBot="1" x14ac:dyDescent="0.3">
      <c r="A341" s="493"/>
      <c r="B341" s="494"/>
      <c r="C341" s="495"/>
      <c r="D341" s="61" t="s">
        <v>101</v>
      </c>
      <c r="E341" s="98">
        <f>E340+E339</f>
        <v>6790567290</v>
      </c>
      <c r="F341" s="98">
        <f>F340+F339</f>
        <v>6790567290</v>
      </c>
      <c r="G341" s="98">
        <f>G340+G339</f>
        <v>6790567290</v>
      </c>
      <c r="H341" s="98">
        <f>H340+H339</f>
        <v>5252660190</v>
      </c>
      <c r="I341" s="98"/>
      <c r="J341" s="98">
        <f>J340+J339</f>
        <v>1640009738</v>
      </c>
      <c r="K341" s="98">
        <f>K340+K339</f>
        <v>1942301707</v>
      </c>
      <c r="L341" s="98">
        <f>L340+L339</f>
        <v>2350199798</v>
      </c>
      <c r="M341" s="98"/>
      <c r="N341" s="499"/>
      <c r="O341" s="500"/>
      <c r="P341" s="500"/>
      <c r="Q341" s="500"/>
      <c r="R341" s="500"/>
      <c r="S341" s="500"/>
      <c r="T341" s="500"/>
      <c r="U341" s="500"/>
      <c r="V341" s="500"/>
      <c r="W341" s="500"/>
      <c r="X341" s="500"/>
      <c r="Y341" s="500"/>
      <c r="Z341" s="500"/>
      <c r="AA341" s="500"/>
      <c r="AB341" s="501"/>
    </row>
    <row r="342" spans="1:28" x14ac:dyDescent="0.25">
      <c r="A342" s="4"/>
      <c r="B342" s="36"/>
      <c r="C342" s="36"/>
      <c r="D342" s="36"/>
      <c r="E342" s="4"/>
      <c r="F342" s="4"/>
      <c r="G342" s="4"/>
      <c r="H342" s="4"/>
      <c r="I342" s="4"/>
      <c r="J342" s="4"/>
      <c r="K342" s="4"/>
      <c r="L342" s="4"/>
      <c r="M342" s="4"/>
      <c r="N342" s="4"/>
      <c r="O342" s="4"/>
      <c r="P342" s="4"/>
      <c r="Q342" s="36"/>
      <c r="R342" s="36"/>
      <c r="S342" s="36"/>
      <c r="T342" s="36"/>
      <c r="U342" s="36"/>
      <c r="V342" s="36"/>
      <c r="W342" s="36"/>
      <c r="X342" s="36"/>
      <c r="Y342" s="36"/>
      <c r="Z342" s="36"/>
      <c r="AA342" s="36"/>
      <c r="AB342" s="36"/>
    </row>
    <row r="343" spans="1:28" ht="18" x14ac:dyDescent="0.25">
      <c r="A343" s="4"/>
      <c r="B343" s="36"/>
      <c r="C343" s="36"/>
      <c r="D343" s="36"/>
      <c r="E343" s="4"/>
      <c r="F343" s="4"/>
      <c r="G343" s="4"/>
      <c r="H343" s="4"/>
      <c r="I343" s="4"/>
      <c r="J343" s="4"/>
      <c r="K343" s="4"/>
      <c r="L343" s="4"/>
      <c r="M343" s="4"/>
      <c r="N343" s="4"/>
      <c r="O343" s="4"/>
      <c r="P343" s="4"/>
      <c r="Q343" s="35"/>
      <c r="R343" s="35"/>
      <c r="S343" s="35"/>
      <c r="T343" s="35"/>
      <c r="U343" s="35"/>
      <c r="V343" s="38"/>
      <c r="W343" s="38"/>
      <c r="X343" s="38"/>
      <c r="Y343" s="38"/>
      <c r="Z343" s="38"/>
      <c r="AA343" s="38"/>
      <c r="AB343" s="38"/>
    </row>
    <row r="344" spans="1:28" ht="18" x14ac:dyDescent="0.25">
      <c r="A344" s="68" t="s">
        <v>127</v>
      </c>
      <c r="B344" s="4"/>
      <c r="C344" s="4"/>
      <c r="D344" s="4"/>
      <c r="E344" s="4"/>
      <c r="F344" s="4"/>
      <c r="G344" s="4"/>
      <c r="H344" s="4"/>
      <c r="I344" s="4"/>
      <c r="J344" s="4"/>
      <c r="K344" s="4"/>
      <c r="L344" s="4"/>
      <c r="M344" s="4"/>
      <c r="N344" s="4"/>
      <c r="O344" s="4"/>
      <c r="P344" s="4"/>
      <c r="Q344" s="35"/>
      <c r="R344" s="35"/>
      <c r="S344" s="35"/>
      <c r="T344" s="35"/>
      <c r="U344" s="35"/>
      <c r="V344" s="37"/>
      <c r="W344" s="37"/>
      <c r="X344" s="37"/>
      <c r="Y344" s="37"/>
      <c r="Z344" s="37"/>
      <c r="AA344" s="37"/>
      <c r="AB344" s="37"/>
    </row>
    <row r="345" spans="1:28" ht="18" customHeight="1" x14ac:dyDescent="0.25">
      <c r="A345" s="65" t="s">
        <v>128</v>
      </c>
      <c r="B345" s="385" t="s">
        <v>129</v>
      </c>
      <c r="C345" s="385"/>
      <c r="D345" s="385"/>
      <c r="E345" s="385"/>
      <c r="F345" s="386" t="s">
        <v>130</v>
      </c>
      <c r="G345" s="386"/>
      <c r="H345" s="386"/>
      <c r="I345" s="4"/>
      <c r="J345" s="4"/>
      <c r="K345" s="4"/>
      <c r="L345" s="4"/>
      <c r="M345" s="4"/>
      <c r="N345" s="4"/>
      <c r="O345" s="4"/>
      <c r="P345" s="4"/>
      <c r="Q345" s="35"/>
      <c r="R345" s="35"/>
      <c r="S345" s="35"/>
      <c r="T345" s="35"/>
      <c r="U345" s="35"/>
      <c r="V345" s="35"/>
      <c r="W345" s="35"/>
      <c r="X345" s="35"/>
      <c r="Y345" s="35"/>
      <c r="Z345" s="35"/>
      <c r="AA345" s="35"/>
      <c r="AB345" s="35"/>
    </row>
    <row r="346" spans="1:28" x14ac:dyDescent="0.25">
      <c r="A346" s="64">
        <v>11</v>
      </c>
      <c r="B346" s="486" t="s">
        <v>131</v>
      </c>
      <c r="C346" s="486"/>
      <c r="D346" s="486"/>
      <c r="E346" s="486"/>
      <c r="F346" s="486" t="s">
        <v>133</v>
      </c>
      <c r="G346" s="486"/>
      <c r="H346" s="486"/>
      <c r="I346" s="4"/>
      <c r="J346" s="4"/>
      <c r="K346" s="4"/>
      <c r="L346" s="4"/>
      <c r="M346" s="4"/>
      <c r="N346" s="4"/>
      <c r="O346" s="4"/>
      <c r="P346" s="4"/>
      <c r="Q346" s="4"/>
      <c r="R346" s="4"/>
      <c r="S346" s="4"/>
      <c r="T346" s="4"/>
      <c r="U346" s="4"/>
      <c r="V346" s="4"/>
      <c r="W346" s="4"/>
      <c r="X346" s="4"/>
      <c r="Y346" s="4"/>
      <c r="Z346" s="4"/>
      <c r="AA346" s="4"/>
      <c r="AB346" s="4"/>
    </row>
    <row r="347" spans="1:28" x14ac:dyDescent="0.25">
      <c r="E347" s="1"/>
      <c r="F347" s="1"/>
      <c r="G347" s="1"/>
      <c r="H347" s="1"/>
      <c r="I347" s="1"/>
      <c r="J347" s="1"/>
      <c r="K347" s="1"/>
      <c r="L347" s="1"/>
      <c r="M347" s="1"/>
      <c r="N347" s="1"/>
      <c r="O347" s="1"/>
      <c r="P347" s="1"/>
    </row>
    <row r="348" spans="1:28" x14ac:dyDescent="0.25">
      <c r="G348" s="1"/>
      <c r="H348" s="1"/>
      <c r="I348" s="1"/>
      <c r="J348" s="1"/>
      <c r="K348" s="1"/>
      <c r="L348" s="1"/>
    </row>
    <row r="349" spans="1:28" x14ac:dyDescent="0.25">
      <c r="G349" s="1"/>
      <c r="H349" s="1"/>
      <c r="I349" s="1"/>
      <c r="J349" s="1"/>
      <c r="K349" s="1"/>
      <c r="L349" s="1"/>
    </row>
    <row r="350" spans="1:28" x14ac:dyDescent="0.25">
      <c r="G350" s="1"/>
      <c r="H350" s="1"/>
      <c r="I350" s="1"/>
      <c r="J350" s="1"/>
      <c r="K350" s="1"/>
      <c r="L350" s="1"/>
    </row>
    <row r="351" spans="1:28" x14ac:dyDescent="0.25">
      <c r="G351" s="1"/>
      <c r="H351" s="1"/>
      <c r="I351" s="1"/>
      <c r="J351" s="1"/>
      <c r="K351" s="1"/>
      <c r="L351" s="1"/>
    </row>
    <row r="352" spans="1:28"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row r="1609" spans="7:12" x14ac:dyDescent="0.25">
      <c r="G1609" s="1"/>
      <c r="H1609" s="1"/>
      <c r="I1609" s="1"/>
      <c r="J1609" s="1"/>
      <c r="K1609" s="1"/>
      <c r="L1609" s="1"/>
    </row>
    <row r="1610" spans="7:12" x14ac:dyDescent="0.25">
      <c r="G1610" s="1"/>
      <c r="H1610" s="1"/>
      <c r="I1610" s="1"/>
      <c r="J1610" s="1"/>
      <c r="K1610" s="1"/>
      <c r="L1610" s="1"/>
    </row>
    <row r="1611" spans="7:12" x14ac:dyDescent="0.25">
      <c r="G1611" s="1"/>
      <c r="H1611" s="1"/>
      <c r="I1611" s="1"/>
      <c r="J1611" s="1"/>
      <c r="K1611" s="1"/>
      <c r="L1611" s="1"/>
    </row>
    <row r="1612" spans="7:12" x14ac:dyDescent="0.25">
      <c r="G1612" s="1"/>
      <c r="H1612" s="1"/>
      <c r="I1612" s="1"/>
      <c r="J1612" s="1"/>
      <c r="K1612" s="1"/>
      <c r="L1612" s="1"/>
    </row>
    <row r="1613" spans="7:12" x14ac:dyDescent="0.25">
      <c r="G1613" s="1"/>
      <c r="H1613" s="1"/>
      <c r="I1613" s="1"/>
      <c r="J1613" s="1"/>
      <c r="K1613" s="1"/>
      <c r="L1613" s="1"/>
    </row>
    <row r="1614" spans="7:12" x14ac:dyDescent="0.25">
      <c r="G1614" s="1"/>
      <c r="H1614" s="1"/>
      <c r="I1614" s="1"/>
      <c r="J1614" s="1"/>
      <c r="K1614" s="1"/>
      <c r="L1614" s="1"/>
    </row>
    <row r="1615" spans="7:12" x14ac:dyDescent="0.25">
      <c r="G1615" s="1"/>
      <c r="H1615" s="1"/>
      <c r="I1615" s="1"/>
      <c r="J1615" s="1"/>
      <c r="K1615" s="1"/>
      <c r="L1615" s="1"/>
    </row>
    <row r="1616" spans="7:12" x14ac:dyDescent="0.25">
      <c r="G1616" s="1"/>
      <c r="H1616" s="1"/>
      <c r="I1616" s="1"/>
      <c r="J1616" s="1"/>
      <c r="K1616" s="1"/>
      <c r="L1616" s="1"/>
    </row>
    <row r="1617" spans="7:12" x14ac:dyDescent="0.25">
      <c r="G1617" s="1"/>
      <c r="H1617" s="1"/>
      <c r="I1617" s="1"/>
      <c r="J1617" s="1"/>
      <c r="K1617" s="1"/>
      <c r="L1617" s="1"/>
    </row>
    <row r="1618" spans="7:12" x14ac:dyDescent="0.25">
      <c r="G1618" s="1"/>
      <c r="H1618" s="1"/>
      <c r="I1618" s="1"/>
      <c r="J1618" s="1"/>
      <c r="K1618" s="1"/>
      <c r="L1618" s="1"/>
    </row>
    <row r="1619" spans="7:12" x14ac:dyDescent="0.25">
      <c r="G1619" s="1"/>
      <c r="H1619" s="1"/>
      <c r="I1619" s="1"/>
      <c r="J1619" s="1"/>
      <c r="K1619" s="1"/>
      <c r="L1619" s="1"/>
    </row>
    <row r="1620" spans="7:12" x14ac:dyDescent="0.25">
      <c r="G1620" s="1"/>
      <c r="H1620" s="1"/>
      <c r="I1620" s="1"/>
      <c r="J1620" s="1"/>
      <c r="K1620" s="1"/>
      <c r="L1620" s="1"/>
    </row>
    <row r="1621" spans="7:12" x14ac:dyDescent="0.25">
      <c r="G1621" s="1"/>
      <c r="H1621" s="1"/>
      <c r="I1621" s="1"/>
      <c r="J1621" s="1"/>
      <c r="K1621" s="1"/>
      <c r="L1621" s="1"/>
    </row>
    <row r="1622" spans="7:12" x14ac:dyDescent="0.25">
      <c r="G1622" s="1"/>
      <c r="H1622" s="1"/>
      <c r="I1622" s="1"/>
      <c r="J1622" s="1"/>
      <c r="K1622" s="1"/>
      <c r="L1622" s="1"/>
    </row>
    <row r="1623" spans="7:12" x14ac:dyDescent="0.25">
      <c r="G1623" s="1"/>
      <c r="H1623" s="1"/>
      <c r="I1623" s="1"/>
      <c r="J1623" s="1"/>
      <c r="K1623" s="1"/>
      <c r="L1623" s="1"/>
    </row>
    <row r="1624" spans="7:12" x14ac:dyDescent="0.25">
      <c r="G1624" s="1"/>
      <c r="H1624" s="1"/>
      <c r="I1624" s="1"/>
      <c r="J1624" s="1"/>
      <c r="K1624" s="1"/>
      <c r="L1624" s="1"/>
    </row>
    <row r="1625" spans="7:12" x14ac:dyDescent="0.25">
      <c r="G1625" s="1"/>
      <c r="H1625" s="1"/>
      <c r="I1625" s="1"/>
      <c r="J1625" s="1"/>
      <c r="K1625" s="1"/>
      <c r="L1625" s="1"/>
    </row>
    <row r="1626" spans="7:12" x14ac:dyDescent="0.25">
      <c r="G1626" s="1"/>
      <c r="H1626" s="1"/>
      <c r="I1626" s="1"/>
      <c r="J1626" s="1"/>
      <c r="K1626" s="1"/>
      <c r="L1626" s="1"/>
    </row>
    <row r="1627" spans="7:12" x14ac:dyDescent="0.25">
      <c r="G1627" s="1"/>
      <c r="H1627" s="1"/>
      <c r="I1627" s="1"/>
      <c r="J1627" s="1"/>
      <c r="K1627" s="1"/>
      <c r="L1627" s="1"/>
    </row>
    <row r="1628" spans="7:12" x14ac:dyDescent="0.25">
      <c r="G1628" s="1"/>
      <c r="H1628" s="1"/>
      <c r="I1628" s="1"/>
      <c r="J1628" s="1"/>
      <c r="K1628" s="1"/>
      <c r="L1628" s="1"/>
    </row>
    <row r="1629" spans="7:12" x14ac:dyDescent="0.25">
      <c r="G1629" s="1"/>
      <c r="H1629" s="1"/>
      <c r="I1629" s="1"/>
      <c r="J1629" s="1"/>
      <c r="K1629" s="1"/>
      <c r="L1629" s="1"/>
    </row>
    <row r="1630" spans="7:12" x14ac:dyDescent="0.25">
      <c r="G1630" s="1"/>
      <c r="H1630" s="1"/>
      <c r="I1630" s="1"/>
      <c r="J1630" s="1"/>
      <c r="K1630" s="1"/>
      <c r="L1630" s="1"/>
    </row>
    <row r="1631" spans="7:12" x14ac:dyDescent="0.25">
      <c r="G1631" s="1"/>
      <c r="H1631" s="1"/>
      <c r="I1631" s="1"/>
      <c r="J1631" s="1"/>
      <c r="K1631" s="1"/>
      <c r="L1631" s="1"/>
    </row>
    <row r="1632" spans="7:12" x14ac:dyDescent="0.25">
      <c r="G1632" s="1"/>
      <c r="H1632" s="1"/>
      <c r="I1632" s="1"/>
      <c r="J1632" s="1"/>
      <c r="K1632" s="1"/>
      <c r="L1632" s="1"/>
    </row>
    <row r="1633" spans="7:12" x14ac:dyDescent="0.25">
      <c r="G1633" s="1"/>
      <c r="H1633" s="1"/>
      <c r="I1633" s="1"/>
      <c r="J1633" s="1"/>
      <c r="K1633" s="1"/>
      <c r="L1633" s="1"/>
    </row>
    <row r="1634" spans="7:12" x14ac:dyDescent="0.25">
      <c r="G1634" s="1"/>
      <c r="H1634" s="1"/>
      <c r="I1634" s="1"/>
      <c r="J1634" s="1"/>
      <c r="K1634" s="1"/>
      <c r="L1634" s="1"/>
    </row>
    <row r="1635" spans="7:12" x14ac:dyDescent="0.25">
      <c r="G1635" s="1"/>
      <c r="H1635" s="1"/>
      <c r="I1635" s="1"/>
      <c r="J1635" s="1"/>
      <c r="K1635" s="1"/>
      <c r="L1635" s="1"/>
    </row>
    <row r="1636" spans="7:12" x14ac:dyDescent="0.25">
      <c r="G1636" s="1"/>
      <c r="H1636" s="1"/>
      <c r="I1636" s="1"/>
      <c r="J1636" s="1"/>
      <c r="K1636" s="1"/>
      <c r="L1636" s="1"/>
    </row>
    <row r="1637" spans="7:12" x14ac:dyDescent="0.25">
      <c r="G1637" s="1"/>
      <c r="H1637" s="1"/>
      <c r="I1637" s="1"/>
      <c r="J1637" s="1"/>
      <c r="K1637" s="1"/>
      <c r="L1637" s="1"/>
    </row>
    <row r="1638" spans="7:12" x14ac:dyDescent="0.25">
      <c r="G1638" s="1"/>
      <c r="H1638" s="1"/>
      <c r="I1638" s="1"/>
      <c r="J1638" s="1"/>
      <c r="K1638" s="1"/>
      <c r="L1638" s="1"/>
    </row>
    <row r="1639" spans="7:12" x14ac:dyDescent="0.25">
      <c r="G1639" s="1"/>
      <c r="H1639" s="1"/>
      <c r="I1639" s="1"/>
      <c r="J1639" s="1"/>
      <c r="K1639" s="1"/>
      <c r="L1639" s="1"/>
    </row>
    <row r="1640" spans="7:12" x14ac:dyDescent="0.25">
      <c r="G1640" s="1"/>
      <c r="H1640" s="1"/>
      <c r="I1640" s="1"/>
      <c r="J1640" s="1"/>
      <c r="K1640" s="1"/>
      <c r="L1640" s="1"/>
    </row>
    <row r="1641" spans="7:12" x14ac:dyDescent="0.25">
      <c r="G1641" s="1"/>
      <c r="H1641" s="1"/>
      <c r="I1641" s="1"/>
      <c r="J1641" s="1"/>
      <c r="K1641" s="1"/>
      <c r="L1641" s="1"/>
    </row>
    <row r="1642" spans="7:12" x14ac:dyDescent="0.25">
      <c r="G1642" s="1"/>
      <c r="H1642" s="1"/>
      <c r="I1642" s="1"/>
      <c r="J1642" s="1"/>
      <c r="K1642" s="1"/>
      <c r="L1642" s="1"/>
    </row>
    <row r="1643" spans="7:12" x14ac:dyDescent="0.25">
      <c r="G1643" s="1"/>
      <c r="H1643" s="1"/>
      <c r="I1643" s="1"/>
      <c r="J1643" s="1"/>
      <c r="K1643" s="1"/>
      <c r="L1643" s="1"/>
    </row>
    <row r="1644" spans="7:12" x14ac:dyDescent="0.25">
      <c r="G1644" s="1"/>
      <c r="H1644" s="1"/>
      <c r="I1644" s="1"/>
      <c r="J1644" s="1"/>
      <c r="K1644" s="1"/>
      <c r="L1644" s="1"/>
    </row>
    <row r="1645" spans="7:12" x14ac:dyDescent="0.25">
      <c r="G1645" s="1"/>
      <c r="H1645" s="1"/>
      <c r="I1645" s="1"/>
      <c r="J1645" s="1"/>
      <c r="K1645" s="1"/>
      <c r="L1645" s="1"/>
    </row>
    <row r="1646" spans="7:12" x14ac:dyDescent="0.25">
      <c r="G1646" s="1"/>
      <c r="H1646" s="1"/>
      <c r="I1646" s="1"/>
      <c r="J1646" s="1"/>
      <c r="K1646" s="1"/>
      <c r="L1646" s="1"/>
    </row>
    <row r="1647" spans="7:12" x14ac:dyDescent="0.25">
      <c r="G1647" s="1"/>
      <c r="H1647" s="1"/>
      <c r="I1647" s="1"/>
      <c r="J1647" s="1"/>
      <c r="K1647" s="1"/>
      <c r="L1647" s="1"/>
    </row>
    <row r="1648" spans="7:12" x14ac:dyDescent="0.25">
      <c r="G1648" s="1"/>
      <c r="H1648" s="1"/>
      <c r="I1648" s="1"/>
      <c r="J1648" s="1"/>
      <c r="K1648" s="1"/>
      <c r="L1648" s="1"/>
    </row>
    <row r="1649" spans="7:12" x14ac:dyDescent="0.25">
      <c r="G1649" s="1"/>
      <c r="H1649" s="1"/>
      <c r="I1649" s="1"/>
      <c r="J1649" s="1"/>
      <c r="K1649" s="1"/>
      <c r="L1649" s="1"/>
    </row>
    <row r="1650" spans="7:12" x14ac:dyDescent="0.25">
      <c r="G1650" s="1"/>
      <c r="H1650" s="1"/>
      <c r="I1650" s="1"/>
      <c r="J1650" s="1"/>
      <c r="K1650" s="1"/>
      <c r="L1650" s="1"/>
    </row>
    <row r="1651" spans="7:12" x14ac:dyDescent="0.25">
      <c r="G1651" s="1"/>
      <c r="H1651" s="1"/>
      <c r="I1651" s="1"/>
      <c r="J1651" s="1"/>
      <c r="K1651" s="1"/>
      <c r="L1651" s="1"/>
    </row>
    <row r="1652" spans="7:12" x14ac:dyDescent="0.25">
      <c r="G1652" s="1"/>
      <c r="H1652" s="1"/>
      <c r="I1652" s="1"/>
      <c r="J1652" s="1"/>
      <c r="K1652" s="1"/>
      <c r="L1652" s="1"/>
    </row>
    <row r="1653" spans="7:12" x14ac:dyDescent="0.25">
      <c r="G1653" s="1"/>
      <c r="H1653" s="1"/>
      <c r="I1653" s="1"/>
      <c r="J1653" s="1"/>
      <c r="K1653" s="1"/>
      <c r="L1653" s="1"/>
    </row>
    <row r="1654" spans="7:12" x14ac:dyDescent="0.25">
      <c r="G1654" s="1"/>
      <c r="H1654" s="1"/>
      <c r="I1654" s="1"/>
      <c r="J1654" s="1"/>
      <c r="K1654" s="1"/>
      <c r="L1654" s="1"/>
    </row>
    <row r="1655" spans="7:12" x14ac:dyDescent="0.25">
      <c r="G1655" s="1"/>
      <c r="H1655" s="1"/>
      <c r="I1655" s="1"/>
      <c r="J1655" s="1"/>
      <c r="K1655" s="1"/>
      <c r="L1655" s="1"/>
    </row>
    <row r="1656" spans="7:12" x14ac:dyDescent="0.25">
      <c r="G1656" s="1"/>
      <c r="H1656" s="1"/>
      <c r="I1656" s="1"/>
      <c r="J1656" s="1"/>
      <c r="K1656" s="1"/>
      <c r="L1656" s="1"/>
    </row>
    <row r="1657" spans="7:12" x14ac:dyDescent="0.25">
      <c r="G1657" s="1"/>
      <c r="H1657" s="1"/>
      <c r="I1657" s="1"/>
      <c r="J1657" s="1"/>
      <c r="K1657" s="1"/>
      <c r="L1657" s="1"/>
    </row>
    <row r="1658" spans="7:12" x14ac:dyDescent="0.25">
      <c r="G1658" s="1"/>
      <c r="H1658" s="1"/>
      <c r="I1658" s="1"/>
      <c r="J1658" s="1"/>
      <c r="K1658" s="1"/>
      <c r="L1658" s="1"/>
    </row>
    <row r="1659" spans="7:12" x14ac:dyDescent="0.25">
      <c r="G1659" s="1"/>
      <c r="H1659" s="1"/>
      <c r="I1659" s="1"/>
      <c r="J1659" s="1"/>
      <c r="K1659" s="1"/>
      <c r="L1659" s="1"/>
    </row>
    <row r="1660" spans="7:12" x14ac:dyDescent="0.25">
      <c r="G1660" s="1"/>
      <c r="H1660" s="1"/>
      <c r="I1660" s="1"/>
      <c r="J1660" s="1"/>
      <c r="K1660" s="1"/>
      <c r="L1660" s="1"/>
    </row>
    <row r="1661" spans="7:12" x14ac:dyDescent="0.25">
      <c r="G1661" s="1"/>
      <c r="H1661" s="1"/>
      <c r="I1661" s="1"/>
      <c r="J1661" s="1"/>
      <c r="K1661" s="1"/>
      <c r="L1661" s="1"/>
    </row>
    <row r="1662" spans="7:12" x14ac:dyDescent="0.25">
      <c r="G1662" s="1"/>
      <c r="H1662" s="1"/>
      <c r="I1662" s="1"/>
      <c r="J1662" s="1"/>
      <c r="K1662" s="1"/>
      <c r="L1662" s="1"/>
    </row>
    <row r="1663" spans="7:12" x14ac:dyDescent="0.25">
      <c r="G1663" s="1"/>
      <c r="H1663" s="1"/>
      <c r="I1663" s="1"/>
      <c r="J1663" s="1"/>
      <c r="K1663" s="1"/>
      <c r="L1663" s="1"/>
    </row>
    <row r="1664" spans="7:12" x14ac:dyDescent="0.25">
      <c r="G1664" s="1"/>
      <c r="H1664" s="1"/>
      <c r="I1664" s="1"/>
      <c r="J1664" s="1"/>
      <c r="K1664" s="1"/>
      <c r="L1664" s="1"/>
    </row>
    <row r="1665" spans="7:12" x14ac:dyDescent="0.25">
      <c r="G1665" s="1"/>
      <c r="H1665" s="1"/>
      <c r="I1665" s="1"/>
      <c r="J1665" s="1"/>
      <c r="K1665" s="1"/>
      <c r="L1665" s="1"/>
    </row>
    <row r="1666" spans="7:12" x14ac:dyDescent="0.25">
      <c r="G1666" s="1"/>
      <c r="H1666" s="1"/>
      <c r="I1666" s="1"/>
      <c r="J1666" s="1"/>
      <c r="K1666" s="1"/>
      <c r="L1666" s="1"/>
    </row>
    <row r="1667" spans="7:12" x14ac:dyDescent="0.25">
      <c r="G1667" s="1"/>
      <c r="H1667" s="1"/>
      <c r="I1667" s="1"/>
      <c r="J1667" s="1"/>
      <c r="K1667" s="1"/>
      <c r="L1667" s="1"/>
    </row>
    <row r="1668" spans="7:12" x14ac:dyDescent="0.25">
      <c r="G1668" s="1"/>
      <c r="H1668" s="1"/>
      <c r="I1668" s="1"/>
      <c r="J1668" s="1"/>
      <c r="K1668" s="1"/>
      <c r="L1668" s="1"/>
    </row>
    <row r="1669" spans="7:12" x14ac:dyDescent="0.25">
      <c r="G1669" s="1"/>
      <c r="H1669" s="1"/>
      <c r="I1669" s="1"/>
      <c r="J1669" s="1"/>
      <c r="K1669" s="1"/>
      <c r="L1669" s="1"/>
    </row>
    <row r="1670" spans="7:12" x14ac:dyDescent="0.25">
      <c r="G1670" s="1"/>
      <c r="H1670" s="1"/>
      <c r="I1670" s="1"/>
      <c r="J1670" s="1"/>
      <c r="K1670" s="1"/>
      <c r="L1670" s="1"/>
    </row>
    <row r="1671" spans="7:12" x14ac:dyDescent="0.25">
      <c r="G1671" s="1"/>
      <c r="H1671" s="1"/>
      <c r="I1671" s="1"/>
      <c r="J1671" s="1"/>
      <c r="K1671" s="1"/>
      <c r="L1671" s="1"/>
    </row>
    <row r="1672" spans="7:12" x14ac:dyDescent="0.25">
      <c r="G1672" s="1"/>
      <c r="H1672" s="1"/>
      <c r="I1672" s="1"/>
      <c r="J1672" s="1"/>
      <c r="K1672" s="1"/>
      <c r="L1672" s="1"/>
    </row>
    <row r="1673" spans="7:12" x14ac:dyDescent="0.25">
      <c r="G1673" s="1"/>
      <c r="H1673" s="1"/>
      <c r="I1673" s="1"/>
      <c r="J1673" s="1"/>
      <c r="K1673" s="1"/>
      <c r="L1673" s="1"/>
    </row>
    <row r="1674" spans="7:12" x14ac:dyDescent="0.25">
      <c r="G1674" s="1"/>
      <c r="H1674" s="1"/>
      <c r="I1674" s="1"/>
      <c r="J1674" s="1"/>
      <c r="K1674" s="1"/>
      <c r="L1674" s="1"/>
    </row>
    <row r="1675" spans="7:12" x14ac:dyDescent="0.25">
      <c r="G1675" s="1"/>
      <c r="H1675" s="1"/>
      <c r="I1675" s="1"/>
      <c r="J1675" s="1"/>
      <c r="K1675" s="1"/>
      <c r="L1675" s="1"/>
    </row>
    <row r="1676" spans="7:12" x14ac:dyDescent="0.25">
      <c r="G1676" s="1"/>
      <c r="H1676" s="1"/>
      <c r="I1676" s="1"/>
      <c r="J1676" s="1"/>
      <c r="K1676" s="1"/>
      <c r="L1676" s="1"/>
    </row>
    <row r="1677" spans="7:12" x14ac:dyDescent="0.25">
      <c r="G1677" s="1"/>
      <c r="H1677" s="1"/>
      <c r="I1677" s="1"/>
      <c r="J1677" s="1"/>
      <c r="K1677" s="1"/>
      <c r="L1677" s="1"/>
    </row>
    <row r="1678" spans="7:12" x14ac:dyDescent="0.25">
      <c r="G1678" s="1"/>
      <c r="H1678" s="1"/>
      <c r="I1678" s="1"/>
      <c r="J1678" s="1"/>
      <c r="K1678" s="1"/>
      <c r="L1678" s="1"/>
    </row>
    <row r="1679" spans="7:12" x14ac:dyDescent="0.25">
      <c r="G1679" s="1"/>
      <c r="H1679" s="1"/>
      <c r="I1679" s="1"/>
      <c r="J1679" s="1"/>
      <c r="K1679" s="1"/>
      <c r="L1679" s="1"/>
    </row>
    <row r="1680" spans="7:12" x14ac:dyDescent="0.25">
      <c r="G1680" s="1"/>
      <c r="H1680" s="1"/>
      <c r="I1680" s="1"/>
      <c r="J1680" s="1"/>
      <c r="K1680" s="1"/>
      <c r="L1680" s="1"/>
    </row>
    <row r="1681" spans="7:12" x14ac:dyDescent="0.25">
      <c r="G1681" s="1"/>
      <c r="H1681" s="1"/>
      <c r="I1681" s="1"/>
      <c r="J1681" s="1"/>
      <c r="K1681" s="1"/>
      <c r="L1681" s="1"/>
    </row>
    <row r="1682" spans="7:12" x14ac:dyDescent="0.25">
      <c r="G1682" s="1"/>
      <c r="H1682" s="1"/>
      <c r="I1682" s="1"/>
      <c r="J1682" s="1"/>
      <c r="K1682" s="1"/>
      <c r="L1682" s="1"/>
    </row>
    <row r="1683" spans="7:12" x14ac:dyDescent="0.25">
      <c r="G1683" s="1"/>
      <c r="H1683" s="1"/>
      <c r="I1683" s="1"/>
      <c r="J1683" s="1"/>
      <c r="K1683" s="1"/>
      <c r="L1683" s="1"/>
    </row>
    <row r="1684" spans="7:12" x14ac:dyDescent="0.25">
      <c r="G1684" s="1"/>
      <c r="H1684" s="1"/>
      <c r="I1684" s="1"/>
      <c r="J1684" s="1"/>
      <c r="K1684" s="1"/>
      <c r="L1684" s="1"/>
    </row>
    <row r="1685" spans="7:12" x14ac:dyDescent="0.25">
      <c r="G1685" s="1"/>
      <c r="H1685" s="1"/>
      <c r="I1685" s="1"/>
      <c r="J1685" s="1"/>
      <c r="K1685" s="1"/>
      <c r="L1685" s="1"/>
    </row>
    <row r="1686" spans="7:12" x14ac:dyDescent="0.25">
      <c r="G1686" s="1"/>
      <c r="H1686" s="1"/>
      <c r="I1686" s="1"/>
      <c r="J1686" s="1"/>
      <c r="K1686" s="1"/>
      <c r="L1686" s="1"/>
    </row>
    <row r="1687" spans="7:12" x14ac:dyDescent="0.25">
      <c r="G1687" s="1"/>
      <c r="H1687" s="1"/>
      <c r="I1687" s="1"/>
      <c r="J1687" s="1"/>
      <c r="K1687" s="1"/>
      <c r="L1687" s="1"/>
    </row>
    <row r="1688" spans="7:12" x14ac:dyDescent="0.25">
      <c r="G1688" s="1"/>
      <c r="H1688" s="1"/>
      <c r="I1688" s="1"/>
      <c r="J1688" s="1"/>
      <c r="K1688" s="1"/>
      <c r="L1688" s="1"/>
    </row>
    <row r="1689" spans="7:12" x14ac:dyDescent="0.25">
      <c r="G1689" s="1"/>
      <c r="H1689" s="1"/>
      <c r="I1689" s="1"/>
      <c r="J1689" s="1"/>
      <c r="K1689" s="1"/>
      <c r="L1689" s="1"/>
    </row>
    <row r="1690" spans="7:12" x14ac:dyDescent="0.25">
      <c r="G1690" s="1"/>
      <c r="H1690" s="1"/>
      <c r="I1690" s="1"/>
      <c r="J1690" s="1"/>
      <c r="K1690" s="1"/>
      <c r="L1690" s="1"/>
    </row>
    <row r="1691" spans="7:12" x14ac:dyDescent="0.25">
      <c r="G1691" s="1"/>
      <c r="H1691" s="1"/>
      <c r="I1691" s="1"/>
      <c r="J1691" s="1"/>
      <c r="K1691" s="1"/>
      <c r="L1691" s="1"/>
    </row>
    <row r="1692" spans="7:12" x14ac:dyDescent="0.25">
      <c r="G1692" s="1"/>
      <c r="H1692" s="1"/>
      <c r="I1692" s="1"/>
      <c r="J1692" s="1"/>
      <c r="K1692" s="1"/>
      <c r="L1692" s="1"/>
    </row>
    <row r="1693" spans="7:12" x14ac:dyDescent="0.25">
      <c r="G1693" s="1"/>
      <c r="H1693" s="1"/>
      <c r="I1693" s="1"/>
      <c r="J1693" s="1"/>
      <c r="K1693" s="1"/>
      <c r="L1693" s="1"/>
    </row>
    <row r="1694" spans="7:12" x14ac:dyDescent="0.25">
      <c r="G1694" s="1"/>
      <c r="H1694" s="1"/>
      <c r="I1694" s="1"/>
      <c r="J1694" s="1"/>
      <c r="K1694" s="1"/>
      <c r="L1694" s="1"/>
    </row>
    <row r="1695" spans="7:12" x14ac:dyDescent="0.25">
      <c r="G1695" s="1"/>
      <c r="H1695" s="1"/>
      <c r="I1695" s="1"/>
      <c r="J1695" s="1"/>
      <c r="K1695" s="1"/>
      <c r="L1695" s="1"/>
    </row>
    <row r="1696" spans="7:12" x14ac:dyDescent="0.25">
      <c r="G1696" s="1"/>
      <c r="H1696" s="1"/>
      <c r="I1696" s="1"/>
      <c r="J1696" s="1"/>
      <c r="K1696" s="1"/>
      <c r="L1696" s="1"/>
    </row>
    <row r="1697" spans="7:12" x14ac:dyDescent="0.25">
      <c r="G1697" s="1"/>
      <c r="H1697" s="1"/>
      <c r="I1697" s="1"/>
      <c r="J1697" s="1"/>
      <c r="K1697" s="1"/>
      <c r="L1697" s="1"/>
    </row>
    <row r="1698" spans="7:12" x14ac:dyDescent="0.25">
      <c r="G1698" s="1"/>
      <c r="H1698" s="1"/>
      <c r="I1698" s="1"/>
      <c r="J1698" s="1"/>
      <c r="K1698" s="1"/>
      <c r="L1698" s="1"/>
    </row>
    <row r="1699" spans="7:12" x14ac:dyDescent="0.25">
      <c r="G1699" s="1"/>
      <c r="H1699" s="1"/>
      <c r="I1699" s="1"/>
      <c r="J1699" s="1"/>
      <c r="K1699" s="1"/>
      <c r="L1699" s="1"/>
    </row>
    <row r="1700" spans="7:12" x14ac:dyDescent="0.25">
      <c r="G1700" s="1"/>
      <c r="H1700" s="1"/>
      <c r="I1700" s="1"/>
      <c r="J1700" s="1"/>
      <c r="K1700" s="1"/>
      <c r="L1700" s="1"/>
    </row>
    <row r="1701" spans="7:12" x14ac:dyDescent="0.25">
      <c r="G1701" s="1"/>
      <c r="H1701" s="1"/>
      <c r="I1701" s="1"/>
      <c r="J1701" s="1"/>
      <c r="K1701" s="1"/>
      <c r="L1701" s="1"/>
    </row>
    <row r="1702" spans="7:12" x14ac:dyDescent="0.25">
      <c r="G1702" s="1"/>
      <c r="H1702" s="1"/>
      <c r="I1702" s="1"/>
      <c r="J1702" s="1"/>
      <c r="K1702" s="1"/>
      <c r="L1702" s="1"/>
    </row>
    <row r="1703" spans="7:12" x14ac:dyDescent="0.25">
      <c r="G1703" s="1"/>
      <c r="H1703" s="1"/>
      <c r="I1703" s="1"/>
      <c r="J1703" s="1"/>
      <c r="K1703" s="1"/>
      <c r="L1703" s="1"/>
    </row>
    <row r="1704" spans="7:12" x14ac:dyDescent="0.25">
      <c r="G1704" s="1"/>
      <c r="H1704" s="1"/>
      <c r="I1704" s="1"/>
      <c r="J1704" s="1"/>
      <c r="K1704" s="1"/>
      <c r="L1704" s="1"/>
    </row>
    <row r="1705" spans="7:12" x14ac:dyDescent="0.25">
      <c r="G1705" s="1"/>
      <c r="H1705" s="1"/>
      <c r="I1705" s="1"/>
      <c r="J1705" s="1"/>
      <c r="K1705" s="1"/>
      <c r="L1705" s="1"/>
    </row>
    <row r="1706" spans="7:12" x14ac:dyDescent="0.25">
      <c r="G1706" s="1"/>
      <c r="H1706" s="1"/>
      <c r="I1706" s="1"/>
      <c r="J1706" s="1"/>
      <c r="K1706" s="1"/>
      <c r="L1706" s="1"/>
    </row>
    <row r="1707" spans="7:12" x14ac:dyDescent="0.25">
      <c r="G1707" s="1"/>
      <c r="H1707" s="1"/>
      <c r="I1707" s="1"/>
      <c r="J1707" s="1"/>
      <c r="K1707" s="1"/>
      <c r="L1707" s="1"/>
    </row>
    <row r="1708" spans="7:12" x14ac:dyDescent="0.25">
      <c r="G1708" s="1"/>
      <c r="H1708" s="1"/>
      <c r="I1708" s="1"/>
      <c r="J1708" s="1"/>
      <c r="K1708" s="1"/>
      <c r="L1708" s="1"/>
    </row>
    <row r="1709" spans="7:12" x14ac:dyDescent="0.25">
      <c r="G1709" s="1"/>
      <c r="H1709" s="1"/>
      <c r="I1709" s="1"/>
      <c r="J1709" s="1"/>
      <c r="K1709" s="1"/>
      <c r="L1709" s="1"/>
    </row>
    <row r="1710" spans="7:12" x14ac:dyDescent="0.25">
      <c r="G1710" s="1"/>
      <c r="H1710" s="1"/>
      <c r="I1710" s="1"/>
      <c r="J1710" s="1"/>
      <c r="K1710" s="1"/>
      <c r="L1710" s="1"/>
    </row>
    <row r="1711" spans="7:12" x14ac:dyDescent="0.25">
      <c r="G1711" s="1"/>
      <c r="H1711" s="1"/>
      <c r="I1711" s="1"/>
      <c r="J1711" s="1"/>
      <c r="K1711" s="1"/>
      <c r="L1711" s="1"/>
    </row>
    <row r="1712" spans="7:12" x14ac:dyDescent="0.25">
      <c r="G1712" s="1"/>
      <c r="H1712" s="1"/>
      <c r="I1712" s="1"/>
      <c r="J1712" s="1"/>
      <c r="K1712" s="1"/>
      <c r="L1712" s="1"/>
    </row>
    <row r="1713" spans="7:12" x14ac:dyDescent="0.25">
      <c r="G1713" s="1"/>
      <c r="H1713" s="1"/>
      <c r="I1713" s="1"/>
      <c r="J1713" s="1"/>
      <c r="K1713" s="1"/>
      <c r="L1713" s="1"/>
    </row>
    <row r="1714" spans="7:12" x14ac:dyDescent="0.25">
      <c r="G1714" s="1"/>
      <c r="H1714" s="1"/>
      <c r="I1714" s="1"/>
      <c r="J1714" s="1"/>
      <c r="K1714" s="1"/>
      <c r="L1714" s="1"/>
    </row>
    <row r="1715" spans="7:12" x14ac:dyDescent="0.25">
      <c r="G1715" s="1"/>
      <c r="H1715" s="1"/>
      <c r="I1715" s="1"/>
      <c r="J1715" s="1"/>
      <c r="K1715" s="1"/>
      <c r="L1715" s="1"/>
    </row>
    <row r="1716" spans="7:12" x14ac:dyDescent="0.25">
      <c r="G1716" s="1"/>
      <c r="H1716" s="1"/>
      <c r="I1716" s="1"/>
      <c r="J1716" s="1"/>
      <c r="K1716" s="1"/>
      <c r="L1716" s="1"/>
    </row>
    <row r="1717" spans="7:12" x14ac:dyDescent="0.25">
      <c r="G1717" s="1"/>
      <c r="H1717" s="1"/>
      <c r="I1717" s="1"/>
      <c r="J1717" s="1"/>
      <c r="K1717" s="1"/>
      <c r="L1717" s="1"/>
    </row>
    <row r="1718" spans="7:12" x14ac:dyDescent="0.25">
      <c r="G1718" s="1"/>
      <c r="H1718" s="1"/>
      <c r="I1718" s="1"/>
      <c r="J1718" s="1"/>
      <c r="K1718" s="1"/>
      <c r="L1718" s="1"/>
    </row>
    <row r="1719" spans="7:12" x14ac:dyDescent="0.25">
      <c r="G1719" s="1"/>
      <c r="H1719" s="1"/>
      <c r="I1719" s="1"/>
      <c r="J1719" s="1"/>
      <c r="K1719" s="1"/>
      <c r="L1719" s="1"/>
    </row>
    <row r="1720" spans="7:12" x14ac:dyDescent="0.25">
      <c r="G1720" s="1"/>
      <c r="H1720" s="1"/>
      <c r="I1720" s="1"/>
      <c r="J1720" s="1"/>
      <c r="K1720" s="1"/>
      <c r="L1720" s="1"/>
    </row>
    <row r="1721" spans="7:12" x14ac:dyDescent="0.25">
      <c r="G1721" s="1"/>
      <c r="H1721" s="1"/>
      <c r="I1721" s="1"/>
      <c r="J1721" s="1"/>
      <c r="K1721" s="1"/>
      <c r="L1721" s="1"/>
    </row>
    <row r="1722" spans="7:12" x14ac:dyDescent="0.25">
      <c r="G1722" s="1"/>
      <c r="H1722" s="1"/>
      <c r="I1722" s="1"/>
      <c r="J1722" s="1"/>
      <c r="K1722" s="1"/>
      <c r="L1722" s="1"/>
    </row>
    <row r="1723" spans="7:12" x14ac:dyDescent="0.25">
      <c r="G1723" s="1"/>
      <c r="H1723" s="1"/>
      <c r="I1723" s="1"/>
      <c r="J1723" s="1"/>
      <c r="K1723" s="1"/>
      <c r="L1723" s="1"/>
    </row>
    <row r="1724" spans="7:12" x14ac:dyDescent="0.25">
      <c r="G1724" s="1"/>
      <c r="H1724" s="1"/>
      <c r="I1724" s="1"/>
      <c r="J1724" s="1"/>
      <c r="K1724" s="1"/>
      <c r="L1724" s="1"/>
    </row>
    <row r="1725" spans="7:12" x14ac:dyDescent="0.25">
      <c r="G1725" s="1"/>
      <c r="H1725" s="1"/>
      <c r="I1725" s="1"/>
      <c r="J1725" s="1"/>
      <c r="K1725" s="1"/>
      <c r="L1725" s="1"/>
    </row>
    <row r="1726" spans="7:12" x14ac:dyDescent="0.25">
      <c r="G1726" s="1"/>
      <c r="H1726" s="1"/>
      <c r="I1726" s="1"/>
      <c r="J1726" s="1"/>
      <c r="K1726" s="1"/>
      <c r="L1726" s="1"/>
    </row>
    <row r="1727" spans="7:12" x14ac:dyDescent="0.25">
      <c r="G1727" s="1"/>
      <c r="H1727" s="1"/>
      <c r="I1727" s="1"/>
      <c r="J1727" s="1"/>
      <c r="K1727" s="1"/>
      <c r="L1727" s="1"/>
    </row>
    <row r="1728" spans="7:12" x14ac:dyDescent="0.25">
      <c r="G1728" s="1"/>
      <c r="H1728" s="1"/>
      <c r="I1728" s="1"/>
      <c r="J1728" s="1"/>
      <c r="K1728" s="1"/>
      <c r="L1728" s="1"/>
    </row>
    <row r="1729" spans="7:12" x14ac:dyDescent="0.25">
      <c r="G1729" s="1"/>
      <c r="H1729" s="1"/>
      <c r="I1729" s="1"/>
      <c r="J1729" s="1"/>
      <c r="K1729" s="1"/>
      <c r="L1729" s="1"/>
    </row>
    <row r="1730" spans="7:12" x14ac:dyDescent="0.25">
      <c r="G1730" s="1"/>
      <c r="H1730" s="1"/>
      <c r="I1730" s="1"/>
      <c r="J1730" s="1"/>
      <c r="K1730" s="1"/>
      <c r="L1730" s="1"/>
    </row>
    <row r="1731" spans="7:12" x14ac:dyDescent="0.25">
      <c r="G1731" s="1"/>
      <c r="H1731" s="1"/>
      <c r="I1731" s="1"/>
      <c r="J1731" s="1"/>
      <c r="K1731" s="1"/>
      <c r="L1731" s="1"/>
    </row>
    <row r="1732" spans="7:12" x14ac:dyDescent="0.25">
      <c r="G1732" s="1"/>
      <c r="H1732" s="1"/>
      <c r="I1732" s="1"/>
      <c r="J1732" s="1"/>
      <c r="K1732" s="1"/>
      <c r="L1732" s="1"/>
    </row>
    <row r="1733" spans="7:12" x14ac:dyDescent="0.25">
      <c r="G1733" s="1"/>
      <c r="H1733" s="1"/>
      <c r="I1733" s="1"/>
      <c r="J1733" s="1"/>
      <c r="K1733" s="1"/>
      <c r="L1733" s="1"/>
    </row>
    <row r="1734" spans="7:12" x14ac:dyDescent="0.25">
      <c r="G1734" s="1"/>
      <c r="H1734" s="1"/>
      <c r="I1734" s="1"/>
      <c r="J1734" s="1"/>
      <c r="K1734" s="1"/>
      <c r="L1734" s="1"/>
    </row>
    <row r="1735" spans="7:12" x14ac:dyDescent="0.25">
      <c r="G1735" s="1"/>
      <c r="H1735" s="1"/>
      <c r="I1735" s="1"/>
      <c r="J1735" s="1"/>
      <c r="K1735" s="1"/>
      <c r="L1735" s="1"/>
    </row>
    <row r="1736" spans="7:12" x14ac:dyDescent="0.25">
      <c r="G1736" s="1"/>
      <c r="H1736" s="1"/>
      <c r="I1736" s="1"/>
      <c r="J1736" s="1"/>
      <c r="K1736" s="1"/>
      <c r="L1736" s="1"/>
    </row>
    <row r="1737" spans="7:12" x14ac:dyDescent="0.25">
      <c r="G1737" s="1"/>
      <c r="H1737" s="1"/>
      <c r="I1737" s="1"/>
      <c r="J1737" s="1"/>
      <c r="K1737" s="1"/>
      <c r="L1737" s="1"/>
    </row>
    <row r="1738" spans="7:12" x14ac:dyDescent="0.25">
      <c r="G1738" s="1"/>
      <c r="H1738" s="1"/>
      <c r="I1738" s="1"/>
      <c r="J1738" s="1"/>
      <c r="K1738" s="1"/>
      <c r="L1738" s="1"/>
    </row>
    <row r="1739" spans="7:12" x14ac:dyDescent="0.25">
      <c r="G1739" s="1"/>
      <c r="H1739" s="1"/>
      <c r="I1739" s="1"/>
      <c r="J1739" s="1"/>
      <c r="K1739" s="1"/>
      <c r="L1739" s="1"/>
    </row>
    <row r="1740" spans="7:12" x14ac:dyDescent="0.25">
      <c r="G1740" s="1"/>
      <c r="H1740" s="1"/>
      <c r="I1740" s="1"/>
      <c r="J1740" s="1"/>
      <c r="K1740" s="1"/>
      <c r="L1740" s="1"/>
    </row>
    <row r="1741" spans="7:12" x14ac:dyDescent="0.25">
      <c r="G1741" s="1"/>
      <c r="H1741" s="1"/>
      <c r="I1741" s="1"/>
      <c r="J1741" s="1"/>
      <c r="K1741" s="1"/>
      <c r="L1741" s="1"/>
    </row>
    <row r="1742" spans="7:12" x14ac:dyDescent="0.25">
      <c r="G1742" s="1"/>
      <c r="H1742" s="1"/>
      <c r="I1742" s="1"/>
      <c r="J1742" s="1"/>
      <c r="K1742" s="1"/>
      <c r="L1742" s="1"/>
    </row>
    <row r="1743" spans="7:12" x14ac:dyDescent="0.25">
      <c r="G1743" s="1"/>
      <c r="H1743" s="1"/>
      <c r="I1743" s="1"/>
      <c r="J1743" s="1"/>
      <c r="K1743" s="1"/>
      <c r="L1743" s="1"/>
    </row>
    <row r="1744" spans="7:12" x14ac:dyDescent="0.25">
      <c r="G1744" s="1"/>
      <c r="H1744" s="1"/>
      <c r="I1744" s="1"/>
      <c r="J1744" s="1"/>
      <c r="K1744" s="1"/>
      <c r="L1744" s="1"/>
    </row>
    <row r="1745" spans="7:12" x14ac:dyDescent="0.25">
      <c r="G1745" s="1"/>
      <c r="H1745" s="1"/>
      <c r="I1745" s="1"/>
      <c r="J1745" s="1"/>
      <c r="K1745" s="1"/>
      <c r="L1745" s="1"/>
    </row>
    <row r="1746" spans="7:12" x14ac:dyDescent="0.25">
      <c r="G1746" s="1"/>
      <c r="H1746" s="1"/>
      <c r="I1746" s="1"/>
      <c r="J1746" s="1"/>
      <c r="K1746" s="1"/>
      <c r="L1746" s="1"/>
    </row>
    <row r="1747" spans="7:12" x14ac:dyDescent="0.25">
      <c r="G1747" s="1"/>
      <c r="H1747" s="1"/>
      <c r="I1747" s="1"/>
      <c r="J1747" s="1"/>
      <c r="K1747" s="1"/>
      <c r="L1747" s="1"/>
    </row>
    <row r="1748" spans="7:12" x14ac:dyDescent="0.25">
      <c r="G1748" s="1"/>
      <c r="H1748" s="1"/>
      <c r="I1748" s="1"/>
      <c r="J1748" s="1"/>
      <c r="K1748" s="1"/>
      <c r="L1748" s="1"/>
    </row>
    <row r="1749" spans="7:12" x14ac:dyDescent="0.25">
      <c r="G1749" s="1"/>
      <c r="H1749" s="1"/>
      <c r="I1749" s="1"/>
      <c r="J1749" s="1"/>
      <c r="K1749" s="1"/>
      <c r="L1749" s="1"/>
    </row>
    <row r="1750" spans="7:12" x14ac:dyDescent="0.25">
      <c r="G1750" s="1"/>
      <c r="H1750" s="1"/>
      <c r="I1750" s="1"/>
      <c r="J1750" s="1"/>
      <c r="K1750" s="1"/>
      <c r="L1750" s="1"/>
    </row>
    <row r="1751" spans="7:12" x14ac:dyDescent="0.25">
      <c r="G1751" s="1"/>
      <c r="H1751" s="1"/>
      <c r="I1751" s="1"/>
      <c r="J1751" s="1"/>
      <c r="K1751" s="1"/>
      <c r="L1751" s="1"/>
    </row>
    <row r="1752" spans="7:12" x14ac:dyDescent="0.25">
      <c r="G1752" s="1"/>
      <c r="H1752" s="1"/>
      <c r="I1752" s="1"/>
      <c r="J1752" s="1"/>
      <c r="K1752" s="1"/>
      <c r="L1752" s="1"/>
    </row>
    <row r="1753" spans="7:12" x14ac:dyDescent="0.25">
      <c r="G1753" s="1"/>
      <c r="H1753" s="1"/>
      <c r="I1753" s="1"/>
      <c r="J1753" s="1"/>
      <c r="K1753" s="1"/>
      <c r="L1753" s="1"/>
    </row>
    <row r="1754" spans="7:12" x14ac:dyDescent="0.25">
      <c r="G1754" s="1"/>
      <c r="H1754" s="1"/>
      <c r="I1754" s="1"/>
      <c r="J1754" s="1"/>
      <c r="K1754" s="1"/>
      <c r="L1754" s="1"/>
    </row>
    <row r="1755" spans="7:12" x14ac:dyDescent="0.25">
      <c r="G1755" s="1"/>
      <c r="H1755" s="1"/>
      <c r="I1755" s="1"/>
      <c r="J1755" s="1"/>
      <c r="K1755" s="1"/>
      <c r="L1755" s="1"/>
    </row>
    <row r="1756" spans="7:12" x14ac:dyDescent="0.25">
      <c r="G1756" s="1"/>
      <c r="H1756" s="1"/>
      <c r="I1756" s="1"/>
      <c r="J1756" s="1"/>
      <c r="K1756" s="1"/>
      <c r="L1756" s="1"/>
    </row>
    <row r="1757" spans="7:12" x14ac:dyDescent="0.25">
      <c r="G1757" s="1"/>
      <c r="H1757" s="1"/>
      <c r="I1757" s="1"/>
      <c r="J1757" s="1"/>
      <c r="K1757" s="1"/>
      <c r="L1757" s="1"/>
    </row>
    <row r="1758" spans="7:12" x14ac:dyDescent="0.25">
      <c r="G1758" s="1"/>
      <c r="H1758" s="1"/>
      <c r="I1758" s="1"/>
      <c r="J1758" s="1"/>
      <c r="K1758" s="1"/>
      <c r="L1758" s="1"/>
    </row>
    <row r="1759" spans="7:12" x14ac:dyDescent="0.25">
      <c r="G1759" s="1"/>
      <c r="H1759" s="1"/>
      <c r="I1759" s="1"/>
      <c r="J1759" s="1"/>
      <c r="K1759" s="1"/>
      <c r="L1759" s="1"/>
    </row>
    <row r="1760" spans="7:12" x14ac:dyDescent="0.25">
      <c r="G1760" s="1"/>
      <c r="H1760" s="1"/>
      <c r="I1760" s="1"/>
      <c r="J1760" s="1"/>
      <c r="K1760" s="1"/>
      <c r="L1760" s="1"/>
    </row>
    <row r="1761" spans="7:12" x14ac:dyDescent="0.25">
      <c r="G1761" s="1"/>
      <c r="H1761" s="1"/>
      <c r="I1761" s="1"/>
      <c r="J1761" s="1"/>
      <c r="K1761" s="1"/>
      <c r="L1761" s="1"/>
    </row>
    <row r="1762" spans="7:12" x14ac:dyDescent="0.25">
      <c r="G1762" s="1"/>
      <c r="H1762" s="1"/>
      <c r="I1762" s="1"/>
      <c r="J1762" s="1"/>
      <c r="K1762" s="1"/>
      <c r="L1762" s="1"/>
    </row>
    <row r="1763" spans="7:12" x14ac:dyDescent="0.25">
      <c r="G1763" s="1"/>
      <c r="H1763" s="1"/>
      <c r="I1763" s="1"/>
      <c r="J1763" s="1"/>
      <c r="K1763" s="1"/>
      <c r="L1763" s="1"/>
    </row>
    <row r="1764" spans="7:12" x14ac:dyDescent="0.25">
      <c r="G1764" s="1"/>
      <c r="H1764" s="1"/>
      <c r="I1764" s="1"/>
      <c r="J1764" s="1"/>
      <c r="K1764" s="1"/>
      <c r="L1764" s="1"/>
    </row>
    <row r="1765" spans="7:12" x14ac:dyDescent="0.25">
      <c r="G1765" s="1"/>
      <c r="H1765" s="1"/>
      <c r="I1765" s="1"/>
      <c r="J1765" s="1"/>
      <c r="K1765" s="1"/>
      <c r="L1765" s="1"/>
    </row>
    <row r="1766" spans="7:12" x14ac:dyDescent="0.25">
      <c r="G1766" s="1"/>
      <c r="H1766" s="1"/>
      <c r="I1766" s="1"/>
      <c r="J1766" s="1"/>
      <c r="K1766" s="1"/>
      <c r="L1766" s="1"/>
    </row>
    <row r="1767" spans="7:12" x14ac:dyDescent="0.25">
      <c r="G1767" s="1"/>
      <c r="H1767" s="1"/>
      <c r="I1767" s="1"/>
      <c r="J1767" s="1"/>
      <c r="K1767" s="1"/>
      <c r="L1767" s="1"/>
    </row>
    <row r="1768" spans="7:12" x14ac:dyDescent="0.25">
      <c r="G1768" s="1"/>
      <c r="H1768" s="1"/>
      <c r="I1768" s="1"/>
      <c r="J1768" s="1"/>
      <c r="K1768" s="1"/>
      <c r="L1768" s="1"/>
    </row>
    <row r="1769" spans="7:12" x14ac:dyDescent="0.25">
      <c r="G1769" s="1"/>
      <c r="H1769" s="1"/>
      <c r="I1769" s="1"/>
      <c r="J1769" s="1"/>
      <c r="K1769" s="1"/>
      <c r="L1769" s="1"/>
    </row>
    <row r="1770" spans="7:12" x14ac:dyDescent="0.25">
      <c r="G1770" s="1"/>
      <c r="H1770" s="1"/>
      <c r="I1770" s="1"/>
      <c r="J1770" s="1"/>
      <c r="K1770" s="1"/>
      <c r="L1770" s="1"/>
    </row>
    <row r="1771" spans="7:12" x14ac:dyDescent="0.25">
      <c r="G1771" s="1"/>
      <c r="H1771" s="1"/>
      <c r="I1771" s="1"/>
      <c r="J1771" s="1"/>
      <c r="K1771" s="1"/>
      <c r="L1771" s="1"/>
    </row>
    <row r="1772" spans="7:12" x14ac:dyDescent="0.25">
      <c r="G1772" s="1"/>
      <c r="H1772" s="1"/>
      <c r="I1772" s="1"/>
      <c r="J1772" s="1"/>
      <c r="K1772" s="1"/>
      <c r="L1772" s="1"/>
    </row>
    <row r="1773" spans="7:12" x14ac:dyDescent="0.25">
      <c r="G1773" s="1"/>
      <c r="H1773" s="1"/>
      <c r="I1773" s="1"/>
      <c r="J1773" s="1"/>
      <c r="K1773" s="1"/>
      <c r="L1773" s="1"/>
    </row>
    <row r="1774" spans="7:12" x14ac:dyDescent="0.25">
      <c r="G1774" s="1"/>
      <c r="H1774" s="1"/>
      <c r="I1774" s="1"/>
      <c r="J1774" s="1"/>
      <c r="K1774" s="1"/>
      <c r="L1774" s="1"/>
    </row>
    <row r="1775" spans="7:12" x14ac:dyDescent="0.25">
      <c r="G1775" s="1"/>
      <c r="H1775" s="1"/>
      <c r="I1775" s="1"/>
      <c r="J1775" s="1"/>
      <c r="K1775" s="1"/>
      <c r="L1775" s="1"/>
    </row>
    <row r="1776" spans="7:12" x14ac:dyDescent="0.25">
      <c r="G1776" s="1"/>
      <c r="H1776" s="1"/>
      <c r="I1776" s="1"/>
      <c r="J1776" s="1"/>
      <c r="K1776" s="1"/>
      <c r="L1776" s="1"/>
    </row>
    <row r="1777" spans="7:12" x14ac:dyDescent="0.25">
      <c r="G1777" s="1"/>
      <c r="H1777" s="1"/>
      <c r="I1777" s="1"/>
      <c r="J1777" s="1"/>
      <c r="K1777" s="1"/>
      <c r="L1777" s="1"/>
    </row>
    <row r="1778" spans="7:12" x14ac:dyDescent="0.25">
      <c r="G1778" s="1"/>
      <c r="H1778" s="1"/>
      <c r="I1778" s="1"/>
      <c r="J1778" s="1"/>
      <c r="K1778" s="1"/>
      <c r="L1778" s="1"/>
    </row>
    <row r="1779" spans="7:12" x14ac:dyDescent="0.25">
      <c r="G1779" s="1"/>
      <c r="H1779" s="1"/>
      <c r="I1779" s="1"/>
      <c r="J1779" s="1"/>
      <c r="K1779" s="1"/>
      <c r="L1779" s="1"/>
    </row>
    <row r="1780" spans="7:12" x14ac:dyDescent="0.25">
      <c r="G1780" s="1"/>
      <c r="H1780" s="1"/>
      <c r="I1780" s="1"/>
      <c r="J1780" s="1"/>
      <c r="K1780" s="1"/>
      <c r="L1780" s="1"/>
    </row>
    <row r="1781" spans="7:12" x14ac:dyDescent="0.25">
      <c r="G1781" s="1"/>
      <c r="H1781" s="1"/>
      <c r="I1781" s="1"/>
      <c r="J1781" s="1"/>
      <c r="K1781" s="1"/>
      <c r="L1781" s="1"/>
    </row>
    <row r="1782" spans="7:12" x14ac:dyDescent="0.25">
      <c r="G1782" s="1"/>
      <c r="H1782" s="1"/>
      <c r="I1782" s="1"/>
      <c r="J1782" s="1"/>
      <c r="K1782" s="1"/>
      <c r="L1782" s="1"/>
    </row>
    <row r="1783" spans="7:12" x14ac:dyDescent="0.25">
      <c r="G1783" s="1"/>
      <c r="H1783" s="1"/>
      <c r="I1783" s="1"/>
      <c r="J1783" s="1"/>
      <c r="K1783" s="1"/>
      <c r="L1783" s="1"/>
    </row>
    <row r="1784" spans="7:12" x14ac:dyDescent="0.25">
      <c r="G1784" s="1"/>
      <c r="H1784" s="1"/>
      <c r="I1784" s="1"/>
      <c r="J1784" s="1"/>
      <c r="K1784" s="1"/>
      <c r="L1784" s="1"/>
    </row>
    <row r="1785" spans="7:12" x14ac:dyDescent="0.25">
      <c r="G1785" s="1"/>
      <c r="H1785" s="1"/>
      <c r="I1785" s="1"/>
      <c r="J1785" s="1"/>
      <c r="K1785" s="1"/>
      <c r="L1785" s="1"/>
    </row>
    <row r="1786" spans="7:12" x14ac:dyDescent="0.25">
      <c r="G1786" s="1"/>
      <c r="H1786" s="1"/>
      <c r="I1786" s="1"/>
      <c r="J1786" s="1"/>
      <c r="K1786" s="1"/>
      <c r="L1786" s="1"/>
    </row>
    <row r="1787" spans="7:12" x14ac:dyDescent="0.25">
      <c r="G1787" s="1"/>
      <c r="H1787" s="1"/>
      <c r="I1787" s="1"/>
      <c r="J1787" s="1"/>
      <c r="K1787" s="1"/>
      <c r="L1787" s="1"/>
    </row>
    <row r="1788" spans="7:12" x14ac:dyDescent="0.25">
      <c r="G1788" s="1"/>
      <c r="H1788" s="1"/>
      <c r="I1788" s="1"/>
      <c r="J1788" s="1"/>
      <c r="K1788" s="1"/>
      <c r="L1788" s="1"/>
    </row>
    <row r="1789" spans="7:12" x14ac:dyDescent="0.25">
      <c r="G1789" s="1"/>
      <c r="H1789" s="1"/>
      <c r="I1789" s="1"/>
      <c r="J1789" s="1"/>
      <c r="K1789" s="1"/>
      <c r="L1789" s="1"/>
    </row>
    <row r="1790" spans="7:12" x14ac:dyDescent="0.25">
      <c r="G1790" s="1"/>
      <c r="H1790" s="1"/>
      <c r="I1790" s="1"/>
      <c r="J1790" s="1"/>
      <c r="K1790" s="1"/>
      <c r="L1790" s="1"/>
    </row>
    <row r="1791" spans="7:12" x14ac:dyDescent="0.25">
      <c r="G1791" s="1"/>
      <c r="H1791" s="1"/>
      <c r="I1791" s="1"/>
      <c r="J1791" s="1"/>
      <c r="K1791" s="1"/>
      <c r="L1791" s="1"/>
    </row>
    <row r="1792" spans="7:12" x14ac:dyDescent="0.25">
      <c r="G1792" s="1"/>
      <c r="H1792" s="1"/>
      <c r="I1792" s="1"/>
      <c r="J1792" s="1"/>
      <c r="K1792" s="1"/>
      <c r="L1792" s="1"/>
    </row>
    <row r="1793" spans="7:12" x14ac:dyDescent="0.25">
      <c r="G1793" s="1"/>
      <c r="H1793" s="1"/>
      <c r="I1793" s="1"/>
      <c r="J1793" s="1"/>
      <c r="K1793" s="1"/>
      <c r="L1793" s="1"/>
    </row>
    <row r="1794" spans="7:12" x14ac:dyDescent="0.25">
      <c r="G1794" s="1"/>
      <c r="H1794" s="1"/>
      <c r="I1794" s="1"/>
      <c r="J1794" s="1"/>
      <c r="K1794" s="1"/>
      <c r="L1794" s="1"/>
    </row>
    <row r="1795" spans="7:12" x14ac:dyDescent="0.25">
      <c r="G1795" s="1"/>
      <c r="H1795" s="1"/>
      <c r="I1795" s="1"/>
      <c r="J1795" s="1"/>
      <c r="K1795" s="1"/>
      <c r="L1795" s="1"/>
    </row>
    <row r="1796" spans="7:12" x14ac:dyDescent="0.25">
      <c r="G1796" s="1"/>
      <c r="H1796" s="1"/>
      <c r="I1796" s="1"/>
      <c r="J1796" s="1"/>
      <c r="K1796" s="1"/>
      <c r="L1796" s="1"/>
    </row>
    <row r="1797" spans="7:12" x14ac:dyDescent="0.25">
      <c r="G1797" s="1"/>
      <c r="H1797" s="1"/>
      <c r="I1797" s="1"/>
      <c r="J1797" s="1"/>
      <c r="K1797" s="1"/>
      <c r="L1797" s="1"/>
    </row>
    <row r="1798" spans="7:12" x14ac:dyDescent="0.25">
      <c r="G1798" s="1"/>
      <c r="H1798" s="1"/>
      <c r="I1798" s="1"/>
      <c r="J1798" s="1"/>
      <c r="K1798" s="1"/>
      <c r="L1798" s="1"/>
    </row>
    <row r="1799" spans="7:12" x14ac:dyDescent="0.25">
      <c r="G1799" s="1"/>
      <c r="H1799" s="1"/>
      <c r="I1799" s="1"/>
      <c r="J1799" s="1"/>
      <c r="K1799" s="1"/>
      <c r="L1799" s="1"/>
    </row>
    <row r="1800" spans="7:12" x14ac:dyDescent="0.25">
      <c r="G1800" s="1"/>
      <c r="H1800" s="1"/>
      <c r="I1800" s="1"/>
      <c r="J1800" s="1"/>
      <c r="K1800" s="1"/>
      <c r="L1800" s="1"/>
    </row>
    <row r="1801" spans="7:12" x14ac:dyDescent="0.25">
      <c r="G1801" s="1"/>
      <c r="H1801" s="1"/>
      <c r="I1801" s="1"/>
      <c r="J1801" s="1"/>
      <c r="K1801" s="1"/>
      <c r="L1801" s="1"/>
    </row>
    <row r="1802" spans="7:12" x14ac:dyDescent="0.25">
      <c r="G1802" s="1"/>
      <c r="H1802" s="1"/>
      <c r="I1802" s="1"/>
      <c r="J1802" s="1"/>
      <c r="K1802" s="1"/>
      <c r="L1802" s="1"/>
    </row>
    <row r="1803" spans="7:12" x14ac:dyDescent="0.25">
      <c r="G1803" s="1"/>
      <c r="H1803" s="1"/>
      <c r="I1803" s="1"/>
      <c r="J1803" s="1"/>
      <c r="K1803" s="1"/>
      <c r="L1803" s="1"/>
    </row>
    <row r="1804" spans="7:12" x14ac:dyDescent="0.25">
      <c r="G1804" s="1"/>
      <c r="H1804" s="1"/>
      <c r="I1804" s="1"/>
      <c r="J1804" s="1"/>
      <c r="K1804" s="1"/>
      <c r="L1804" s="1"/>
    </row>
    <row r="1805" spans="7:12" x14ac:dyDescent="0.25">
      <c r="G1805" s="1"/>
      <c r="H1805" s="1"/>
      <c r="I1805" s="1"/>
      <c r="J1805" s="1"/>
      <c r="K1805" s="1"/>
      <c r="L1805" s="1"/>
    </row>
    <row r="1806" spans="7:12" x14ac:dyDescent="0.25">
      <c r="G1806" s="1"/>
      <c r="H1806" s="1"/>
      <c r="I1806" s="1"/>
      <c r="J1806" s="1"/>
      <c r="K1806" s="1"/>
      <c r="L1806" s="1"/>
    </row>
    <row r="1807" spans="7:12" x14ac:dyDescent="0.25">
      <c r="G1807" s="1"/>
      <c r="H1807" s="1"/>
      <c r="I1807" s="1"/>
      <c r="J1807" s="1"/>
      <c r="K1807" s="1"/>
      <c r="L1807" s="1"/>
    </row>
    <row r="1808" spans="7:12" x14ac:dyDescent="0.25">
      <c r="G1808" s="1"/>
      <c r="H1808" s="1"/>
      <c r="I1808" s="1"/>
      <c r="J1808" s="1"/>
      <c r="K1808" s="1"/>
      <c r="L1808" s="1"/>
    </row>
    <row r="1809" spans="7:12" x14ac:dyDescent="0.25">
      <c r="G1809" s="1"/>
      <c r="H1809" s="1"/>
      <c r="I1809" s="1"/>
      <c r="J1809" s="1"/>
      <c r="K1809" s="1"/>
      <c r="L1809" s="1"/>
    </row>
    <row r="1810" spans="7:12" x14ac:dyDescent="0.25">
      <c r="G1810" s="1"/>
      <c r="H1810" s="1"/>
      <c r="I1810" s="1"/>
      <c r="J1810" s="1"/>
      <c r="K1810" s="1"/>
      <c r="L1810" s="1"/>
    </row>
    <row r="1811" spans="7:12" x14ac:dyDescent="0.25">
      <c r="G1811" s="1"/>
      <c r="H1811" s="1"/>
      <c r="I1811" s="1"/>
      <c r="J1811" s="1"/>
      <c r="K1811" s="1"/>
      <c r="L1811" s="1"/>
    </row>
    <row r="1812" spans="7:12" x14ac:dyDescent="0.25">
      <c r="G1812" s="1"/>
      <c r="H1812" s="1"/>
      <c r="I1812" s="1"/>
      <c r="J1812" s="1"/>
      <c r="K1812" s="1"/>
      <c r="L1812" s="1"/>
    </row>
    <row r="1813" spans="7:12" x14ac:dyDescent="0.25">
      <c r="G1813" s="1"/>
      <c r="H1813" s="1"/>
      <c r="I1813" s="1"/>
      <c r="J1813" s="1"/>
      <c r="K1813" s="1"/>
      <c r="L1813" s="1"/>
    </row>
    <row r="1814" spans="7:12" x14ac:dyDescent="0.25">
      <c r="G1814" s="1"/>
      <c r="H1814" s="1"/>
      <c r="I1814" s="1"/>
      <c r="J1814" s="1"/>
      <c r="K1814" s="1"/>
      <c r="L1814" s="1"/>
    </row>
    <row r="1815" spans="7:12" x14ac:dyDescent="0.25">
      <c r="G1815" s="1"/>
      <c r="H1815" s="1"/>
      <c r="I1815" s="1"/>
      <c r="J1815" s="1"/>
      <c r="K1815" s="1"/>
      <c r="L1815" s="1"/>
    </row>
    <row r="1816" spans="7:12" x14ac:dyDescent="0.25">
      <c r="G1816" s="1"/>
      <c r="H1816" s="1"/>
      <c r="I1816" s="1"/>
      <c r="J1816" s="1"/>
      <c r="K1816" s="1"/>
      <c r="L1816" s="1"/>
    </row>
    <row r="1817" spans="7:12" x14ac:dyDescent="0.25">
      <c r="G1817" s="1"/>
      <c r="H1817" s="1"/>
      <c r="I1817" s="1"/>
      <c r="J1817" s="1"/>
      <c r="K1817" s="1"/>
      <c r="L1817" s="1"/>
    </row>
    <row r="1818" spans="7:12" x14ac:dyDescent="0.25">
      <c r="G1818" s="1"/>
      <c r="H1818" s="1"/>
      <c r="I1818" s="1"/>
      <c r="J1818" s="1"/>
      <c r="K1818" s="1"/>
      <c r="L1818" s="1"/>
    </row>
    <row r="1819" spans="7:12" x14ac:dyDescent="0.25">
      <c r="G1819" s="1"/>
      <c r="H1819" s="1"/>
      <c r="I1819" s="1"/>
      <c r="J1819" s="1"/>
      <c r="K1819" s="1"/>
      <c r="L1819" s="1"/>
    </row>
    <row r="1820" spans="7:12" x14ac:dyDescent="0.25">
      <c r="G1820" s="1"/>
      <c r="H1820" s="1"/>
      <c r="I1820" s="1"/>
      <c r="J1820" s="1"/>
      <c r="K1820" s="1"/>
      <c r="L1820" s="1"/>
    </row>
    <row r="1821" spans="7:12" x14ac:dyDescent="0.25">
      <c r="G1821" s="1"/>
      <c r="H1821" s="1"/>
      <c r="I1821" s="1"/>
      <c r="J1821" s="1"/>
      <c r="K1821" s="1"/>
      <c r="L1821" s="1"/>
    </row>
    <row r="1822" spans="7:12" x14ac:dyDescent="0.25">
      <c r="G1822" s="1"/>
      <c r="H1822" s="1"/>
      <c r="I1822" s="1"/>
      <c r="J1822" s="1"/>
      <c r="K1822" s="1"/>
      <c r="L1822" s="1"/>
    </row>
    <row r="1823" spans="7:12" x14ac:dyDescent="0.25">
      <c r="G1823" s="1"/>
      <c r="H1823" s="1"/>
      <c r="I1823" s="1"/>
      <c r="J1823" s="1"/>
      <c r="K1823" s="1"/>
      <c r="L1823" s="1"/>
    </row>
    <row r="1824" spans="7:12" x14ac:dyDescent="0.25">
      <c r="G1824" s="1"/>
      <c r="H1824" s="1"/>
      <c r="I1824" s="1"/>
      <c r="J1824" s="1"/>
      <c r="K1824" s="1"/>
      <c r="L1824" s="1"/>
    </row>
    <row r="1825" spans="7:12" x14ac:dyDescent="0.25">
      <c r="G1825" s="1"/>
      <c r="H1825" s="1"/>
      <c r="I1825" s="1"/>
      <c r="J1825" s="1"/>
      <c r="K1825" s="1"/>
      <c r="L1825" s="1"/>
    </row>
    <row r="1826" spans="7:12" x14ac:dyDescent="0.25">
      <c r="G1826" s="1"/>
      <c r="H1826" s="1"/>
      <c r="I1826" s="1"/>
      <c r="J1826" s="1"/>
      <c r="K1826" s="1"/>
      <c r="L1826" s="1"/>
    </row>
    <row r="1827" spans="7:12" x14ac:dyDescent="0.25">
      <c r="G1827" s="1"/>
      <c r="H1827" s="1"/>
      <c r="I1827" s="1"/>
      <c r="J1827" s="1"/>
      <c r="K1827" s="1"/>
      <c r="L1827" s="1"/>
    </row>
    <row r="1828" spans="7:12" x14ac:dyDescent="0.25">
      <c r="G1828" s="1"/>
      <c r="H1828" s="1"/>
      <c r="I1828" s="1"/>
      <c r="J1828" s="1"/>
      <c r="K1828" s="1"/>
      <c r="L1828" s="1"/>
    </row>
    <row r="1829" spans="7:12" x14ac:dyDescent="0.25">
      <c r="G1829" s="1"/>
      <c r="H1829" s="1"/>
      <c r="I1829" s="1"/>
      <c r="J1829" s="1"/>
      <c r="K1829" s="1"/>
      <c r="L1829" s="1"/>
    </row>
    <row r="1830" spans="7:12" x14ac:dyDescent="0.25">
      <c r="G1830" s="1"/>
      <c r="H1830" s="1"/>
      <c r="I1830" s="1"/>
      <c r="J1830" s="1"/>
      <c r="K1830" s="1"/>
      <c r="L1830" s="1"/>
    </row>
    <row r="1831" spans="7:12" x14ac:dyDescent="0.25">
      <c r="G1831" s="1"/>
      <c r="H1831" s="1"/>
      <c r="I1831" s="1"/>
      <c r="J1831" s="1"/>
      <c r="K1831" s="1"/>
      <c r="L1831" s="1"/>
    </row>
    <row r="1832" spans="7:12" x14ac:dyDescent="0.25">
      <c r="G1832" s="1"/>
      <c r="H1832" s="1"/>
      <c r="I1832" s="1"/>
      <c r="J1832" s="1"/>
      <c r="K1832" s="1"/>
      <c r="L1832" s="1"/>
    </row>
    <row r="1833" spans="7:12" x14ac:dyDescent="0.25">
      <c r="G1833" s="1"/>
      <c r="H1833" s="1"/>
      <c r="I1833" s="1"/>
      <c r="J1833" s="1"/>
      <c r="K1833" s="1"/>
      <c r="L1833" s="1"/>
    </row>
    <row r="1834" spans="7:12" x14ac:dyDescent="0.25">
      <c r="G1834" s="1"/>
      <c r="H1834" s="1"/>
      <c r="I1834" s="1"/>
      <c r="J1834" s="1"/>
      <c r="K1834" s="1"/>
      <c r="L1834" s="1"/>
    </row>
    <row r="1835" spans="7:12" x14ac:dyDescent="0.25">
      <c r="G1835" s="1"/>
      <c r="H1835" s="1"/>
      <c r="I1835" s="1"/>
      <c r="J1835" s="1"/>
      <c r="K1835" s="1"/>
      <c r="L1835" s="1"/>
    </row>
    <row r="1836" spans="7:12" x14ac:dyDescent="0.25">
      <c r="G1836" s="1"/>
      <c r="H1836" s="1"/>
      <c r="I1836" s="1"/>
      <c r="J1836" s="1"/>
      <c r="K1836" s="1"/>
      <c r="L1836" s="1"/>
    </row>
    <row r="1837" spans="7:12" x14ac:dyDescent="0.25">
      <c r="G1837" s="1"/>
      <c r="H1837" s="1"/>
      <c r="I1837" s="1"/>
      <c r="J1837" s="1"/>
      <c r="K1837" s="1"/>
      <c r="L1837" s="1"/>
    </row>
    <row r="1838" spans="7:12" x14ac:dyDescent="0.25">
      <c r="G1838" s="1"/>
      <c r="H1838" s="1"/>
      <c r="I1838" s="1"/>
      <c r="J1838" s="1"/>
      <c r="K1838" s="1"/>
      <c r="L1838" s="1"/>
    </row>
    <row r="1839" spans="7:12" x14ac:dyDescent="0.25">
      <c r="G1839" s="1"/>
      <c r="H1839" s="1"/>
      <c r="I1839" s="1"/>
      <c r="J1839" s="1"/>
      <c r="K1839" s="1"/>
      <c r="L1839" s="1"/>
    </row>
    <row r="1840" spans="7:12" x14ac:dyDescent="0.25">
      <c r="G1840" s="1"/>
      <c r="H1840" s="1"/>
      <c r="I1840" s="1"/>
      <c r="J1840" s="1"/>
      <c r="K1840" s="1"/>
      <c r="L1840" s="1"/>
    </row>
    <row r="1841" spans="7:12" x14ac:dyDescent="0.25">
      <c r="G1841" s="1"/>
      <c r="H1841" s="1"/>
      <c r="I1841" s="1"/>
      <c r="J1841" s="1"/>
      <c r="K1841" s="1"/>
      <c r="L1841" s="1"/>
    </row>
    <row r="1842" spans="7:12" x14ac:dyDescent="0.25">
      <c r="G1842" s="1"/>
      <c r="H1842" s="1"/>
      <c r="I1842" s="1"/>
      <c r="J1842" s="1"/>
      <c r="K1842" s="1"/>
      <c r="L1842" s="1"/>
    </row>
    <row r="1843" spans="7:12" x14ac:dyDescent="0.25">
      <c r="G1843" s="1"/>
      <c r="H1843" s="1"/>
      <c r="I1843" s="1"/>
      <c r="J1843" s="1"/>
      <c r="K1843" s="1"/>
      <c r="L1843" s="1"/>
    </row>
    <row r="1844" spans="7:12" x14ac:dyDescent="0.25">
      <c r="G1844" s="1"/>
      <c r="H1844" s="1"/>
      <c r="I1844" s="1"/>
      <c r="J1844" s="1"/>
      <c r="K1844" s="1"/>
      <c r="L1844" s="1"/>
    </row>
    <row r="1845" spans="7:12" x14ac:dyDescent="0.25">
      <c r="G1845" s="1"/>
      <c r="H1845" s="1"/>
      <c r="I1845" s="1"/>
      <c r="J1845" s="1"/>
      <c r="K1845" s="1"/>
      <c r="L1845" s="1"/>
    </row>
    <row r="1846" spans="7:12" x14ac:dyDescent="0.25">
      <c r="G1846" s="1"/>
      <c r="H1846" s="1"/>
      <c r="I1846" s="1"/>
      <c r="J1846" s="1"/>
      <c r="K1846" s="1"/>
      <c r="L1846" s="1"/>
    </row>
    <row r="1847" spans="7:12" x14ac:dyDescent="0.25">
      <c r="G1847" s="1"/>
      <c r="H1847" s="1"/>
      <c r="I1847" s="1"/>
      <c r="J1847" s="1"/>
      <c r="K1847" s="1"/>
      <c r="L1847" s="1"/>
    </row>
    <row r="1848" spans="7:12" x14ac:dyDescent="0.25">
      <c r="G1848" s="1"/>
      <c r="H1848" s="1"/>
      <c r="I1848" s="1"/>
      <c r="J1848" s="1"/>
      <c r="K1848" s="1"/>
      <c r="L1848" s="1"/>
    </row>
    <row r="1849" spans="7:12" x14ac:dyDescent="0.25">
      <c r="G1849" s="1"/>
      <c r="H1849" s="1"/>
      <c r="I1849" s="1"/>
      <c r="J1849" s="1"/>
      <c r="K1849" s="1"/>
      <c r="L1849" s="1"/>
    </row>
    <row r="1850" spans="7:12" x14ac:dyDescent="0.25">
      <c r="G1850" s="1"/>
      <c r="H1850" s="1"/>
      <c r="I1850" s="1"/>
      <c r="J1850" s="1"/>
      <c r="K1850" s="1"/>
      <c r="L1850" s="1"/>
    </row>
    <row r="1851" spans="7:12" x14ac:dyDescent="0.25">
      <c r="G1851" s="1"/>
      <c r="H1851" s="1"/>
      <c r="I1851" s="1"/>
      <c r="J1851" s="1"/>
      <c r="K1851" s="1"/>
      <c r="L1851" s="1"/>
    </row>
    <row r="1852" spans="7:12" x14ac:dyDescent="0.25">
      <c r="G1852" s="1"/>
      <c r="H1852" s="1"/>
      <c r="I1852" s="1"/>
      <c r="J1852" s="1"/>
      <c r="K1852" s="1"/>
      <c r="L1852" s="1"/>
    </row>
    <row r="1853" spans="7:12" x14ac:dyDescent="0.25">
      <c r="G1853" s="1"/>
      <c r="H1853" s="1"/>
      <c r="I1853" s="1"/>
      <c r="J1853" s="1"/>
      <c r="K1853" s="1"/>
      <c r="L1853" s="1"/>
    </row>
    <row r="1854" spans="7:12" x14ac:dyDescent="0.25">
      <c r="G1854" s="1"/>
      <c r="H1854" s="1"/>
      <c r="I1854" s="1"/>
      <c r="J1854" s="1"/>
      <c r="K1854" s="1"/>
      <c r="L1854" s="1"/>
    </row>
    <row r="1855" spans="7:12" x14ac:dyDescent="0.25">
      <c r="G1855" s="1"/>
      <c r="H1855" s="1"/>
      <c r="I1855" s="1"/>
      <c r="J1855" s="1"/>
      <c r="K1855" s="1"/>
      <c r="L1855" s="1"/>
    </row>
    <row r="1856" spans="7:12" x14ac:dyDescent="0.25">
      <c r="G1856" s="1"/>
      <c r="H1856" s="1"/>
      <c r="I1856" s="1"/>
      <c r="J1856" s="1"/>
      <c r="K1856" s="1"/>
      <c r="L1856" s="1"/>
    </row>
    <row r="1857" spans="7:12" x14ac:dyDescent="0.25">
      <c r="G1857" s="1"/>
      <c r="H1857" s="1"/>
      <c r="I1857" s="1"/>
      <c r="J1857" s="1"/>
      <c r="K1857" s="1"/>
      <c r="L1857" s="1"/>
    </row>
    <row r="1858" spans="7:12" x14ac:dyDescent="0.25">
      <c r="G1858" s="1"/>
      <c r="H1858" s="1"/>
      <c r="I1858" s="1"/>
      <c r="J1858" s="1"/>
      <c r="K1858" s="1"/>
      <c r="L1858" s="1"/>
    </row>
    <row r="1859" spans="7:12" x14ac:dyDescent="0.25">
      <c r="G1859" s="1"/>
      <c r="H1859" s="1"/>
      <c r="I1859" s="1"/>
      <c r="J1859" s="1"/>
      <c r="K1859" s="1"/>
      <c r="L1859" s="1"/>
    </row>
    <row r="1860" spans="7:12" x14ac:dyDescent="0.25">
      <c r="G1860" s="1"/>
      <c r="H1860" s="1"/>
      <c r="I1860" s="1"/>
      <c r="J1860" s="1"/>
      <c r="K1860" s="1"/>
      <c r="L1860" s="1"/>
    </row>
    <row r="1861" spans="7:12" x14ac:dyDescent="0.25">
      <c r="G1861" s="1"/>
      <c r="H1861" s="1"/>
      <c r="I1861" s="1"/>
      <c r="J1861" s="1"/>
      <c r="K1861" s="1"/>
      <c r="L1861" s="1"/>
    </row>
    <row r="1862" spans="7:12" x14ac:dyDescent="0.25">
      <c r="G1862" s="1"/>
      <c r="H1862" s="1"/>
      <c r="I1862" s="1"/>
      <c r="J1862" s="1"/>
      <c r="K1862" s="1"/>
      <c r="L1862" s="1"/>
    </row>
    <row r="1863" spans="7:12" x14ac:dyDescent="0.25">
      <c r="G1863" s="1"/>
      <c r="H1863" s="1"/>
      <c r="I1863" s="1"/>
      <c r="J1863" s="1"/>
      <c r="K1863" s="1"/>
      <c r="L1863" s="1"/>
    </row>
    <row r="1864" spans="7:12" x14ac:dyDescent="0.25">
      <c r="G1864" s="1"/>
      <c r="H1864" s="1"/>
      <c r="I1864" s="1"/>
      <c r="J1864" s="1"/>
      <c r="K1864" s="1"/>
      <c r="L1864" s="1"/>
    </row>
    <row r="1865" spans="7:12" x14ac:dyDescent="0.25">
      <c r="G1865" s="1"/>
      <c r="H1865" s="1"/>
      <c r="I1865" s="1"/>
      <c r="J1865" s="1"/>
      <c r="K1865" s="1"/>
      <c r="L1865" s="1"/>
    </row>
    <row r="1866" spans="7:12" x14ac:dyDescent="0.25">
      <c r="G1866" s="1"/>
      <c r="H1866" s="1"/>
      <c r="I1866" s="1"/>
      <c r="J1866" s="1"/>
      <c r="K1866" s="1"/>
      <c r="L1866" s="1"/>
    </row>
    <row r="1867" spans="7:12" x14ac:dyDescent="0.25">
      <c r="G1867" s="1"/>
      <c r="H1867" s="1"/>
      <c r="I1867" s="1"/>
      <c r="J1867" s="1"/>
      <c r="K1867" s="1"/>
      <c r="L1867" s="1"/>
    </row>
    <row r="1868" spans="7:12" x14ac:dyDescent="0.25">
      <c r="G1868" s="1"/>
      <c r="H1868" s="1"/>
      <c r="I1868" s="1"/>
      <c r="J1868" s="1"/>
      <c r="K1868" s="1"/>
      <c r="L1868" s="1"/>
    </row>
    <row r="1869" spans="7:12" x14ac:dyDescent="0.25">
      <c r="G1869" s="1"/>
      <c r="H1869" s="1"/>
      <c r="I1869" s="1"/>
      <c r="J1869" s="1"/>
      <c r="K1869" s="1"/>
      <c r="L1869" s="1"/>
    </row>
    <row r="1870" spans="7:12" x14ac:dyDescent="0.25">
      <c r="G1870" s="1"/>
      <c r="H1870" s="1"/>
      <c r="I1870" s="1"/>
      <c r="J1870" s="1"/>
      <c r="K1870" s="1"/>
      <c r="L1870" s="1"/>
    </row>
    <row r="1871" spans="7:12" x14ac:dyDescent="0.25">
      <c r="G1871" s="1"/>
      <c r="H1871" s="1"/>
      <c r="I1871" s="1"/>
      <c r="J1871" s="1"/>
      <c r="K1871" s="1"/>
      <c r="L1871" s="1"/>
    </row>
    <row r="1872" spans="7:12" x14ac:dyDescent="0.25">
      <c r="G1872" s="1"/>
      <c r="H1872" s="1"/>
      <c r="I1872" s="1"/>
      <c r="J1872" s="1"/>
      <c r="K1872" s="1"/>
      <c r="L1872" s="1"/>
    </row>
    <row r="1873" spans="7:12" x14ac:dyDescent="0.25">
      <c r="G1873" s="1"/>
      <c r="H1873" s="1"/>
      <c r="I1873" s="1"/>
      <c r="J1873" s="1"/>
      <c r="K1873" s="1"/>
      <c r="L1873" s="1"/>
    </row>
    <row r="1874" spans="7:12" x14ac:dyDescent="0.25">
      <c r="G1874" s="1"/>
      <c r="H1874" s="1"/>
      <c r="I1874" s="1"/>
      <c r="J1874" s="1"/>
      <c r="K1874" s="1"/>
      <c r="L1874" s="1"/>
    </row>
    <row r="1875" spans="7:12" x14ac:dyDescent="0.25">
      <c r="G1875" s="1"/>
      <c r="H1875" s="1"/>
      <c r="I1875" s="1"/>
      <c r="J1875" s="1"/>
      <c r="K1875" s="1"/>
      <c r="L1875" s="1"/>
    </row>
    <row r="1876" spans="7:12" x14ac:dyDescent="0.25">
      <c r="G1876" s="1"/>
      <c r="H1876" s="1"/>
      <c r="I1876" s="1"/>
      <c r="J1876" s="1"/>
      <c r="K1876" s="1"/>
      <c r="L1876" s="1"/>
    </row>
    <row r="1877" spans="7:12" x14ac:dyDescent="0.25">
      <c r="G1877" s="1"/>
      <c r="H1877" s="1"/>
      <c r="I1877" s="1"/>
      <c r="J1877" s="1"/>
      <c r="K1877" s="1"/>
      <c r="L1877" s="1"/>
    </row>
    <row r="1878" spans="7:12" x14ac:dyDescent="0.25">
      <c r="G1878" s="1"/>
      <c r="H1878" s="1"/>
      <c r="I1878" s="1"/>
      <c r="J1878" s="1"/>
      <c r="K1878" s="1"/>
      <c r="L1878" s="1"/>
    </row>
    <row r="1879" spans="7:12" x14ac:dyDescent="0.25">
      <c r="G1879" s="1"/>
      <c r="H1879" s="1"/>
      <c r="I1879" s="1"/>
      <c r="J1879" s="1"/>
      <c r="K1879" s="1"/>
      <c r="L1879" s="1"/>
    </row>
    <row r="1880" spans="7:12" x14ac:dyDescent="0.25">
      <c r="G1880" s="1"/>
      <c r="H1880" s="1"/>
      <c r="I1880" s="1"/>
      <c r="J1880" s="1"/>
      <c r="K1880" s="1"/>
      <c r="L1880" s="1"/>
    </row>
    <row r="1881" spans="7:12" x14ac:dyDescent="0.25">
      <c r="G1881" s="1"/>
      <c r="H1881" s="1"/>
      <c r="I1881" s="1"/>
      <c r="J1881" s="1"/>
      <c r="K1881" s="1"/>
      <c r="L1881" s="1"/>
    </row>
    <row r="1882" spans="7:12" x14ac:dyDescent="0.25">
      <c r="G1882" s="1"/>
      <c r="H1882" s="1"/>
      <c r="I1882" s="1"/>
      <c r="J1882" s="1"/>
      <c r="K1882" s="1"/>
      <c r="L1882" s="1"/>
    </row>
    <row r="1883" spans="7:12" x14ac:dyDescent="0.25">
      <c r="G1883" s="1"/>
      <c r="H1883" s="1"/>
      <c r="I1883" s="1"/>
      <c r="J1883" s="1"/>
      <c r="K1883" s="1"/>
      <c r="L1883" s="1"/>
    </row>
    <row r="1884" spans="7:12" x14ac:dyDescent="0.25">
      <c r="G1884" s="1"/>
      <c r="H1884" s="1"/>
      <c r="I1884" s="1"/>
      <c r="J1884" s="1"/>
      <c r="K1884" s="1"/>
      <c r="L1884" s="1"/>
    </row>
    <row r="1885" spans="7:12" x14ac:dyDescent="0.25">
      <c r="G1885" s="1"/>
      <c r="H1885" s="1"/>
      <c r="I1885" s="1"/>
      <c r="J1885" s="1"/>
      <c r="K1885" s="1"/>
      <c r="L1885" s="1"/>
    </row>
    <row r="1886" spans="7:12" x14ac:dyDescent="0.25">
      <c r="G1886" s="1"/>
      <c r="H1886" s="1"/>
      <c r="I1886" s="1"/>
      <c r="J1886" s="1"/>
      <c r="K1886" s="1"/>
      <c r="L1886" s="1"/>
    </row>
    <row r="1887" spans="7:12" x14ac:dyDescent="0.25">
      <c r="G1887" s="1"/>
      <c r="H1887" s="1"/>
      <c r="I1887" s="1"/>
      <c r="J1887" s="1"/>
      <c r="K1887" s="1"/>
      <c r="L1887" s="1"/>
    </row>
    <row r="1888" spans="7:12" x14ac:dyDescent="0.25">
      <c r="G1888" s="1"/>
      <c r="H1888" s="1"/>
      <c r="I1888" s="1"/>
      <c r="J1888" s="1"/>
      <c r="K1888" s="1"/>
      <c r="L1888" s="1"/>
    </row>
    <row r="1889" spans="7:12" x14ac:dyDescent="0.25">
      <c r="G1889" s="1"/>
      <c r="H1889" s="1"/>
      <c r="I1889" s="1"/>
      <c r="J1889" s="1"/>
      <c r="K1889" s="1"/>
      <c r="L1889" s="1"/>
    </row>
    <row r="1890" spans="7:12" x14ac:dyDescent="0.25">
      <c r="G1890" s="1"/>
      <c r="H1890" s="1"/>
      <c r="I1890" s="1"/>
      <c r="J1890" s="1"/>
      <c r="K1890" s="1"/>
      <c r="L1890" s="1"/>
    </row>
    <row r="1891" spans="7:12" x14ac:dyDescent="0.25">
      <c r="G1891" s="1"/>
      <c r="H1891" s="1"/>
      <c r="I1891" s="1"/>
      <c r="J1891" s="1"/>
      <c r="K1891" s="1"/>
      <c r="L1891" s="1"/>
    </row>
    <row r="1892" spans="7:12" x14ac:dyDescent="0.25">
      <c r="G1892" s="1"/>
      <c r="H1892" s="1"/>
      <c r="I1892" s="1"/>
      <c r="J1892" s="1"/>
      <c r="K1892" s="1"/>
      <c r="L1892" s="1"/>
    </row>
    <row r="1893" spans="7:12" x14ac:dyDescent="0.25">
      <c r="G1893" s="1"/>
      <c r="H1893" s="1"/>
      <c r="I1893" s="1"/>
      <c r="J1893" s="1"/>
      <c r="K1893" s="1"/>
      <c r="L1893" s="1"/>
    </row>
    <row r="1894" spans="7:12" x14ac:dyDescent="0.25">
      <c r="G1894" s="1"/>
      <c r="H1894" s="1"/>
      <c r="I1894" s="1"/>
      <c r="J1894" s="1"/>
      <c r="K1894" s="1"/>
      <c r="L1894" s="1"/>
    </row>
    <row r="1895" spans="7:12" x14ac:dyDescent="0.25">
      <c r="G1895" s="1"/>
      <c r="H1895" s="1"/>
      <c r="I1895" s="1"/>
      <c r="J1895" s="1"/>
      <c r="K1895" s="1"/>
      <c r="L1895" s="1"/>
    </row>
    <row r="1896" spans="7:12" x14ac:dyDescent="0.25">
      <c r="G1896" s="1"/>
      <c r="H1896" s="1"/>
      <c r="I1896" s="1"/>
      <c r="J1896" s="1"/>
      <c r="K1896" s="1"/>
      <c r="L1896" s="1"/>
    </row>
    <row r="1897" spans="7:12" x14ac:dyDescent="0.25">
      <c r="G1897" s="1"/>
      <c r="H1897" s="1"/>
      <c r="I1897" s="1"/>
      <c r="J1897" s="1"/>
      <c r="K1897" s="1"/>
      <c r="L1897" s="1"/>
    </row>
    <row r="1898" spans="7:12" x14ac:dyDescent="0.25">
      <c r="G1898" s="1"/>
      <c r="H1898" s="1"/>
      <c r="I1898" s="1"/>
      <c r="J1898" s="1"/>
      <c r="K1898" s="1"/>
      <c r="L1898" s="1"/>
    </row>
    <row r="1899" spans="7:12" x14ac:dyDescent="0.25">
      <c r="G1899" s="1"/>
      <c r="H1899" s="1"/>
      <c r="I1899" s="1"/>
      <c r="J1899" s="1"/>
      <c r="K1899" s="1"/>
      <c r="L1899" s="1"/>
    </row>
    <row r="1900" spans="7:12" x14ac:dyDescent="0.25">
      <c r="G1900" s="1"/>
      <c r="H1900" s="1"/>
      <c r="I1900" s="1"/>
      <c r="J1900" s="1"/>
      <c r="K1900" s="1"/>
      <c r="L1900" s="1"/>
    </row>
    <row r="1901" spans="7:12" x14ac:dyDescent="0.25">
      <c r="G1901" s="1"/>
      <c r="H1901" s="1"/>
      <c r="I1901" s="1"/>
      <c r="J1901" s="1"/>
      <c r="K1901" s="1"/>
      <c r="L1901" s="1"/>
    </row>
    <row r="1902" spans="7:12" x14ac:dyDescent="0.25">
      <c r="G1902" s="1"/>
      <c r="H1902" s="1"/>
      <c r="I1902" s="1"/>
      <c r="J1902" s="1"/>
      <c r="K1902" s="1"/>
      <c r="L1902" s="1"/>
    </row>
    <row r="1903" spans="7:12" x14ac:dyDescent="0.25">
      <c r="G1903" s="1"/>
      <c r="H1903" s="1"/>
      <c r="I1903" s="1"/>
      <c r="J1903" s="1"/>
      <c r="K1903" s="1"/>
      <c r="L1903" s="1"/>
    </row>
    <row r="1904" spans="7:12" x14ac:dyDescent="0.25">
      <c r="G1904" s="1"/>
      <c r="H1904" s="1"/>
      <c r="I1904" s="1"/>
      <c r="J1904" s="1"/>
      <c r="K1904" s="1"/>
      <c r="L1904" s="1"/>
    </row>
    <row r="1905" spans="7:12" x14ac:dyDescent="0.25">
      <c r="G1905" s="1"/>
      <c r="H1905" s="1"/>
      <c r="I1905" s="1"/>
      <c r="J1905" s="1"/>
      <c r="K1905" s="1"/>
      <c r="L1905" s="1"/>
    </row>
    <row r="1906" spans="7:12" x14ac:dyDescent="0.25">
      <c r="G1906" s="1"/>
      <c r="H1906" s="1"/>
      <c r="I1906" s="1"/>
      <c r="J1906" s="1"/>
      <c r="K1906" s="1"/>
      <c r="L1906" s="1"/>
    </row>
    <row r="1907" spans="7:12" x14ac:dyDescent="0.25">
      <c r="G1907" s="1"/>
      <c r="H1907" s="1"/>
      <c r="I1907" s="1"/>
      <c r="J1907" s="1"/>
      <c r="K1907" s="1"/>
      <c r="L1907" s="1"/>
    </row>
    <row r="1908" spans="7:12" x14ac:dyDescent="0.25">
      <c r="G1908" s="1"/>
      <c r="H1908" s="1"/>
      <c r="I1908" s="1"/>
      <c r="J1908" s="1"/>
      <c r="K1908" s="1"/>
      <c r="L1908" s="1"/>
    </row>
    <row r="1909" spans="7:12" x14ac:dyDescent="0.25">
      <c r="G1909" s="1"/>
      <c r="H1909" s="1"/>
      <c r="I1909" s="1"/>
      <c r="J1909" s="1"/>
      <c r="K1909" s="1"/>
      <c r="L1909" s="1"/>
    </row>
    <row r="1910" spans="7:12" x14ac:dyDescent="0.25">
      <c r="G1910" s="1"/>
      <c r="H1910" s="1"/>
      <c r="I1910" s="1"/>
      <c r="J1910" s="1"/>
      <c r="K1910" s="1"/>
      <c r="L1910" s="1"/>
    </row>
    <row r="1911" spans="7:12" x14ac:dyDescent="0.25">
      <c r="G1911" s="1"/>
      <c r="H1911" s="1"/>
      <c r="I1911" s="1"/>
      <c r="J1911" s="1"/>
      <c r="K1911" s="1"/>
      <c r="L1911" s="1"/>
    </row>
    <row r="1912" spans="7:12" x14ac:dyDescent="0.25">
      <c r="G1912" s="1"/>
      <c r="H1912" s="1"/>
      <c r="I1912" s="1"/>
      <c r="J1912" s="1"/>
      <c r="K1912" s="1"/>
      <c r="L1912" s="1"/>
    </row>
  </sheetData>
  <mergeCells count="1014">
    <mergeCell ref="O332:O334"/>
    <mergeCell ref="P332:P334"/>
    <mergeCell ref="Q332:Q334"/>
    <mergeCell ref="R332:R334"/>
    <mergeCell ref="S332:S334"/>
    <mergeCell ref="T332:T334"/>
    <mergeCell ref="U332:U334"/>
    <mergeCell ref="V332:V334"/>
    <mergeCell ref="W332:W334"/>
    <mergeCell ref="O329:O331"/>
    <mergeCell ref="P329:P331"/>
    <mergeCell ref="Q329:Q331"/>
    <mergeCell ref="R329:R331"/>
    <mergeCell ref="S329:S331"/>
    <mergeCell ref="T329:T331"/>
    <mergeCell ref="U329:U331"/>
    <mergeCell ref="V329:V331"/>
    <mergeCell ref="W329:W331"/>
    <mergeCell ref="O291:O293"/>
    <mergeCell ref="P291:P293"/>
    <mergeCell ref="Q291:Q293"/>
    <mergeCell ref="R291:R293"/>
    <mergeCell ref="S291:S293"/>
    <mergeCell ref="T291:T293"/>
    <mergeCell ref="U291:U293"/>
    <mergeCell ref="V291:V293"/>
    <mergeCell ref="W291:W293"/>
    <mergeCell ref="X291:X293"/>
    <mergeCell ref="Y291:Y293"/>
    <mergeCell ref="Z291:Z293"/>
    <mergeCell ref="AA291:AA293"/>
    <mergeCell ref="AB291:AB293"/>
    <mergeCell ref="Q148:Q150"/>
    <mergeCell ref="R148:R150"/>
    <mergeCell ref="S148:S150"/>
    <mergeCell ref="T148:T150"/>
    <mergeCell ref="U148:U150"/>
    <mergeCell ref="V148:V150"/>
    <mergeCell ref="W148:W150"/>
    <mergeCell ref="X148:X150"/>
    <mergeCell ref="Y148:Y150"/>
    <mergeCell ref="AB263:AB269"/>
    <mergeCell ref="R270:R276"/>
    <mergeCell ref="S270:S276"/>
    <mergeCell ref="T270:T276"/>
    <mergeCell ref="U270:U276"/>
    <mergeCell ref="AB270:AB276"/>
    <mergeCell ref="R263:R269"/>
    <mergeCell ref="S263:S269"/>
    <mergeCell ref="T256:T262"/>
    <mergeCell ref="T335:T338"/>
    <mergeCell ref="U335:U338"/>
    <mergeCell ref="W335:W338"/>
    <mergeCell ref="Y335:Y338"/>
    <mergeCell ref="AA335:AA338"/>
    <mergeCell ref="X329:X331"/>
    <mergeCell ref="Y329:Y331"/>
    <mergeCell ref="Z329:Z331"/>
    <mergeCell ref="AA329:AA331"/>
    <mergeCell ref="AB329:AB331"/>
    <mergeCell ref="X332:X334"/>
    <mergeCell ref="Y332:Y334"/>
    <mergeCell ref="Z332:Z334"/>
    <mergeCell ref="AA332:AA334"/>
    <mergeCell ref="AB332:AB334"/>
    <mergeCell ref="Z148:Z150"/>
    <mergeCell ref="AA148:AA150"/>
    <mergeCell ref="AB148:AB150"/>
    <mergeCell ref="U294:U300"/>
    <mergeCell ref="AB294:AB300"/>
    <mergeCell ref="T301:T307"/>
    <mergeCell ref="U301:U307"/>
    <mergeCell ref="AB301:AB307"/>
    <mergeCell ref="U277:U283"/>
    <mergeCell ref="AB277:AB283"/>
    <mergeCell ref="T284:T290"/>
    <mergeCell ref="U284:U290"/>
    <mergeCell ref="AB284:AB290"/>
    <mergeCell ref="U263:U269"/>
    <mergeCell ref="T263:T269"/>
    <mergeCell ref="U249:U255"/>
    <mergeCell ref="AB249:AB255"/>
    <mergeCell ref="R308:R314"/>
    <mergeCell ref="S308:S314"/>
    <mergeCell ref="T308:T314"/>
    <mergeCell ref="U308:U314"/>
    <mergeCell ref="AB308:AB314"/>
    <mergeCell ref="C315:C321"/>
    <mergeCell ref="D319:D321"/>
    <mergeCell ref="E319:E321"/>
    <mergeCell ref="F319:F321"/>
    <mergeCell ref="G319:G321"/>
    <mergeCell ref="H319:H321"/>
    <mergeCell ref="I319:I321"/>
    <mergeCell ref="J319:J321"/>
    <mergeCell ref="K319:K321"/>
    <mergeCell ref="L319:L321"/>
    <mergeCell ref="M319:M321"/>
    <mergeCell ref="O315:O321"/>
    <mergeCell ref="P315:P321"/>
    <mergeCell ref="Q315:Q321"/>
    <mergeCell ref="R315:R321"/>
    <mergeCell ref="S315:S321"/>
    <mergeCell ref="T315:T321"/>
    <mergeCell ref="U315:U321"/>
    <mergeCell ref="O308:O314"/>
    <mergeCell ref="P308:P314"/>
    <mergeCell ref="Q308:Q314"/>
    <mergeCell ref="AB315:AB321"/>
    <mergeCell ref="N317:N321"/>
    <mergeCell ref="C301:C307"/>
    <mergeCell ref="D305:D307"/>
    <mergeCell ref="E305:E307"/>
    <mergeCell ref="F305:F307"/>
    <mergeCell ref="G305:G307"/>
    <mergeCell ref="H305:H307"/>
    <mergeCell ref="I305:I307"/>
    <mergeCell ref="J305:J307"/>
    <mergeCell ref="K305:K307"/>
    <mergeCell ref="L305:L307"/>
    <mergeCell ref="M305:M307"/>
    <mergeCell ref="N301:N307"/>
    <mergeCell ref="O301:O307"/>
    <mergeCell ref="P301:P307"/>
    <mergeCell ref="Q301:Q307"/>
    <mergeCell ref="R301:R307"/>
    <mergeCell ref="S301:S307"/>
    <mergeCell ref="L298:L300"/>
    <mergeCell ref="M298:M300"/>
    <mergeCell ref="N294:N300"/>
    <mergeCell ref="O294:O300"/>
    <mergeCell ref="P294:P300"/>
    <mergeCell ref="Q294:Q300"/>
    <mergeCell ref="R294:R300"/>
    <mergeCell ref="S294:S300"/>
    <mergeCell ref="T294:T300"/>
    <mergeCell ref="C294:C300"/>
    <mergeCell ref="D298:D300"/>
    <mergeCell ref="E298:E300"/>
    <mergeCell ref="F298:F300"/>
    <mergeCell ref="G298:G300"/>
    <mergeCell ref="H298:H300"/>
    <mergeCell ref="I298:I300"/>
    <mergeCell ref="J298:J300"/>
    <mergeCell ref="K298:K300"/>
    <mergeCell ref="C284:C290"/>
    <mergeCell ref="D288:D290"/>
    <mergeCell ref="E288:E290"/>
    <mergeCell ref="F288:F290"/>
    <mergeCell ref="G288:G290"/>
    <mergeCell ref="H288:H290"/>
    <mergeCell ref="I288:I290"/>
    <mergeCell ref="J288:J290"/>
    <mergeCell ref="K288:K290"/>
    <mergeCell ref="L288:L290"/>
    <mergeCell ref="M288:M290"/>
    <mergeCell ref="N284:N290"/>
    <mergeCell ref="O284:O290"/>
    <mergeCell ref="P284:P290"/>
    <mergeCell ref="Q284:Q290"/>
    <mergeCell ref="R284:R290"/>
    <mergeCell ref="S284:S290"/>
    <mergeCell ref="L281:L283"/>
    <mergeCell ref="M281:M283"/>
    <mergeCell ref="N277:N283"/>
    <mergeCell ref="O277:O283"/>
    <mergeCell ref="P277:P283"/>
    <mergeCell ref="Q277:Q283"/>
    <mergeCell ref="R277:R283"/>
    <mergeCell ref="S277:S283"/>
    <mergeCell ref="T277:T283"/>
    <mergeCell ref="C277:C283"/>
    <mergeCell ref="D281:D283"/>
    <mergeCell ref="E281:E283"/>
    <mergeCell ref="F281:F283"/>
    <mergeCell ref="G281:G283"/>
    <mergeCell ref="H281:H283"/>
    <mergeCell ref="I281:I283"/>
    <mergeCell ref="J281:J283"/>
    <mergeCell ref="K281:K283"/>
    <mergeCell ref="S256:S262"/>
    <mergeCell ref="C270:C276"/>
    <mergeCell ref="D274:D276"/>
    <mergeCell ref="E274:E276"/>
    <mergeCell ref="F274:F276"/>
    <mergeCell ref="G274:G276"/>
    <mergeCell ref="H274:H276"/>
    <mergeCell ref="I274:I276"/>
    <mergeCell ref="J274:J276"/>
    <mergeCell ref="K274:K276"/>
    <mergeCell ref="L274:L276"/>
    <mergeCell ref="M274:M276"/>
    <mergeCell ref="N270:N276"/>
    <mergeCell ref="O270:O276"/>
    <mergeCell ref="P270:P276"/>
    <mergeCell ref="Q270:Q276"/>
    <mergeCell ref="L267:L269"/>
    <mergeCell ref="M267:M269"/>
    <mergeCell ref="N263:N269"/>
    <mergeCell ref="O263:O269"/>
    <mergeCell ref="P263:P269"/>
    <mergeCell ref="Q263:Q269"/>
    <mergeCell ref="C263:C269"/>
    <mergeCell ref="D267:D269"/>
    <mergeCell ref="E267:E269"/>
    <mergeCell ref="F267:F269"/>
    <mergeCell ref="G267:G269"/>
    <mergeCell ref="H267:H269"/>
    <mergeCell ref="I267:I269"/>
    <mergeCell ref="J267:J269"/>
    <mergeCell ref="K267:K269"/>
    <mergeCell ref="K253:K255"/>
    <mergeCell ref="C256:C262"/>
    <mergeCell ref="D260:D262"/>
    <mergeCell ref="E260:E262"/>
    <mergeCell ref="F260:F262"/>
    <mergeCell ref="G260:G262"/>
    <mergeCell ref="H260:H262"/>
    <mergeCell ref="I260:I262"/>
    <mergeCell ref="J260:J262"/>
    <mergeCell ref="K260:K262"/>
    <mergeCell ref="L260:L262"/>
    <mergeCell ref="M260:M262"/>
    <mergeCell ref="N256:N262"/>
    <mergeCell ref="O256:O262"/>
    <mergeCell ref="P256:P262"/>
    <mergeCell ref="Q256:Q262"/>
    <mergeCell ref="R256:R262"/>
    <mergeCell ref="T242:T248"/>
    <mergeCell ref="U242:U248"/>
    <mergeCell ref="AB242:AB248"/>
    <mergeCell ref="L239:L241"/>
    <mergeCell ref="M239:M241"/>
    <mergeCell ref="N235:N241"/>
    <mergeCell ref="O235:O241"/>
    <mergeCell ref="P235:P241"/>
    <mergeCell ref="Q235:Q241"/>
    <mergeCell ref="R235:R241"/>
    <mergeCell ref="S235:S241"/>
    <mergeCell ref="T235:T241"/>
    <mergeCell ref="C235:C241"/>
    <mergeCell ref="U256:U262"/>
    <mergeCell ref="AB256:AB262"/>
    <mergeCell ref="L253:L255"/>
    <mergeCell ref="M253:M255"/>
    <mergeCell ref="N249:N255"/>
    <mergeCell ref="O249:O255"/>
    <mergeCell ref="P249:P255"/>
    <mergeCell ref="Q249:Q255"/>
    <mergeCell ref="R249:R255"/>
    <mergeCell ref="S249:S255"/>
    <mergeCell ref="T249:T255"/>
    <mergeCell ref="C249:C255"/>
    <mergeCell ref="D253:D255"/>
    <mergeCell ref="E253:E255"/>
    <mergeCell ref="F253:F255"/>
    <mergeCell ref="G253:G255"/>
    <mergeCell ref="H253:H255"/>
    <mergeCell ref="I253:I255"/>
    <mergeCell ref="J253:J255"/>
    <mergeCell ref="C242:C248"/>
    <mergeCell ref="D246:D248"/>
    <mergeCell ref="E246:E248"/>
    <mergeCell ref="F246:F248"/>
    <mergeCell ref="G246:G248"/>
    <mergeCell ref="H246:H248"/>
    <mergeCell ref="I246:I248"/>
    <mergeCell ref="J246:J248"/>
    <mergeCell ref="K246:K248"/>
    <mergeCell ref="L246:L248"/>
    <mergeCell ref="M246:M248"/>
    <mergeCell ref="N242:N248"/>
    <mergeCell ref="O242:O248"/>
    <mergeCell ref="P242:P248"/>
    <mergeCell ref="Q242:Q248"/>
    <mergeCell ref="R242:R248"/>
    <mergeCell ref="S242:S248"/>
    <mergeCell ref="D239:D241"/>
    <mergeCell ref="E239:E241"/>
    <mergeCell ref="F239:F241"/>
    <mergeCell ref="G239:G241"/>
    <mergeCell ref="H239:H241"/>
    <mergeCell ref="I239:I241"/>
    <mergeCell ref="J239:J241"/>
    <mergeCell ref="K239:K241"/>
    <mergeCell ref="U221:U227"/>
    <mergeCell ref="E225:E227"/>
    <mergeCell ref="F225:F227"/>
    <mergeCell ref="G225:G227"/>
    <mergeCell ref="H225:H227"/>
    <mergeCell ref="I225:I227"/>
    <mergeCell ref="J225:J227"/>
    <mergeCell ref="K225:K227"/>
    <mergeCell ref="AB221:AB227"/>
    <mergeCell ref="T228:T234"/>
    <mergeCell ref="U228:U234"/>
    <mergeCell ref="AB228:AB234"/>
    <mergeCell ref="L225:L227"/>
    <mergeCell ref="M225:M227"/>
    <mergeCell ref="N221:N227"/>
    <mergeCell ref="O221:O227"/>
    <mergeCell ref="P221:P227"/>
    <mergeCell ref="Q221:Q227"/>
    <mergeCell ref="R221:R227"/>
    <mergeCell ref="S221:S227"/>
    <mergeCell ref="T221:T227"/>
    <mergeCell ref="U235:U241"/>
    <mergeCell ref="AB235:AB241"/>
    <mergeCell ref="C228:C234"/>
    <mergeCell ref="D232:D234"/>
    <mergeCell ref="E232:E234"/>
    <mergeCell ref="F232:F234"/>
    <mergeCell ref="G232:G234"/>
    <mergeCell ref="H232:H234"/>
    <mergeCell ref="I232:I234"/>
    <mergeCell ref="J232:J234"/>
    <mergeCell ref="K232:K234"/>
    <mergeCell ref="L232:L234"/>
    <mergeCell ref="M232:M234"/>
    <mergeCell ref="N228:N234"/>
    <mergeCell ref="O228:O234"/>
    <mergeCell ref="P228:P234"/>
    <mergeCell ref="Q228:Q234"/>
    <mergeCell ref="R228:R234"/>
    <mergeCell ref="S228:S234"/>
    <mergeCell ref="C221:C227"/>
    <mergeCell ref="D225:D227"/>
    <mergeCell ref="U207:U213"/>
    <mergeCell ref="AB207:AB213"/>
    <mergeCell ref="C214:C220"/>
    <mergeCell ref="D218:D220"/>
    <mergeCell ref="E218:E220"/>
    <mergeCell ref="F218:F220"/>
    <mergeCell ref="G218:G220"/>
    <mergeCell ref="H218:H220"/>
    <mergeCell ref="I218:I220"/>
    <mergeCell ref="J218:J220"/>
    <mergeCell ref="K218:K220"/>
    <mergeCell ref="L218:L220"/>
    <mergeCell ref="M218:M220"/>
    <mergeCell ref="N214:N220"/>
    <mergeCell ref="O214:O220"/>
    <mergeCell ref="P214:P220"/>
    <mergeCell ref="Q214:Q220"/>
    <mergeCell ref="R214:R220"/>
    <mergeCell ref="S214:S220"/>
    <mergeCell ref="T214:T220"/>
    <mergeCell ref="U214:U220"/>
    <mergeCell ref="AB214:AB220"/>
    <mergeCell ref="L211:L213"/>
    <mergeCell ref="M211:M213"/>
    <mergeCell ref="N207:N213"/>
    <mergeCell ref="O207:O213"/>
    <mergeCell ref="P207:P213"/>
    <mergeCell ref="Q207:Q213"/>
    <mergeCell ref="R207:R213"/>
    <mergeCell ref="S207:S213"/>
    <mergeCell ref="T207:T213"/>
    <mergeCell ref="C207:C213"/>
    <mergeCell ref="D211:D213"/>
    <mergeCell ref="E211:E213"/>
    <mergeCell ref="F211:F213"/>
    <mergeCell ref="G211:G213"/>
    <mergeCell ref="H211:H213"/>
    <mergeCell ref="I211:I213"/>
    <mergeCell ref="J211:J213"/>
    <mergeCell ref="K211:K213"/>
    <mergeCell ref="U193:U199"/>
    <mergeCell ref="AB193:AB199"/>
    <mergeCell ref="C200:C206"/>
    <mergeCell ref="D204:D206"/>
    <mergeCell ref="E204:E206"/>
    <mergeCell ref="F204:F206"/>
    <mergeCell ref="G204:G206"/>
    <mergeCell ref="H204:H206"/>
    <mergeCell ref="I204:I206"/>
    <mergeCell ref="J204:J206"/>
    <mergeCell ref="K204:K206"/>
    <mergeCell ref="L204:L206"/>
    <mergeCell ref="M204:M206"/>
    <mergeCell ref="N200:N206"/>
    <mergeCell ref="O200:O206"/>
    <mergeCell ref="P200:P206"/>
    <mergeCell ref="Q200:Q206"/>
    <mergeCell ref="R200:R206"/>
    <mergeCell ref="S200:S206"/>
    <mergeCell ref="T200:T206"/>
    <mergeCell ref="U200:U206"/>
    <mergeCell ref="AB200:AB206"/>
    <mergeCell ref="L197:L199"/>
    <mergeCell ref="M197:M199"/>
    <mergeCell ref="N193:N199"/>
    <mergeCell ref="O193:O199"/>
    <mergeCell ref="P193:P199"/>
    <mergeCell ref="Q193:Q199"/>
    <mergeCell ref="R193:R199"/>
    <mergeCell ref="S193:S199"/>
    <mergeCell ref="T193:T199"/>
    <mergeCell ref="C193:C199"/>
    <mergeCell ref="D197:D199"/>
    <mergeCell ref="E197:E199"/>
    <mergeCell ref="F197:F199"/>
    <mergeCell ref="G197:G199"/>
    <mergeCell ref="H197:H199"/>
    <mergeCell ref="I197:I199"/>
    <mergeCell ref="J197:J199"/>
    <mergeCell ref="K197:K199"/>
    <mergeCell ref="U179:U185"/>
    <mergeCell ref="E183:E185"/>
    <mergeCell ref="F183:F185"/>
    <mergeCell ref="G183:G185"/>
    <mergeCell ref="H183:H185"/>
    <mergeCell ref="I183:I185"/>
    <mergeCell ref="J183:J185"/>
    <mergeCell ref="K183:K185"/>
    <mergeCell ref="AB179:AB185"/>
    <mergeCell ref="C186:C192"/>
    <mergeCell ref="D190:D192"/>
    <mergeCell ref="E190:E192"/>
    <mergeCell ref="F190:F192"/>
    <mergeCell ref="G190:G192"/>
    <mergeCell ref="H190:H192"/>
    <mergeCell ref="I190:I192"/>
    <mergeCell ref="J190:J192"/>
    <mergeCell ref="K190:K192"/>
    <mergeCell ref="L190:L192"/>
    <mergeCell ref="M190:M192"/>
    <mergeCell ref="N186:N192"/>
    <mergeCell ref="O186:O192"/>
    <mergeCell ref="P186:P192"/>
    <mergeCell ref="Q186:Q192"/>
    <mergeCell ref="R186:R192"/>
    <mergeCell ref="S186:S192"/>
    <mergeCell ref="T186:T192"/>
    <mergeCell ref="U186:U192"/>
    <mergeCell ref="AB186:AB192"/>
    <mergeCell ref="L183:L185"/>
    <mergeCell ref="M183:M185"/>
    <mergeCell ref="N179:N185"/>
    <mergeCell ref="O179:O185"/>
    <mergeCell ref="P179:P185"/>
    <mergeCell ref="Q179:Q185"/>
    <mergeCell ref="R179:R185"/>
    <mergeCell ref="S179:S185"/>
    <mergeCell ref="T179:T185"/>
    <mergeCell ref="C179:C185"/>
    <mergeCell ref="D183:D185"/>
    <mergeCell ref="L162:L164"/>
    <mergeCell ref="M162:M164"/>
    <mergeCell ref="N158:N164"/>
    <mergeCell ref="O158:O164"/>
    <mergeCell ref="P158:P164"/>
    <mergeCell ref="T165:T171"/>
    <mergeCell ref="U165:U171"/>
    <mergeCell ref="AB165:AB171"/>
    <mergeCell ref="C172:C178"/>
    <mergeCell ref="D176:D178"/>
    <mergeCell ref="E176:E178"/>
    <mergeCell ref="F176:F178"/>
    <mergeCell ref="G176:G178"/>
    <mergeCell ref="H176:H178"/>
    <mergeCell ref="I176:I178"/>
    <mergeCell ref="J176:J178"/>
    <mergeCell ref="K176:K178"/>
    <mergeCell ref="L176:L178"/>
    <mergeCell ref="M176:M178"/>
    <mergeCell ref="N172:N178"/>
    <mergeCell ref="O172:O178"/>
    <mergeCell ref="P172:P178"/>
    <mergeCell ref="Q172:Q178"/>
    <mergeCell ref="R172:R178"/>
    <mergeCell ref="S172:S178"/>
    <mergeCell ref="T172:T178"/>
    <mergeCell ref="U172:U178"/>
    <mergeCell ref="AB172:AB178"/>
    <mergeCell ref="T151:T157"/>
    <mergeCell ref="U151:U157"/>
    <mergeCell ref="AB151:AB157"/>
    <mergeCell ref="O148:O150"/>
    <mergeCell ref="P148:P150"/>
    <mergeCell ref="Q158:Q164"/>
    <mergeCell ref="R158:R164"/>
    <mergeCell ref="S158:S164"/>
    <mergeCell ref="T158:T164"/>
    <mergeCell ref="U158:U164"/>
    <mergeCell ref="AB158:AB164"/>
    <mergeCell ref="C165:C171"/>
    <mergeCell ref="D169:D171"/>
    <mergeCell ref="E169:E171"/>
    <mergeCell ref="F169:F171"/>
    <mergeCell ref="G169:G171"/>
    <mergeCell ref="H169:H171"/>
    <mergeCell ref="I169:I171"/>
    <mergeCell ref="J169:J171"/>
    <mergeCell ref="K169:K171"/>
    <mergeCell ref="L169:L171"/>
    <mergeCell ref="M169:M171"/>
    <mergeCell ref="N165:N171"/>
    <mergeCell ref="O165:O171"/>
    <mergeCell ref="P165:P171"/>
    <mergeCell ref="Q165:Q171"/>
    <mergeCell ref="R165:R171"/>
    <mergeCell ref="S165:S171"/>
    <mergeCell ref="H162:H164"/>
    <mergeCell ref="I162:I164"/>
    <mergeCell ref="J162:J164"/>
    <mergeCell ref="K162:K164"/>
    <mergeCell ref="C151:C157"/>
    <mergeCell ref="D155:D157"/>
    <mergeCell ref="E155:E157"/>
    <mergeCell ref="F155:F157"/>
    <mergeCell ref="G155:G157"/>
    <mergeCell ref="H155:H157"/>
    <mergeCell ref="I155:I157"/>
    <mergeCell ref="J155:J157"/>
    <mergeCell ref="K155:K157"/>
    <mergeCell ref="L155:L157"/>
    <mergeCell ref="M155:M157"/>
    <mergeCell ref="N151:N157"/>
    <mergeCell ref="O151:O157"/>
    <mergeCell ref="P151:P157"/>
    <mergeCell ref="Q151:Q157"/>
    <mergeCell ref="R151:R157"/>
    <mergeCell ref="S151:S157"/>
    <mergeCell ref="Q134:Q140"/>
    <mergeCell ref="R134:R140"/>
    <mergeCell ref="S134:S140"/>
    <mergeCell ref="T134:T140"/>
    <mergeCell ref="U134:U140"/>
    <mergeCell ref="AB134:AB140"/>
    <mergeCell ref="C141:C147"/>
    <mergeCell ref="D145:D147"/>
    <mergeCell ref="E145:E147"/>
    <mergeCell ref="F145:F147"/>
    <mergeCell ref="G145:G147"/>
    <mergeCell ref="H145:H147"/>
    <mergeCell ref="I145:I147"/>
    <mergeCell ref="J145:J147"/>
    <mergeCell ref="K145:K147"/>
    <mergeCell ref="L145:L147"/>
    <mergeCell ref="M145:M147"/>
    <mergeCell ref="N141:N147"/>
    <mergeCell ref="O141:O147"/>
    <mergeCell ref="P141:P147"/>
    <mergeCell ref="Q141:Q147"/>
    <mergeCell ref="R141:R147"/>
    <mergeCell ref="S141:S147"/>
    <mergeCell ref="T141:T147"/>
    <mergeCell ref="U141:U147"/>
    <mergeCell ref="AB141:AB147"/>
    <mergeCell ref="U120:U126"/>
    <mergeCell ref="AB120:AB126"/>
    <mergeCell ref="C127:C133"/>
    <mergeCell ref="D131:D133"/>
    <mergeCell ref="E131:E133"/>
    <mergeCell ref="F131:F133"/>
    <mergeCell ref="G131:G133"/>
    <mergeCell ref="H131:H133"/>
    <mergeCell ref="I131:I133"/>
    <mergeCell ref="J131:J133"/>
    <mergeCell ref="K131:K133"/>
    <mergeCell ref="L131:L133"/>
    <mergeCell ref="M131:M133"/>
    <mergeCell ref="N127:N133"/>
    <mergeCell ref="O127:O133"/>
    <mergeCell ref="P127:P133"/>
    <mergeCell ref="Q127:Q133"/>
    <mergeCell ref="R127:R133"/>
    <mergeCell ref="S127:S133"/>
    <mergeCell ref="T127:T133"/>
    <mergeCell ref="U127:U133"/>
    <mergeCell ref="AB127:AB133"/>
    <mergeCell ref="L124:L126"/>
    <mergeCell ref="M124:M126"/>
    <mergeCell ref="N120:N126"/>
    <mergeCell ref="O120:O126"/>
    <mergeCell ref="P120:P126"/>
    <mergeCell ref="Q120:Q126"/>
    <mergeCell ref="R120:R126"/>
    <mergeCell ref="S120:S126"/>
    <mergeCell ref="T120:T126"/>
    <mergeCell ref="C120:C126"/>
    <mergeCell ref="D124:D126"/>
    <mergeCell ref="E124:E126"/>
    <mergeCell ref="F124:F126"/>
    <mergeCell ref="G124:G126"/>
    <mergeCell ref="H124:H126"/>
    <mergeCell ref="I124:I126"/>
    <mergeCell ref="J124:J126"/>
    <mergeCell ref="K124:K126"/>
    <mergeCell ref="T106:T112"/>
    <mergeCell ref="U106:U112"/>
    <mergeCell ref="AB106:AB112"/>
    <mergeCell ref="C113:C119"/>
    <mergeCell ref="D117:D119"/>
    <mergeCell ref="E117:E119"/>
    <mergeCell ref="F117:F119"/>
    <mergeCell ref="G117:G119"/>
    <mergeCell ref="H117:H119"/>
    <mergeCell ref="I117:I119"/>
    <mergeCell ref="J117:J119"/>
    <mergeCell ref="K117:K119"/>
    <mergeCell ref="L117:L119"/>
    <mergeCell ref="M117:M119"/>
    <mergeCell ref="N113:N119"/>
    <mergeCell ref="O113:O119"/>
    <mergeCell ref="P113:P119"/>
    <mergeCell ref="Q113:Q119"/>
    <mergeCell ref="R113:R119"/>
    <mergeCell ref="S113:S119"/>
    <mergeCell ref="T113:T119"/>
    <mergeCell ref="U113:U119"/>
    <mergeCell ref="AB113:AB119"/>
    <mergeCell ref="M110:M112"/>
    <mergeCell ref="N106:N112"/>
    <mergeCell ref="O106:O112"/>
    <mergeCell ref="P106:P112"/>
    <mergeCell ref="Q106:Q112"/>
    <mergeCell ref="R106:R112"/>
    <mergeCell ref="S106:S112"/>
    <mergeCell ref="D110:D112"/>
    <mergeCell ref="E110:E112"/>
    <mergeCell ref="F110:F112"/>
    <mergeCell ref="G110:G112"/>
    <mergeCell ref="H110:H112"/>
    <mergeCell ref="I110:I112"/>
    <mergeCell ref="J110:J112"/>
    <mergeCell ref="K110:K112"/>
    <mergeCell ref="L110:L112"/>
    <mergeCell ref="U92:U98"/>
    <mergeCell ref="AB92:AB98"/>
    <mergeCell ref="T99:T105"/>
    <mergeCell ref="U99:U105"/>
    <mergeCell ref="AB99:AB105"/>
    <mergeCell ref="M96:M98"/>
    <mergeCell ref="N92:N98"/>
    <mergeCell ref="O92:O98"/>
    <mergeCell ref="P92:P98"/>
    <mergeCell ref="Q92:Q98"/>
    <mergeCell ref="R92:R98"/>
    <mergeCell ref="S92:S98"/>
    <mergeCell ref="T92:T98"/>
    <mergeCell ref="D96:D98"/>
    <mergeCell ref="E96:E98"/>
    <mergeCell ref="F96:F98"/>
    <mergeCell ref="G96:G98"/>
    <mergeCell ref="C99:C105"/>
    <mergeCell ref="D103:D105"/>
    <mergeCell ref="E103:E105"/>
    <mergeCell ref="F103:F105"/>
    <mergeCell ref="G103:G105"/>
    <mergeCell ref="H103:H105"/>
    <mergeCell ref="I103:I105"/>
    <mergeCell ref="J103:J105"/>
    <mergeCell ref="K103:K105"/>
    <mergeCell ref="L103:L105"/>
    <mergeCell ref="M103:M105"/>
    <mergeCell ref="N99:N105"/>
    <mergeCell ref="O99:O105"/>
    <mergeCell ref="P99:P105"/>
    <mergeCell ref="Q99:Q105"/>
    <mergeCell ref="R99:R105"/>
    <mergeCell ref="S99:S105"/>
    <mergeCell ref="H96:H98"/>
    <mergeCell ref="I96:I98"/>
    <mergeCell ref="J96:J98"/>
    <mergeCell ref="K96:K98"/>
    <mergeCell ref="L96:L98"/>
    <mergeCell ref="AB78:AB84"/>
    <mergeCell ref="C85:C91"/>
    <mergeCell ref="D89:D91"/>
    <mergeCell ref="E89:E91"/>
    <mergeCell ref="F89:F91"/>
    <mergeCell ref="G89:G91"/>
    <mergeCell ref="H89:H91"/>
    <mergeCell ref="I89:I91"/>
    <mergeCell ref="J89:J91"/>
    <mergeCell ref="K89:K91"/>
    <mergeCell ref="L89:L91"/>
    <mergeCell ref="M89:M91"/>
    <mergeCell ref="N85:N91"/>
    <mergeCell ref="O85:O91"/>
    <mergeCell ref="P85:P91"/>
    <mergeCell ref="Q85:Q91"/>
    <mergeCell ref="R85:R91"/>
    <mergeCell ref="S85:S91"/>
    <mergeCell ref="T85:T91"/>
    <mergeCell ref="U85:U91"/>
    <mergeCell ref="AB85:AB91"/>
    <mergeCell ref="M82:M84"/>
    <mergeCell ref="N78:N84"/>
    <mergeCell ref="O78:O84"/>
    <mergeCell ref="P78:P84"/>
    <mergeCell ref="Q78:Q84"/>
    <mergeCell ref="R78:R84"/>
    <mergeCell ref="S78:S84"/>
    <mergeCell ref="T78:T84"/>
    <mergeCell ref="U78:U84"/>
    <mergeCell ref="D82:D84"/>
    <mergeCell ref="E82:E84"/>
    <mergeCell ref="F82:F84"/>
    <mergeCell ref="G82:G84"/>
    <mergeCell ref="H82:H84"/>
    <mergeCell ref="I82:I84"/>
    <mergeCell ref="J82:J84"/>
    <mergeCell ref="K82:K84"/>
    <mergeCell ref="L82:L84"/>
    <mergeCell ref="AB64:AB70"/>
    <mergeCell ref="C71:C77"/>
    <mergeCell ref="D75:D77"/>
    <mergeCell ref="E75:E77"/>
    <mergeCell ref="F75:F77"/>
    <mergeCell ref="G75:G77"/>
    <mergeCell ref="H75:H77"/>
    <mergeCell ref="I75:I77"/>
    <mergeCell ref="J75:J77"/>
    <mergeCell ref="K75:K77"/>
    <mergeCell ref="L75:L77"/>
    <mergeCell ref="M75:M77"/>
    <mergeCell ref="N71:N77"/>
    <mergeCell ref="O71:O77"/>
    <mergeCell ref="P71:P77"/>
    <mergeCell ref="Q71:Q77"/>
    <mergeCell ref="R71:R77"/>
    <mergeCell ref="S71:S77"/>
    <mergeCell ref="T71:T77"/>
    <mergeCell ref="U71:U77"/>
    <mergeCell ref="AB71:AB77"/>
    <mergeCell ref="M68:M70"/>
    <mergeCell ref="N64:N70"/>
    <mergeCell ref="O64:O70"/>
    <mergeCell ref="P64:P70"/>
    <mergeCell ref="Q64:Q70"/>
    <mergeCell ref="R64:R70"/>
    <mergeCell ref="S64:S70"/>
    <mergeCell ref="T64:T70"/>
    <mergeCell ref="U64:U70"/>
    <mergeCell ref="D68:D70"/>
    <mergeCell ref="E68:E70"/>
    <mergeCell ref="F68:F70"/>
    <mergeCell ref="G68:G70"/>
    <mergeCell ref="H68:H70"/>
    <mergeCell ref="I68:I70"/>
    <mergeCell ref="J68:J70"/>
    <mergeCell ref="K68:K70"/>
    <mergeCell ref="L68:L70"/>
    <mergeCell ref="XFD61:XFD63"/>
    <mergeCell ref="I61:I63"/>
    <mergeCell ref="J61:J63"/>
    <mergeCell ref="K61:K63"/>
    <mergeCell ref="L61:L63"/>
    <mergeCell ref="M61:M63"/>
    <mergeCell ref="N57:N63"/>
    <mergeCell ref="O57:O63"/>
    <mergeCell ref="P57:P63"/>
    <mergeCell ref="Q57:Q63"/>
    <mergeCell ref="R57:R63"/>
    <mergeCell ref="S57:S63"/>
    <mergeCell ref="T57:T63"/>
    <mergeCell ref="U57:U63"/>
    <mergeCell ref="AB57:AB63"/>
    <mergeCell ref="S50:S56"/>
    <mergeCell ref="T50:T56"/>
    <mergeCell ref="U50:U56"/>
    <mergeCell ref="AB50:AB56"/>
    <mergeCell ref="C57:C63"/>
    <mergeCell ref="D61:D63"/>
    <mergeCell ref="E61:E63"/>
    <mergeCell ref="F61:F63"/>
    <mergeCell ref="G61:G63"/>
    <mergeCell ref="H61:H63"/>
    <mergeCell ref="M54:M56"/>
    <mergeCell ref="N50:N56"/>
    <mergeCell ref="O50:O56"/>
    <mergeCell ref="P50:P56"/>
    <mergeCell ref="Q50:Q56"/>
    <mergeCell ref="R50:R56"/>
    <mergeCell ref="D54:D56"/>
    <mergeCell ref="E54:E56"/>
    <mergeCell ref="F54:F56"/>
    <mergeCell ref="G54:G56"/>
    <mergeCell ref="H54:H56"/>
    <mergeCell ref="I54:I56"/>
    <mergeCell ref="J54:J56"/>
    <mergeCell ref="K54:K56"/>
    <mergeCell ref="L54:L56"/>
    <mergeCell ref="T29:T35"/>
    <mergeCell ref="U29:U35"/>
    <mergeCell ref="D33:D35"/>
    <mergeCell ref="E33:E35"/>
    <mergeCell ref="M47:M49"/>
    <mergeCell ref="N43:N49"/>
    <mergeCell ref="O43:O49"/>
    <mergeCell ref="P43:P49"/>
    <mergeCell ref="Q43:Q49"/>
    <mergeCell ref="R43:R49"/>
    <mergeCell ref="S43:S49"/>
    <mergeCell ref="T43:T49"/>
    <mergeCell ref="U43:U49"/>
    <mergeCell ref="AB43:AB49"/>
    <mergeCell ref="D47:D49"/>
    <mergeCell ref="E47:E49"/>
    <mergeCell ref="F47:F49"/>
    <mergeCell ref="G47:G49"/>
    <mergeCell ref="H47:H49"/>
    <mergeCell ref="I47:I49"/>
    <mergeCell ref="J47:J49"/>
    <mergeCell ref="K47:K49"/>
    <mergeCell ref="L47:L49"/>
    <mergeCell ref="T22:T28"/>
    <mergeCell ref="U22:U28"/>
    <mergeCell ref="AB22:AB28"/>
    <mergeCell ref="AB8:AB14"/>
    <mergeCell ref="T15:T21"/>
    <mergeCell ref="U15:U21"/>
    <mergeCell ref="AB15:AB21"/>
    <mergeCell ref="AB29:AB35"/>
    <mergeCell ref="C36:C42"/>
    <mergeCell ref="D40:D42"/>
    <mergeCell ref="E40:E42"/>
    <mergeCell ref="F40:F42"/>
    <mergeCell ref="G40:G42"/>
    <mergeCell ref="H40:H42"/>
    <mergeCell ref="I40:I42"/>
    <mergeCell ref="J40:J42"/>
    <mergeCell ref="K40:K42"/>
    <mergeCell ref="L40:L42"/>
    <mergeCell ref="M40:M42"/>
    <mergeCell ref="N36:N42"/>
    <mergeCell ref="O36:O42"/>
    <mergeCell ref="P36:P42"/>
    <mergeCell ref="Q36:Q42"/>
    <mergeCell ref="R36:R42"/>
    <mergeCell ref="S36:S42"/>
    <mergeCell ref="T36:T42"/>
    <mergeCell ref="U36:U42"/>
    <mergeCell ref="AB36:AB42"/>
    <mergeCell ref="M33:M35"/>
    <mergeCell ref="N29:N35"/>
    <mergeCell ref="O29:O35"/>
    <mergeCell ref="P29:P35"/>
    <mergeCell ref="K19:K21"/>
    <mergeCell ref="L19:L21"/>
    <mergeCell ref="M19:M21"/>
    <mergeCell ref="N15:N21"/>
    <mergeCell ref="O15:O21"/>
    <mergeCell ref="P15:P21"/>
    <mergeCell ref="Q15:Q21"/>
    <mergeCell ref="R15:R21"/>
    <mergeCell ref="S15:S21"/>
    <mergeCell ref="F33:F35"/>
    <mergeCell ref="G33:G35"/>
    <mergeCell ref="H33:H35"/>
    <mergeCell ref="I33:I35"/>
    <mergeCell ref="J33:J35"/>
    <mergeCell ref="K33:K35"/>
    <mergeCell ref="L33:L35"/>
    <mergeCell ref="N22:N28"/>
    <mergeCell ref="O22:O28"/>
    <mergeCell ref="P22:P28"/>
    <mergeCell ref="Q22:Q28"/>
    <mergeCell ref="R22:R28"/>
    <mergeCell ref="S22:S28"/>
    <mergeCell ref="Q29:Q35"/>
    <mergeCell ref="R29:R35"/>
    <mergeCell ref="S29:S35"/>
    <mergeCell ref="Z7:AA7"/>
    <mergeCell ref="C8:C14"/>
    <mergeCell ref="D12:D14"/>
    <mergeCell ref="E12:E14"/>
    <mergeCell ref="F12:F14"/>
    <mergeCell ref="G12:G14"/>
    <mergeCell ref="H12:H14"/>
    <mergeCell ref="I12:I14"/>
    <mergeCell ref="J12:J14"/>
    <mergeCell ref="K12:K14"/>
    <mergeCell ref="L12:L14"/>
    <mergeCell ref="M12:M14"/>
    <mergeCell ref="N8:N14"/>
    <mergeCell ref="O8:O14"/>
    <mergeCell ref="P8:P14"/>
    <mergeCell ref="Q8:Q14"/>
    <mergeCell ref="R8:R14"/>
    <mergeCell ref="S8:S14"/>
    <mergeCell ref="T8:T14"/>
    <mergeCell ref="U8:U14"/>
    <mergeCell ref="A8:A150"/>
    <mergeCell ref="B8:B150"/>
    <mergeCell ref="C148:C150"/>
    <mergeCell ref="N148:N150"/>
    <mergeCell ref="A6:A7"/>
    <mergeCell ref="B6:B7"/>
    <mergeCell ref="C6:C7"/>
    <mergeCell ref="D6:D7"/>
    <mergeCell ref="C22:C28"/>
    <mergeCell ref="D26:D28"/>
    <mergeCell ref="E26:E28"/>
    <mergeCell ref="F26:F28"/>
    <mergeCell ref="G26:G28"/>
    <mergeCell ref="H26:H28"/>
    <mergeCell ref="I26:I28"/>
    <mergeCell ref="J26:J28"/>
    <mergeCell ref="K26:K28"/>
    <mergeCell ref="L26:L28"/>
    <mergeCell ref="M26:M28"/>
    <mergeCell ref="C50:C56"/>
    <mergeCell ref="C64:C70"/>
    <mergeCell ref="C78:C84"/>
    <mergeCell ref="C92:C98"/>
    <mergeCell ref="C106:C112"/>
    <mergeCell ref="C15:C21"/>
    <mergeCell ref="D19:D21"/>
    <mergeCell ref="E19:E21"/>
    <mergeCell ref="F19:F21"/>
    <mergeCell ref="G19:G21"/>
    <mergeCell ref="H19:H21"/>
    <mergeCell ref="I19:I21"/>
    <mergeCell ref="J19:J21"/>
    <mergeCell ref="E5:AB5"/>
    <mergeCell ref="A4:D4"/>
    <mergeCell ref="A5:D5"/>
    <mergeCell ref="E1:AB1"/>
    <mergeCell ref="E2:AB2"/>
    <mergeCell ref="S3:AB3"/>
    <mergeCell ref="E3:R3"/>
    <mergeCell ref="A1:D3"/>
    <mergeCell ref="E4:AB4"/>
    <mergeCell ref="E6:E7"/>
    <mergeCell ref="J6:M6"/>
    <mergeCell ref="N6:R6"/>
    <mergeCell ref="S6:AB6"/>
    <mergeCell ref="F6:I6"/>
    <mergeCell ref="V7:W7"/>
    <mergeCell ref="X7:Y7"/>
    <mergeCell ref="C134:C140"/>
    <mergeCell ref="D138:D140"/>
    <mergeCell ref="E138:E140"/>
    <mergeCell ref="F138:F140"/>
    <mergeCell ref="G138:G140"/>
    <mergeCell ref="H138:H140"/>
    <mergeCell ref="I138:I140"/>
    <mergeCell ref="J138:J140"/>
    <mergeCell ref="K138:K140"/>
    <mergeCell ref="L138:L140"/>
    <mergeCell ref="M138:M140"/>
    <mergeCell ref="N134:N140"/>
    <mergeCell ref="O134:O140"/>
    <mergeCell ref="P134:P140"/>
    <mergeCell ref="C29:C35"/>
    <mergeCell ref="C43:C49"/>
    <mergeCell ref="C322:C328"/>
    <mergeCell ref="D326:D328"/>
    <mergeCell ref="E326:E328"/>
    <mergeCell ref="F326:F328"/>
    <mergeCell ref="G326:G328"/>
    <mergeCell ref="H326:H328"/>
    <mergeCell ref="I326:I328"/>
    <mergeCell ref="F345:H345"/>
    <mergeCell ref="F346:H346"/>
    <mergeCell ref="A339:C341"/>
    <mergeCell ref="N339:AB341"/>
    <mergeCell ref="A335:A338"/>
    <mergeCell ref="B335:B338"/>
    <mergeCell ref="C335:C338"/>
    <mergeCell ref="N335:N338"/>
    <mergeCell ref="R335:R338"/>
    <mergeCell ref="P335:P338"/>
    <mergeCell ref="V335:V338"/>
    <mergeCell ref="X335:X338"/>
    <mergeCell ref="Z335:Z338"/>
    <mergeCell ref="AB335:AB338"/>
    <mergeCell ref="O335:O338"/>
    <mergeCell ref="Q335:Q338"/>
    <mergeCell ref="B345:E345"/>
    <mergeCell ref="B346:E346"/>
    <mergeCell ref="Q322:Q328"/>
    <mergeCell ref="R322:R328"/>
    <mergeCell ref="S322:S328"/>
    <mergeCell ref="T322:T328"/>
    <mergeCell ref="U322:U328"/>
    <mergeCell ref="AB322:AB328"/>
    <mergeCell ref="S335:S338"/>
    <mergeCell ref="J326:J328"/>
    <mergeCell ref="K326:K328"/>
    <mergeCell ref="L326:L328"/>
    <mergeCell ref="M326:M328"/>
    <mergeCell ref="N322:N328"/>
    <mergeCell ref="O322:O328"/>
    <mergeCell ref="P322:P328"/>
    <mergeCell ref="C158:C164"/>
    <mergeCell ref="D162:D164"/>
    <mergeCell ref="E162:E164"/>
    <mergeCell ref="F162:F164"/>
    <mergeCell ref="G162:G164"/>
    <mergeCell ref="C291:C293"/>
    <mergeCell ref="N291:N293"/>
    <mergeCell ref="A151:A334"/>
    <mergeCell ref="B151:B334"/>
    <mergeCell ref="C308:C314"/>
    <mergeCell ref="D312:D314"/>
    <mergeCell ref="E312:E314"/>
    <mergeCell ref="F312:F314"/>
    <mergeCell ref="G312:G314"/>
    <mergeCell ref="H312:H314"/>
    <mergeCell ref="I312:I314"/>
    <mergeCell ref="J312:J314"/>
    <mergeCell ref="K312:K314"/>
    <mergeCell ref="L312:L314"/>
    <mergeCell ref="M312:M314"/>
    <mergeCell ref="N308:N314"/>
    <mergeCell ref="C329:C331"/>
    <mergeCell ref="N329:N331"/>
    <mergeCell ref="C332:C334"/>
    <mergeCell ref="N332:N334"/>
  </mergeCells>
  <dataValidations count="2">
    <dataValidation type="list" allowBlank="1" showInputMessage="1" showErrorMessage="1" sqref="O8 W127 W270 W308 Y8:Y147 W315 N335:N338 W141 W277 W284 W8 W134 AA8:AA147 Z335:Z338 W15 W22 W29 W36 W43 W50 W57 W64 W71 W78 W85 W92 W99 W106 W113 W120 Y151:Y284 W151 W322 W158 W165 W172 W179 W186 W193 W200 W207 W214 W221 W228 W235 W242 W249 W256 W263 AA294:AA328 Y294:Y328 W294 W301 AA151:AA284 N294 N301 N315:N317" xr:uid="{00000000-0002-0000-0300-000000000000}">
      <formula1>#REF!</formula1>
    </dataValidation>
    <dataValidation type="list" allowBlank="1" showInputMessage="1" showErrorMessage="1" sqref="X335:X338" xr:uid="{00000000-0002-0000-0300-000001000000}">
      <formula1>$O$339:$O$348</formula1>
    </dataValidation>
  </dataValidations>
  <pageMargins left="0.70866141732283472" right="0.70866141732283472" top="0.74803149606299213" bottom="0.74803149606299213" header="0.31496062992125984" footer="0.31496062992125984"/>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2020-04-20T01:45:36Z</cp:lastPrinted>
  <dcterms:created xsi:type="dcterms:W3CDTF">2010-03-25T16:40:43Z</dcterms:created>
  <dcterms:modified xsi:type="dcterms:W3CDTF">2020-07-30T12:21:37Z</dcterms:modified>
</cp:coreProperties>
</file>