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ED.PENARANDA\Desktop\2021\CONSOLIDACIÓN SOPORTES INF FYP\PLATAFORMA-SDA\4. 3. PLAN DE ACCION\BOGOTA MEJOR PARA TODOS\1-PLAN DE ACCION-PROYECTOS DE INVERSION\P-1029-PLANEACION\"/>
    </mc:Choice>
  </mc:AlternateContent>
  <xr:revisionPtr revIDLastSave="0" documentId="13_ncr:1_{20799A22-6DB4-4EE8-AE25-BF47E33EC13A}" xr6:coauthVersionLast="47" xr6:coauthVersionMax="47" xr10:uidLastSave="{00000000-0000-0000-0000-000000000000}"/>
  <bookViews>
    <workbookView xWindow="-120" yWindow="-120" windowWidth="20730" windowHeight="11160" tabRatio="541" activeTab="1" xr2:uid="{00000000-000D-0000-FFFF-FFFF00000000}"/>
  </bookViews>
  <sheets>
    <sheet name="GESTIÓN" sheetId="5" r:id="rId1"/>
    <sheet name="INVERSIÓN" sheetId="6" r:id="rId2"/>
    <sheet name="ACTIVIDADES" sheetId="7" r:id="rId3"/>
    <sheet name="TERRITORIALIZACION" sheetId="9" r:id="rId4"/>
  </sheets>
  <externalReferences>
    <externalReference r:id="rId5"/>
  </externalReferences>
  <definedNames>
    <definedName name="_xlnm._FilterDatabase" localSheetId="2" hidden="1">ACTIVIDADES!$A$7:$BE$30</definedName>
    <definedName name="_xlnm.Print_Area" localSheetId="2">ACTIVIDADES!$A$1:$U$30</definedName>
    <definedName name="_xlnm.Print_Area" localSheetId="0">GESTIÓN!$A$1:$AQ$15</definedName>
    <definedName name="_xlnm.Print_Area" localSheetId="1">INVERSIÓN!$A$1:$AP$48</definedName>
    <definedName name="_xlnm.Print_Area" localSheetId="3">TERRITORIALIZACION!$A$1:$V$34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7" l="1"/>
  <c r="B20" i="7"/>
  <c r="B16" i="7"/>
  <c r="B12" i="7"/>
  <c r="B10" i="7"/>
  <c r="B8" i="7"/>
  <c r="AI46" i="6" l="1"/>
  <c r="AI45" i="6"/>
  <c r="AI47" i="6" s="1"/>
  <c r="AH46" i="6"/>
  <c r="AH45" i="6"/>
  <c r="AH47" i="6" s="1"/>
  <c r="AG46" i="6"/>
  <c r="AG45" i="6"/>
  <c r="AF46" i="6"/>
  <c r="AF45" i="6"/>
  <c r="AF47" i="6" s="1"/>
  <c r="AE46" i="6"/>
  <c r="AE45" i="6"/>
  <c r="AE47" i="6" s="1"/>
  <c r="AD46" i="6"/>
  <c r="AD45" i="6"/>
  <c r="AD47" i="6" s="1"/>
  <c r="AC46" i="6"/>
  <c r="AC45" i="6"/>
  <c r="AC47" i="6" s="1"/>
  <c r="AB46" i="6"/>
  <c r="AB45" i="6"/>
  <c r="AB47" i="6" s="1"/>
  <c r="AG47" i="6" l="1"/>
  <c r="T16" i="7"/>
  <c r="I45" i="6" l="1"/>
  <c r="T10" i="7" l="1"/>
  <c r="T12" i="7"/>
  <c r="S14" i="7" l="1"/>
  <c r="S12" i="7"/>
  <c r="S8" i="7"/>
  <c r="T28" i="7" l="1"/>
  <c r="T20" i="7"/>
  <c r="U30" i="7"/>
  <c r="F28" i="9"/>
  <c r="F27" i="9"/>
  <c r="F24" i="9"/>
  <c r="F23" i="9"/>
  <c r="F20" i="9"/>
  <c r="F19" i="9"/>
  <c r="F16" i="9"/>
  <c r="F15" i="9"/>
  <c r="F12" i="9"/>
  <c r="F11" i="9"/>
  <c r="F7" i="9"/>
  <c r="F8" i="9"/>
  <c r="S10" i="7"/>
  <c r="T30" i="7" l="1"/>
  <c r="F31" i="9"/>
  <c r="S28" i="7" l="1"/>
  <c r="S26" i="7"/>
  <c r="S24" i="7"/>
  <c r="S22" i="7"/>
  <c r="S20" i="7"/>
  <c r="S18" i="7" l="1"/>
  <c r="S16" i="7"/>
  <c r="H40" i="6" l="1"/>
  <c r="H34" i="6"/>
  <c r="H28" i="6"/>
  <c r="H22" i="6"/>
  <c r="H16" i="6"/>
  <c r="H10" i="6"/>
  <c r="AA44" i="6" l="1"/>
  <c r="V44" i="6"/>
  <c r="Q44" i="6"/>
  <c r="L44" i="6"/>
  <c r="I44" i="6"/>
  <c r="AA43" i="6"/>
  <c r="V43" i="6"/>
  <c r="Q43" i="6"/>
  <c r="L43" i="6"/>
  <c r="I43" i="6"/>
  <c r="AA38" i="6"/>
  <c r="V38" i="6"/>
  <c r="Q38" i="6"/>
  <c r="L38" i="6"/>
  <c r="I38" i="6"/>
  <c r="AA37" i="6"/>
  <c r="V37" i="6"/>
  <c r="Q37" i="6"/>
  <c r="L37" i="6"/>
  <c r="I37" i="6"/>
  <c r="AA32" i="6"/>
  <c r="V32" i="6"/>
  <c r="Q32" i="6"/>
  <c r="L32" i="6"/>
  <c r="I32" i="6"/>
  <c r="AA31" i="6"/>
  <c r="V31" i="6"/>
  <c r="Q31" i="6"/>
  <c r="L31" i="6"/>
  <c r="I31" i="6"/>
  <c r="AA26" i="6"/>
  <c r="V26" i="6"/>
  <c r="Q26" i="6"/>
  <c r="L26" i="6"/>
  <c r="I26" i="6"/>
  <c r="AA25" i="6"/>
  <c r="V25" i="6"/>
  <c r="Q25" i="6"/>
  <c r="L25" i="6"/>
  <c r="I25" i="6"/>
  <c r="AA20" i="6"/>
  <c r="V20" i="6"/>
  <c r="Q20" i="6"/>
  <c r="L20" i="6"/>
  <c r="I20" i="6"/>
  <c r="AA19" i="6"/>
  <c r="V19" i="6"/>
  <c r="Q19" i="6"/>
  <c r="L19" i="6"/>
  <c r="I19" i="6"/>
  <c r="L14" i="6"/>
  <c r="Q14" i="6"/>
  <c r="V14" i="6"/>
  <c r="AA14" i="6"/>
  <c r="I14" i="6"/>
  <c r="AA13" i="6"/>
  <c r="V13" i="6"/>
  <c r="Q13" i="6"/>
  <c r="L13" i="6"/>
  <c r="I13" i="6"/>
  <c r="H43" i="6"/>
  <c r="H13" i="6"/>
  <c r="H19" i="6"/>
  <c r="H31" i="6"/>
  <c r="H37" i="6"/>
  <c r="H14" i="6" l="1"/>
  <c r="H26" i="6"/>
  <c r="H20" i="6"/>
  <c r="H44" i="6"/>
  <c r="H38" i="6"/>
  <c r="H32" i="6"/>
  <c r="J46" i="6"/>
  <c r="I46" i="6"/>
  <c r="J45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H46" i="6"/>
  <c r="H45" i="6"/>
  <c r="N47" i="6" l="1"/>
  <c r="R47" i="6"/>
  <c r="V47" i="6"/>
  <c r="Z47" i="6"/>
  <c r="M47" i="6"/>
  <c r="Q47" i="6"/>
  <c r="U47" i="6"/>
  <c r="Y47" i="6"/>
  <c r="L47" i="6"/>
  <c r="P47" i="6"/>
  <c r="T47" i="6"/>
  <c r="X47" i="6"/>
  <c r="I47" i="6"/>
  <c r="J47" i="6"/>
  <c r="K47" i="6"/>
  <c r="O47" i="6"/>
  <c r="S47" i="6"/>
  <c r="W47" i="6"/>
  <c r="AA47" i="6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E8" i="9"/>
  <c r="E7" i="9"/>
  <c r="F30" i="9"/>
  <c r="F29" i="9"/>
  <c r="F26" i="9"/>
  <c r="F25" i="9"/>
  <c r="F22" i="9"/>
  <c r="F21" i="9"/>
  <c r="F18" i="9"/>
  <c r="F17" i="9"/>
  <c r="F14" i="9"/>
  <c r="F13" i="9"/>
  <c r="F10" i="9"/>
  <c r="F9" i="9"/>
  <c r="E32" i="9" l="1"/>
  <c r="F32" i="9"/>
  <c r="E16" i="9"/>
  <c r="E31" i="9" s="1"/>
  <c r="H4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paola.rodriguez</author>
    <author>YULIED.PENARANDA</author>
  </authors>
  <commentList>
    <comment ref="T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paola.rodriguez:</t>
        </r>
        <r>
          <rPr>
            <sz val="9"/>
            <color indexed="81"/>
            <rFont val="Tahoma"/>
            <family val="2"/>
          </rPr>
          <t xml:space="preserve">
0-5 Primera infancia.
6-13 Infancia
14-17 Adolecencia
18-26 Juventud
27-59 Adultez
60 o mas personas.
Grupo etario sin definir.</t>
        </r>
      </text>
    </comment>
    <comment ref="U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Ciudadanos-as habitantes de calle.
• Personas en situación de desplazamiento.
• Mujeres gestantes y lactantes.
• Personas cabeza de familia.
• Reincorporados-as.
• Personas vinculadas a la prostitución.
• Personas con discapacidad.
• Personas consumidoras de sustancias psicoactivas.
• Servidores y servidoras públicos.
• Niños y niñas de primera infancia.
• Niños, niñas y adolecentes en riesgo social.
• Niños, niñas y adolecentes escolarizados.
• Niños, niñas y adolecentes desescolarizados.
• Jóvenes escolarizados.
• Jóvenes desescolarizados.
• Adultos-as  trabajador-a formal.
• Adultos-as  trabajador-a informal.
• Familias en situación de vulnerabilidad.
• Familias en emergencia social y catastrófica.
• Familias ubicadas en zonas en zonas de alto deterioro.
• Sector LGBT.
• Comunidad en general.
</t>
        </r>
      </text>
    </comment>
  </commentList>
</comments>
</file>

<file path=xl/sharedStrings.xml><?xml version="1.0" encoding="utf-8"?>
<sst xmlns="http://schemas.openxmlformats.org/spreadsheetml/2006/main" count="364" uniqueCount="170">
  <si>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</si>
  <si>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</si>
  <si>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</si>
  <si>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</si>
  <si>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</si>
  <si>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</si>
  <si>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</si>
  <si>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</si>
  <si>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</si>
  <si>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</si>
  <si>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</si>
  <si>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</si>
  <si>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</si>
  <si>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</si>
  <si>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</si>
  <si>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</si>
  <si>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</si>
  <si>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</si>
  <si>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</si>
  <si>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</si>
  <si>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</si>
  <si>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</si>
  <si>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</si>
  <si>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</si>
  <si>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</si>
  <si>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</si>
  <si>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</si>
  <si>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</si>
  <si>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</si>
  <si>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</si>
  <si>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PONDERACIÓN</t>
  </si>
  <si>
    <t>EJECUTADO</t>
  </si>
  <si>
    <t>126PG01-PR 02-FAX-V.9</t>
  </si>
  <si>
    <t>PROYECTO:</t>
  </si>
  <si>
    <t>PERIODO:</t>
  </si>
  <si>
    <t>ID Meta</t>
  </si>
  <si>
    <t>Magnitud Reservas</t>
  </si>
  <si>
    <t>Reservas Presupuestales</t>
  </si>
  <si>
    <t>TOTALES - PROYECTO</t>
  </si>
  <si>
    <t>Total Recursos Vigencia - Proyecto</t>
  </si>
  <si>
    <t>Total  Recursos Reservas - Proyecto</t>
  </si>
  <si>
    <t>126PG01-PR 02-FA8-V.9</t>
  </si>
  <si>
    <t>1, COD. META</t>
  </si>
  <si>
    <t>2, Meta Proyecto</t>
  </si>
  <si>
    <t>3, Nombre -Punto de inversión (Localidad, Especial, Distrital)</t>
  </si>
  <si>
    <t>4, Variable</t>
  </si>
  <si>
    <t>5, Programación-Actualización</t>
  </si>
  <si>
    <t>6, ACTUALIZACIÓN</t>
  </si>
  <si>
    <t>6,2 Actualización Junio</t>
  </si>
  <si>
    <t>6,3 Actualización Septiembre</t>
  </si>
  <si>
    <t>6,4 Actualización Diciembre</t>
  </si>
  <si>
    <t>7, SEGUIMIENTO META</t>
  </si>
  <si>
    <t>7,1 Seguimiento Marzo</t>
  </si>
  <si>
    <t>7,2 Seguimiento Junio</t>
  </si>
  <si>
    <t>7,3 Seguimiento Septiembre</t>
  </si>
  <si>
    <t>7,4 Seguimiento Diciembre</t>
  </si>
  <si>
    <t>8, LOCALIZACIÓN GEOGRÁFICA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</si>
  <si>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</si>
  <si>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</si>
  <si>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</si>
  <si>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</si>
  <si>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</si>
  <si>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</si>
  <si>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</si>
  <si>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</si>
  <si>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</si>
  <si>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</si>
  <si>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</si>
  <si>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</si>
  <si>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</si>
  <si>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</si>
  <si>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</si>
  <si>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</si>
  <si>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</si>
  <si>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</si>
  <si>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</si>
  <si>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</si>
  <si>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2,  META DE PROYECTO</t>
  </si>
  <si>
    <t>2,1 COD.</t>
  </si>
  <si>
    <t>2,2 META</t>
  </si>
  <si>
    <t>2,3 TIPOLOGÍA</t>
  </si>
  <si>
    <t>3, COD. META PDD A QUE SE ASOCIA META PROY</t>
  </si>
  <si>
    <t>5, VARIABLE REQUERIDA</t>
  </si>
  <si>
    <t>6, MAGNITUD PD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</si>
  <si>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</si>
  <si>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</si>
  <si>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</si>
  <si>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</si>
  <si>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</si>
  <si>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 xml:space="preserve">1, PROYECTO PRIORITARIO </t>
  </si>
  <si>
    <t>1,1 COD.</t>
  </si>
  <si>
    <t xml:space="preserve">1,2 PROYECTO PRIORITARIO  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</si>
  <si>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</si>
  <si>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</si>
  <si>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</si>
  <si>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</si>
  <si>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</si>
  <si>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</si>
  <si>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</si>
  <si>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</si>
  <si>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</si>
  <si>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</si>
  <si>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</si>
  <si>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</si>
  <si>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</si>
  <si>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</si>
  <si>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</si>
  <si>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</si>
  <si>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</si>
  <si>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126PG01-PR 02-FA5-V.9</t>
  </si>
  <si>
    <t>FORMATO DE  ACTUALIZACIÓN Y SEGUIMIENTO A LA TERRITORIALIZACIÓN DE LA INVERSIÓN</t>
  </si>
  <si>
    <t>FORMATO DE ACTUALIZACIÓN Y SEGUIMIENTO AL COMPONENTE DE INVERSIÓN</t>
  </si>
  <si>
    <t>FORMATO DE ACTUALIZACIÓN Y SEGUIMIENTO A LAS ACTIVIDADES</t>
  </si>
  <si>
    <t>N/A</t>
  </si>
  <si>
    <t>DIRECCION DE PLANEACION Y SISTEMAS DE INFORMACION AMBIENTAL</t>
  </si>
  <si>
    <t>X</t>
  </si>
  <si>
    <t>Programado</t>
  </si>
  <si>
    <t>Ejecutado</t>
  </si>
  <si>
    <t xml:space="preserve">Magnitud </t>
  </si>
  <si>
    <t xml:space="preserve">DISTRITO CAPITAL </t>
  </si>
  <si>
    <t>NO IDENTIFICA GRU´POS ETNICOS</t>
  </si>
  <si>
    <t>TODOS LOS GRUPOS</t>
  </si>
  <si>
    <t xml:space="preserve">Recursos </t>
  </si>
  <si>
    <t>Distrital</t>
  </si>
  <si>
    <t>6, DESCRIPCIÓN DE LOS AVANCES Y LOGROS ALCANZADOS - Junio</t>
  </si>
  <si>
    <t>FORTALECER LA PARTICIPACIÓN EN INSTANCIAS DE COORDINACIÓN INSTITUCIONAL DISTRITAL, REGIONAL Y NACIONAL</t>
  </si>
  <si>
    <t>GESTIONAR LAS  POLÍTICAS E INSTRUMENTOS DE PLANEACIÓN AMBIENTAL</t>
  </si>
  <si>
    <t>MEJORAR LA CAPACIDAD INSTITUCIONAL PARA LA PLANEACIÓN AMBIENTAL</t>
  </si>
  <si>
    <t xml:space="preserve">Suma </t>
  </si>
  <si>
    <t>REALIZAR 10 ACTIVIDADES DE GESTIÓN DEL CONOCIMIENTO E INVESTIGACIÓN AMBIENTAL</t>
  </si>
  <si>
    <t>EMITIR 14 REPORTES DE SEGUIMIENTO SOBRE EL ESTADO DE AVANCE, RESULTADOS, ALERTAS Y RECOMENDACIONES.</t>
  </si>
  <si>
    <t>ADELANTAR 24 ACTIVIDADES DE COOPERACIÓN INTERNACIONAL ORIENTADAS AL FORTALECIMIENTO DE LAS LÍNEAS DE ACCIÓN PRIORITARIAS DE LOS PROYECTOS ESTRATÉGICOS DE LA ENTIDAD</t>
  </si>
  <si>
    <t xml:space="preserve">FORMATO DE ACTUALIZACIÓN Y SEGUIMIENTO AL COMPONENTE DE GESTIÓN </t>
  </si>
  <si>
    <r>
      <t xml:space="preserve">5, PONDERACIÓN HORIZONTAL AÑO: </t>
    </r>
    <r>
      <rPr>
        <b/>
        <u/>
        <sz val="10"/>
        <rFont val="Arial"/>
        <family val="2"/>
      </rPr>
      <t>2016</t>
    </r>
  </si>
  <si>
    <t>6,1 Actualización Septiembre</t>
  </si>
  <si>
    <t xml:space="preserve"> GESTIONAR 4 ACTIVIDADES DE COORDINACIÓN PARA LA GESTIÓN AMBIENTAL DISTRITAL</t>
  </si>
  <si>
    <t xml:space="preserve"> PRESENTAR 6 INICIATIVAS PARA LA AGENDA REGIONAL DESDE LAS COMPETENCIAS DE LA SECRETARÍA DISTRITAL DE AMBIENTE</t>
  </si>
  <si>
    <t xml:space="preserve"> EMITIR 10 INFORMES DE SEGUIMIENTO A LAS POLÍTICAS E INSTRUMENTOS ECONÓMICOS Y DE PLANEACIÓN AMBIENTAL PRIORIZADOS TENDIENTE AL DESARROLLO DEL NUEVO MODELO DE CIUDAD SOSTENIBLE</t>
  </si>
  <si>
    <t>Especial</t>
  </si>
  <si>
    <t xml:space="preserve"> 1029 - PLANEACIÓN AMBIENTAL PARA UN MODELO DE DESARROLLO SOSTENIBLE EN EL DISTRITO Y LA REGIÓN</t>
  </si>
  <si>
    <t>1029 - PLANEACIÓN AMBIENTAL PARA UN MODELO DE DESARROLLO SOSTENIBLE EN EL DISTRITO Y LA REGIÓN</t>
  </si>
  <si>
    <t>4, COD. PROYECTO PRIORITARIO</t>
  </si>
  <si>
    <t>6 - Sostenibilidad ambiental basada en eficiencia energética</t>
  </si>
  <si>
    <t>40 - Gestión de la huella ambiental urbana</t>
  </si>
  <si>
    <t xml:space="preserve"> ELABORAR INFORMES INTEGRALES DE SEGUIMIENTO A LOS PROYECTOS DE INVERSIÓN.</t>
  </si>
  <si>
    <t>ESTABLECER EL ESTADO DE  LAS INSTANCIAS AMBIENTALES DE COORDINACIÓN INTERINSTITUCIONAL DEL D.C., FUNCIONAMIENTO DE LA COMISIÓN INTERSECTORIAL CISPAER Y SEGUIMIENTO A LA PARTICIPACIÓN DE LA ENTIDAD EN OTRAS INSTANCIAS DEL D.C.</t>
  </si>
  <si>
    <t>IDENTIFICACIÓN Y PROPUESTA DE INCIATIVAS AMBIENTALES DE ESCALA REGIONAL, CON ENTIDADES NACIONALES, REGIONALES Y DISTRITALES</t>
  </si>
  <si>
    <t>REVISIÓN DEL ESTADO ACTUAL DE  LAS POLÍTICAS E INSTRUMENTOS DE PLANEACIÓN AMBIENTAL PRIORIZADOS, TENDIENTE AL DESARROLLO DEL NUEVO MODELO DE CIUDAD SOSTENIBLE.</t>
  </si>
  <si>
    <t>SEGUIMIENTO Y ESTADO DE AVANCE DE LOS INSTRUMENTOS ECONÓMICOS PRIORIZADOS PARA EL DESARROLLO DEL NUEVO MODELO DE CIUDAD SOSTENIBLE.</t>
  </si>
  <si>
    <t xml:space="preserve">
REALIZAR LABORES  DE ADMINISTRACIÓN, GESTIÓN Y ACTUALIZACIÓN DEL OBSERVATORIO AMBIENTAL DE BOGOTÁ -OAB- Y DEL OBSERVATORIO REGIONAL AMBIENTAL  Y DE DESARROLLO SOSTENIBLE DEL RÍO BOGOTÁ -ORARBO</t>
  </si>
  <si>
    <t xml:space="preserve"> HACER EL SEGUIMIENTO, LA REPROGRAMACIÓN y ACTUALIZACIÓN   DE LOS PROYECTOS DE INVERSION DE LA SDA EN LOS DIFERENTES COMPONENTES DEL PLAN DE ACCIÓN..</t>
  </si>
  <si>
    <t xml:space="preserve"> REALIZAR EL ACOMPAÑAMIENTO A LA PROGRAMACIÓN, Y ACTUALIZACIÓN DEL PLAN ANUAL DE ADQUISISCIONES DE LOS PROYECTOS DE  INVERSIÓN.</t>
  </si>
  <si>
    <r>
      <t xml:space="preserve"> </t>
    </r>
    <r>
      <rPr>
        <sz val="10"/>
        <rFont val="Arial"/>
        <family val="2"/>
      </rPr>
      <t>REALIZAR LA REVISION Y VIABILIZACIÓN</t>
    </r>
    <r>
      <rPr>
        <sz val="10"/>
        <color theme="1"/>
        <rFont val="Arial"/>
        <family val="2"/>
      </rPr>
      <t xml:space="preserve"> DE LOS ESTUDIOS PREVIOS  DE LOS</t>
    </r>
    <r>
      <rPr>
        <sz val="10"/>
        <rFont val="Arial"/>
        <family val="2"/>
      </rPr>
      <t xml:space="preserve">  PROYECTOS</t>
    </r>
    <r>
      <rPr>
        <sz val="10"/>
        <color theme="1"/>
        <rFont val="Arial"/>
        <family val="2"/>
      </rPr>
      <t xml:space="preserve"> DE INVERSION </t>
    </r>
  </si>
  <si>
    <t>REALIZAR LA IDENTIFICACION Y DAR INICIO A LA GESTION DE LOS DIFERENTES PROCESOS DE COOPERACIÓN INTERNACIONAL  Y  ALIANZAS,  ORIENTADAS AL FORTALECIMIENTO MISIONAL Y ESTRATEGICO DE LA ENTIDAD.</t>
  </si>
  <si>
    <t>REALIZAR SEGUIMIENTO E IDENTIFICACIÓN DE ACCIONES DE INVESTIGACIÓN AMBIENTAL</t>
  </si>
  <si>
    <t>Priorizar y formular las determinantes ambientales</t>
  </si>
  <si>
    <t>Número de Instrumentos</t>
  </si>
  <si>
    <t>Territorio sostenible</t>
  </si>
  <si>
    <t>Número de instrumentos de Planeación Ambiental en los cuales se revisan, actualizan o incorporan determinantes ambientales</t>
  </si>
  <si>
    <t>Gestionar 4 actividades de coordinación para la gestión ambiental distrital.</t>
  </si>
  <si>
    <t>Presentar 6 iniciativas para la agenda regional desde las competencias de la Secretaría Distrital de Ambiente.</t>
  </si>
  <si>
    <t>Emitir 10 informes de seguimiento de las políticas e instrumentos económicos y de planeación ambiental priorizados,
tendiente al desarrollo del nuevo modelo de ciudad sostenible.</t>
  </si>
  <si>
    <t>Realizar 10 actividades de gestión del conocimiento e investigación ambiental</t>
  </si>
  <si>
    <t>Emitir 14 reportes de seguimiento sobre el estado de avance, resultados, alertas y recomendaciones.</t>
  </si>
  <si>
    <t>Adelantar 24 actividades de cooperación internacional orientadas al fortalecimiento de las líneas de acción prioritarias de los
proyectos estratégicos de la entidad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</si>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</sst>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[$$-240A]\ #,##0"/>
    <numFmt numFmtId="171" formatCode="_([$$-240A]\ * #,##0_);_([$$-240A]\ * \(#,##0\);_([$$-240A]\ * &quot;-&quot;??_);_(@_)"/>
    <numFmt numFmtId="172" formatCode="_ * #,##0_ ;_ * \-#,##0_ ;_ * &quot;-&quot;??_ ;_ @_ "/>
    <numFmt numFmtId="173" formatCode="_(&quot;$&quot;* #,##0.00_);_(&quot;$&quot;* \(#,##0.00\);_(&quot;$&quot;* &quot;-&quot;??_);_(@_)"/>
    <numFmt numFmtId="174" formatCode="_(&quot;$&quot;* #,##0_);_(&quot;$&quot;* \(#,##0\);_(&quot;$&quot;* &quot;-&quot;??_);_(@_)"/>
    <numFmt numFmtId="175" formatCode="_-* #,##0\ _€_-;\-* #,##0\ _€_-;_-* &quot;-&quot;??\ _€_-;_-@_-"/>
    <numFmt numFmtId="176" formatCode="_(* #,##0_);_(* \(#,##0\);_(* &quot;-&quot;??_);_(@_)"/>
    <numFmt numFmtId="177" formatCode="_([$$-240A]\ * #,##0.000_);_([$$-240A]\ * \(#,##0.000\);_([$$-240A]\ * &quot;-&quot;??_);_(@_)"/>
    <numFmt numFmtId="178" formatCode="0.0%"/>
    <numFmt numFmtId="179" formatCode="_-* #,##0\ &quot;€&quot;_-;\-* #,##0\ &quot;€&quot;_-;_-* &quot;-&quot;??\ &quot;€&quot;_-;_-@_-"/>
    <numFmt numFmtId="180" formatCode="#,##0.0"/>
    <numFmt numFmtId="181" formatCode="[$$-240A]\ #,##0.00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Tahoma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CD35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169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8" fillId="0" borderId="0" xfId="0" applyFont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10" fontId="25" fillId="4" borderId="0" xfId="16" applyNumberFormat="1" applyFont="1" applyFill="1" applyBorder="1" applyAlignment="1">
      <alignment horizontal="center" vertical="center"/>
    </xf>
    <xf numFmtId="10" fontId="4" fillId="2" borderId="0" xfId="16" applyNumberForma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24" fillId="4" borderId="0" xfId="0" applyFont="1" applyFill="1" applyBorder="1" applyAlignment="1">
      <alignment horizontal="left" vertical="center" wrapText="1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13" fillId="0" borderId="0" xfId="0" applyFont="1" applyFill="1"/>
    <xf numFmtId="175" fontId="0" fillId="0" borderId="0" xfId="0" applyNumberFormat="1" applyFill="1" applyAlignment="1">
      <alignment horizontal="center"/>
    </xf>
    <xf numFmtId="3" fontId="19" fillId="0" borderId="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3" fontId="19" fillId="4" borderId="3" xfId="0" applyNumberFormat="1" applyFont="1" applyFill="1" applyBorder="1" applyAlignment="1">
      <alignment horizontal="center" vertical="center" wrapText="1"/>
    </xf>
    <xf numFmtId="3" fontId="19" fillId="4" borderId="1" xfId="10" applyNumberFormat="1" applyFont="1" applyFill="1" applyBorder="1" applyAlignment="1">
      <alignment horizontal="center" vertical="center" wrapText="1"/>
    </xf>
    <xf numFmtId="3" fontId="19" fillId="4" borderId="5" xfId="10" applyNumberFormat="1" applyFont="1" applyFill="1" applyBorder="1" applyAlignment="1">
      <alignment horizontal="center" vertical="center" wrapText="1"/>
    </xf>
    <xf numFmtId="0" fontId="2" fillId="5" borderId="1" xfId="16" applyFont="1" applyFill="1" applyBorder="1" applyAlignment="1">
      <alignment horizontal="left" vertical="center" wrapText="1"/>
    </xf>
    <xf numFmtId="0" fontId="0" fillId="0" borderId="29" xfId="0" applyFill="1" applyBorder="1"/>
    <xf numFmtId="0" fontId="0" fillId="0" borderId="30" xfId="0" applyFill="1" applyBorder="1"/>
    <xf numFmtId="0" fontId="31" fillId="0" borderId="0" xfId="0" applyFont="1" applyFill="1" applyAlignment="1">
      <alignment horizontal="center" vertical="center"/>
    </xf>
    <xf numFmtId="0" fontId="5" fillId="4" borderId="27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center" vertical="center" wrapText="1"/>
    </xf>
    <xf numFmtId="0" fontId="32" fillId="4" borderId="27" xfId="0" applyFont="1" applyFill="1" applyBorder="1"/>
    <xf numFmtId="0" fontId="32" fillId="4" borderId="0" xfId="0" applyFont="1" applyFill="1" applyBorder="1"/>
    <xf numFmtId="0" fontId="32" fillId="4" borderId="0" xfId="0" applyFont="1" applyFill="1" applyBorder="1" applyAlignment="1">
      <alignment horizontal="center"/>
    </xf>
    <xf numFmtId="0" fontId="32" fillId="4" borderId="28" xfId="0" applyFont="1" applyFill="1" applyBorder="1"/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18" fillId="6" borderId="2" xfId="0" applyFont="1" applyFill="1" applyBorder="1" applyAlignment="1" applyProtection="1">
      <alignment horizontal="left" vertical="center" wrapText="1"/>
      <protection locked="0"/>
    </xf>
    <xf numFmtId="0" fontId="18" fillId="6" borderId="4" xfId="0" applyFont="1" applyFill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 applyProtection="1">
      <alignment horizontal="left" vertical="center" wrapText="1"/>
      <protection locked="0"/>
    </xf>
    <xf numFmtId="10" fontId="27" fillId="6" borderId="0" xfId="21" applyNumberFormat="1" applyFont="1" applyFill="1" applyBorder="1" applyAlignment="1"/>
    <xf numFmtId="0" fontId="27" fillId="6" borderId="0" xfId="0" applyFont="1" applyFill="1" applyBorder="1" applyAlignment="1"/>
    <xf numFmtId="3" fontId="19" fillId="4" borderId="5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0" fontId="27" fillId="6" borderId="30" xfId="0" applyFont="1" applyFill="1" applyBorder="1" applyAlignment="1"/>
    <xf numFmtId="0" fontId="2" fillId="5" borderId="4" xfId="16" applyFont="1" applyFill="1" applyBorder="1" applyAlignment="1">
      <alignment horizontal="left" vertical="center" wrapText="1"/>
    </xf>
    <xf numFmtId="0" fontId="17" fillId="5" borderId="4" xfId="16" applyFont="1" applyFill="1" applyBorder="1" applyAlignment="1">
      <alignment horizontal="center" vertical="center" textRotation="180" wrapText="1"/>
    </xf>
    <xf numFmtId="10" fontId="4" fillId="5" borderId="4" xfId="16" applyNumberFormat="1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10" fontId="8" fillId="0" borderId="1" xfId="21" applyNumberFormat="1" applyFont="1" applyBorder="1" applyAlignment="1">
      <alignment vertical="center"/>
    </xf>
    <xf numFmtId="10" fontId="26" fillId="4" borderId="1" xfId="23" applyNumberFormat="1" applyFont="1" applyFill="1" applyBorder="1" applyAlignment="1">
      <alignment horizontal="center" vertical="center"/>
    </xf>
    <xf numFmtId="10" fontId="2" fillId="5" borderId="42" xfId="16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75" fontId="8" fillId="0" borderId="1" xfId="3" applyNumberFormat="1" applyFont="1" applyBorder="1" applyAlignment="1">
      <alignment vertical="center"/>
    </xf>
    <xf numFmtId="175" fontId="8" fillId="0" borderId="1" xfId="3" applyNumberFormat="1" applyFont="1" applyBorder="1" applyAlignment="1">
      <alignment horizontal="left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0" fontId="4" fillId="2" borderId="0" xfId="16" applyFont="1" applyFill="1" applyAlignment="1">
      <alignment vertical="center"/>
    </xf>
    <xf numFmtId="0" fontId="4" fillId="0" borderId="0" xfId="16" applyFont="1" applyAlignment="1">
      <alignment vertical="center"/>
    </xf>
    <xf numFmtId="4" fontId="19" fillId="4" borderId="1" xfId="10" applyNumberFormat="1" applyFont="1" applyFill="1" applyBorder="1" applyAlignment="1">
      <alignment horizontal="center" vertical="center" wrapText="1"/>
    </xf>
    <xf numFmtId="4" fontId="19" fillId="4" borderId="5" xfId="0" applyNumberFormat="1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 wrapText="1"/>
    </xf>
    <xf numFmtId="175" fontId="37" fillId="0" borderId="35" xfId="5" applyNumberFormat="1" applyFont="1" applyFill="1" applyBorder="1" applyAlignment="1">
      <alignment horizontal="center" vertical="center"/>
    </xf>
    <xf numFmtId="178" fontId="36" fillId="5" borderId="3" xfId="0" applyNumberFormat="1" applyFont="1" applyFill="1" applyBorder="1" applyAlignment="1">
      <alignment vertical="center"/>
    </xf>
    <xf numFmtId="10" fontId="36" fillId="9" borderId="1" xfId="0" applyNumberFormat="1" applyFont="1" applyFill="1" applyBorder="1" applyAlignment="1" applyProtection="1">
      <alignment vertical="center"/>
      <protection locked="0"/>
    </xf>
    <xf numFmtId="9" fontId="4" fillId="0" borderId="1" xfId="0" applyNumberFormat="1" applyFont="1" applyFill="1" applyBorder="1" applyAlignment="1">
      <alignment horizontal="center" vertical="center"/>
    </xf>
    <xf numFmtId="178" fontId="36" fillId="5" borderId="1" xfId="0" applyNumberFormat="1" applyFont="1" applyFill="1" applyBorder="1" applyAlignment="1">
      <alignment vertical="center"/>
    </xf>
    <xf numFmtId="9" fontId="4" fillId="0" borderId="5" xfId="0" applyNumberFormat="1" applyFont="1" applyFill="1" applyBorder="1" applyAlignment="1">
      <alignment horizontal="center" vertical="center"/>
    </xf>
    <xf numFmtId="178" fontId="36" fillId="5" borderId="5" xfId="0" applyNumberFormat="1" applyFont="1" applyFill="1" applyBorder="1" applyAlignment="1">
      <alignment vertical="center"/>
    </xf>
    <xf numFmtId="10" fontId="36" fillId="9" borderId="5" xfId="0" applyNumberFormat="1" applyFont="1" applyFill="1" applyBorder="1" applyAlignment="1" applyProtection="1">
      <alignment vertical="center"/>
      <protection locked="0"/>
    </xf>
    <xf numFmtId="10" fontId="37" fillId="4" borderId="5" xfId="21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0" fontId="37" fillId="4" borderId="1" xfId="21" applyNumberFormat="1" applyFont="1" applyFill="1" applyBorder="1" applyAlignment="1">
      <alignment horizontal="center" vertical="center"/>
    </xf>
    <xf numFmtId="9" fontId="37" fillId="4" borderId="5" xfId="21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9" fontId="37" fillId="4" borderId="5" xfId="21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37" fontId="19" fillId="4" borderId="1" xfId="9" applyNumberFormat="1" applyFont="1" applyFill="1" applyBorder="1" applyAlignment="1">
      <alignment horizontal="center" vertical="center"/>
    </xf>
    <xf numFmtId="4" fontId="19" fillId="4" borderId="1" xfId="9" applyNumberFormat="1" applyFont="1" applyFill="1" applyBorder="1" applyAlignment="1">
      <alignment horizontal="center" vertical="center"/>
    </xf>
    <xf numFmtId="175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7" borderId="1" xfId="10" applyNumberFormat="1" applyFont="1" applyFill="1" applyBorder="1" applyAlignment="1">
      <alignment horizontal="center" vertical="center" wrapText="1"/>
    </xf>
    <xf numFmtId="175" fontId="19" fillId="4" borderId="1" xfId="3" applyNumberFormat="1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 vertical="center"/>
    </xf>
    <xf numFmtId="171" fontId="19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179" fontId="19" fillId="4" borderId="1" xfId="9" applyNumberFormat="1" applyFont="1" applyFill="1" applyBorder="1" applyAlignment="1">
      <alignment horizontal="center" vertical="center"/>
    </xf>
    <xf numFmtId="175" fontId="19" fillId="0" borderId="1" xfId="5" applyNumberFormat="1" applyFont="1" applyFill="1" applyBorder="1" applyAlignment="1">
      <alignment horizontal="center" vertical="center"/>
    </xf>
    <xf numFmtId="3" fontId="37" fillId="0" borderId="48" xfId="0" applyNumberFormat="1" applyFont="1" applyFill="1" applyBorder="1" applyAlignment="1">
      <alignment horizontal="center" vertical="center" wrapText="1"/>
    </xf>
    <xf numFmtId="175" fontId="37" fillId="0" borderId="50" xfId="5" applyNumberFormat="1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37" fontId="37" fillId="4" borderId="1" xfId="9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3" fontId="37" fillId="2" borderId="49" xfId="10" applyNumberFormat="1" applyFont="1" applyFill="1" applyBorder="1" applyAlignment="1">
      <alignment horizontal="center" vertical="center" wrapText="1"/>
    </xf>
    <xf numFmtId="0" fontId="37" fillId="8" borderId="35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175" fontId="37" fillId="0" borderId="49" xfId="5" applyNumberFormat="1" applyFont="1" applyFill="1" applyBorder="1" applyAlignment="1">
      <alignment horizontal="center" vertical="center"/>
    </xf>
    <xf numFmtId="9" fontId="37" fillId="0" borderId="52" xfId="0" applyNumberFormat="1" applyFont="1" applyFill="1" applyBorder="1" applyAlignment="1">
      <alignment horizontal="center" vertical="center"/>
    </xf>
    <xf numFmtId="9" fontId="37" fillId="0" borderId="48" xfId="23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center" vertical="center"/>
    </xf>
    <xf numFmtId="9" fontId="37" fillId="2" borderId="51" xfId="23" applyFont="1" applyFill="1" applyBorder="1" applyAlignment="1">
      <alignment horizontal="center" vertical="center" wrapText="1"/>
    </xf>
    <xf numFmtId="4" fontId="37" fillId="4" borderId="3" xfId="10" applyNumberFormat="1" applyFont="1" applyFill="1" applyBorder="1" applyAlignment="1">
      <alignment horizontal="center" vertical="center" wrapText="1"/>
    </xf>
    <xf numFmtId="3" fontId="37" fillId="4" borderId="1" xfId="0" applyNumberFormat="1" applyFont="1" applyFill="1" applyBorder="1" applyAlignment="1">
      <alignment horizontal="center" vertical="center" wrapText="1"/>
    </xf>
    <xf numFmtId="3" fontId="37" fillId="7" borderId="1" xfId="10" applyNumberFormat="1" applyFont="1" applyFill="1" applyBorder="1" applyAlignment="1">
      <alignment horizontal="center" vertical="center" wrapText="1"/>
    </xf>
    <xf numFmtId="3" fontId="37" fillId="4" borderId="2" xfId="0" applyNumberFormat="1" applyFont="1" applyFill="1" applyBorder="1" applyAlignment="1">
      <alignment horizontal="center" vertical="center" wrapText="1"/>
    </xf>
    <xf numFmtId="3" fontId="37" fillId="0" borderId="1" xfId="10" applyNumberFormat="1" applyFont="1" applyFill="1" applyBorder="1" applyAlignment="1">
      <alignment horizontal="center" vertical="center" wrapText="1"/>
    </xf>
    <xf numFmtId="175" fontId="37" fillId="4" borderId="1" xfId="3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0" fillId="6" borderId="19" xfId="19" applyFont="1" applyFill="1" applyBorder="1" applyAlignment="1">
      <alignment vertical="center" wrapText="1"/>
    </xf>
    <xf numFmtId="0" fontId="0" fillId="0" borderId="4" xfId="0" applyBorder="1"/>
    <xf numFmtId="0" fontId="38" fillId="0" borderId="3" xfId="0" applyFont="1" applyFill="1" applyBorder="1" applyAlignment="1">
      <alignment horizontal="center" vertical="center" wrapText="1"/>
    </xf>
    <xf numFmtId="3" fontId="32" fillId="0" borderId="3" xfId="0" applyNumberFormat="1" applyFont="1" applyBorder="1" applyAlignment="1">
      <alignment horizontal="center" vertical="center"/>
    </xf>
    <xf numFmtId="3" fontId="8" fillId="0" borderId="54" xfId="0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8" fillId="0" borderId="5" xfId="0" applyNumberFormat="1" applyFont="1" applyFill="1" applyBorder="1" applyAlignment="1">
      <alignment horizontal="center" vertical="center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5" fillId="0" borderId="1" xfId="0" applyNumberFormat="1" applyFont="1" applyBorder="1" applyAlignment="1">
      <alignment horizontal="center" vertical="center" wrapText="1"/>
    </xf>
    <xf numFmtId="3" fontId="35" fillId="8" borderId="1" xfId="0" applyNumberFormat="1" applyFont="1" applyFill="1" applyBorder="1" applyAlignment="1">
      <alignment horizontal="center" vertical="center" wrapText="1"/>
    </xf>
    <xf numFmtId="3" fontId="35" fillId="8" borderId="8" xfId="0" applyNumberFormat="1" applyFont="1" applyFill="1" applyBorder="1" applyAlignment="1">
      <alignment horizontal="center" vertical="center" wrapText="1"/>
    </xf>
    <xf numFmtId="170" fontId="38" fillId="0" borderId="4" xfId="0" applyNumberFormat="1" applyFont="1" applyFill="1" applyBorder="1" applyAlignment="1">
      <alignment horizontal="center" vertical="center" wrapText="1"/>
    </xf>
    <xf numFmtId="170" fontId="35" fillId="8" borderId="4" xfId="0" applyNumberFormat="1" applyFont="1" applyFill="1" applyBorder="1" applyAlignment="1">
      <alignment horizontal="center" vertical="center" wrapText="1"/>
    </xf>
    <xf numFmtId="3" fontId="8" fillId="0" borderId="4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/>
    <xf numFmtId="3" fontId="8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9" fontId="8" fillId="0" borderId="3" xfId="23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vertical="center"/>
    </xf>
    <xf numFmtId="174" fontId="0" fillId="0" borderId="0" xfId="0" applyNumberFormat="1"/>
    <xf numFmtId="0" fontId="0" fillId="0" borderId="0" xfId="0" applyFill="1" applyBorder="1"/>
    <xf numFmtId="0" fontId="11" fillId="0" borderId="0" xfId="0" applyFont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81" fontId="0" fillId="0" borderId="0" xfId="0" applyNumberFormat="1"/>
    <xf numFmtId="3" fontId="5" fillId="0" borderId="48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2" fillId="6" borderId="4" xfId="19" applyFont="1" applyFill="1" applyBorder="1" applyAlignment="1">
      <alignment horizontal="center" vertical="center" wrapText="1"/>
    </xf>
    <xf numFmtId="0" fontId="2" fillId="6" borderId="13" xfId="1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9" fontId="8" fillId="0" borderId="54" xfId="21" applyFont="1" applyFill="1" applyBorder="1" applyAlignment="1">
      <alignment horizontal="center" vertical="center" wrapText="1"/>
    </xf>
    <xf numFmtId="3" fontId="19" fillId="0" borderId="1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0" fontId="37" fillId="4" borderId="4" xfId="21" applyNumberFormat="1" applyFont="1" applyFill="1" applyBorder="1" applyAlignment="1">
      <alignment horizontal="center" vertical="center"/>
    </xf>
    <xf numFmtId="10" fontId="37" fillId="4" borderId="13" xfId="2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9" fillId="4" borderId="54" xfId="0" applyNumberFormat="1" applyFont="1" applyFill="1" applyBorder="1" applyAlignment="1">
      <alignment horizontal="center" vertical="center" wrapText="1"/>
    </xf>
    <xf numFmtId="37" fontId="19" fillId="4" borderId="8" xfId="9" applyNumberFormat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3" fontId="19" fillId="4" borderId="8" xfId="10" applyNumberFormat="1" applyFont="1" applyFill="1" applyBorder="1" applyAlignment="1">
      <alignment horizontal="center" vertical="center" wrapText="1"/>
    </xf>
    <xf numFmtId="3" fontId="37" fillId="0" borderId="33" xfId="0" applyNumberFormat="1" applyFont="1" applyFill="1" applyBorder="1" applyAlignment="1">
      <alignment horizontal="center" vertical="center" wrapText="1"/>
    </xf>
    <xf numFmtId="37" fontId="37" fillId="4" borderId="7" xfId="9" applyNumberFormat="1" applyFont="1" applyFill="1" applyBorder="1" applyAlignment="1">
      <alignment horizontal="center" vertical="center"/>
    </xf>
    <xf numFmtId="3" fontId="37" fillId="0" borderId="18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3" fontId="37" fillId="0" borderId="19" xfId="0" applyNumberFormat="1" applyFont="1" applyBorder="1" applyAlignment="1">
      <alignment horizontal="center" vertical="center" wrapText="1"/>
    </xf>
    <xf numFmtId="3" fontId="37" fillId="0" borderId="12" xfId="0" applyNumberFormat="1" applyFont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3" fontId="37" fillId="2" borderId="19" xfId="10" applyNumberFormat="1" applyFont="1" applyFill="1" applyBorder="1" applyAlignment="1">
      <alignment horizontal="center" vertical="center" wrapText="1"/>
    </xf>
    <xf numFmtId="3" fontId="37" fillId="2" borderId="12" xfId="10" applyNumberFormat="1" applyFont="1" applyFill="1" applyBorder="1" applyAlignment="1">
      <alignment horizontal="center" vertical="center" wrapText="1"/>
    </xf>
    <xf numFmtId="3" fontId="19" fillId="4" borderId="17" xfId="0" applyNumberFormat="1" applyFont="1" applyFill="1" applyBorder="1" applyAlignment="1">
      <alignment horizontal="center" vertical="center" wrapText="1"/>
    </xf>
    <xf numFmtId="171" fontId="19" fillId="4" borderId="8" xfId="0" applyNumberFormat="1" applyFont="1" applyFill="1" applyBorder="1" applyAlignment="1">
      <alignment horizontal="center" vertical="center"/>
    </xf>
    <xf numFmtId="37" fontId="19" fillId="4" borderId="37" xfId="9" applyNumberFormat="1" applyFont="1" applyFill="1" applyBorder="1" applyAlignment="1">
      <alignment horizontal="center" vertical="center"/>
    </xf>
    <xf numFmtId="3" fontId="37" fillId="2" borderId="35" xfId="10" applyNumberFormat="1" applyFont="1" applyFill="1" applyBorder="1" applyAlignment="1">
      <alignment horizontal="center" vertical="center" wrapText="1"/>
    </xf>
    <xf numFmtId="3" fontId="37" fillId="0" borderId="32" xfId="0" applyNumberFormat="1" applyFont="1" applyFill="1" applyBorder="1" applyAlignment="1">
      <alignment horizontal="center" vertical="center" wrapText="1"/>
    </xf>
    <xf numFmtId="37" fontId="37" fillId="4" borderId="22" xfId="9" applyNumberFormat="1" applyFont="1" applyFill="1" applyBorder="1" applyAlignment="1">
      <alignment horizontal="center" vertical="center"/>
    </xf>
    <xf numFmtId="37" fontId="37" fillId="4" borderId="21" xfId="9" applyNumberFormat="1" applyFont="1" applyFill="1" applyBorder="1" applyAlignment="1">
      <alignment horizontal="center" vertical="center"/>
    </xf>
    <xf numFmtId="3" fontId="37" fillId="0" borderId="18" xfId="0" applyNumberFormat="1" applyFont="1" applyFill="1" applyBorder="1" applyAlignment="1">
      <alignment horizontal="center" vertical="center"/>
    </xf>
    <xf numFmtId="3" fontId="37" fillId="0" borderId="11" xfId="0" applyNumberFormat="1" applyFont="1" applyFill="1" applyBorder="1" applyAlignment="1">
      <alignment horizontal="center" vertical="center"/>
    </xf>
    <xf numFmtId="37" fontId="19" fillId="4" borderId="47" xfId="9" applyNumberFormat="1" applyFont="1" applyFill="1" applyBorder="1" applyAlignment="1">
      <alignment horizontal="center" vertical="center"/>
    </xf>
    <xf numFmtId="9" fontId="37" fillId="2" borderId="57" xfId="23" applyFont="1" applyFill="1" applyBorder="1" applyAlignment="1">
      <alignment horizontal="center" vertical="center" wrapText="1"/>
    </xf>
    <xf numFmtId="175" fontId="37" fillId="0" borderId="32" xfId="5" applyNumberFormat="1" applyFont="1" applyFill="1" applyBorder="1" applyAlignment="1">
      <alignment horizontal="center" vertical="center"/>
    </xf>
    <xf numFmtId="3" fontId="37" fillId="0" borderId="22" xfId="0" applyNumberFormat="1" applyFont="1" applyFill="1" applyBorder="1" applyAlignment="1">
      <alignment horizontal="center" vertical="center" wrapText="1"/>
    </xf>
    <xf numFmtId="3" fontId="37" fillId="0" borderId="21" xfId="0" applyNumberFormat="1" applyFont="1" applyFill="1" applyBorder="1" applyAlignment="1">
      <alignment horizontal="center" vertical="center" wrapText="1"/>
    </xf>
    <xf numFmtId="9" fontId="37" fillId="0" borderId="18" xfId="23" applyFont="1" applyFill="1" applyBorder="1" applyAlignment="1">
      <alignment horizontal="center" vertical="center"/>
    </xf>
    <xf numFmtId="9" fontId="37" fillId="0" borderId="11" xfId="23" applyFont="1" applyFill="1" applyBorder="1" applyAlignment="1">
      <alignment horizontal="center" vertical="center"/>
    </xf>
    <xf numFmtId="9" fontId="37" fillId="2" borderId="19" xfId="23" applyFont="1" applyFill="1" applyBorder="1" applyAlignment="1">
      <alignment horizontal="center" vertical="center" wrapText="1"/>
    </xf>
    <xf numFmtId="9" fontId="37" fillId="2" borderId="12" xfId="23" applyFont="1" applyFill="1" applyBorder="1" applyAlignment="1">
      <alignment horizontal="center" vertical="center" wrapText="1"/>
    </xf>
    <xf numFmtId="3" fontId="37" fillId="4" borderId="7" xfId="0" applyNumberFormat="1" applyFont="1" applyFill="1" applyBorder="1" applyAlignment="1">
      <alignment horizontal="center" vertical="center" wrapText="1"/>
    </xf>
    <xf numFmtId="3" fontId="37" fillId="7" borderId="7" xfId="10" applyNumberFormat="1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/>
    </xf>
    <xf numFmtId="3" fontId="37" fillId="4" borderId="56" xfId="0" applyNumberFormat="1" applyFont="1" applyFill="1" applyBorder="1" applyAlignment="1">
      <alignment horizontal="center" vertical="center" wrapText="1"/>
    </xf>
    <xf numFmtId="4" fontId="37" fillId="2" borderId="19" xfId="10" applyNumberFormat="1" applyFont="1" applyFill="1" applyBorder="1" applyAlignment="1">
      <alignment horizontal="center" vertical="center" wrapText="1"/>
    </xf>
    <xf numFmtId="4" fontId="37" fillId="2" borderId="12" xfId="10" applyNumberFormat="1" applyFont="1" applyFill="1" applyBorder="1" applyAlignment="1">
      <alignment horizontal="center" vertical="center" wrapText="1"/>
    </xf>
    <xf numFmtId="4" fontId="37" fillId="4" borderId="45" xfId="10" applyNumberFormat="1" applyFont="1" applyFill="1" applyBorder="1" applyAlignment="1">
      <alignment horizontal="center" vertical="center" wrapText="1"/>
    </xf>
    <xf numFmtId="2" fontId="37" fillId="0" borderId="18" xfId="0" applyNumberFormat="1" applyFont="1" applyFill="1" applyBorder="1" applyAlignment="1">
      <alignment horizontal="center" vertical="center"/>
    </xf>
    <xf numFmtId="2" fontId="37" fillId="0" borderId="11" xfId="0" applyNumberFormat="1" applyFont="1" applyFill="1" applyBorder="1" applyAlignment="1">
      <alignment horizontal="center" vertical="center"/>
    </xf>
    <xf numFmtId="3" fontId="37" fillId="0" borderId="7" xfId="10" applyNumberFormat="1" applyFont="1" applyFill="1" applyBorder="1" applyAlignment="1">
      <alignment horizontal="center" vertical="center" wrapText="1"/>
    </xf>
    <xf numFmtId="4" fontId="37" fillId="0" borderId="18" xfId="0" applyNumberFormat="1" applyFont="1" applyFill="1" applyBorder="1" applyAlignment="1">
      <alignment horizontal="center" vertical="center"/>
    </xf>
    <xf numFmtId="4" fontId="37" fillId="0" borderId="11" xfId="0" applyNumberFormat="1" applyFont="1" applyFill="1" applyBorder="1" applyAlignment="1">
      <alignment horizontal="center" vertical="center"/>
    </xf>
    <xf numFmtId="3" fontId="19" fillId="4" borderId="8" xfId="0" applyNumberFormat="1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3" fontId="0" fillId="0" borderId="0" xfId="0" applyNumberFormat="1" applyFill="1"/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32" fillId="0" borderId="23" xfId="0" applyNumberFormat="1" applyFont="1" applyBorder="1" applyAlignment="1">
      <alignment horizontal="center" vertical="center"/>
    </xf>
    <xf numFmtId="0" fontId="2" fillId="5" borderId="14" xfId="16" applyFont="1" applyFill="1" applyBorder="1" applyAlignment="1">
      <alignment vertical="center" wrapText="1"/>
    </xf>
    <xf numFmtId="0" fontId="2" fillId="5" borderId="16" xfId="16" applyFont="1" applyFill="1" applyBorder="1" applyAlignment="1">
      <alignment vertical="center" wrapText="1"/>
    </xf>
    <xf numFmtId="37" fontId="19" fillId="4" borderId="1" xfId="10" applyNumberFormat="1" applyFont="1" applyFill="1" applyBorder="1" applyAlignment="1">
      <alignment horizontal="center" vertical="center"/>
    </xf>
    <xf numFmtId="175" fontId="19" fillId="4" borderId="1" xfId="5" applyNumberFormat="1" applyFont="1" applyFill="1" applyBorder="1" applyAlignment="1">
      <alignment horizontal="center" vertical="center"/>
    </xf>
    <xf numFmtId="179" fontId="19" fillId="4" borderId="1" xfId="1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75" fontId="19" fillId="0" borderId="1" xfId="5" applyNumberFormat="1" applyFont="1" applyFill="1" applyBorder="1" applyAlignment="1" applyProtection="1">
      <alignment horizontal="center" vertical="center"/>
      <protection locked="0"/>
    </xf>
    <xf numFmtId="3" fontId="19" fillId="4" borderId="54" xfId="0" applyNumberFormat="1" applyFont="1" applyFill="1" applyBorder="1" applyAlignment="1" applyProtection="1">
      <alignment horizontal="center" vertical="center" wrapText="1"/>
      <protection locked="0"/>
    </xf>
    <xf numFmtId="37" fontId="19" fillId="4" borderId="8" xfId="10" applyNumberFormat="1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175" fontId="19" fillId="4" borderId="8" xfId="5" applyNumberFormat="1" applyFont="1" applyFill="1" applyBorder="1" applyAlignment="1" applyProtection="1">
      <alignment horizontal="center" vertical="center"/>
      <protection locked="0"/>
    </xf>
    <xf numFmtId="175" fontId="37" fillId="0" borderId="54" xfId="5" applyNumberFormat="1" applyFont="1" applyFill="1" applyBorder="1" applyAlignment="1" applyProtection="1">
      <alignment horizontal="center" vertical="center"/>
      <protection locked="0"/>
    </xf>
    <xf numFmtId="0" fontId="37" fillId="0" borderId="8" xfId="0" applyFont="1" applyFill="1" applyBorder="1" applyAlignment="1" applyProtection="1">
      <alignment horizontal="center" vertical="center"/>
      <protection locked="0"/>
    </xf>
    <xf numFmtId="3" fontId="19" fillId="4" borderId="17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7" xfId="0" applyNumberFormat="1" applyFont="1" applyFill="1" applyBorder="1" applyAlignment="1" applyProtection="1">
      <alignment horizontal="center" vertical="center" wrapText="1"/>
      <protection locked="0"/>
    </xf>
    <xf numFmtId="175" fontId="37" fillId="0" borderId="5" xfId="5" applyNumberFormat="1" applyFont="1" applyFill="1" applyBorder="1" applyAlignment="1" applyProtection="1">
      <alignment horizontal="center" vertical="center"/>
      <protection locked="0"/>
    </xf>
    <xf numFmtId="175" fontId="37" fillId="0" borderId="8" xfId="5" applyNumberFormat="1" applyFont="1" applyFill="1" applyBorder="1" applyAlignment="1" applyProtection="1">
      <alignment horizontal="center" vertical="center"/>
      <protection locked="0"/>
    </xf>
    <xf numFmtId="4" fontId="37" fillId="4" borderId="17" xfId="10" applyNumberFormat="1" applyFont="1" applyFill="1" applyBorder="1" applyAlignment="1" applyProtection="1">
      <alignment horizontal="center" vertical="center" wrapText="1"/>
      <protection locked="0"/>
    </xf>
    <xf numFmtId="3" fontId="3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37" fillId="7" borderId="8" xfId="10" applyNumberFormat="1" applyFont="1" applyFill="1" applyBorder="1" applyAlignment="1" applyProtection="1">
      <alignment horizontal="center" vertical="center" wrapText="1"/>
      <protection locked="0"/>
    </xf>
    <xf numFmtId="3" fontId="37" fillId="0" borderId="8" xfId="10" applyNumberFormat="1" applyFont="1" applyFill="1" applyBorder="1" applyAlignment="1" applyProtection="1">
      <alignment horizontal="center" vertical="center" wrapText="1"/>
      <protection locked="0"/>
    </xf>
    <xf numFmtId="3" fontId="37" fillId="4" borderId="17" xfId="1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175" fontId="37" fillId="0" borderId="1" xfId="5" applyNumberFormat="1" applyFont="1" applyFill="1" applyBorder="1" applyAlignment="1" applyProtection="1">
      <alignment horizontal="center" vertical="center"/>
      <protection locked="0"/>
    </xf>
    <xf numFmtId="3" fontId="8" fillId="0" borderId="4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0" fontId="19" fillId="4" borderId="1" xfId="10" applyNumberFormat="1" applyFont="1" applyFill="1" applyBorder="1" applyAlignment="1">
      <alignment horizontal="center" vertical="center" wrapText="1"/>
    </xf>
    <xf numFmtId="171" fontId="19" fillId="4" borderId="7" xfId="0" applyNumberFormat="1" applyFont="1" applyFill="1" applyBorder="1" applyAlignment="1">
      <alignment horizontal="center" vertical="center"/>
    </xf>
    <xf numFmtId="3" fontId="19" fillId="2" borderId="3" xfId="10" applyNumberFormat="1" applyFont="1" applyFill="1" applyBorder="1" applyAlignment="1">
      <alignment horizontal="center" vertical="center" wrapText="1"/>
    </xf>
    <xf numFmtId="175" fontId="8" fillId="0" borderId="1" xfId="3" applyNumberFormat="1" applyFont="1" applyBorder="1" applyAlignment="1">
      <alignment horizontal="justify" vertical="center"/>
    </xf>
    <xf numFmtId="0" fontId="8" fillId="4" borderId="1" xfId="0" applyFont="1" applyFill="1" applyBorder="1" applyAlignment="1">
      <alignment horizontal="justify" vertical="center"/>
    </xf>
    <xf numFmtId="175" fontId="8" fillId="0" borderId="1" xfId="5" applyNumberFormat="1" applyFont="1" applyBorder="1" applyAlignment="1">
      <alignment horizontal="justify" vertical="center"/>
    </xf>
    <xf numFmtId="175" fontId="8" fillId="0" borderId="1" xfId="5" applyNumberFormat="1" applyFont="1" applyBorder="1" applyAlignment="1" applyProtection="1">
      <alignment horizontal="justify" vertical="center"/>
      <protection locked="0"/>
    </xf>
    <xf numFmtId="0" fontId="8" fillId="4" borderId="1" xfId="0" applyFont="1" applyFill="1" applyBorder="1" applyAlignment="1" applyProtection="1">
      <alignment horizontal="justify" vertical="center"/>
      <protection locked="0"/>
    </xf>
    <xf numFmtId="3" fontId="19" fillId="4" borderId="1" xfId="9" applyNumberFormat="1" applyFont="1" applyFill="1" applyBorder="1" applyAlignment="1">
      <alignment horizontal="center" vertical="center"/>
    </xf>
    <xf numFmtId="178" fontId="4" fillId="11" borderId="3" xfId="0" applyNumberFormat="1" applyFont="1" applyFill="1" applyBorder="1" applyAlignment="1">
      <alignment horizontal="center" vertical="center"/>
    </xf>
    <xf numFmtId="9" fontId="4" fillId="11" borderId="3" xfId="0" applyNumberFormat="1" applyFont="1" applyFill="1" applyBorder="1" applyAlignment="1">
      <alignment horizontal="center" vertical="center"/>
    </xf>
    <xf numFmtId="178" fontId="4" fillId="11" borderId="1" xfId="0" applyNumberFormat="1" applyFont="1" applyFill="1" applyBorder="1" applyAlignment="1">
      <alignment horizontal="center" vertical="center"/>
    </xf>
    <xf numFmtId="178" fontId="4" fillId="11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5" borderId="2" xfId="16" applyFont="1" applyFill="1" applyBorder="1" applyAlignment="1">
      <alignment horizontal="center" vertical="center" wrapText="1"/>
    </xf>
    <xf numFmtId="9" fontId="2" fillId="5" borderId="42" xfId="21" applyFont="1" applyFill="1" applyBorder="1" applyAlignment="1">
      <alignment horizontal="center" vertical="center" wrapText="1"/>
    </xf>
    <xf numFmtId="178" fontId="4" fillId="12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9" fontId="36" fillId="5" borderId="1" xfId="0" applyNumberFormat="1" applyFont="1" applyFill="1" applyBorder="1" applyAlignment="1">
      <alignment vertical="center"/>
    </xf>
    <xf numFmtId="9" fontId="36" fillId="9" borderId="1" xfId="0" applyNumberFormat="1" applyFont="1" applyFill="1" applyBorder="1" applyAlignment="1" applyProtection="1">
      <alignment vertical="center"/>
      <protection locked="0"/>
    </xf>
    <xf numFmtId="4" fontId="8" fillId="0" borderId="54" xfId="0" applyNumberFormat="1" applyFont="1" applyFill="1" applyBorder="1" applyAlignment="1">
      <alignment horizontal="center" vertical="center" wrapText="1"/>
    </xf>
    <xf numFmtId="0" fontId="2" fillId="6" borderId="55" xfId="19" applyFont="1" applyFill="1" applyBorder="1" applyAlignment="1">
      <alignment horizontal="center" vertical="center" wrapText="1"/>
    </xf>
    <xf numFmtId="9" fontId="4" fillId="12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39" fillId="0" borderId="3" xfId="0" applyNumberFormat="1" applyFont="1" applyBorder="1" applyAlignment="1">
      <alignment horizontal="center" vertical="center"/>
    </xf>
    <xf numFmtId="3" fontId="20" fillId="4" borderId="1" xfId="9" applyNumberFormat="1" applyFont="1" applyFill="1" applyBorder="1" applyAlignment="1">
      <alignment horizontal="center" vertical="center"/>
    </xf>
    <xf numFmtId="3" fontId="37" fillId="0" borderId="63" xfId="0" applyNumberFormat="1" applyFont="1" applyFill="1" applyBorder="1" applyAlignment="1">
      <alignment horizontal="center" vertical="center" wrapText="1"/>
    </xf>
    <xf numFmtId="175" fontId="37" fillId="0" borderId="63" xfId="5" applyNumberFormat="1" applyFont="1" applyFill="1" applyBorder="1" applyAlignment="1">
      <alignment horizontal="center" vertical="center"/>
    </xf>
    <xf numFmtId="37" fontId="19" fillId="4" borderId="4" xfId="9" applyNumberFormat="1" applyFont="1" applyFill="1" applyBorder="1" applyAlignment="1">
      <alignment horizontal="center" vertical="center"/>
    </xf>
    <xf numFmtId="3" fontId="19" fillId="4" borderId="4" xfId="9" applyNumberFormat="1" applyFont="1" applyFill="1" applyBorder="1" applyAlignment="1">
      <alignment horizontal="center" vertical="center"/>
    </xf>
    <xf numFmtId="4" fontId="19" fillId="4" borderId="4" xfId="9" applyNumberFormat="1" applyFont="1" applyFill="1" applyBorder="1" applyAlignment="1">
      <alignment horizontal="center" vertical="center"/>
    </xf>
    <xf numFmtId="37" fontId="19" fillId="4" borderId="4" xfId="10" applyNumberFormat="1" applyFont="1" applyFill="1" applyBorder="1" applyAlignment="1">
      <alignment horizontal="center" vertical="center"/>
    </xf>
    <xf numFmtId="37" fontId="19" fillId="4" borderId="47" xfId="10" applyNumberFormat="1" applyFont="1" applyFill="1" applyBorder="1" applyAlignment="1" applyProtection="1">
      <alignment horizontal="center" vertical="center"/>
      <protection locked="0"/>
    </xf>
    <xf numFmtId="175" fontId="37" fillId="0" borderId="47" xfId="5" applyNumberFormat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vertical="center"/>
    </xf>
    <xf numFmtId="0" fontId="32" fillId="0" borderId="24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10" borderId="3" xfId="0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0" fillId="0" borderId="1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right"/>
    </xf>
    <xf numFmtId="0" fontId="3" fillId="6" borderId="24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36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1" fillId="6" borderId="62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2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9" fontId="2" fillId="0" borderId="1" xfId="23" applyFont="1" applyFill="1" applyBorder="1" applyAlignment="1" applyProtection="1">
      <alignment horizontal="center" vertical="center" wrapText="1"/>
      <protection locked="0"/>
    </xf>
    <xf numFmtId="10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2" xfId="23" applyFont="1" applyFill="1" applyBorder="1" applyAlignment="1" applyProtection="1">
      <alignment horizontal="center" vertical="center" wrapText="1"/>
      <protection locked="0"/>
    </xf>
    <xf numFmtId="9" fontId="2" fillId="0" borderId="5" xfId="23" applyFont="1" applyFill="1" applyBorder="1" applyAlignment="1" applyProtection="1">
      <alignment horizontal="center" vertical="center" wrapText="1"/>
      <protection locked="0"/>
    </xf>
    <xf numFmtId="9" fontId="2" fillId="0" borderId="23" xfId="23" applyFont="1" applyFill="1" applyBorder="1" applyAlignment="1" applyProtection="1">
      <alignment horizontal="center" vertical="center" wrapText="1"/>
      <protection locked="0"/>
    </xf>
    <xf numFmtId="0" fontId="4" fillId="0" borderId="2" xfId="16" applyFont="1" applyFill="1" applyBorder="1" applyAlignment="1">
      <alignment horizontal="center" vertical="center" wrapText="1"/>
    </xf>
    <xf numFmtId="0" fontId="4" fillId="0" borderId="5" xfId="16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23" xfId="23" applyNumberFormat="1" applyFont="1" applyFill="1" applyBorder="1" applyAlignment="1" applyProtection="1">
      <alignment horizontal="center" vertical="center" wrapText="1"/>
      <protection locked="0"/>
    </xf>
    <xf numFmtId="178" fontId="2" fillId="0" borderId="5" xfId="23" applyNumberFormat="1" applyFont="1" applyFill="1" applyBorder="1" applyAlignment="1" applyProtection="1">
      <alignment horizontal="center" vertical="center" wrapText="1"/>
      <protection locked="0"/>
    </xf>
    <xf numFmtId="0" fontId="2" fillId="5" borderId="58" xfId="16" applyFont="1" applyFill="1" applyBorder="1" applyAlignment="1">
      <alignment horizontal="center" vertical="center" wrapText="1"/>
    </xf>
    <xf numFmtId="0" fontId="2" fillId="5" borderId="59" xfId="16" applyFont="1" applyFill="1" applyBorder="1" applyAlignment="1">
      <alignment horizontal="center" vertical="center" wrapText="1"/>
    </xf>
    <xf numFmtId="0" fontId="2" fillId="5" borderId="30" xfId="16" applyFont="1" applyFill="1" applyBorder="1" applyAlignment="1">
      <alignment horizontal="center" vertical="center" wrapText="1"/>
    </xf>
    <xf numFmtId="0" fontId="2" fillId="5" borderId="60" xfId="16" applyFont="1" applyFill="1" applyBorder="1" applyAlignment="1">
      <alignment horizontal="center" vertical="center" wrapText="1"/>
    </xf>
    <xf numFmtId="0" fontId="2" fillId="5" borderId="3" xfId="16" applyFont="1" applyFill="1" applyBorder="1" applyAlignment="1">
      <alignment horizontal="center" vertical="center" wrapText="1"/>
    </xf>
    <xf numFmtId="0" fontId="4" fillId="0" borderId="18" xfId="16" applyBorder="1"/>
    <xf numFmtId="0" fontId="4" fillId="0" borderId="3" xfId="16" applyBorder="1"/>
    <xf numFmtId="0" fontId="4" fillId="0" borderId="19" xfId="16" applyBorder="1"/>
    <xf numFmtId="0" fontId="4" fillId="0" borderId="1" xfId="16" applyBorder="1"/>
    <xf numFmtId="0" fontId="4" fillId="0" borderId="20" xfId="16" applyBorder="1"/>
    <xf numFmtId="0" fontId="4" fillId="0" borderId="4" xfId="16" applyBorder="1"/>
    <xf numFmtId="0" fontId="22" fillId="5" borderId="3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" fillId="5" borderId="41" xfId="16" applyFont="1" applyFill="1" applyBorder="1" applyAlignment="1">
      <alignment horizontal="center" vertical="center" wrapText="1"/>
    </xf>
    <xf numFmtId="0" fontId="2" fillId="5" borderId="42" xfId="16" applyFont="1" applyFill="1" applyBorder="1" applyAlignment="1">
      <alignment horizontal="center" vertical="center" wrapText="1"/>
    </xf>
    <xf numFmtId="0" fontId="17" fillId="5" borderId="17" xfId="16" applyFont="1" applyFill="1" applyBorder="1" applyAlignment="1">
      <alignment horizontal="center" vertical="center" wrapText="1"/>
    </xf>
    <xf numFmtId="0" fontId="17" fillId="5" borderId="45" xfId="16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8" xfId="16" applyFont="1" applyFill="1" applyBorder="1" applyAlignment="1">
      <alignment horizontal="center" vertical="center" wrapText="1"/>
    </xf>
    <xf numFmtId="0" fontId="4" fillId="0" borderId="19" xfId="16" applyFont="1" applyFill="1" applyBorder="1" applyAlignment="1">
      <alignment horizontal="center" vertical="center" wrapText="1"/>
    </xf>
    <xf numFmtId="0" fontId="4" fillId="0" borderId="22" xfId="16" applyFont="1" applyFill="1" applyBorder="1" applyAlignment="1">
      <alignment horizontal="center" vertical="center" wrapText="1"/>
    </xf>
    <xf numFmtId="0" fontId="4" fillId="0" borderId="41" xfId="16" applyFont="1" applyFill="1" applyBorder="1" applyAlignment="1">
      <alignment horizontal="center" vertical="center" wrapText="1"/>
    </xf>
    <xf numFmtId="178" fontId="2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3" xfId="16" applyFont="1" applyFill="1" applyBorder="1" applyAlignment="1">
      <alignment horizontal="center" vertical="center" wrapText="1"/>
    </xf>
    <xf numFmtId="0" fontId="4" fillId="0" borderId="42" xfId="16" applyFont="1" applyFill="1" applyBorder="1" applyAlignment="1">
      <alignment horizontal="center" vertical="center" wrapText="1"/>
    </xf>
    <xf numFmtId="176" fontId="4" fillId="0" borderId="41" xfId="5" applyNumberFormat="1" applyFont="1" applyBorder="1" applyAlignment="1">
      <alignment horizontal="center" vertical="center"/>
    </xf>
    <xf numFmtId="176" fontId="4" fillId="0" borderId="23" xfId="5" applyNumberFormat="1" applyFont="1" applyBorder="1" applyAlignment="1">
      <alignment horizontal="center" vertical="center"/>
    </xf>
    <xf numFmtId="176" fontId="4" fillId="0" borderId="42" xfId="5" applyNumberFormat="1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19" applyBorder="1" applyAlignment="1">
      <alignment horizontal="center"/>
    </xf>
    <xf numFmtId="0" fontId="4" fillId="0" borderId="25" xfId="19" applyBorder="1" applyAlignment="1">
      <alignment horizontal="center"/>
    </xf>
    <xf numFmtId="0" fontId="4" fillId="0" borderId="27" xfId="19" applyBorder="1" applyAlignment="1">
      <alignment horizontal="center"/>
    </xf>
    <xf numFmtId="0" fontId="4" fillId="0" borderId="0" xfId="19" applyBorder="1" applyAlignment="1">
      <alignment horizontal="center"/>
    </xf>
    <xf numFmtId="0" fontId="4" fillId="0" borderId="29" xfId="19" applyBorder="1" applyAlignment="1">
      <alignment horizontal="center"/>
    </xf>
    <xf numFmtId="0" fontId="4" fillId="0" borderId="30" xfId="19" applyBorder="1" applyAlignment="1">
      <alignment horizontal="center"/>
    </xf>
    <xf numFmtId="0" fontId="29" fillId="6" borderId="18" xfId="19" applyFont="1" applyFill="1" applyBorder="1" applyAlignment="1">
      <alignment horizontal="center" vertical="center" wrapText="1"/>
    </xf>
    <xf numFmtId="0" fontId="29" fillId="6" borderId="3" xfId="19" applyFont="1" applyFill="1" applyBorder="1" applyAlignment="1">
      <alignment horizontal="center" vertical="center" wrapText="1"/>
    </xf>
    <xf numFmtId="0" fontId="29" fillId="6" borderId="11" xfId="19" applyFont="1" applyFill="1" applyBorder="1" applyAlignment="1">
      <alignment horizontal="center" vertical="center" wrapText="1"/>
    </xf>
    <xf numFmtId="0" fontId="29" fillId="6" borderId="19" xfId="19" applyFont="1" applyFill="1" applyBorder="1" applyAlignment="1">
      <alignment horizontal="center" vertical="center" wrapText="1"/>
    </xf>
    <xf numFmtId="0" fontId="29" fillId="6" borderId="1" xfId="19" applyFont="1" applyFill="1" applyBorder="1" applyAlignment="1">
      <alignment horizontal="center" vertical="center" wrapText="1"/>
    </xf>
    <xf numFmtId="0" fontId="29" fillId="6" borderId="12" xfId="19" applyFont="1" applyFill="1" applyBorder="1" applyAlignment="1">
      <alignment horizontal="center" vertical="center" wrapText="1"/>
    </xf>
    <xf numFmtId="0" fontId="30" fillId="6" borderId="1" xfId="19" applyFont="1" applyFill="1" applyBorder="1" applyAlignment="1">
      <alignment horizontal="center" vertical="center" wrapText="1"/>
    </xf>
    <xf numFmtId="0" fontId="30" fillId="6" borderId="12" xfId="19" applyFont="1" applyFill="1" applyBorder="1" applyAlignment="1">
      <alignment horizontal="center" vertical="center" wrapText="1"/>
    </xf>
    <xf numFmtId="0" fontId="17" fillId="6" borderId="38" xfId="19" applyFont="1" applyFill="1" applyBorder="1" applyAlignment="1">
      <alignment horizontal="center" vertical="center" wrapText="1"/>
    </xf>
    <xf numFmtId="0" fontId="17" fillId="6" borderId="39" xfId="19" applyFont="1" applyFill="1" applyBorder="1" applyAlignment="1">
      <alignment horizontal="center" vertical="center" wrapText="1"/>
    </xf>
    <xf numFmtId="0" fontId="2" fillId="6" borderId="38" xfId="19" applyFont="1" applyFill="1" applyBorder="1" applyAlignment="1">
      <alignment horizontal="center" vertical="center" wrapText="1"/>
    </xf>
    <xf numFmtId="0" fontId="2" fillId="6" borderId="39" xfId="19" applyFont="1" applyFill="1" applyBorder="1" applyAlignment="1">
      <alignment horizontal="center" vertical="center" wrapText="1"/>
    </xf>
    <xf numFmtId="0" fontId="2" fillId="6" borderId="24" xfId="19" applyFont="1" applyFill="1" applyBorder="1" applyAlignment="1">
      <alignment horizontal="center" vertical="center" wrapText="1"/>
    </xf>
    <xf numFmtId="0" fontId="2" fillId="6" borderId="27" xfId="19" applyFont="1" applyFill="1" applyBorder="1" applyAlignment="1">
      <alignment horizontal="center" vertical="center" wrapText="1"/>
    </xf>
    <xf numFmtId="0" fontId="2" fillId="6" borderId="48" xfId="19" applyFont="1" applyFill="1" applyBorder="1" applyAlignment="1">
      <alignment horizontal="center" vertical="center" wrapText="1"/>
    </xf>
    <xf numFmtId="0" fontId="2" fillId="6" borderId="43" xfId="19" applyFont="1" applyFill="1" applyBorder="1" applyAlignment="1">
      <alignment horizontal="center" vertical="center" wrapText="1"/>
    </xf>
    <xf numFmtId="0" fontId="2" fillId="6" borderId="7" xfId="19" applyFont="1" applyFill="1" applyBorder="1" applyAlignment="1">
      <alignment horizontal="center" vertical="center" wrapText="1"/>
    </xf>
    <xf numFmtId="0" fontId="2" fillId="6" borderId="1" xfId="19" applyFont="1" applyFill="1" applyBorder="1" applyAlignment="1">
      <alignment horizontal="center" vertical="center" wrapText="1"/>
    </xf>
    <xf numFmtId="0" fontId="2" fillId="6" borderId="12" xfId="19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35" fillId="0" borderId="41" xfId="0" applyNumberFormat="1" applyFont="1" applyFill="1" applyBorder="1" applyAlignment="1">
      <alignment horizontal="center" vertical="center" wrapText="1"/>
    </xf>
    <xf numFmtId="3" fontId="35" fillId="0" borderId="23" xfId="0" applyNumberFormat="1" applyFont="1" applyFill="1" applyBorder="1" applyAlignment="1">
      <alignment horizontal="center" vertical="center" wrapText="1"/>
    </xf>
    <xf numFmtId="3" fontId="35" fillId="0" borderId="42" xfId="0" applyNumberFormat="1" applyFont="1" applyFill="1" applyBorder="1" applyAlignment="1">
      <alignment horizontal="center" vertical="center" wrapText="1"/>
    </xf>
    <xf numFmtId="176" fontId="0" fillId="0" borderId="53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173" fontId="38" fillId="9" borderId="64" xfId="0" applyNumberFormat="1" applyFont="1" applyFill="1" applyBorder="1" applyAlignment="1">
      <alignment horizontal="center" vertical="center" wrapText="1"/>
    </xf>
    <xf numFmtId="173" fontId="38" fillId="9" borderId="25" xfId="0" applyNumberFormat="1" applyFont="1" applyFill="1" applyBorder="1" applyAlignment="1">
      <alignment horizontal="center" vertical="center" wrapText="1"/>
    </xf>
    <xf numFmtId="173" fontId="38" fillId="9" borderId="26" xfId="0" applyNumberFormat="1" applyFont="1" applyFill="1" applyBorder="1" applyAlignment="1">
      <alignment horizontal="center" vertical="center" wrapText="1"/>
    </xf>
    <xf numFmtId="173" fontId="38" fillId="9" borderId="44" xfId="0" applyNumberFormat="1" applyFont="1" applyFill="1" applyBorder="1" applyAlignment="1">
      <alignment horizontal="center" vertical="center" wrapText="1"/>
    </xf>
    <xf numFmtId="173" fontId="38" fillId="9" borderId="30" xfId="0" applyNumberFormat="1" applyFont="1" applyFill="1" applyBorder="1" applyAlignment="1">
      <alignment horizontal="center" vertical="center" wrapText="1"/>
    </xf>
    <xf numFmtId="173" fontId="38" fillId="9" borderId="36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</cellXfs>
  <cellStyles count="24">
    <cellStyle name="Coma 2" xfId="1" xr:uid="{00000000-0005-0000-0000-000000000000}"/>
    <cellStyle name="Coma 2 2" xfId="2" xr:uid="{00000000-0005-0000-0000-000001000000}"/>
    <cellStyle name="Millares" xfId="3" builtinId="3"/>
    <cellStyle name="Millares 2" xfId="4" xr:uid="{00000000-0005-0000-0000-000003000000}"/>
    <cellStyle name="Millares 2 2" xfId="5" xr:uid="{00000000-0005-0000-0000-000004000000}"/>
    <cellStyle name="Millares 3" xfId="6" xr:uid="{00000000-0005-0000-0000-000005000000}"/>
    <cellStyle name="Millares 3 2" xfId="7" xr:uid="{00000000-0005-0000-0000-000006000000}"/>
    <cellStyle name="Millares 4" xfId="8" xr:uid="{00000000-0005-0000-0000-000007000000}"/>
    <cellStyle name="Moneda" xfId="9" builtinId="4"/>
    <cellStyle name="Moneda 2" xfId="10" xr:uid="{00000000-0005-0000-0000-000009000000}"/>
    <cellStyle name="Moneda 2 2" xfId="11" xr:uid="{00000000-0005-0000-0000-00000A000000}"/>
    <cellStyle name="Moneda 2 2 2" xfId="12" xr:uid="{00000000-0005-0000-0000-00000B000000}"/>
    <cellStyle name="Moneda 2 3" xfId="13" xr:uid="{00000000-0005-0000-0000-00000C000000}"/>
    <cellStyle name="Moneda 3" xfId="14" xr:uid="{00000000-0005-0000-0000-00000D000000}"/>
    <cellStyle name="Moneda 4" xfId="15" xr:uid="{00000000-0005-0000-0000-00000E000000}"/>
    <cellStyle name="Normal" xfId="0" builtinId="0"/>
    <cellStyle name="Normal 2" xfId="16" xr:uid="{00000000-0005-0000-0000-000010000000}"/>
    <cellStyle name="Normal 2 10" xfId="17" xr:uid="{00000000-0005-0000-0000-000011000000}"/>
    <cellStyle name="Normal 3" xfId="18" xr:uid="{00000000-0005-0000-0000-000012000000}"/>
    <cellStyle name="Normal 3 2" xfId="19" xr:uid="{00000000-0005-0000-0000-000013000000}"/>
    <cellStyle name="Normal 4 2" xfId="20" xr:uid="{00000000-0005-0000-0000-000014000000}"/>
    <cellStyle name="Porcentaje" xfId="21" builtinId="5"/>
    <cellStyle name="Porcentual 2" xfId="22" xr:uid="{00000000-0005-0000-0000-000016000000}"/>
    <cellStyle name="Porcentual 2 2" xfId="23" xr:uid="{00000000-0005-0000-0000-000017000000}"/>
  </cellStyles>
  <dxfs count="0"/>
  <tableStyles count="0" defaultTableStyle="TableStyleMedium9" defaultPivotStyle="PivotStyleLight16"/>
  <colors>
    <mruColors>
      <color rgb="FF9CD35F"/>
      <color rgb="FF7BB800"/>
      <color rgb="FF669900"/>
      <color rgb="FF76B531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1</xdr:row>
      <xdr:rowOff>206375</xdr:rowOff>
    </xdr:from>
    <xdr:to>
      <xdr:col>3</xdr:col>
      <xdr:colOff>1637393</xdr:colOff>
      <xdr:row>4</xdr:row>
      <xdr:rowOff>437696</xdr:rowOff>
    </xdr:to>
    <xdr:pic>
      <xdr:nvPicPr>
        <xdr:cNvPr id="15579" name="Picture 110">
          <a:extLst>
            <a:ext uri="{FF2B5EF4-FFF2-40B4-BE49-F238E27FC236}">
              <a16:creationId xmlns:a16="http://schemas.microsoft.com/office/drawing/2014/main" id="{00000000-0008-0000-0000-0000D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476250"/>
          <a:ext cx="1704068" cy="1437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587375</xdr:colOff>
      <xdr:row>0</xdr:row>
      <xdr:rowOff>450850</xdr:rowOff>
    </xdr:from>
    <xdr:to>
      <xdr:col>2</xdr:col>
      <xdr:colOff>1111250</xdr:colOff>
      <xdr:row>3</xdr:row>
      <xdr:rowOff>111125</xdr:rowOff>
    </xdr:to>
    <xdr:pic>
      <xdr:nvPicPr>
        <xdr:cNvPr id="9967" name="Imagen 2">
          <a:extLst>
            <a:ext uri="{FF2B5EF4-FFF2-40B4-BE49-F238E27FC236}">
              <a16:creationId xmlns:a16="http://schemas.microsoft.com/office/drawing/2014/main" id="{00000000-0008-0000-0100-0000EF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9125" y="450850"/>
          <a:ext cx="1349375" cy="993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527957</xdr:colOff>
      <xdr:row>1</xdr:row>
      <xdr:rowOff>36740</xdr:rowOff>
    </xdr:from>
    <xdr:to>
      <xdr:col>1</xdr:col>
      <xdr:colOff>527957</xdr:colOff>
      <xdr:row>3</xdr:row>
      <xdr:rowOff>27214</xdr:rowOff>
    </xdr:to>
    <xdr:pic>
      <xdr:nvPicPr>
        <xdr:cNvPr id="10971" name="Imagen 2">
          <a:extLst>
            <a:ext uri="{FF2B5EF4-FFF2-40B4-BE49-F238E27FC236}">
              <a16:creationId xmlns:a16="http://schemas.microsoft.com/office/drawing/2014/main" id="{00000000-0008-0000-0200-0000DB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957" y="458561"/>
          <a:ext cx="816429" cy="7252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163285</xdr:colOff>
      <xdr:row>0</xdr:row>
      <xdr:rowOff>6352</xdr:rowOff>
    </xdr:from>
    <xdr:to>
      <xdr:col>2</xdr:col>
      <xdr:colOff>1469571</xdr:colOff>
      <xdr:row>3</xdr:row>
      <xdr:rowOff>65316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7435" y="6352"/>
          <a:ext cx="1306286" cy="6304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172.22.1.31/Documents%20and%20Settings/DIANA.OVIEDO/Escritorio/AJUSTES%20PROCEDIMIENTOS%20JUNIO%203/Procedimiento%2002/Documents%20and%20Settings/Andre/My%20Documents/Downloads/Territorializacion/Formatos%20de%20Territorializacion%20a%2031_12_2009/285_V2.xls?12161BA7" TargetMode="External"/><Relationship Id="rId1" Type="http://schemas.openxmlformats.org/officeDocument/2006/relationships/externalLinkPath" Target="file:///\\12161BA7\285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view="pageBreakPreview" zoomScale="55" zoomScaleNormal="55" zoomScaleSheetLayoutView="55" workbookViewId="0">
      <selection activeCell="I6" sqref="I6"/>
    </sheetView>
  </sheetViews>
  <sheetFormatPr baseColWidth="10" defaultColWidth="11.42578125" defaultRowHeight="15" x14ac:dyDescent="0.25"/>
  <cols>
    <col min="1" max="1" width="8.85546875" style="1" customWidth="1"/>
    <col min="2" max="2" width="20.85546875" style="1" customWidth="1"/>
    <col min="3" max="3" width="8.85546875" style="1" customWidth="1"/>
    <col min="4" max="4" width="27.140625" style="1" customWidth="1"/>
    <col min="5" max="5" width="7.5703125" style="1" customWidth="1"/>
    <col min="6" max="6" width="25.42578125" style="1" customWidth="1"/>
    <col min="7" max="7" width="16.28515625" style="1" customWidth="1"/>
    <col min="8" max="8" width="12.85546875" style="1" customWidth="1"/>
    <col min="9" max="9" width="13.5703125" style="19" bestFit="1" customWidth="1"/>
    <col min="10" max="10" width="12.7109375" style="29" customWidth="1"/>
    <col min="11" max="11" width="12.7109375" style="19" customWidth="1"/>
    <col min="12" max="12" width="19" style="30" customWidth="1"/>
    <col min="13" max="13" width="12.7109375" style="29" customWidth="1"/>
    <col min="14" max="14" width="14.28515625" style="29" customWidth="1"/>
    <col min="15" max="16" width="12.7109375" style="29" customWidth="1"/>
    <col min="17" max="17" width="12.7109375" style="30" customWidth="1"/>
    <col min="18" max="18" width="9" style="29" customWidth="1"/>
    <col min="19" max="19" width="12.7109375" style="29" customWidth="1"/>
    <col min="20" max="20" width="11.7109375" style="29" customWidth="1"/>
    <col min="21" max="21" width="12.7109375" style="29" customWidth="1"/>
    <col min="22" max="22" width="12.7109375" style="30" customWidth="1"/>
    <col min="23" max="26" width="12.7109375" style="29" customWidth="1"/>
    <col min="27" max="32" width="12.7109375" style="30" customWidth="1"/>
    <col min="33" max="33" width="12.85546875" style="1" customWidth="1"/>
    <col min="34" max="34" width="16.5703125" style="1" customWidth="1"/>
    <col min="35" max="35" width="12.85546875" style="1" customWidth="1"/>
    <col min="36" max="36" width="14.28515625" style="1" customWidth="1"/>
    <col min="37" max="37" width="13.140625" style="1" customWidth="1"/>
    <col min="38" max="38" width="12.28515625" style="1" customWidth="1"/>
    <col min="39" max="39" width="49.42578125" style="1" customWidth="1"/>
    <col min="40" max="40" width="18.5703125" style="1" customWidth="1"/>
    <col min="41" max="41" width="21.42578125" style="1" customWidth="1"/>
    <col min="42" max="42" width="80" style="1" customWidth="1"/>
    <col min="43" max="43" width="16.7109375" style="1" customWidth="1"/>
    <col min="44" max="44" width="119" style="1" hidden="1" customWidth="1"/>
    <col min="45" max="45" width="18.5703125" style="1" hidden="1" customWidth="1"/>
    <col min="46" max="46" width="21.42578125" style="1" hidden="1" customWidth="1"/>
    <col min="47" max="47" width="65.85546875" style="1" hidden="1" customWidth="1"/>
    <col min="48" max="48" width="16.7109375" style="1" hidden="1" customWidth="1"/>
    <col min="49" max="56" width="0" style="1" hidden="1" customWidth="1"/>
    <col min="57" max="16384" width="11.42578125" style="1"/>
  </cols>
  <sheetData>
    <row r="1" spans="1:48" ht="21" customHeight="1" thickBot="1" x14ac:dyDescent="0.35">
      <c r="A1" s="4"/>
      <c r="B1" s="4"/>
      <c r="C1" s="4"/>
      <c r="D1" s="4"/>
      <c r="E1" s="4"/>
      <c r="F1" s="4"/>
      <c r="G1" s="4"/>
      <c r="H1" s="4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38.25" customHeight="1" x14ac:dyDescent="0.25">
      <c r="A2" s="297"/>
      <c r="B2" s="298"/>
      <c r="C2" s="298"/>
      <c r="D2" s="298"/>
      <c r="E2" s="298"/>
      <c r="F2" s="299"/>
      <c r="G2" s="305" t="s">
        <v>0</v>
      </c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6"/>
    </row>
    <row r="3" spans="1:48" ht="28.5" customHeight="1" x14ac:dyDescent="0.25">
      <c r="A3" s="300"/>
      <c r="B3" s="301"/>
      <c r="C3" s="301"/>
      <c r="D3" s="301"/>
      <c r="E3" s="301"/>
      <c r="F3" s="302"/>
      <c r="G3" s="307" t="s">
        <v>132</v>
      </c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8"/>
    </row>
    <row r="4" spans="1:48" ht="27.75" customHeight="1" x14ac:dyDescent="0.25">
      <c r="A4" s="300"/>
      <c r="B4" s="301"/>
      <c r="C4" s="301"/>
      <c r="D4" s="301"/>
      <c r="E4" s="301"/>
      <c r="F4" s="302"/>
      <c r="G4" s="307" t="s">
        <v>1</v>
      </c>
      <c r="H4" s="307"/>
      <c r="I4" s="307"/>
      <c r="J4" s="307"/>
      <c r="K4" s="307"/>
      <c r="L4" s="307"/>
      <c r="M4" s="307"/>
      <c r="N4" s="307"/>
      <c r="O4" s="307"/>
      <c r="P4" s="307" t="s">
        <v>114</v>
      </c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8"/>
    </row>
    <row r="5" spans="1:48" ht="36.6" customHeight="1" x14ac:dyDescent="0.25">
      <c r="A5" s="300"/>
      <c r="B5" s="301"/>
      <c r="C5" s="301"/>
      <c r="D5" s="301"/>
      <c r="E5" s="301"/>
      <c r="F5" s="302"/>
      <c r="G5" s="307" t="s">
        <v>3</v>
      </c>
      <c r="H5" s="307"/>
      <c r="I5" s="307"/>
      <c r="J5" s="307"/>
      <c r="K5" s="307"/>
      <c r="L5" s="307"/>
      <c r="M5" s="307"/>
      <c r="N5" s="307"/>
      <c r="O5" s="307"/>
      <c r="P5" s="307" t="s">
        <v>140</v>
      </c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8"/>
    </row>
    <row r="6" spans="1:48" ht="15.6" x14ac:dyDescent="0.3">
      <c r="A6" s="41"/>
      <c r="B6" s="42"/>
      <c r="C6" s="42"/>
      <c r="D6" s="42"/>
      <c r="E6" s="42"/>
      <c r="F6" s="42"/>
      <c r="G6" s="42"/>
      <c r="H6" s="42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4"/>
      <c r="AR6" s="42"/>
      <c r="AS6" s="42"/>
      <c r="AT6" s="42"/>
      <c r="AU6" s="42"/>
      <c r="AV6" s="44"/>
    </row>
    <row r="7" spans="1:48" ht="30" customHeight="1" x14ac:dyDescent="0.25">
      <c r="A7" s="311" t="s">
        <v>4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14" t="s">
        <v>142</v>
      </c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4"/>
      <c r="AP7" s="314"/>
      <c r="AQ7" s="315"/>
    </row>
    <row r="8" spans="1:48" ht="34.9" customHeight="1" thickBot="1" x14ac:dyDescent="0.3">
      <c r="A8" s="312" t="s">
        <v>2</v>
      </c>
      <c r="B8" s="313"/>
      <c r="C8" s="313" t="s">
        <v>2</v>
      </c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09" t="s">
        <v>143</v>
      </c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10"/>
    </row>
    <row r="9" spans="1:48" ht="36" customHeight="1" thickBot="1" x14ac:dyDescent="0.35">
      <c r="A9" s="38"/>
      <c r="B9" s="39"/>
      <c r="C9" s="39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4"/>
      <c r="AR9" s="42"/>
      <c r="AS9" s="42"/>
      <c r="AT9" s="42"/>
      <c r="AU9" s="42"/>
      <c r="AV9" s="44"/>
    </row>
    <row r="10" spans="1:48" s="2" customFormat="1" ht="39" customHeight="1" x14ac:dyDescent="0.25">
      <c r="A10" s="303" t="s">
        <v>89</v>
      </c>
      <c r="B10" s="304"/>
      <c r="C10" s="304" t="s">
        <v>92</v>
      </c>
      <c r="D10" s="304"/>
      <c r="E10" s="304" t="s">
        <v>94</v>
      </c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 t="s">
        <v>102</v>
      </c>
      <c r="AL10" s="304" t="s">
        <v>103</v>
      </c>
      <c r="AM10" s="316" t="s">
        <v>104</v>
      </c>
      <c r="AN10" s="316" t="s">
        <v>105</v>
      </c>
      <c r="AO10" s="316" t="s">
        <v>106</v>
      </c>
      <c r="AP10" s="316" t="s">
        <v>107</v>
      </c>
      <c r="AQ10" s="327" t="s">
        <v>108</v>
      </c>
      <c r="AR10" s="330" t="s">
        <v>124</v>
      </c>
      <c r="AS10" s="316" t="s">
        <v>105</v>
      </c>
      <c r="AT10" s="316" t="s">
        <v>106</v>
      </c>
      <c r="AU10" s="316" t="s">
        <v>107</v>
      </c>
      <c r="AV10" s="327" t="s">
        <v>108</v>
      </c>
    </row>
    <row r="11" spans="1:48" s="3" customFormat="1" ht="30.75" customHeight="1" x14ac:dyDescent="0.2">
      <c r="A11" s="323" t="s">
        <v>90</v>
      </c>
      <c r="B11" s="325" t="s">
        <v>91</v>
      </c>
      <c r="C11" s="325" t="s">
        <v>78</v>
      </c>
      <c r="D11" s="325" t="s">
        <v>93</v>
      </c>
      <c r="E11" s="325" t="s">
        <v>95</v>
      </c>
      <c r="F11" s="325" t="s">
        <v>96</v>
      </c>
      <c r="G11" s="325" t="s">
        <v>97</v>
      </c>
      <c r="H11" s="325" t="s">
        <v>98</v>
      </c>
      <c r="I11" s="325" t="s">
        <v>99</v>
      </c>
      <c r="J11" s="320" t="s">
        <v>100</v>
      </c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2"/>
      <c r="AG11" s="319" t="s">
        <v>101</v>
      </c>
      <c r="AH11" s="319"/>
      <c r="AI11" s="319"/>
      <c r="AJ11" s="319"/>
      <c r="AK11" s="325"/>
      <c r="AL11" s="325"/>
      <c r="AM11" s="317"/>
      <c r="AN11" s="317"/>
      <c r="AO11" s="317"/>
      <c r="AP11" s="317"/>
      <c r="AQ11" s="328"/>
      <c r="AR11" s="331"/>
      <c r="AS11" s="317"/>
      <c r="AT11" s="317"/>
      <c r="AU11" s="317"/>
      <c r="AV11" s="328"/>
    </row>
    <row r="12" spans="1:48" s="3" customFormat="1" ht="34.5" customHeight="1" x14ac:dyDescent="0.2">
      <c r="A12" s="323"/>
      <c r="B12" s="325"/>
      <c r="C12" s="325"/>
      <c r="D12" s="325"/>
      <c r="E12" s="325"/>
      <c r="F12" s="325"/>
      <c r="G12" s="325"/>
      <c r="H12" s="325"/>
      <c r="I12" s="325"/>
      <c r="J12" s="319">
        <v>2016</v>
      </c>
      <c r="K12" s="319"/>
      <c r="L12" s="319"/>
      <c r="M12" s="319">
        <v>2017</v>
      </c>
      <c r="N12" s="319"/>
      <c r="O12" s="319"/>
      <c r="P12" s="319"/>
      <c r="Q12" s="319"/>
      <c r="R12" s="319">
        <v>2018</v>
      </c>
      <c r="S12" s="319"/>
      <c r="T12" s="319"/>
      <c r="U12" s="319"/>
      <c r="V12" s="319"/>
      <c r="W12" s="319">
        <v>2019</v>
      </c>
      <c r="X12" s="319"/>
      <c r="Y12" s="319"/>
      <c r="Z12" s="319"/>
      <c r="AA12" s="319"/>
      <c r="AB12" s="319">
        <v>2020</v>
      </c>
      <c r="AC12" s="319"/>
      <c r="AD12" s="319"/>
      <c r="AE12" s="319"/>
      <c r="AF12" s="319"/>
      <c r="AG12" s="325" t="s">
        <v>5</v>
      </c>
      <c r="AH12" s="325" t="s">
        <v>6</v>
      </c>
      <c r="AI12" s="325" t="s">
        <v>7</v>
      </c>
      <c r="AJ12" s="325" t="s">
        <v>8</v>
      </c>
      <c r="AK12" s="325"/>
      <c r="AL12" s="325"/>
      <c r="AM12" s="317"/>
      <c r="AN12" s="317"/>
      <c r="AO12" s="317"/>
      <c r="AP12" s="317"/>
      <c r="AQ12" s="328"/>
      <c r="AR12" s="331"/>
      <c r="AS12" s="317"/>
      <c r="AT12" s="317"/>
      <c r="AU12" s="317"/>
      <c r="AV12" s="328"/>
    </row>
    <row r="13" spans="1:48" s="3" customFormat="1" ht="44.25" customHeight="1" thickBot="1" x14ac:dyDescent="0.25">
      <c r="A13" s="324"/>
      <c r="B13" s="326"/>
      <c r="C13" s="326"/>
      <c r="D13" s="326"/>
      <c r="E13" s="326"/>
      <c r="F13" s="326"/>
      <c r="G13" s="326"/>
      <c r="H13" s="326"/>
      <c r="I13" s="326"/>
      <c r="J13" s="63" t="s">
        <v>7</v>
      </c>
      <c r="K13" s="63" t="s">
        <v>8</v>
      </c>
      <c r="L13" s="63" t="s">
        <v>31</v>
      </c>
      <c r="M13" s="63" t="s">
        <v>5</v>
      </c>
      <c r="N13" s="63" t="s">
        <v>6</v>
      </c>
      <c r="O13" s="63" t="s">
        <v>7</v>
      </c>
      <c r="P13" s="63" t="s">
        <v>8</v>
      </c>
      <c r="Q13" s="63" t="s">
        <v>31</v>
      </c>
      <c r="R13" s="63" t="s">
        <v>5</v>
      </c>
      <c r="S13" s="63" t="s">
        <v>6</v>
      </c>
      <c r="T13" s="63" t="s">
        <v>7</v>
      </c>
      <c r="U13" s="63" t="s">
        <v>8</v>
      </c>
      <c r="V13" s="63" t="s">
        <v>31</v>
      </c>
      <c r="W13" s="63" t="s">
        <v>5</v>
      </c>
      <c r="X13" s="63" t="s">
        <v>6</v>
      </c>
      <c r="Y13" s="63" t="s">
        <v>7</v>
      </c>
      <c r="Z13" s="63" t="s">
        <v>8</v>
      </c>
      <c r="AA13" s="63" t="s">
        <v>31</v>
      </c>
      <c r="AB13" s="63" t="s">
        <v>5</v>
      </c>
      <c r="AC13" s="63" t="s">
        <v>6</v>
      </c>
      <c r="AD13" s="63" t="s">
        <v>7</v>
      </c>
      <c r="AE13" s="63" t="s">
        <v>8</v>
      </c>
      <c r="AF13" s="63" t="s">
        <v>31</v>
      </c>
      <c r="AG13" s="326"/>
      <c r="AH13" s="326"/>
      <c r="AI13" s="326"/>
      <c r="AJ13" s="326"/>
      <c r="AK13" s="326"/>
      <c r="AL13" s="326"/>
      <c r="AM13" s="318"/>
      <c r="AN13" s="318"/>
      <c r="AO13" s="318"/>
      <c r="AP13" s="318"/>
      <c r="AQ13" s="329"/>
      <c r="AR13" s="332"/>
      <c r="AS13" s="318"/>
      <c r="AT13" s="318"/>
      <c r="AU13" s="318"/>
      <c r="AV13" s="329"/>
    </row>
    <row r="14" spans="1:48" s="3" customFormat="1" ht="168" customHeight="1" x14ac:dyDescent="0.2">
      <c r="A14" s="279">
        <v>181</v>
      </c>
      <c r="B14" s="280" t="s">
        <v>157</v>
      </c>
      <c r="C14" s="28">
        <v>433</v>
      </c>
      <c r="D14" s="24" t="s">
        <v>155</v>
      </c>
      <c r="E14" s="254">
        <v>367</v>
      </c>
      <c r="F14" s="291" t="s">
        <v>158</v>
      </c>
      <c r="G14" s="255" t="s">
        <v>156</v>
      </c>
      <c r="H14" s="255" t="s">
        <v>128</v>
      </c>
      <c r="I14" s="259">
        <v>14</v>
      </c>
      <c r="J14" s="259">
        <v>1</v>
      </c>
      <c r="K14" s="259"/>
      <c r="L14" s="259"/>
      <c r="M14" s="259">
        <v>3</v>
      </c>
      <c r="N14" s="259"/>
      <c r="O14" s="259"/>
      <c r="P14" s="259"/>
      <c r="Q14" s="260"/>
      <c r="R14" s="259">
        <v>4</v>
      </c>
      <c r="S14" s="261"/>
      <c r="T14" s="261"/>
      <c r="U14" s="262"/>
      <c r="V14" s="263"/>
      <c r="W14" s="259">
        <v>4</v>
      </c>
      <c r="X14" s="259"/>
      <c r="Y14" s="259"/>
      <c r="Z14" s="259"/>
      <c r="AA14" s="259"/>
      <c r="AB14" s="259">
        <v>2</v>
      </c>
      <c r="AC14" s="65"/>
      <c r="AD14" s="65"/>
      <c r="AE14" s="64"/>
      <c r="AF14" s="64"/>
      <c r="AG14" s="28"/>
      <c r="AH14" s="28"/>
      <c r="AI14" s="28"/>
      <c r="AJ14" s="28"/>
      <c r="AK14" s="60"/>
      <c r="AL14" s="61"/>
      <c r="AM14" s="164"/>
      <c r="AN14" s="165"/>
      <c r="AO14" s="165"/>
      <c r="AP14" s="164"/>
      <c r="AQ14" s="164"/>
      <c r="AR14" s="164"/>
      <c r="AS14" s="164"/>
      <c r="AT14" s="164"/>
      <c r="AU14" s="164"/>
      <c r="AV14" s="164"/>
    </row>
    <row r="15" spans="1:48" ht="47.25" customHeight="1" thickBot="1" x14ac:dyDescent="0.3">
      <c r="A15" s="35"/>
      <c r="B15" s="36"/>
      <c r="C15" s="294" t="s">
        <v>109</v>
      </c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6"/>
    </row>
  </sheetData>
  <mergeCells count="47">
    <mergeCell ref="AR10:AR13"/>
    <mergeCell ref="AS10:AS13"/>
    <mergeCell ref="AT10:AT13"/>
    <mergeCell ref="AU10:AU13"/>
    <mergeCell ref="AV10:AV13"/>
    <mergeCell ref="AK10:AK13"/>
    <mergeCell ref="AL10:AL13"/>
    <mergeCell ref="AN10:AN13"/>
    <mergeCell ref="R12:V12"/>
    <mergeCell ref="W12:AA12"/>
    <mergeCell ref="AM10:AM13"/>
    <mergeCell ref="E10:AJ10"/>
    <mergeCell ref="H11:H13"/>
    <mergeCell ref="AG12:AG13"/>
    <mergeCell ref="AH12:AH13"/>
    <mergeCell ref="P5:AQ5"/>
    <mergeCell ref="A11:A13"/>
    <mergeCell ref="B11:B13"/>
    <mergeCell ref="C11:C13"/>
    <mergeCell ref="D11:D13"/>
    <mergeCell ref="AG11:AJ11"/>
    <mergeCell ref="J12:L12"/>
    <mergeCell ref="M12:Q12"/>
    <mergeCell ref="E11:E13"/>
    <mergeCell ref="I11:I13"/>
    <mergeCell ref="AP10:AP13"/>
    <mergeCell ref="AQ10:AQ13"/>
    <mergeCell ref="F11:F13"/>
    <mergeCell ref="G11:G13"/>
    <mergeCell ref="AI12:AI13"/>
    <mergeCell ref="AJ12:AJ13"/>
    <mergeCell ref="C15:AQ15"/>
    <mergeCell ref="A2:F5"/>
    <mergeCell ref="A10:B10"/>
    <mergeCell ref="G2:AQ2"/>
    <mergeCell ref="G3:AQ3"/>
    <mergeCell ref="P8:AQ8"/>
    <mergeCell ref="G4:O4"/>
    <mergeCell ref="C10:D10"/>
    <mergeCell ref="A7:O7"/>
    <mergeCell ref="A8:O8"/>
    <mergeCell ref="P7:AQ7"/>
    <mergeCell ref="AO10:AO13"/>
    <mergeCell ref="P4:AQ4"/>
    <mergeCell ref="G5:O5"/>
    <mergeCell ref="AB12:AF12"/>
    <mergeCell ref="J11:AF11"/>
  </mergeCells>
  <phoneticPr fontId="9" type="noConversion"/>
  <printOptions horizontalCentered="1" verticalCentered="1"/>
  <pageMargins left="0" right="0" top="0.55118110236220474" bottom="0" header="0.31496062992125984" footer="0.31496062992125984"/>
  <pageSetup scale="32" fitToWidth="0" orientation="landscape" r:id="rId1"/>
  <colBreaks count="1" manualBreakCount="1">
    <brk id="32" max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7"/>
  <sheetViews>
    <sheetView tabSelected="1" view="pageBreakPreview" zoomScale="60" zoomScaleNormal="70" workbookViewId="0">
      <selection activeCell="AO11" sqref="AO11"/>
    </sheetView>
  </sheetViews>
  <sheetFormatPr baseColWidth="10" defaultColWidth="11.42578125" defaultRowHeight="15.75" x14ac:dyDescent="0.25"/>
  <cols>
    <col min="1" max="1" width="19.5703125" style="1" customWidth="1"/>
    <col min="2" max="2" width="12.42578125" style="1" customWidth="1"/>
    <col min="3" max="3" width="21.5703125" style="1" customWidth="1"/>
    <col min="4" max="4" width="18.42578125" style="1" customWidth="1"/>
    <col min="5" max="5" width="13.28515625" style="6" customWidth="1"/>
    <col min="6" max="6" width="11.85546875" style="6" customWidth="1"/>
    <col min="7" max="7" width="13.85546875" style="25" customWidth="1"/>
    <col min="8" max="8" width="17.7109375" style="7" customWidth="1"/>
    <col min="9" max="9" width="15.28515625" style="7" customWidth="1"/>
    <col min="10" max="10" width="18.140625" style="7" customWidth="1"/>
    <col min="11" max="11" width="18.28515625" style="7" customWidth="1"/>
    <col min="12" max="15" width="16.85546875" style="7" customWidth="1"/>
    <col min="16" max="16" width="18.28515625" style="7" customWidth="1"/>
    <col min="17" max="17" width="16" style="7" customWidth="1"/>
    <col min="18" max="18" width="18.28515625" style="7" customWidth="1"/>
    <col min="19" max="19" width="17.140625" style="7" customWidth="1"/>
    <col min="20" max="20" width="15.5703125" style="7" customWidth="1"/>
    <col min="21" max="21" width="15.28515625" style="7" customWidth="1"/>
    <col min="22" max="24" width="16.140625" style="7" customWidth="1"/>
    <col min="25" max="25" width="16.28515625" style="7" customWidth="1"/>
    <col min="26" max="26" width="18.28515625" style="7" customWidth="1"/>
    <col min="27" max="30" width="16.28515625" style="7" customWidth="1"/>
    <col min="31" max="31" width="18.28515625" style="7" customWidth="1"/>
    <col min="32" max="32" width="19" style="1" customWidth="1"/>
    <col min="33" max="33" width="23.28515625" style="1" customWidth="1"/>
    <col min="34" max="35" width="23.28515625" style="19" customWidth="1"/>
    <col min="36" max="36" width="13.42578125" style="1" customWidth="1"/>
    <col min="37" max="37" width="13.7109375" style="1" customWidth="1"/>
    <col min="38" max="38" width="41.28515625" style="1" bestFit="1" customWidth="1"/>
    <col min="39" max="39" width="17.5703125" style="1" bestFit="1" customWidth="1"/>
    <col min="40" max="40" width="19.85546875" style="1" bestFit="1" customWidth="1"/>
    <col min="41" max="41" width="14.85546875" style="1" bestFit="1" customWidth="1"/>
    <col min="42" max="42" width="18" style="1" bestFit="1" customWidth="1"/>
    <col min="43" max="16384" width="11.42578125" style="1"/>
  </cols>
  <sheetData>
    <row r="1" spans="1:42" ht="38.25" customHeight="1" x14ac:dyDescent="0.25">
      <c r="A1" s="350"/>
      <c r="B1" s="351"/>
      <c r="C1" s="351"/>
      <c r="D1" s="351"/>
      <c r="E1" s="351"/>
      <c r="F1" s="376" t="s">
        <v>0</v>
      </c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</row>
    <row r="2" spans="1:42" ht="30.75" customHeight="1" x14ac:dyDescent="0.25">
      <c r="A2" s="352"/>
      <c r="B2" s="353"/>
      <c r="C2" s="353"/>
      <c r="D2" s="353"/>
      <c r="E2" s="353"/>
      <c r="F2" s="376" t="s">
        <v>111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</row>
    <row r="3" spans="1:42" ht="35.450000000000003" customHeight="1" x14ac:dyDescent="0.25">
      <c r="A3" s="352"/>
      <c r="B3" s="353"/>
      <c r="C3" s="353"/>
      <c r="D3" s="353"/>
      <c r="E3" s="353"/>
      <c r="F3" s="307" t="s">
        <v>1</v>
      </c>
      <c r="G3" s="307"/>
      <c r="H3" s="307"/>
      <c r="I3" s="307"/>
      <c r="J3" s="307"/>
      <c r="K3" s="307"/>
      <c r="L3" s="307"/>
      <c r="M3" s="307"/>
      <c r="N3" s="307"/>
      <c r="O3" s="376" t="s">
        <v>114</v>
      </c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</row>
    <row r="4" spans="1:42" ht="34.9" customHeight="1" thickBot="1" x14ac:dyDescent="0.3">
      <c r="A4" s="354"/>
      <c r="B4" s="355"/>
      <c r="C4" s="355"/>
      <c r="D4" s="355"/>
      <c r="E4" s="355"/>
      <c r="F4" s="313" t="s">
        <v>3</v>
      </c>
      <c r="G4" s="313"/>
      <c r="H4" s="313"/>
      <c r="I4" s="313"/>
      <c r="J4" s="313"/>
      <c r="K4" s="313"/>
      <c r="L4" s="313"/>
      <c r="M4" s="313"/>
      <c r="N4" s="313"/>
      <c r="O4" s="376" t="s">
        <v>139</v>
      </c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</row>
    <row r="5" spans="1:42" ht="14.25" customHeight="1" thickBot="1" x14ac:dyDescent="0.3">
      <c r="AI5" s="26"/>
    </row>
    <row r="6" spans="1:42" s="37" customFormat="1" ht="32.450000000000003" customHeight="1" x14ac:dyDescent="0.25">
      <c r="A6" s="303" t="s">
        <v>67</v>
      </c>
      <c r="B6" s="304" t="s">
        <v>77</v>
      </c>
      <c r="C6" s="304"/>
      <c r="D6" s="304"/>
      <c r="E6" s="304" t="s">
        <v>81</v>
      </c>
      <c r="F6" s="304" t="s">
        <v>141</v>
      </c>
      <c r="G6" s="304" t="s">
        <v>82</v>
      </c>
      <c r="H6" s="304" t="s">
        <v>83</v>
      </c>
      <c r="I6" s="358" t="s">
        <v>84</v>
      </c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60"/>
      <c r="AF6" s="304" t="s">
        <v>85</v>
      </c>
      <c r="AG6" s="304"/>
      <c r="AH6" s="304"/>
      <c r="AI6" s="304"/>
      <c r="AJ6" s="304" t="s">
        <v>87</v>
      </c>
      <c r="AK6" s="304" t="s">
        <v>88</v>
      </c>
      <c r="AL6" s="304" t="s">
        <v>165</v>
      </c>
      <c r="AM6" s="304" t="s">
        <v>166</v>
      </c>
      <c r="AN6" s="304" t="s">
        <v>167</v>
      </c>
      <c r="AO6" s="304" t="s">
        <v>168</v>
      </c>
      <c r="AP6" s="378" t="s">
        <v>169</v>
      </c>
    </row>
    <row r="7" spans="1:42" s="37" customFormat="1" ht="27" customHeight="1" x14ac:dyDescent="0.25">
      <c r="A7" s="323"/>
      <c r="B7" s="325"/>
      <c r="C7" s="325"/>
      <c r="D7" s="325"/>
      <c r="E7" s="325"/>
      <c r="F7" s="325"/>
      <c r="G7" s="325"/>
      <c r="H7" s="325"/>
      <c r="I7" s="319">
        <v>2016</v>
      </c>
      <c r="J7" s="319"/>
      <c r="K7" s="319"/>
      <c r="L7" s="319">
        <v>2017</v>
      </c>
      <c r="M7" s="319"/>
      <c r="N7" s="319"/>
      <c r="O7" s="319"/>
      <c r="P7" s="319"/>
      <c r="Q7" s="319">
        <v>2018</v>
      </c>
      <c r="R7" s="319"/>
      <c r="S7" s="319"/>
      <c r="T7" s="319"/>
      <c r="U7" s="319"/>
      <c r="V7" s="320">
        <v>2019</v>
      </c>
      <c r="W7" s="321"/>
      <c r="X7" s="321"/>
      <c r="Y7" s="321"/>
      <c r="Z7" s="322"/>
      <c r="AA7" s="320">
        <v>2020</v>
      </c>
      <c r="AB7" s="321"/>
      <c r="AC7" s="321"/>
      <c r="AD7" s="321"/>
      <c r="AE7" s="322"/>
      <c r="AF7" s="319" t="s">
        <v>86</v>
      </c>
      <c r="AG7" s="319"/>
      <c r="AH7" s="319"/>
      <c r="AI7" s="319"/>
      <c r="AJ7" s="325"/>
      <c r="AK7" s="325"/>
      <c r="AL7" s="325"/>
      <c r="AM7" s="325"/>
      <c r="AN7" s="325"/>
      <c r="AO7" s="325"/>
      <c r="AP7" s="379"/>
    </row>
    <row r="8" spans="1:42" s="37" customFormat="1" ht="28.5" customHeight="1" thickBot="1" x14ac:dyDescent="0.3">
      <c r="A8" s="357"/>
      <c r="B8" s="53" t="s">
        <v>78</v>
      </c>
      <c r="C8" s="52" t="s">
        <v>79</v>
      </c>
      <c r="D8" s="250" t="s">
        <v>80</v>
      </c>
      <c r="E8" s="356"/>
      <c r="F8" s="356"/>
      <c r="G8" s="356"/>
      <c r="H8" s="381"/>
      <c r="I8" s="52" t="s">
        <v>7</v>
      </c>
      <c r="J8" s="52" t="s">
        <v>8</v>
      </c>
      <c r="K8" s="52" t="s">
        <v>31</v>
      </c>
      <c r="L8" s="52" t="s">
        <v>5</v>
      </c>
      <c r="M8" s="52" t="s">
        <v>6</v>
      </c>
      <c r="N8" s="52" t="s">
        <v>7</v>
      </c>
      <c r="O8" s="52" t="s">
        <v>8</v>
      </c>
      <c r="P8" s="52" t="s">
        <v>31</v>
      </c>
      <c r="Q8" s="52" t="s">
        <v>5</v>
      </c>
      <c r="R8" s="52" t="s">
        <v>6</v>
      </c>
      <c r="S8" s="52" t="s">
        <v>7</v>
      </c>
      <c r="T8" s="52" t="s">
        <v>8</v>
      </c>
      <c r="U8" s="52" t="s">
        <v>31</v>
      </c>
      <c r="V8" s="52" t="s">
        <v>5</v>
      </c>
      <c r="W8" s="52" t="s">
        <v>6</v>
      </c>
      <c r="X8" s="52" t="s">
        <v>7</v>
      </c>
      <c r="Y8" s="52" t="s">
        <v>8</v>
      </c>
      <c r="Z8" s="53" t="s">
        <v>31</v>
      </c>
      <c r="AA8" s="53" t="s">
        <v>5</v>
      </c>
      <c r="AB8" s="53" t="s">
        <v>6</v>
      </c>
      <c r="AC8" s="53" t="s">
        <v>7</v>
      </c>
      <c r="AD8" s="53" t="s">
        <v>8</v>
      </c>
      <c r="AE8" s="52" t="s">
        <v>31</v>
      </c>
      <c r="AF8" s="171" t="s">
        <v>5</v>
      </c>
      <c r="AG8" s="171" t="s">
        <v>6</v>
      </c>
      <c r="AH8" s="52" t="s">
        <v>7</v>
      </c>
      <c r="AI8" s="52" t="s">
        <v>8</v>
      </c>
      <c r="AJ8" s="356"/>
      <c r="AK8" s="356"/>
      <c r="AL8" s="356"/>
      <c r="AM8" s="356"/>
      <c r="AN8" s="356"/>
      <c r="AO8" s="356"/>
      <c r="AP8" s="380"/>
    </row>
    <row r="9" spans="1:42" s="5" customFormat="1" ht="42.75" customHeight="1" x14ac:dyDescent="0.25">
      <c r="A9" s="372" t="s">
        <v>125</v>
      </c>
      <c r="B9" s="336">
        <v>1</v>
      </c>
      <c r="C9" s="339" t="s">
        <v>159</v>
      </c>
      <c r="D9" s="333" t="s">
        <v>128</v>
      </c>
      <c r="E9" s="333">
        <v>433</v>
      </c>
      <c r="F9" s="333">
        <v>181</v>
      </c>
      <c r="G9" s="48" t="s">
        <v>9</v>
      </c>
      <c r="H9" s="51">
        <v>4</v>
      </c>
      <c r="I9" s="70">
        <v>0.5</v>
      </c>
      <c r="J9" s="70"/>
      <c r="K9" s="70"/>
      <c r="L9" s="51">
        <v>1</v>
      </c>
      <c r="M9" s="51"/>
      <c r="N9" s="51"/>
      <c r="O9" s="51"/>
      <c r="P9" s="86"/>
      <c r="Q9" s="51">
        <v>1</v>
      </c>
      <c r="R9" s="51"/>
      <c r="S9" s="51"/>
      <c r="T9" s="234"/>
      <c r="U9" s="241"/>
      <c r="V9" s="31">
        <v>1</v>
      </c>
      <c r="W9" s="51"/>
      <c r="X9" s="51"/>
      <c r="Y9" s="51"/>
      <c r="Z9" s="51"/>
      <c r="AA9" s="70">
        <v>0.5</v>
      </c>
      <c r="AB9" s="51"/>
      <c r="AC9" s="51"/>
      <c r="AD9" s="51"/>
      <c r="AE9" s="175"/>
      <c r="AF9" s="181"/>
      <c r="AG9" s="182"/>
      <c r="AH9" s="179"/>
      <c r="AI9" s="102"/>
      <c r="AJ9" s="80"/>
      <c r="AK9" s="80"/>
      <c r="AL9" s="80"/>
      <c r="AM9" s="80"/>
      <c r="AN9" s="80"/>
      <c r="AO9" s="80"/>
      <c r="AP9" s="80"/>
    </row>
    <row r="10" spans="1:42" s="5" customFormat="1" ht="31.9" customHeight="1" x14ac:dyDescent="0.25">
      <c r="A10" s="373"/>
      <c r="B10" s="337"/>
      <c r="C10" s="340"/>
      <c r="D10" s="334"/>
      <c r="E10" s="334"/>
      <c r="F10" s="334"/>
      <c r="G10" s="45" t="s">
        <v>10</v>
      </c>
      <c r="H10" s="87">
        <f>+L10+Q10+V10+AA10+I10</f>
        <v>977433922</v>
      </c>
      <c r="I10" s="282">
        <v>187433922</v>
      </c>
      <c r="J10" s="88"/>
      <c r="K10" s="88"/>
      <c r="L10" s="87">
        <v>196000000</v>
      </c>
      <c r="M10" s="87"/>
      <c r="N10" s="87"/>
      <c r="O10" s="87"/>
      <c r="P10" s="87"/>
      <c r="Q10" s="87">
        <v>197000000</v>
      </c>
      <c r="R10" s="87"/>
      <c r="S10" s="228"/>
      <c r="T10" s="235"/>
      <c r="U10" s="238"/>
      <c r="V10" s="87">
        <v>198000000</v>
      </c>
      <c r="W10" s="87"/>
      <c r="X10" s="87"/>
      <c r="Y10" s="87"/>
      <c r="Z10" s="87"/>
      <c r="AA10" s="87">
        <v>199000000</v>
      </c>
      <c r="AB10" s="87"/>
      <c r="AC10" s="87"/>
      <c r="AD10" s="87"/>
      <c r="AE10" s="176"/>
      <c r="AF10" s="183"/>
      <c r="AG10" s="184"/>
      <c r="AH10" s="72"/>
      <c r="AI10" s="103"/>
      <c r="AJ10" s="80"/>
      <c r="AK10" s="80"/>
      <c r="AL10" s="80"/>
      <c r="AM10" s="80"/>
      <c r="AN10" s="80"/>
      <c r="AO10" s="80"/>
      <c r="AP10" s="80"/>
    </row>
    <row r="11" spans="1:42" s="5" customFormat="1" ht="42.75" customHeight="1" x14ac:dyDescent="0.25">
      <c r="A11" s="373"/>
      <c r="B11" s="337"/>
      <c r="C11" s="340"/>
      <c r="D11" s="334"/>
      <c r="E11" s="334"/>
      <c r="F11" s="334"/>
      <c r="G11" s="45" t="s">
        <v>11</v>
      </c>
      <c r="H11" s="90"/>
      <c r="I11" s="96"/>
      <c r="J11" s="96"/>
      <c r="K11" s="96"/>
      <c r="L11" s="90"/>
      <c r="M11" s="90"/>
      <c r="N11" s="90"/>
      <c r="O11" s="90"/>
      <c r="P11" s="89"/>
      <c r="Q11" s="90"/>
      <c r="R11" s="90"/>
      <c r="S11" s="90"/>
      <c r="T11" s="236"/>
      <c r="U11" s="239"/>
      <c r="V11" s="90"/>
      <c r="W11" s="90"/>
      <c r="X11" s="90"/>
      <c r="Y11" s="90"/>
      <c r="Z11" s="90"/>
      <c r="AA11" s="90"/>
      <c r="AB11" s="90"/>
      <c r="AC11" s="90"/>
      <c r="AD11" s="90"/>
      <c r="AE11" s="177"/>
      <c r="AF11" s="185"/>
      <c r="AG11" s="186"/>
      <c r="AH11" s="105"/>
      <c r="AI11" s="106"/>
      <c r="AJ11" s="81"/>
      <c r="AK11" s="81"/>
      <c r="AL11" s="81"/>
      <c r="AM11" s="81"/>
      <c r="AN11" s="81"/>
      <c r="AO11" s="81"/>
      <c r="AP11" s="81"/>
    </row>
    <row r="12" spans="1:42" s="5" customFormat="1" ht="33" customHeight="1" x14ac:dyDescent="0.25">
      <c r="A12" s="373"/>
      <c r="B12" s="337"/>
      <c r="C12" s="340"/>
      <c r="D12" s="334"/>
      <c r="E12" s="334"/>
      <c r="F12" s="334"/>
      <c r="G12" s="45" t="s">
        <v>12</v>
      </c>
      <c r="H12" s="90"/>
      <c r="I12" s="96"/>
      <c r="J12" s="96"/>
      <c r="K12" s="96"/>
      <c r="L12" s="90"/>
      <c r="M12" s="90"/>
      <c r="N12" s="90"/>
      <c r="O12" s="90"/>
      <c r="P12" s="90"/>
      <c r="Q12" s="87"/>
      <c r="R12" s="87"/>
      <c r="S12" s="229"/>
      <c r="T12" s="237"/>
      <c r="U12" s="238"/>
      <c r="V12" s="242"/>
      <c r="W12" s="90"/>
      <c r="X12" s="90"/>
      <c r="Y12" s="90"/>
      <c r="Z12" s="90"/>
      <c r="AA12" s="90"/>
      <c r="AB12" s="90"/>
      <c r="AC12" s="90"/>
      <c r="AD12" s="90"/>
      <c r="AE12" s="177"/>
      <c r="AF12" s="183"/>
      <c r="AG12" s="184"/>
      <c r="AH12" s="105"/>
      <c r="AI12" s="107"/>
      <c r="AJ12" s="80"/>
      <c r="AK12" s="81"/>
      <c r="AL12" s="80"/>
      <c r="AM12" s="81"/>
      <c r="AN12" s="80"/>
      <c r="AO12" s="80"/>
      <c r="AP12" s="81"/>
    </row>
    <row r="13" spans="1:42" s="5" customFormat="1" ht="30.6" customHeight="1" x14ac:dyDescent="0.25">
      <c r="A13" s="373"/>
      <c r="B13" s="337"/>
      <c r="C13" s="340"/>
      <c r="D13" s="334"/>
      <c r="E13" s="334"/>
      <c r="F13" s="334"/>
      <c r="G13" s="45" t="s">
        <v>13</v>
      </c>
      <c r="H13" s="32">
        <f t="shared" ref="H13:AA13" si="0">+H9+H11</f>
        <v>4</v>
      </c>
      <c r="I13" s="69">
        <f t="shared" si="0"/>
        <v>0.5</v>
      </c>
      <c r="J13" s="32"/>
      <c r="K13" s="32"/>
      <c r="L13" s="32">
        <f t="shared" si="0"/>
        <v>1</v>
      </c>
      <c r="M13" s="32"/>
      <c r="N13" s="32"/>
      <c r="O13" s="32"/>
      <c r="P13" s="32"/>
      <c r="Q13" s="32">
        <f t="shared" si="0"/>
        <v>1</v>
      </c>
      <c r="R13" s="32"/>
      <c r="S13" s="32"/>
      <c r="T13" s="32"/>
      <c r="U13" s="32"/>
      <c r="V13" s="32">
        <f t="shared" si="0"/>
        <v>1</v>
      </c>
      <c r="W13" s="32"/>
      <c r="X13" s="32"/>
      <c r="Y13" s="32"/>
      <c r="Z13" s="32"/>
      <c r="AA13" s="69">
        <f t="shared" si="0"/>
        <v>0.5</v>
      </c>
      <c r="AB13" s="32"/>
      <c r="AC13" s="32"/>
      <c r="AD13" s="32"/>
      <c r="AE13" s="178"/>
      <c r="AF13" s="187"/>
      <c r="AG13" s="188"/>
      <c r="AH13" s="105"/>
      <c r="AI13" s="104"/>
      <c r="AJ13" s="80"/>
      <c r="AK13" s="83"/>
      <c r="AL13" s="80"/>
      <c r="AM13" s="83"/>
      <c r="AN13" s="80"/>
      <c r="AO13" s="80"/>
      <c r="AP13" s="83"/>
    </row>
    <row r="14" spans="1:42" s="5" customFormat="1" ht="33" customHeight="1" thickBot="1" x14ac:dyDescent="0.3">
      <c r="A14" s="373"/>
      <c r="B14" s="338"/>
      <c r="C14" s="341"/>
      <c r="D14" s="334"/>
      <c r="E14" s="334"/>
      <c r="F14" s="334"/>
      <c r="G14" s="46" t="s">
        <v>14</v>
      </c>
      <c r="H14" s="87">
        <f>+L14+Q14+V14+AA14+I14</f>
        <v>977433922</v>
      </c>
      <c r="I14" s="264">
        <f>+I10+I12</f>
        <v>187433922</v>
      </c>
      <c r="J14" s="88"/>
      <c r="K14" s="88"/>
      <c r="L14" s="87">
        <f t="shared" ref="L14:AA14" si="1">+L10+L12</f>
        <v>196000000</v>
      </c>
      <c r="M14" s="87"/>
      <c r="N14" s="87"/>
      <c r="O14" s="87"/>
      <c r="P14" s="87"/>
      <c r="Q14" s="87">
        <f t="shared" si="1"/>
        <v>197000000</v>
      </c>
      <c r="R14" s="87"/>
      <c r="S14" s="228"/>
      <c r="T14" s="235"/>
      <c r="U14" s="238"/>
      <c r="V14" s="87">
        <f t="shared" si="1"/>
        <v>198000000</v>
      </c>
      <c r="W14" s="87"/>
      <c r="X14" s="87"/>
      <c r="Y14" s="87"/>
      <c r="Z14" s="87"/>
      <c r="AA14" s="87">
        <f t="shared" si="1"/>
        <v>199000000</v>
      </c>
      <c r="AB14" s="87"/>
      <c r="AC14" s="87"/>
      <c r="AD14" s="87"/>
      <c r="AE14" s="176"/>
      <c r="AF14" s="194"/>
      <c r="AG14" s="195"/>
      <c r="AH14" s="180"/>
      <c r="AI14" s="108"/>
      <c r="AJ14" s="169"/>
      <c r="AK14" s="170"/>
      <c r="AL14" s="169"/>
      <c r="AM14" s="170"/>
      <c r="AN14" s="169"/>
      <c r="AO14" s="169"/>
      <c r="AP14" s="170"/>
    </row>
    <row r="15" spans="1:42" s="5" customFormat="1" ht="45" customHeight="1" x14ac:dyDescent="0.25">
      <c r="A15" s="373"/>
      <c r="B15" s="371">
        <v>2</v>
      </c>
      <c r="C15" s="345" t="s">
        <v>160</v>
      </c>
      <c r="D15" s="333" t="s">
        <v>128</v>
      </c>
      <c r="E15" s="334"/>
      <c r="F15" s="334"/>
      <c r="G15" s="48" t="s">
        <v>9</v>
      </c>
      <c r="H15" s="31">
        <v>6</v>
      </c>
      <c r="I15" s="31">
        <v>1</v>
      </c>
      <c r="J15" s="71"/>
      <c r="K15" s="71"/>
      <c r="L15" s="31">
        <v>1</v>
      </c>
      <c r="M15" s="31"/>
      <c r="N15" s="31"/>
      <c r="O15" s="31"/>
      <c r="P15" s="31"/>
      <c r="Q15" s="31">
        <v>2</v>
      </c>
      <c r="R15" s="31"/>
      <c r="S15" s="31"/>
      <c r="T15" s="240"/>
      <c r="U15" s="241"/>
      <c r="V15" s="27">
        <v>1</v>
      </c>
      <c r="W15" s="31"/>
      <c r="X15" s="31"/>
      <c r="Y15" s="31"/>
      <c r="Z15" s="31"/>
      <c r="AA15" s="31">
        <v>1</v>
      </c>
      <c r="AB15" s="31"/>
      <c r="AC15" s="31"/>
      <c r="AD15" s="31"/>
      <c r="AE15" s="189"/>
      <c r="AF15" s="196"/>
      <c r="AG15" s="197"/>
      <c r="AH15" s="109"/>
      <c r="AI15" s="102"/>
      <c r="AJ15" s="80"/>
      <c r="AK15" s="80"/>
      <c r="AL15" s="80"/>
      <c r="AM15" s="80"/>
      <c r="AN15" s="80"/>
      <c r="AO15" s="80"/>
      <c r="AP15" s="80"/>
    </row>
    <row r="16" spans="1:42" s="5" customFormat="1" ht="36" customHeight="1" x14ac:dyDescent="0.25">
      <c r="A16" s="373"/>
      <c r="B16" s="337"/>
      <c r="C16" s="340"/>
      <c r="D16" s="334"/>
      <c r="E16" s="334"/>
      <c r="F16" s="334"/>
      <c r="G16" s="45" t="s">
        <v>10</v>
      </c>
      <c r="H16" s="87">
        <f>+L16+Q16+V16+AA16+I16</f>
        <v>684000000</v>
      </c>
      <c r="I16" s="282">
        <v>144000000</v>
      </c>
      <c r="J16" s="88"/>
      <c r="K16" s="88"/>
      <c r="L16" s="87">
        <v>133000000</v>
      </c>
      <c r="M16" s="87"/>
      <c r="N16" s="87"/>
      <c r="O16" s="87"/>
      <c r="P16" s="87"/>
      <c r="Q16" s="87">
        <v>134000000</v>
      </c>
      <c r="R16" s="87"/>
      <c r="S16" s="228"/>
      <c r="T16" s="235"/>
      <c r="U16" s="238"/>
      <c r="V16" s="87">
        <v>136000000</v>
      </c>
      <c r="W16" s="87"/>
      <c r="X16" s="87"/>
      <c r="Y16" s="87"/>
      <c r="Z16" s="87"/>
      <c r="AA16" s="87">
        <v>137000000</v>
      </c>
      <c r="AB16" s="87"/>
      <c r="AC16" s="87"/>
      <c r="AD16" s="87"/>
      <c r="AE16" s="176"/>
      <c r="AF16" s="187"/>
      <c r="AG16" s="188"/>
      <c r="AH16" s="72"/>
      <c r="AI16" s="103"/>
      <c r="AJ16" s="80"/>
      <c r="AK16" s="80"/>
      <c r="AL16" s="80"/>
      <c r="AM16" s="80"/>
      <c r="AN16" s="80"/>
      <c r="AO16" s="80"/>
      <c r="AP16" s="80"/>
    </row>
    <row r="17" spans="1:42" s="5" customFormat="1" ht="36" customHeight="1" x14ac:dyDescent="0.25">
      <c r="A17" s="373"/>
      <c r="B17" s="337"/>
      <c r="C17" s="340"/>
      <c r="D17" s="334"/>
      <c r="E17" s="334"/>
      <c r="F17" s="334"/>
      <c r="G17" s="45" t="s">
        <v>11</v>
      </c>
      <c r="H17" s="90"/>
      <c r="I17" s="96"/>
      <c r="J17" s="96"/>
      <c r="K17" s="96"/>
      <c r="L17" s="90"/>
      <c r="M17" s="90"/>
      <c r="N17" s="90"/>
      <c r="O17" s="90"/>
      <c r="P17" s="90"/>
      <c r="Q17" s="90"/>
      <c r="R17" s="90"/>
      <c r="S17" s="90"/>
      <c r="T17" s="236"/>
      <c r="U17" s="239"/>
      <c r="V17" s="90"/>
      <c r="W17" s="90"/>
      <c r="X17" s="90"/>
      <c r="Y17" s="90"/>
      <c r="Z17" s="90"/>
      <c r="AA17" s="90"/>
      <c r="AB17" s="90"/>
      <c r="AC17" s="90"/>
      <c r="AD17" s="90"/>
      <c r="AE17" s="177"/>
      <c r="AF17" s="185"/>
      <c r="AG17" s="186"/>
      <c r="AH17" s="111"/>
      <c r="AI17" s="112"/>
      <c r="AJ17" s="82"/>
      <c r="AK17" s="82"/>
      <c r="AL17" s="82"/>
      <c r="AM17" s="82"/>
      <c r="AN17" s="82"/>
      <c r="AO17" s="82"/>
      <c r="AP17" s="82"/>
    </row>
    <row r="18" spans="1:42" s="5" customFormat="1" ht="36" customHeight="1" x14ac:dyDescent="0.25">
      <c r="A18" s="373"/>
      <c r="B18" s="337"/>
      <c r="C18" s="340"/>
      <c r="D18" s="334"/>
      <c r="E18" s="334"/>
      <c r="F18" s="334"/>
      <c r="G18" s="45" t="s">
        <v>12</v>
      </c>
      <c r="H18" s="97"/>
      <c r="I18" s="96"/>
      <c r="J18" s="96"/>
      <c r="K18" s="96"/>
      <c r="L18" s="98"/>
      <c r="M18" s="98"/>
      <c r="N18" s="98"/>
      <c r="O18" s="98"/>
      <c r="P18" s="98"/>
      <c r="Q18" s="97"/>
      <c r="R18" s="97"/>
      <c r="S18" s="229"/>
      <c r="T18" s="237"/>
      <c r="U18" s="243"/>
      <c r="V18" s="252"/>
      <c r="W18" s="257"/>
      <c r="X18" s="97"/>
      <c r="Y18" s="97"/>
      <c r="Z18" s="97"/>
      <c r="AA18" s="97"/>
      <c r="AB18" s="97"/>
      <c r="AC18" s="97"/>
      <c r="AD18" s="97"/>
      <c r="AE18" s="190"/>
      <c r="AF18" s="187"/>
      <c r="AG18" s="188"/>
      <c r="AH18" s="72"/>
      <c r="AI18" s="113"/>
      <c r="AJ18" s="80"/>
      <c r="AK18" s="82"/>
      <c r="AL18" s="80"/>
      <c r="AM18" s="82"/>
      <c r="AN18" s="80"/>
      <c r="AO18" s="80"/>
      <c r="AP18" s="82"/>
    </row>
    <row r="19" spans="1:42" s="5" customFormat="1" ht="36" customHeight="1" x14ac:dyDescent="0.25">
      <c r="A19" s="373"/>
      <c r="B19" s="337"/>
      <c r="C19" s="340"/>
      <c r="D19" s="334"/>
      <c r="E19" s="334"/>
      <c r="F19" s="334"/>
      <c r="G19" s="45" t="s">
        <v>13</v>
      </c>
      <c r="H19" s="32">
        <f t="shared" ref="H19:AA19" si="2">+H15+H17</f>
        <v>6</v>
      </c>
      <c r="I19" s="32">
        <f t="shared" si="2"/>
        <v>1</v>
      </c>
      <c r="J19" s="32"/>
      <c r="K19" s="32"/>
      <c r="L19" s="32">
        <f t="shared" si="2"/>
        <v>1</v>
      </c>
      <c r="M19" s="32"/>
      <c r="N19" s="32"/>
      <c r="O19" s="32"/>
      <c r="P19" s="32"/>
      <c r="Q19" s="32">
        <f t="shared" si="2"/>
        <v>2</v>
      </c>
      <c r="R19" s="32"/>
      <c r="S19" s="32"/>
      <c r="T19" s="32"/>
      <c r="U19" s="32"/>
      <c r="V19" s="32">
        <f t="shared" si="2"/>
        <v>1</v>
      </c>
      <c r="W19" s="32"/>
      <c r="X19" s="32"/>
      <c r="Y19" s="32"/>
      <c r="Z19" s="32"/>
      <c r="AA19" s="256">
        <f t="shared" si="2"/>
        <v>1</v>
      </c>
      <c r="AB19" s="32"/>
      <c r="AC19" s="32"/>
      <c r="AD19" s="32"/>
      <c r="AE19" s="178"/>
      <c r="AF19" s="187"/>
      <c r="AG19" s="188"/>
      <c r="AH19" s="192"/>
      <c r="AI19" s="110"/>
      <c r="AJ19" s="80"/>
      <c r="AK19" s="80"/>
      <c r="AL19" s="80"/>
      <c r="AM19" s="80"/>
      <c r="AN19" s="80"/>
      <c r="AO19" s="80"/>
      <c r="AP19" s="80"/>
    </row>
    <row r="20" spans="1:42" s="5" customFormat="1" ht="45.6" customHeight="1" thickBot="1" x14ac:dyDescent="0.3">
      <c r="A20" s="374"/>
      <c r="B20" s="338"/>
      <c r="C20" s="341"/>
      <c r="D20" s="334"/>
      <c r="E20" s="334"/>
      <c r="F20" s="334"/>
      <c r="G20" s="46" t="s">
        <v>14</v>
      </c>
      <c r="H20" s="87">
        <f>+L20+Q20+V20+AA20+I20</f>
        <v>684000000</v>
      </c>
      <c r="I20" s="264">
        <f>+I16+I18</f>
        <v>144000000</v>
      </c>
      <c r="J20" s="88"/>
      <c r="K20" s="88"/>
      <c r="L20" s="87">
        <f t="shared" ref="L20:AA20" si="3">+L16+L18</f>
        <v>133000000</v>
      </c>
      <c r="M20" s="87"/>
      <c r="N20" s="87"/>
      <c r="O20" s="87"/>
      <c r="P20" s="87"/>
      <c r="Q20" s="87">
        <f t="shared" si="3"/>
        <v>134000000</v>
      </c>
      <c r="R20" s="87"/>
      <c r="S20" s="228"/>
      <c r="T20" s="235"/>
      <c r="U20" s="238"/>
      <c r="V20" s="87">
        <f t="shared" si="3"/>
        <v>136000000</v>
      </c>
      <c r="W20" s="87"/>
      <c r="X20" s="87"/>
      <c r="Y20" s="87"/>
      <c r="Z20" s="87"/>
      <c r="AA20" s="87">
        <f t="shared" si="3"/>
        <v>137000000</v>
      </c>
      <c r="AB20" s="87"/>
      <c r="AC20" s="87"/>
      <c r="AD20" s="87"/>
      <c r="AE20" s="191"/>
      <c r="AF20" s="201"/>
      <c r="AG20" s="202"/>
      <c r="AH20" s="193"/>
      <c r="AI20" s="283"/>
      <c r="AJ20" s="169"/>
      <c r="AK20" s="170"/>
      <c r="AL20" s="169"/>
      <c r="AM20" s="170"/>
      <c r="AN20" s="169"/>
      <c r="AO20" s="169"/>
      <c r="AP20" s="170"/>
    </row>
    <row r="21" spans="1:42" s="5" customFormat="1" ht="63.75" customHeight="1" x14ac:dyDescent="0.25">
      <c r="A21" s="373" t="s">
        <v>126</v>
      </c>
      <c r="B21" s="342">
        <v>3</v>
      </c>
      <c r="C21" s="345" t="s">
        <v>161</v>
      </c>
      <c r="D21" s="333" t="s">
        <v>128</v>
      </c>
      <c r="E21" s="334"/>
      <c r="F21" s="334"/>
      <c r="G21" s="48" t="s">
        <v>9</v>
      </c>
      <c r="H21" s="27">
        <v>10</v>
      </c>
      <c r="I21" s="27">
        <v>2</v>
      </c>
      <c r="J21" s="27"/>
      <c r="K21" s="27"/>
      <c r="L21" s="27">
        <v>2</v>
      </c>
      <c r="M21" s="27"/>
      <c r="N21" s="27"/>
      <c r="O21" s="27"/>
      <c r="P21" s="27"/>
      <c r="Q21" s="27">
        <v>2</v>
      </c>
      <c r="R21" s="27"/>
      <c r="S21" s="27"/>
      <c r="T21" s="27"/>
      <c r="U21" s="27"/>
      <c r="V21" s="27">
        <v>2</v>
      </c>
      <c r="W21" s="27"/>
      <c r="X21" s="27"/>
      <c r="Y21" s="27"/>
      <c r="Z21" s="27"/>
      <c r="AA21" s="27">
        <v>2</v>
      </c>
      <c r="AB21" s="27"/>
      <c r="AC21" s="27"/>
      <c r="AD21" s="27"/>
      <c r="AE21" s="167"/>
      <c r="AF21" s="203"/>
      <c r="AG21" s="204"/>
      <c r="AH21" s="114"/>
      <c r="AI21" s="115"/>
      <c r="AJ21" s="85"/>
      <c r="AK21" s="80"/>
      <c r="AL21" s="85"/>
      <c r="AM21" s="80"/>
      <c r="AN21" s="85"/>
      <c r="AO21" s="85"/>
      <c r="AP21" s="80"/>
    </row>
    <row r="22" spans="1:42" s="5" customFormat="1" ht="66.75" customHeight="1" x14ac:dyDescent="0.25">
      <c r="A22" s="373"/>
      <c r="B22" s="343"/>
      <c r="C22" s="340"/>
      <c r="D22" s="334"/>
      <c r="E22" s="334"/>
      <c r="F22" s="334"/>
      <c r="G22" s="45" t="s">
        <v>10</v>
      </c>
      <c r="H22" s="87">
        <f>+L22+Q22+V22+AA22+I22</f>
        <v>5979000000</v>
      </c>
      <c r="I22" s="282">
        <v>699000000</v>
      </c>
      <c r="J22" s="88"/>
      <c r="K22" s="88"/>
      <c r="L22" s="87">
        <v>1320000000</v>
      </c>
      <c r="M22" s="87"/>
      <c r="N22" s="87"/>
      <c r="O22" s="87"/>
      <c r="P22" s="87"/>
      <c r="Q22" s="87">
        <v>1320000000</v>
      </c>
      <c r="R22" s="87"/>
      <c r="S22" s="228"/>
      <c r="T22" s="235"/>
      <c r="U22" s="238"/>
      <c r="V22" s="87">
        <v>1320000000</v>
      </c>
      <c r="W22" s="87"/>
      <c r="X22" s="87"/>
      <c r="Y22" s="87"/>
      <c r="Z22" s="87"/>
      <c r="AA22" s="87">
        <v>1320000000</v>
      </c>
      <c r="AB22" s="87"/>
      <c r="AC22" s="87"/>
      <c r="AD22" s="87"/>
      <c r="AE22" s="176"/>
      <c r="AF22" s="187"/>
      <c r="AG22" s="188"/>
      <c r="AH22" s="116"/>
      <c r="AI22" s="103"/>
      <c r="AJ22" s="80"/>
      <c r="AK22" s="80"/>
      <c r="AL22" s="80"/>
      <c r="AM22" s="80"/>
      <c r="AN22" s="80"/>
      <c r="AO22" s="80"/>
      <c r="AP22" s="80"/>
    </row>
    <row r="23" spans="1:42" s="5" customFormat="1" ht="53.25" customHeight="1" x14ac:dyDescent="0.25">
      <c r="A23" s="373"/>
      <c r="B23" s="343"/>
      <c r="C23" s="340"/>
      <c r="D23" s="334"/>
      <c r="E23" s="334"/>
      <c r="F23" s="334"/>
      <c r="G23" s="45" t="s">
        <v>11</v>
      </c>
      <c r="H23" s="90"/>
      <c r="I23" s="96"/>
      <c r="J23" s="96"/>
      <c r="K23" s="96"/>
      <c r="L23" s="90"/>
      <c r="M23" s="90"/>
      <c r="N23" s="90"/>
      <c r="O23" s="90"/>
      <c r="P23" s="90"/>
      <c r="Q23" s="90"/>
      <c r="R23" s="90"/>
      <c r="S23" s="90"/>
      <c r="T23" s="236"/>
      <c r="U23" s="239"/>
      <c r="V23" s="90"/>
      <c r="W23" s="90"/>
      <c r="X23" s="90"/>
      <c r="Y23" s="90"/>
      <c r="Z23" s="90"/>
      <c r="AA23" s="90"/>
      <c r="AB23" s="90"/>
      <c r="AC23" s="90"/>
      <c r="AD23" s="90"/>
      <c r="AE23" s="177"/>
      <c r="AF23" s="185"/>
      <c r="AG23" s="186"/>
      <c r="AH23" s="105"/>
      <c r="AI23" s="106"/>
      <c r="AJ23" s="82"/>
      <c r="AK23" s="82"/>
      <c r="AL23" s="82"/>
      <c r="AM23" s="82"/>
      <c r="AN23" s="82"/>
      <c r="AO23" s="82"/>
      <c r="AP23" s="82"/>
    </row>
    <row r="24" spans="1:42" s="5" customFormat="1" ht="62.25" customHeight="1" x14ac:dyDescent="0.25">
      <c r="A24" s="373"/>
      <c r="B24" s="343"/>
      <c r="C24" s="340"/>
      <c r="D24" s="334"/>
      <c r="E24" s="334"/>
      <c r="F24" s="334"/>
      <c r="G24" s="45" t="s">
        <v>12</v>
      </c>
      <c r="H24" s="99"/>
      <c r="I24" s="96"/>
      <c r="J24" s="96"/>
      <c r="K24" s="96"/>
      <c r="L24" s="99"/>
      <c r="M24" s="99"/>
      <c r="N24" s="99"/>
      <c r="O24" s="99"/>
      <c r="P24" s="99"/>
      <c r="Q24" s="100"/>
      <c r="R24" s="100"/>
      <c r="S24" s="230"/>
      <c r="T24" s="177"/>
      <c r="U24" s="243"/>
      <c r="V24" s="252"/>
      <c r="W24" s="251"/>
      <c r="X24" s="90"/>
      <c r="Y24" s="90"/>
      <c r="Z24" s="90"/>
      <c r="AA24" s="90"/>
      <c r="AB24" s="90"/>
      <c r="AC24" s="90"/>
      <c r="AD24" s="90"/>
      <c r="AE24" s="177"/>
      <c r="AF24" s="187"/>
      <c r="AG24" s="188"/>
      <c r="AH24" s="72"/>
      <c r="AI24" s="113"/>
      <c r="AJ24" s="80"/>
      <c r="AK24" s="80"/>
      <c r="AL24" s="80"/>
      <c r="AM24" s="80"/>
      <c r="AN24" s="80"/>
      <c r="AO24" s="80"/>
      <c r="AP24" s="80"/>
    </row>
    <row r="25" spans="1:42" s="5" customFormat="1" ht="54.75" customHeight="1" x14ac:dyDescent="0.25">
      <c r="A25" s="373"/>
      <c r="B25" s="343"/>
      <c r="C25" s="340"/>
      <c r="D25" s="334"/>
      <c r="E25" s="334"/>
      <c r="F25" s="334"/>
      <c r="G25" s="45" t="s">
        <v>13</v>
      </c>
      <c r="H25" s="91">
        <v>10</v>
      </c>
      <c r="I25" s="32">
        <f t="shared" ref="I25:AA25" si="4">+I21+I23</f>
        <v>2</v>
      </c>
      <c r="J25" s="32"/>
      <c r="K25" s="32"/>
      <c r="L25" s="32">
        <f t="shared" si="4"/>
        <v>2</v>
      </c>
      <c r="M25" s="32"/>
      <c r="N25" s="32"/>
      <c r="O25" s="32"/>
      <c r="P25" s="32"/>
      <c r="Q25" s="32">
        <f t="shared" si="4"/>
        <v>2</v>
      </c>
      <c r="R25" s="32"/>
      <c r="S25" s="32"/>
      <c r="T25" s="32"/>
      <c r="U25" s="32"/>
      <c r="V25" s="32">
        <f t="shared" si="4"/>
        <v>2</v>
      </c>
      <c r="W25" s="32"/>
      <c r="X25" s="32"/>
      <c r="Y25" s="32"/>
      <c r="Z25" s="32"/>
      <c r="AA25" s="32">
        <f t="shared" si="4"/>
        <v>2</v>
      </c>
      <c r="AB25" s="32"/>
      <c r="AC25" s="32"/>
      <c r="AD25" s="32"/>
      <c r="AE25" s="178"/>
      <c r="AF25" s="205"/>
      <c r="AG25" s="206"/>
      <c r="AH25" s="199"/>
      <c r="AI25" s="117"/>
      <c r="AJ25" s="80"/>
      <c r="AK25" s="80"/>
      <c r="AL25" s="80"/>
      <c r="AM25" s="80"/>
      <c r="AN25" s="80"/>
      <c r="AO25" s="80"/>
      <c r="AP25" s="80"/>
    </row>
    <row r="26" spans="1:42" s="5" customFormat="1" ht="63.75" customHeight="1" thickBot="1" x14ac:dyDescent="0.3">
      <c r="A26" s="375"/>
      <c r="B26" s="344"/>
      <c r="C26" s="346"/>
      <c r="D26" s="334"/>
      <c r="E26" s="334"/>
      <c r="F26" s="334"/>
      <c r="G26" s="46" t="s">
        <v>14</v>
      </c>
      <c r="H26" s="87">
        <f>+L26+Q26+V26+AA26+I26</f>
        <v>5979000000</v>
      </c>
      <c r="I26" s="264">
        <f>+I22+I24</f>
        <v>699000000</v>
      </c>
      <c r="J26" s="88"/>
      <c r="K26" s="88"/>
      <c r="L26" s="87">
        <f t="shared" ref="L26:AA26" si="5">+L22+L24</f>
        <v>1320000000</v>
      </c>
      <c r="M26" s="87"/>
      <c r="N26" s="87"/>
      <c r="O26" s="87"/>
      <c r="P26" s="87"/>
      <c r="Q26" s="87">
        <f t="shared" si="5"/>
        <v>1320000000</v>
      </c>
      <c r="R26" s="87"/>
      <c r="S26" s="228"/>
      <c r="T26" s="235"/>
      <c r="U26" s="238"/>
      <c r="V26" s="87">
        <f t="shared" si="5"/>
        <v>1320000000</v>
      </c>
      <c r="W26" s="87"/>
      <c r="X26" s="87"/>
      <c r="Y26" s="87"/>
      <c r="Z26" s="87"/>
      <c r="AA26" s="87">
        <f t="shared" si="5"/>
        <v>1320000000</v>
      </c>
      <c r="AB26" s="87"/>
      <c r="AC26" s="87"/>
      <c r="AD26" s="87"/>
      <c r="AE26" s="198"/>
      <c r="AF26" s="201"/>
      <c r="AG26" s="202"/>
      <c r="AH26" s="200"/>
      <c r="AI26" s="284"/>
      <c r="AJ26" s="169"/>
      <c r="AK26" s="84"/>
      <c r="AL26" s="169"/>
      <c r="AM26" s="84"/>
      <c r="AN26" s="169"/>
      <c r="AO26" s="169"/>
      <c r="AP26" s="84"/>
    </row>
    <row r="27" spans="1:42" s="5" customFormat="1" ht="63.75" customHeight="1" x14ac:dyDescent="0.25">
      <c r="A27" s="372" t="s">
        <v>127</v>
      </c>
      <c r="B27" s="342">
        <v>4</v>
      </c>
      <c r="C27" s="347" t="s">
        <v>162</v>
      </c>
      <c r="D27" s="333" t="s">
        <v>128</v>
      </c>
      <c r="E27" s="334"/>
      <c r="F27" s="334"/>
      <c r="G27" s="48" t="s">
        <v>9</v>
      </c>
      <c r="H27" s="27">
        <v>10</v>
      </c>
      <c r="I27" s="27">
        <v>1</v>
      </c>
      <c r="J27" s="66"/>
      <c r="K27" s="66"/>
      <c r="L27" s="27">
        <v>2</v>
      </c>
      <c r="M27" s="27"/>
      <c r="N27" s="27"/>
      <c r="O27" s="27"/>
      <c r="P27" s="27"/>
      <c r="Q27" s="91">
        <v>3</v>
      </c>
      <c r="R27" s="91"/>
      <c r="S27" s="27"/>
      <c r="T27" s="94"/>
      <c r="U27" s="244"/>
      <c r="V27" s="27">
        <v>3</v>
      </c>
      <c r="W27" s="27"/>
      <c r="X27" s="27"/>
      <c r="Y27" s="27"/>
      <c r="Z27" s="27"/>
      <c r="AA27" s="27">
        <v>1</v>
      </c>
      <c r="AB27" s="27"/>
      <c r="AC27" s="27"/>
      <c r="AD27" s="27"/>
      <c r="AE27" s="167"/>
      <c r="AF27" s="214"/>
      <c r="AG27" s="215"/>
      <c r="AH27" s="213"/>
      <c r="AI27" s="118"/>
      <c r="AJ27" s="80"/>
      <c r="AK27" s="80"/>
      <c r="AL27" s="80"/>
      <c r="AM27" s="80"/>
      <c r="AN27" s="80"/>
      <c r="AO27" s="80"/>
      <c r="AP27" s="80"/>
    </row>
    <row r="28" spans="1:42" s="5" customFormat="1" ht="66.75" customHeight="1" x14ac:dyDescent="0.25">
      <c r="A28" s="373"/>
      <c r="B28" s="343"/>
      <c r="C28" s="348"/>
      <c r="D28" s="334"/>
      <c r="E28" s="334"/>
      <c r="F28" s="334"/>
      <c r="G28" s="45" t="s">
        <v>10</v>
      </c>
      <c r="H28" s="87">
        <f>+L28+Q28+V28+AA28+I28</f>
        <v>1375000000</v>
      </c>
      <c r="I28" s="282">
        <v>183000000</v>
      </c>
      <c r="J28" s="88"/>
      <c r="K28" s="88"/>
      <c r="L28" s="87">
        <v>296000000</v>
      </c>
      <c r="M28" s="87"/>
      <c r="N28" s="87"/>
      <c r="O28" s="87"/>
      <c r="P28" s="87"/>
      <c r="Q28" s="87">
        <v>297000000</v>
      </c>
      <c r="R28" s="87"/>
      <c r="S28" s="228"/>
      <c r="T28" s="235"/>
      <c r="U28" s="238"/>
      <c r="V28" s="87">
        <v>299000000</v>
      </c>
      <c r="W28" s="87"/>
      <c r="X28" s="87"/>
      <c r="Y28" s="87"/>
      <c r="Z28" s="87"/>
      <c r="AA28" s="87">
        <v>300000000</v>
      </c>
      <c r="AB28" s="87"/>
      <c r="AC28" s="87"/>
      <c r="AD28" s="87"/>
      <c r="AE28" s="176"/>
      <c r="AF28" s="187"/>
      <c r="AG28" s="188"/>
      <c r="AH28" s="207"/>
      <c r="AI28" s="119"/>
      <c r="AJ28" s="80"/>
      <c r="AK28" s="80"/>
      <c r="AL28" s="80"/>
      <c r="AM28" s="80"/>
      <c r="AN28" s="80"/>
      <c r="AO28" s="80"/>
      <c r="AP28" s="80"/>
    </row>
    <row r="29" spans="1:42" s="5" customFormat="1" ht="53.25" customHeight="1" x14ac:dyDescent="0.25">
      <c r="A29" s="373"/>
      <c r="B29" s="343"/>
      <c r="C29" s="348"/>
      <c r="D29" s="334"/>
      <c r="E29" s="334"/>
      <c r="F29" s="334"/>
      <c r="G29" s="45" t="s">
        <v>11</v>
      </c>
      <c r="H29" s="90"/>
      <c r="I29" s="96"/>
      <c r="J29" s="96"/>
      <c r="K29" s="96"/>
      <c r="L29" s="90"/>
      <c r="M29" s="90"/>
      <c r="N29" s="90"/>
      <c r="O29" s="90"/>
      <c r="P29" s="90"/>
      <c r="Q29" s="95"/>
      <c r="R29" s="95"/>
      <c r="S29" s="95"/>
      <c r="T29" s="232"/>
      <c r="U29" s="247"/>
      <c r="V29" s="95"/>
      <c r="W29" s="95"/>
      <c r="X29" s="95"/>
      <c r="Y29" s="95"/>
      <c r="Z29" s="95"/>
      <c r="AA29" s="95"/>
      <c r="AB29" s="95"/>
      <c r="AC29" s="95"/>
      <c r="AD29" s="95"/>
      <c r="AE29" s="168"/>
      <c r="AF29" s="185"/>
      <c r="AG29" s="186"/>
      <c r="AH29" s="208"/>
      <c r="AI29" s="120"/>
      <c r="AJ29" s="82"/>
      <c r="AK29" s="82"/>
      <c r="AL29" s="82"/>
      <c r="AM29" s="82"/>
      <c r="AN29" s="82"/>
      <c r="AO29" s="82"/>
      <c r="AP29" s="82"/>
    </row>
    <row r="30" spans="1:42" s="5" customFormat="1" ht="62.25" customHeight="1" x14ac:dyDescent="0.25">
      <c r="A30" s="373"/>
      <c r="B30" s="343"/>
      <c r="C30" s="348"/>
      <c r="D30" s="334"/>
      <c r="E30" s="334"/>
      <c r="F30" s="334"/>
      <c r="G30" s="45" t="s">
        <v>12</v>
      </c>
      <c r="H30" s="90"/>
      <c r="I30" s="96"/>
      <c r="J30" s="96"/>
      <c r="K30" s="96"/>
      <c r="L30" s="93"/>
      <c r="M30" s="93"/>
      <c r="N30" s="93"/>
      <c r="O30" s="93"/>
      <c r="P30" s="93"/>
      <c r="Q30" s="95"/>
      <c r="R30" s="95"/>
      <c r="S30" s="95"/>
      <c r="T30" s="232"/>
      <c r="U30" s="245"/>
      <c r="V30" s="87"/>
      <c r="W30" s="95"/>
      <c r="X30" s="95"/>
      <c r="Y30" s="95"/>
      <c r="Z30" s="95"/>
      <c r="AA30" s="95"/>
      <c r="AB30" s="95"/>
      <c r="AC30" s="95"/>
      <c r="AD30" s="95"/>
      <c r="AE30" s="168"/>
      <c r="AF30" s="185"/>
      <c r="AG30" s="186"/>
      <c r="AH30" s="207"/>
      <c r="AI30" s="119"/>
      <c r="AJ30" s="80"/>
      <c r="AK30" s="80"/>
      <c r="AL30" s="80"/>
      <c r="AM30" s="80"/>
      <c r="AN30" s="80"/>
      <c r="AO30" s="80"/>
      <c r="AP30" s="80"/>
    </row>
    <row r="31" spans="1:42" s="5" customFormat="1" ht="54.75" customHeight="1" x14ac:dyDescent="0.25">
      <c r="A31" s="373"/>
      <c r="B31" s="343"/>
      <c r="C31" s="348"/>
      <c r="D31" s="334"/>
      <c r="E31" s="334"/>
      <c r="F31" s="334"/>
      <c r="G31" s="45" t="s">
        <v>13</v>
      </c>
      <c r="H31" s="32">
        <f t="shared" ref="H31:V31" si="6">+H27+H29</f>
        <v>10</v>
      </c>
      <c r="I31" s="256">
        <f t="shared" si="6"/>
        <v>1</v>
      </c>
      <c r="J31" s="32"/>
      <c r="K31" s="32"/>
      <c r="L31" s="32">
        <f t="shared" si="6"/>
        <v>2</v>
      </c>
      <c r="M31" s="32"/>
      <c r="N31" s="32"/>
      <c r="O31" s="32"/>
      <c r="P31" s="32"/>
      <c r="Q31" s="32">
        <f t="shared" si="6"/>
        <v>3</v>
      </c>
      <c r="R31" s="32"/>
      <c r="S31" s="32"/>
      <c r="T31" s="32"/>
      <c r="U31" s="32"/>
      <c r="V31" s="32">
        <f t="shared" si="6"/>
        <v>3</v>
      </c>
      <c r="W31" s="32"/>
      <c r="X31" s="32"/>
      <c r="Y31" s="32"/>
      <c r="Z31" s="32"/>
      <c r="AA31" s="256">
        <f t="shared" ref="AA31" si="7">+AA27+AA29</f>
        <v>1</v>
      </c>
      <c r="AB31" s="32"/>
      <c r="AC31" s="32"/>
      <c r="AD31" s="32"/>
      <c r="AE31" s="178"/>
      <c r="AF31" s="211"/>
      <c r="AG31" s="212"/>
      <c r="AH31" s="209"/>
      <c r="AI31" s="81"/>
      <c r="AJ31" s="80"/>
      <c r="AK31" s="80"/>
      <c r="AL31" s="80"/>
      <c r="AM31" s="80"/>
      <c r="AN31" s="80"/>
      <c r="AO31" s="80"/>
      <c r="AP31" s="80"/>
    </row>
    <row r="32" spans="1:42" s="5" customFormat="1" ht="63.75" customHeight="1" thickBot="1" x14ac:dyDescent="0.3">
      <c r="A32" s="373"/>
      <c r="B32" s="344"/>
      <c r="C32" s="349"/>
      <c r="D32" s="334"/>
      <c r="E32" s="334"/>
      <c r="F32" s="334"/>
      <c r="G32" s="47" t="s">
        <v>14</v>
      </c>
      <c r="H32" s="87">
        <f>+L32+Q32+V32+AA32+I32</f>
        <v>1375000000</v>
      </c>
      <c r="I32" s="264">
        <f>+I28+I30</f>
        <v>183000000</v>
      </c>
      <c r="J32" s="88"/>
      <c r="K32" s="88"/>
      <c r="L32" s="87">
        <f t="shared" ref="L32:AA32" si="8">+L28+L30</f>
        <v>296000000</v>
      </c>
      <c r="M32" s="87"/>
      <c r="N32" s="87"/>
      <c r="O32" s="87"/>
      <c r="P32" s="87"/>
      <c r="Q32" s="87">
        <f t="shared" si="8"/>
        <v>297000000</v>
      </c>
      <c r="R32" s="87"/>
      <c r="S32" s="228"/>
      <c r="T32" s="235"/>
      <c r="U32" s="238"/>
      <c r="V32" s="87">
        <f t="shared" si="8"/>
        <v>299000000</v>
      </c>
      <c r="W32" s="87"/>
      <c r="X32" s="87"/>
      <c r="Y32" s="87"/>
      <c r="Z32" s="87"/>
      <c r="AA32" s="87">
        <f t="shared" si="8"/>
        <v>300000000</v>
      </c>
      <c r="AB32" s="87"/>
      <c r="AC32" s="87"/>
      <c r="AD32" s="87"/>
      <c r="AE32" s="198"/>
      <c r="AF32" s="201"/>
      <c r="AG32" s="202"/>
      <c r="AH32" s="210"/>
      <c r="AI32" s="121"/>
      <c r="AJ32" s="169"/>
      <c r="AK32" s="170"/>
      <c r="AL32" s="169"/>
      <c r="AM32" s="170"/>
      <c r="AN32" s="169"/>
      <c r="AO32" s="169"/>
      <c r="AP32" s="170"/>
    </row>
    <row r="33" spans="1:42" s="5" customFormat="1" ht="63.75" customHeight="1" x14ac:dyDescent="0.25">
      <c r="A33" s="373"/>
      <c r="B33" s="342">
        <v>5</v>
      </c>
      <c r="C33" s="345" t="s">
        <v>163</v>
      </c>
      <c r="D33" s="333" t="s">
        <v>128</v>
      </c>
      <c r="E33" s="334"/>
      <c r="F33" s="334"/>
      <c r="G33" s="48" t="s">
        <v>9</v>
      </c>
      <c r="H33" s="27">
        <v>14</v>
      </c>
      <c r="I33" s="27">
        <v>1</v>
      </c>
      <c r="J33" s="27"/>
      <c r="K33" s="27"/>
      <c r="L33" s="27">
        <v>4</v>
      </c>
      <c r="M33" s="27"/>
      <c r="N33" s="27"/>
      <c r="O33" s="27"/>
      <c r="P33" s="27"/>
      <c r="Q33" s="258">
        <v>4</v>
      </c>
      <c r="R33" s="258"/>
      <c r="S33" s="27"/>
      <c r="T33" s="94"/>
      <c r="U33" s="248"/>
      <c r="V33" s="27">
        <v>4</v>
      </c>
      <c r="W33" s="27"/>
      <c r="X33" s="27"/>
      <c r="Y33" s="27"/>
      <c r="Z33" s="27"/>
      <c r="AA33" s="27">
        <v>1</v>
      </c>
      <c r="AB33" s="27"/>
      <c r="AC33" s="27"/>
      <c r="AD33" s="27"/>
      <c r="AE33" s="167"/>
      <c r="AF33" s="217"/>
      <c r="AG33" s="218"/>
      <c r="AH33" s="213"/>
      <c r="AI33" s="118"/>
      <c r="AJ33" s="80"/>
      <c r="AK33" s="80"/>
      <c r="AL33" s="80"/>
      <c r="AM33" s="80"/>
      <c r="AN33" s="80"/>
      <c r="AO33" s="80"/>
      <c r="AP33" s="80"/>
    </row>
    <row r="34" spans="1:42" s="5" customFormat="1" ht="66.75" customHeight="1" x14ac:dyDescent="0.25">
      <c r="A34" s="373"/>
      <c r="B34" s="343"/>
      <c r="C34" s="340"/>
      <c r="D34" s="334"/>
      <c r="E34" s="334"/>
      <c r="F34" s="334"/>
      <c r="G34" s="45" t="s">
        <v>10</v>
      </c>
      <c r="H34" s="87">
        <f>+L34+Q34+V34+AA34+I34</f>
        <v>1947000000</v>
      </c>
      <c r="I34" s="282">
        <v>259000000</v>
      </c>
      <c r="J34" s="88"/>
      <c r="K34" s="88"/>
      <c r="L34" s="87">
        <v>419000000</v>
      </c>
      <c r="M34" s="87"/>
      <c r="N34" s="87"/>
      <c r="O34" s="87"/>
      <c r="P34" s="87"/>
      <c r="Q34" s="87">
        <v>421000000</v>
      </c>
      <c r="R34" s="87"/>
      <c r="S34" s="228"/>
      <c r="T34" s="235"/>
      <c r="U34" s="238"/>
      <c r="V34" s="87">
        <v>423000000</v>
      </c>
      <c r="W34" s="87"/>
      <c r="X34" s="87"/>
      <c r="Y34" s="87"/>
      <c r="Z34" s="87"/>
      <c r="AA34" s="87">
        <v>425000000</v>
      </c>
      <c r="AB34" s="87"/>
      <c r="AC34" s="87"/>
      <c r="AD34" s="87"/>
      <c r="AE34" s="176"/>
      <c r="AF34" s="183"/>
      <c r="AG34" s="184"/>
      <c r="AH34" s="207"/>
      <c r="AI34" s="119"/>
      <c r="AJ34" s="80"/>
      <c r="AK34" s="80"/>
      <c r="AL34" s="80"/>
      <c r="AM34" s="80"/>
      <c r="AN34" s="80"/>
      <c r="AO34" s="80"/>
      <c r="AP34" s="80"/>
    </row>
    <row r="35" spans="1:42" s="5" customFormat="1" ht="53.25" customHeight="1" x14ac:dyDescent="0.25">
      <c r="A35" s="373"/>
      <c r="B35" s="343"/>
      <c r="C35" s="340"/>
      <c r="D35" s="334"/>
      <c r="E35" s="334"/>
      <c r="F35" s="334"/>
      <c r="G35" s="45" t="s">
        <v>11</v>
      </c>
      <c r="H35" s="90"/>
      <c r="I35" s="96"/>
      <c r="J35" s="96"/>
      <c r="K35" s="96"/>
      <c r="L35" s="90"/>
      <c r="M35" s="90"/>
      <c r="N35" s="90"/>
      <c r="O35" s="90"/>
      <c r="P35" s="92"/>
      <c r="Q35" s="95"/>
      <c r="R35" s="95"/>
      <c r="S35" s="90"/>
      <c r="T35" s="231"/>
      <c r="U35" s="247"/>
      <c r="V35" s="90"/>
      <c r="W35" s="90"/>
      <c r="X35" s="90"/>
      <c r="Y35" s="90"/>
      <c r="Z35" s="90"/>
      <c r="AA35" s="90"/>
      <c r="AB35" s="90"/>
      <c r="AC35" s="90"/>
      <c r="AD35" s="90"/>
      <c r="AE35" s="177"/>
      <c r="AF35" s="185"/>
      <c r="AG35" s="186"/>
      <c r="AH35" s="216"/>
      <c r="AI35" s="122"/>
      <c r="AJ35" s="82"/>
      <c r="AK35" s="82"/>
      <c r="AL35" s="82"/>
      <c r="AM35" s="82"/>
      <c r="AN35" s="82"/>
      <c r="AO35" s="82"/>
      <c r="AP35" s="82"/>
    </row>
    <row r="36" spans="1:42" s="5" customFormat="1" ht="62.25" customHeight="1" x14ac:dyDescent="0.25">
      <c r="A36" s="373"/>
      <c r="B36" s="343"/>
      <c r="C36" s="340"/>
      <c r="D36" s="334"/>
      <c r="E36" s="334"/>
      <c r="F36" s="334"/>
      <c r="G36" s="45" t="s">
        <v>12</v>
      </c>
      <c r="H36" s="90"/>
      <c r="I36" s="96"/>
      <c r="J36" s="96"/>
      <c r="K36" s="96"/>
      <c r="L36" s="93"/>
      <c r="M36" s="93"/>
      <c r="N36" s="93"/>
      <c r="O36" s="93"/>
      <c r="P36" s="93"/>
      <c r="Q36" s="101"/>
      <c r="R36" s="101"/>
      <c r="S36" s="101"/>
      <c r="T36" s="233"/>
      <c r="U36" s="245"/>
      <c r="V36" s="87"/>
      <c r="W36" s="90"/>
      <c r="X36" s="90"/>
      <c r="Y36" s="90"/>
      <c r="Z36" s="90"/>
      <c r="AA36" s="90"/>
      <c r="AB36" s="90"/>
      <c r="AC36" s="90"/>
      <c r="AD36" s="90"/>
      <c r="AE36" s="177"/>
      <c r="AF36" s="183"/>
      <c r="AG36" s="184"/>
      <c r="AH36" s="207"/>
      <c r="AI36" s="119"/>
      <c r="AJ36" s="80"/>
      <c r="AK36" s="80"/>
      <c r="AL36" s="80"/>
      <c r="AM36" s="80"/>
      <c r="AN36" s="80"/>
      <c r="AO36" s="80"/>
      <c r="AP36" s="80"/>
    </row>
    <row r="37" spans="1:42" s="5" customFormat="1" ht="54.75" customHeight="1" x14ac:dyDescent="0.25">
      <c r="A37" s="373"/>
      <c r="B37" s="343"/>
      <c r="C37" s="340"/>
      <c r="D37" s="334"/>
      <c r="E37" s="334"/>
      <c r="F37" s="334"/>
      <c r="G37" s="45" t="s">
        <v>13</v>
      </c>
      <c r="H37" s="32">
        <f t="shared" ref="H37:AA37" si="9">+H33+H35</f>
        <v>14</v>
      </c>
      <c r="I37" s="32">
        <f t="shared" si="9"/>
        <v>1</v>
      </c>
      <c r="J37" s="32"/>
      <c r="K37" s="32"/>
      <c r="L37" s="32">
        <f t="shared" si="9"/>
        <v>4</v>
      </c>
      <c r="M37" s="32"/>
      <c r="N37" s="32"/>
      <c r="O37" s="32"/>
      <c r="P37" s="32"/>
      <c r="Q37" s="32">
        <f t="shared" si="9"/>
        <v>4</v>
      </c>
      <c r="R37" s="32"/>
      <c r="S37" s="32"/>
      <c r="T37" s="32"/>
      <c r="U37" s="32"/>
      <c r="V37" s="32">
        <f t="shared" si="9"/>
        <v>4</v>
      </c>
      <c r="W37" s="32"/>
      <c r="X37" s="32"/>
      <c r="Y37" s="32"/>
      <c r="Z37" s="32"/>
      <c r="AA37" s="32">
        <f t="shared" si="9"/>
        <v>1</v>
      </c>
      <c r="AB37" s="69"/>
      <c r="AC37" s="69"/>
      <c r="AD37" s="69"/>
      <c r="AE37" s="178"/>
      <c r="AF37" s="211"/>
      <c r="AG37" s="212"/>
      <c r="AH37" s="209"/>
      <c r="AI37" s="81"/>
      <c r="AJ37" s="80"/>
      <c r="AK37" s="80"/>
      <c r="AL37" s="80"/>
      <c r="AM37" s="80"/>
      <c r="AN37" s="80"/>
      <c r="AO37" s="80"/>
      <c r="AP37" s="80"/>
    </row>
    <row r="38" spans="1:42" s="5" customFormat="1" ht="63.75" customHeight="1" thickBot="1" x14ac:dyDescent="0.3">
      <c r="A38" s="373"/>
      <c r="B38" s="344"/>
      <c r="C38" s="346"/>
      <c r="D38" s="334"/>
      <c r="E38" s="334"/>
      <c r="F38" s="334"/>
      <c r="G38" s="47" t="s">
        <v>14</v>
      </c>
      <c r="H38" s="87">
        <f>+L38+Q38+V38+AA38+I38</f>
        <v>1947000000</v>
      </c>
      <c r="I38" s="264">
        <f>+I34+I36</f>
        <v>259000000</v>
      </c>
      <c r="J38" s="88"/>
      <c r="K38" s="88"/>
      <c r="L38" s="87">
        <f t="shared" ref="L38:AA38" si="10">+L34+L36</f>
        <v>419000000</v>
      </c>
      <c r="M38" s="87"/>
      <c r="N38" s="87"/>
      <c r="O38" s="87"/>
      <c r="P38" s="87"/>
      <c r="Q38" s="87">
        <f t="shared" si="10"/>
        <v>421000000</v>
      </c>
      <c r="R38" s="87"/>
      <c r="S38" s="228"/>
      <c r="T38" s="235"/>
      <c r="U38" s="238"/>
      <c r="V38" s="87">
        <f t="shared" si="10"/>
        <v>423000000</v>
      </c>
      <c r="W38" s="87"/>
      <c r="X38" s="87"/>
      <c r="Y38" s="87"/>
      <c r="Z38" s="87"/>
      <c r="AA38" s="87">
        <f t="shared" si="10"/>
        <v>425000000</v>
      </c>
      <c r="AB38" s="87"/>
      <c r="AC38" s="87"/>
      <c r="AD38" s="87"/>
      <c r="AE38" s="198"/>
      <c r="AF38" s="201"/>
      <c r="AG38" s="202"/>
      <c r="AH38" s="210"/>
      <c r="AI38" s="121"/>
      <c r="AJ38" s="169"/>
      <c r="AK38" s="170"/>
      <c r="AL38" s="169"/>
      <c r="AM38" s="170"/>
      <c r="AN38" s="169"/>
      <c r="AO38" s="169"/>
      <c r="AP38" s="170"/>
    </row>
    <row r="39" spans="1:42" s="5" customFormat="1" ht="39" customHeight="1" x14ac:dyDescent="0.25">
      <c r="A39" s="373"/>
      <c r="B39" s="342">
        <v>6</v>
      </c>
      <c r="C39" s="345" t="s">
        <v>164</v>
      </c>
      <c r="D39" s="333" t="s">
        <v>128</v>
      </c>
      <c r="E39" s="334"/>
      <c r="F39" s="334"/>
      <c r="G39" s="48" t="s">
        <v>9</v>
      </c>
      <c r="H39" s="27">
        <v>24</v>
      </c>
      <c r="I39" s="27">
        <v>3</v>
      </c>
      <c r="J39" s="27"/>
      <c r="K39" s="27"/>
      <c r="L39" s="27">
        <v>6</v>
      </c>
      <c r="M39" s="27"/>
      <c r="N39" s="27"/>
      <c r="O39" s="27"/>
      <c r="P39" s="27"/>
      <c r="Q39" s="94">
        <v>6</v>
      </c>
      <c r="R39" s="27"/>
      <c r="S39" s="27"/>
      <c r="T39" s="94"/>
      <c r="U39" s="248"/>
      <c r="V39" s="27">
        <v>6</v>
      </c>
      <c r="W39" s="27"/>
      <c r="X39" s="27"/>
      <c r="Y39" s="27"/>
      <c r="Z39" s="27"/>
      <c r="AA39" s="27">
        <v>3</v>
      </c>
      <c r="AB39" s="27"/>
      <c r="AC39" s="27"/>
      <c r="AD39" s="27"/>
      <c r="AE39" s="167"/>
      <c r="AF39" s="220"/>
      <c r="AG39" s="221"/>
      <c r="AH39" s="213"/>
      <c r="AI39" s="118"/>
      <c r="AJ39" s="80"/>
      <c r="AK39" s="80"/>
      <c r="AL39" s="80"/>
      <c r="AM39" s="80"/>
      <c r="AN39" s="80"/>
      <c r="AO39" s="80"/>
      <c r="AP39" s="80"/>
    </row>
    <row r="40" spans="1:42" s="5" customFormat="1" ht="39" customHeight="1" x14ac:dyDescent="0.25">
      <c r="A40" s="373"/>
      <c r="B40" s="343"/>
      <c r="C40" s="340"/>
      <c r="D40" s="334"/>
      <c r="E40" s="334"/>
      <c r="F40" s="334"/>
      <c r="G40" s="45" t="s">
        <v>10</v>
      </c>
      <c r="H40" s="87">
        <f>+L40+Q40+V40+AA40+I40</f>
        <v>1342999895</v>
      </c>
      <c r="I40" s="282">
        <v>170999895</v>
      </c>
      <c r="J40" s="88"/>
      <c r="K40" s="88"/>
      <c r="L40" s="87">
        <v>291000000</v>
      </c>
      <c r="M40" s="87"/>
      <c r="N40" s="87"/>
      <c r="O40" s="87"/>
      <c r="P40" s="87"/>
      <c r="Q40" s="87">
        <v>292000000</v>
      </c>
      <c r="R40" s="87"/>
      <c r="S40" s="228"/>
      <c r="T40" s="235"/>
      <c r="U40" s="238"/>
      <c r="V40" s="87">
        <v>294000000</v>
      </c>
      <c r="W40" s="87"/>
      <c r="X40" s="87"/>
      <c r="Y40" s="87"/>
      <c r="Z40" s="87"/>
      <c r="AA40" s="87">
        <v>295000000</v>
      </c>
      <c r="AB40" s="87"/>
      <c r="AC40" s="87"/>
      <c r="AD40" s="87"/>
      <c r="AE40" s="176"/>
      <c r="AF40" s="183"/>
      <c r="AG40" s="184"/>
      <c r="AH40" s="207"/>
      <c r="AI40" s="119"/>
      <c r="AJ40" s="80"/>
      <c r="AK40" s="80"/>
      <c r="AL40" s="80"/>
      <c r="AM40" s="80"/>
      <c r="AN40" s="80"/>
      <c r="AO40" s="80"/>
      <c r="AP40" s="80"/>
    </row>
    <row r="41" spans="1:42" s="5" customFormat="1" ht="39" customHeight="1" x14ac:dyDescent="0.25">
      <c r="A41" s="373"/>
      <c r="B41" s="343"/>
      <c r="C41" s="340"/>
      <c r="D41" s="334"/>
      <c r="E41" s="334"/>
      <c r="F41" s="334"/>
      <c r="G41" s="45" t="s">
        <v>11</v>
      </c>
      <c r="H41" s="90"/>
      <c r="I41" s="96"/>
      <c r="J41" s="96"/>
      <c r="K41" s="96"/>
      <c r="L41" s="90"/>
      <c r="M41" s="90"/>
      <c r="N41" s="90"/>
      <c r="O41" s="90"/>
      <c r="P41" s="90"/>
      <c r="Q41" s="95"/>
      <c r="R41" s="95"/>
      <c r="S41" s="95"/>
      <c r="T41" s="232"/>
      <c r="U41" s="246"/>
      <c r="V41" s="95"/>
      <c r="W41" s="95"/>
      <c r="X41" s="95"/>
      <c r="Y41" s="95"/>
      <c r="Z41" s="95"/>
      <c r="AA41" s="95"/>
      <c r="AB41" s="95"/>
      <c r="AC41" s="95"/>
      <c r="AD41" s="95"/>
      <c r="AE41" s="168"/>
      <c r="AF41" s="185"/>
      <c r="AG41" s="186"/>
      <c r="AH41" s="208"/>
      <c r="AI41" s="120"/>
      <c r="AJ41" s="80"/>
      <c r="AK41" s="82"/>
      <c r="AL41" s="80"/>
      <c r="AM41" s="82"/>
      <c r="AN41" s="80"/>
      <c r="AO41" s="80"/>
      <c r="AP41" s="82"/>
    </row>
    <row r="42" spans="1:42" s="5" customFormat="1" ht="39" customHeight="1" x14ac:dyDescent="0.25">
      <c r="A42" s="373"/>
      <c r="B42" s="343"/>
      <c r="C42" s="340"/>
      <c r="D42" s="334"/>
      <c r="E42" s="334"/>
      <c r="F42" s="334"/>
      <c r="G42" s="45" t="s">
        <v>12</v>
      </c>
      <c r="H42" s="90"/>
      <c r="I42" s="96"/>
      <c r="J42" s="96"/>
      <c r="K42" s="96"/>
      <c r="L42" s="93"/>
      <c r="M42" s="93"/>
      <c r="N42" s="93"/>
      <c r="O42" s="93"/>
      <c r="P42" s="93"/>
      <c r="Q42" s="101"/>
      <c r="R42" s="101"/>
      <c r="S42" s="101"/>
      <c r="T42" s="233"/>
      <c r="U42" s="245"/>
      <c r="V42" s="87"/>
      <c r="W42" s="90"/>
      <c r="X42" s="90"/>
      <c r="Y42" s="90"/>
      <c r="Z42" s="90"/>
      <c r="AA42" s="90"/>
      <c r="AB42" s="90"/>
      <c r="AC42" s="90"/>
      <c r="AD42" s="90"/>
      <c r="AE42" s="219"/>
      <c r="AF42" s="183"/>
      <c r="AG42" s="184"/>
      <c r="AH42" s="207"/>
      <c r="AI42" s="119"/>
      <c r="AJ42" s="80"/>
      <c r="AK42" s="80"/>
      <c r="AL42" s="80"/>
      <c r="AM42" s="80"/>
      <c r="AN42" s="80"/>
      <c r="AO42" s="80"/>
      <c r="AP42" s="80"/>
    </row>
    <row r="43" spans="1:42" s="5" customFormat="1" ht="39" customHeight="1" x14ac:dyDescent="0.25">
      <c r="A43" s="373"/>
      <c r="B43" s="343"/>
      <c r="C43" s="340"/>
      <c r="D43" s="334"/>
      <c r="E43" s="334"/>
      <c r="F43" s="334"/>
      <c r="G43" s="45" t="s">
        <v>13</v>
      </c>
      <c r="H43" s="32">
        <f>+H39+H41</f>
        <v>24</v>
      </c>
      <c r="I43" s="32">
        <f t="shared" ref="I43:AA43" si="11">+I39+I41</f>
        <v>3</v>
      </c>
      <c r="J43" s="32"/>
      <c r="K43" s="32"/>
      <c r="L43" s="32">
        <f t="shared" si="11"/>
        <v>6</v>
      </c>
      <c r="M43" s="32"/>
      <c r="N43" s="32"/>
      <c r="O43" s="32"/>
      <c r="P43" s="32"/>
      <c r="Q43" s="32">
        <f t="shared" si="11"/>
        <v>6</v>
      </c>
      <c r="R43" s="32"/>
      <c r="S43" s="32"/>
      <c r="T43" s="32"/>
      <c r="U43" s="32"/>
      <c r="V43" s="32">
        <f t="shared" si="11"/>
        <v>6</v>
      </c>
      <c r="W43" s="32"/>
      <c r="X43" s="32"/>
      <c r="Y43" s="32"/>
      <c r="Z43" s="32"/>
      <c r="AA43" s="32">
        <f t="shared" si="11"/>
        <v>3</v>
      </c>
      <c r="AB43" s="32"/>
      <c r="AC43" s="32"/>
      <c r="AD43" s="32"/>
      <c r="AE43" s="178"/>
      <c r="AF43" s="187"/>
      <c r="AG43" s="188"/>
      <c r="AH43" s="209"/>
      <c r="AI43" s="123"/>
      <c r="AJ43" s="80"/>
      <c r="AK43" s="83"/>
      <c r="AL43" s="80"/>
      <c r="AM43" s="83"/>
      <c r="AN43" s="80"/>
      <c r="AO43" s="80"/>
      <c r="AP43" s="83"/>
    </row>
    <row r="44" spans="1:42" s="5" customFormat="1" ht="39" customHeight="1" thickBot="1" x14ac:dyDescent="0.3">
      <c r="A44" s="373"/>
      <c r="B44" s="344"/>
      <c r="C44" s="346"/>
      <c r="D44" s="335"/>
      <c r="E44" s="334"/>
      <c r="F44" s="334"/>
      <c r="G44" s="47" t="s">
        <v>14</v>
      </c>
      <c r="H44" s="285">
        <f>+L44+Q44+V44+AA44+I44</f>
        <v>1342999895</v>
      </c>
      <c r="I44" s="286">
        <f>+I40+I42</f>
        <v>170999895</v>
      </c>
      <c r="J44" s="287"/>
      <c r="K44" s="287"/>
      <c r="L44" s="285">
        <f t="shared" ref="L44:AA44" si="12">+L40+L42</f>
        <v>291000000</v>
      </c>
      <c r="M44" s="285"/>
      <c r="N44" s="285"/>
      <c r="O44" s="285"/>
      <c r="P44" s="285"/>
      <c r="Q44" s="285">
        <f t="shared" si="12"/>
        <v>292000000</v>
      </c>
      <c r="R44" s="285"/>
      <c r="S44" s="288"/>
      <c r="T44" s="289"/>
      <c r="U44" s="290"/>
      <c r="V44" s="285">
        <f t="shared" si="12"/>
        <v>294000000</v>
      </c>
      <c r="W44" s="285"/>
      <c r="X44" s="285"/>
      <c r="Y44" s="285"/>
      <c r="Z44" s="285"/>
      <c r="AA44" s="285">
        <f t="shared" si="12"/>
        <v>295000000</v>
      </c>
      <c r="AB44" s="87"/>
      <c r="AC44" s="87"/>
      <c r="AD44" s="87"/>
      <c r="AE44" s="198"/>
      <c r="AF44" s="201"/>
      <c r="AG44" s="202"/>
      <c r="AH44" s="210"/>
      <c r="AI44" s="121"/>
      <c r="AJ44" s="169"/>
      <c r="AK44" s="170"/>
      <c r="AL44" s="169"/>
      <c r="AM44" s="170"/>
      <c r="AN44" s="169"/>
      <c r="AO44" s="169"/>
      <c r="AP44" s="170"/>
    </row>
    <row r="45" spans="1:42" ht="31.5" customHeight="1" x14ac:dyDescent="0.25">
      <c r="A45" s="362" t="s">
        <v>15</v>
      </c>
      <c r="B45" s="363"/>
      <c r="C45" s="363"/>
      <c r="D45" s="364"/>
      <c r="E45" s="363"/>
      <c r="F45" s="365"/>
      <c r="G45" s="48" t="s">
        <v>10</v>
      </c>
      <c r="H45" s="33">
        <f>H10+H16+H22+H28+H34+H40</f>
        <v>12305433817</v>
      </c>
      <c r="I45" s="33">
        <f>I10+I16+I22+I28+I34+I40</f>
        <v>1643433817</v>
      </c>
      <c r="J45" s="33">
        <f t="shared" ref="J45" si="13">J10+J16+J22+J28+J34+J40</f>
        <v>0</v>
      </c>
      <c r="K45" s="33">
        <f t="shared" ref="K45:AA45" si="14">K10+K16+K22+K28+K34+K40</f>
        <v>0</v>
      </c>
      <c r="L45" s="33">
        <f t="shared" si="14"/>
        <v>2655000000</v>
      </c>
      <c r="M45" s="33">
        <f t="shared" si="14"/>
        <v>0</v>
      </c>
      <c r="N45" s="33">
        <f t="shared" si="14"/>
        <v>0</v>
      </c>
      <c r="O45" s="33">
        <f t="shared" si="14"/>
        <v>0</v>
      </c>
      <c r="P45" s="33">
        <f t="shared" si="14"/>
        <v>0</v>
      </c>
      <c r="Q45" s="33">
        <f t="shared" si="14"/>
        <v>2661000000</v>
      </c>
      <c r="R45" s="33">
        <f t="shared" si="14"/>
        <v>0</v>
      </c>
      <c r="S45" s="33">
        <f t="shared" si="14"/>
        <v>0</v>
      </c>
      <c r="T45" s="33">
        <f t="shared" si="14"/>
        <v>0</v>
      </c>
      <c r="U45" s="33">
        <f t="shared" si="14"/>
        <v>0</v>
      </c>
      <c r="V45" s="33">
        <f t="shared" si="14"/>
        <v>2670000000</v>
      </c>
      <c r="W45" s="33">
        <f t="shared" si="14"/>
        <v>0</v>
      </c>
      <c r="X45" s="33">
        <f t="shared" si="14"/>
        <v>0</v>
      </c>
      <c r="Y45" s="33">
        <f t="shared" si="14"/>
        <v>0</v>
      </c>
      <c r="Z45" s="33">
        <f t="shared" si="14"/>
        <v>0</v>
      </c>
      <c r="AA45" s="33">
        <f t="shared" si="14"/>
        <v>2676000000</v>
      </c>
      <c r="AB45" s="33">
        <f t="shared" ref="AB45:AI45" si="15">AB10+AB16+AB22+AB28+AB34+AB40</f>
        <v>0</v>
      </c>
      <c r="AC45" s="33">
        <f t="shared" si="15"/>
        <v>0</v>
      </c>
      <c r="AD45" s="33">
        <f t="shared" si="15"/>
        <v>0</v>
      </c>
      <c r="AE45" s="33">
        <f t="shared" si="15"/>
        <v>0</v>
      </c>
      <c r="AF45" s="33">
        <f t="shared" si="15"/>
        <v>0</v>
      </c>
      <c r="AG45" s="33">
        <f t="shared" si="15"/>
        <v>0</v>
      </c>
      <c r="AH45" s="33">
        <f t="shared" si="15"/>
        <v>0</v>
      </c>
      <c r="AI45" s="33">
        <f t="shared" si="15"/>
        <v>0</v>
      </c>
      <c r="AJ45" s="49"/>
      <c r="AK45" s="50"/>
      <c r="AL45" s="49"/>
      <c r="AM45" s="50"/>
      <c r="AN45" s="49"/>
      <c r="AO45" s="49"/>
      <c r="AP45" s="50"/>
    </row>
    <row r="46" spans="1:42" ht="28.5" customHeight="1" x14ac:dyDescent="0.25">
      <c r="A46" s="366"/>
      <c r="B46" s="364"/>
      <c r="C46" s="364"/>
      <c r="D46" s="364"/>
      <c r="E46" s="364"/>
      <c r="F46" s="367"/>
      <c r="G46" s="45" t="s">
        <v>12</v>
      </c>
      <c r="H46" s="33">
        <f>+H12+H18+H24+H30+H36+H42</f>
        <v>0</v>
      </c>
      <c r="I46" s="33">
        <f t="shared" ref="I46:J46" si="16">+I12+I18+I24+I30+I36+I42</f>
        <v>0</v>
      </c>
      <c r="J46" s="33">
        <f t="shared" si="16"/>
        <v>0</v>
      </c>
      <c r="K46" s="33">
        <f t="shared" ref="K46:AA46" si="17">+K12+K18+K24+K30+K36+K42</f>
        <v>0</v>
      </c>
      <c r="L46" s="33">
        <f t="shared" si="17"/>
        <v>0</v>
      </c>
      <c r="M46" s="33">
        <f t="shared" si="17"/>
        <v>0</v>
      </c>
      <c r="N46" s="33">
        <f t="shared" si="17"/>
        <v>0</v>
      </c>
      <c r="O46" s="33">
        <f t="shared" si="17"/>
        <v>0</v>
      </c>
      <c r="P46" s="33">
        <f t="shared" si="17"/>
        <v>0</v>
      </c>
      <c r="Q46" s="33">
        <f t="shared" si="17"/>
        <v>0</v>
      </c>
      <c r="R46" s="33">
        <f t="shared" si="17"/>
        <v>0</v>
      </c>
      <c r="S46" s="33">
        <f t="shared" si="17"/>
        <v>0</v>
      </c>
      <c r="T46" s="33">
        <f t="shared" si="17"/>
        <v>0</v>
      </c>
      <c r="U46" s="33">
        <f t="shared" si="17"/>
        <v>0</v>
      </c>
      <c r="V46" s="33">
        <f t="shared" si="17"/>
        <v>0</v>
      </c>
      <c r="W46" s="33">
        <f t="shared" si="17"/>
        <v>0</v>
      </c>
      <c r="X46" s="33">
        <f t="shared" si="17"/>
        <v>0</v>
      </c>
      <c r="Y46" s="33">
        <f t="shared" si="17"/>
        <v>0</v>
      </c>
      <c r="Z46" s="33">
        <f t="shared" si="17"/>
        <v>0</v>
      </c>
      <c r="AA46" s="33">
        <f t="shared" si="17"/>
        <v>0</v>
      </c>
      <c r="AB46" s="33">
        <f t="shared" ref="AB46:AI46" si="18">+AB12+AB18+AB24+AB30+AB36+AB42</f>
        <v>0</v>
      </c>
      <c r="AC46" s="33">
        <f t="shared" si="18"/>
        <v>0</v>
      </c>
      <c r="AD46" s="33">
        <f t="shared" si="18"/>
        <v>0</v>
      </c>
      <c r="AE46" s="33">
        <f t="shared" si="18"/>
        <v>0</v>
      </c>
      <c r="AF46" s="33">
        <f t="shared" si="18"/>
        <v>0</v>
      </c>
      <c r="AG46" s="33">
        <f t="shared" si="18"/>
        <v>0</v>
      </c>
      <c r="AH46" s="33">
        <f t="shared" si="18"/>
        <v>0</v>
      </c>
      <c r="AI46" s="33">
        <f t="shared" si="18"/>
        <v>0</v>
      </c>
      <c r="AJ46" s="50"/>
      <c r="AK46" s="50"/>
      <c r="AL46" s="50"/>
      <c r="AM46" s="50"/>
      <c r="AN46" s="50"/>
      <c r="AO46" s="50"/>
      <c r="AP46" s="50"/>
    </row>
    <row r="47" spans="1:42" ht="35.25" customHeight="1" thickBot="1" x14ac:dyDescent="0.3">
      <c r="A47" s="368"/>
      <c r="B47" s="369"/>
      <c r="C47" s="369"/>
      <c r="D47" s="369"/>
      <c r="E47" s="369"/>
      <c r="F47" s="370"/>
      <c r="G47" s="47" t="s">
        <v>15</v>
      </c>
      <c r="H47" s="54">
        <f t="shared" ref="H47" si="19">H45+H46</f>
        <v>12305433817</v>
      </c>
      <c r="I47" s="54">
        <f t="shared" ref="I47:J47" si="20">I45+I46</f>
        <v>1643433817</v>
      </c>
      <c r="J47" s="54">
        <f t="shared" si="20"/>
        <v>0</v>
      </c>
      <c r="K47" s="54">
        <f t="shared" ref="K47:AA47" si="21">K45+K46</f>
        <v>0</v>
      </c>
      <c r="L47" s="54">
        <f t="shared" si="21"/>
        <v>2655000000</v>
      </c>
      <c r="M47" s="54">
        <f t="shared" si="21"/>
        <v>0</v>
      </c>
      <c r="N47" s="54">
        <f t="shared" si="21"/>
        <v>0</v>
      </c>
      <c r="O47" s="54">
        <f t="shared" si="21"/>
        <v>0</v>
      </c>
      <c r="P47" s="54">
        <f t="shared" si="21"/>
        <v>0</v>
      </c>
      <c r="Q47" s="54">
        <f t="shared" si="21"/>
        <v>2661000000</v>
      </c>
      <c r="R47" s="54">
        <f t="shared" si="21"/>
        <v>0</v>
      </c>
      <c r="S47" s="54">
        <f t="shared" si="21"/>
        <v>0</v>
      </c>
      <c r="T47" s="54">
        <f t="shared" si="21"/>
        <v>0</v>
      </c>
      <c r="U47" s="54">
        <f t="shared" si="21"/>
        <v>0</v>
      </c>
      <c r="V47" s="54">
        <f t="shared" si="21"/>
        <v>2670000000</v>
      </c>
      <c r="W47" s="54">
        <f t="shared" si="21"/>
        <v>0</v>
      </c>
      <c r="X47" s="54">
        <f t="shared" si="21"/>
        <v>0</v>
      </c>
      <c r="Y47" s="54">
        <f t="shared" si="21"/>
        <v>0</v>
      </c>
      <c r="Z47" s="54">
        <f t="shared" si="21"/>
        <v>0</v>
      </c>
      <c r="AA47" s="54">
        <f t="shared" si="21"/>
        <v>2676000000</v>
      </c>
      <c r="AB47" s="54">
        <f t="shared" ref="AB47:AI47" si="22">AB45+AB46</f>
        <v>0</v>
      </c>
      <c r="AC47" s="54">
        <f t="shared" si="22"/>
        <v>0</v>
      </c>
      <c r="AD47" s="54">
        <f t="shared" si="22"/>
        <v>0</v>
      </c>
      <c r="AE47" s="54">
        <f t="shared" si="22"/>
        <v>0</v>
      </c>
      <c r="AF47" s="54">
        <f t="shared" si="22"/>
        <v>0</v>
      </c>
      <c r="AG47" s="54">
        <f t="shared" si="22"/>
        <v>0</v>
      </c>
      <c r="AH47" s="54">
        <f t="shared" si="22"/>
        <v>0</v>
      </c>
      <c r="AI47" s="54">
        <f t="shared" si="22"/>
        <v>0</v>
      </c>
      <c r="AJ47" s="55"/>
      <c r="AK47" s="55"/>
      <c r="AL47" s="55"/>
      <c r="AM47" s="55"/>
      <c r="AN47" s="55"/>
      <c r="AO47" s="55"/>
      <c r="AP47" s="55"/>
    </row>
    <row r="48" spans="1:42" ht="71.25" customHeight="1" x14ac:dyDescent="0.25">
      <c r="A48" s="361" t="s">
        <v>32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</row>
    <row r="50" spans="18:32" x14ac:dyDescent="0.25">
      <c r="S50" s="223"/>
      <c r="AF50" s="222"/>
    </row>
    <row r="54" spans="18:32" x14ac:dyDescent="0.25">
      <c r="R54" s="224"/>
    </row>
    <row r="57" spans="18:32" x14ac:dyDescent="0.25">
      <c r="V57" s="224"/>
    </row>
  </sheetData>
  <mergeCells count="53">
    <mergeCell ref="F1:AP1"/>
    <mergeCell ref="F2:AP2"/>
    <mergeCell ref="O3:AP3"/>
    <mergeCell ref="O4:AP4"/>
    <mergeCell ref="AL6:AL8"/>
    <mergeCell ref="AM6:AM8"/>
    <mergeCell ref="AN6:AN8"/>
    <mergeCell ref="AO6:AO8"/>
    <mergeCell ref="AP6:AP8"/>
    <mergeCell ref="H6:H8"/>
    <mergeCell ref="AK6:AK8"/>
    <mergeCell ref="AJ6:AJ8"/>
    <mergeCell ref="A48:AK48"/>
    <mergeCell ref="A45:F47"/>
    <mergeCell ref="B15:B20"/>
    <mergeCell ref="C15:C20"/>
    <mergeCell ref="B21:B26"/>
    <mergeCell ref="C21:C26"/>
    <mergeCell ref="C33:C38"/>
    <mergeCell ref="F9:F44"/>
    <mergeCell ref="E9:E44"/>
    <mergeCell ref="A9:A20"/>
    <mergeCell ref="A21:A26"/>
    <mergeCell ref="A27:A44"/>
    <mergeCell ref="D9:D14"/>
    <mergeCell ref="D15:D20"/>
    <mergeCell ref="D21:D26"/>
    <mergeCell ref="D27:D32"/>
    <mergeCell ref="A1:E4"/>
    <mergeCell ref="AF7:AI7"/>
    <mergeCell ref="I7:K7"/>
    <mergeCell ref="L7:P7"/>
    <mergeCell ref="Q7:U7"/>
    <mergeCell ref="F3:N3"/>
    <mergeCell ref="F4:N4"/>
    <mergeCell ref="F6:F8"/>
    <mergeCell ref="AF6:AI6"/>
    <mergeCell ref="A6:A8"/>
    <mergeCell ref="G6:G8"/>
    <mergeCell ref="B6:D7"/>
    <mergeCell ref="I6:AE6"/>
    <mergeCell ref="V7:Z7"/>
    <mergeCell ref="E6:E8"/>
    <mergeCell ref="AA7:AE7"/>
    <mergeCell ref="D33:D38"/>
    <mergeCell ref="D39:D44"/>
    <mergeCell ref="B9:B14"/>
    <mergeCell ref="C9:C14"/>
    <mergeCell ref="B39:B44"/>
    <mergeCell ref="C39:C44"/>
    <mergeCell ref="B27:B32"/>
    <mergeCell ref="C27:C32"/>
    <mergeCell ref="B33:B38"/>
  </mergeCells>
  <printOptions horizontalCentered="1" verticalCentered="1"/>
  <pageMargins left="0" right="0" top="0.74803149606299213" bottom="0" header="0.31496062992125984" footer="0"/>
  <pageSetup scale="39" fitToHeight="0" orientation="landscape" r:id="rId1"/>
  <colBreaks count="1" manualBreakCount="1">
    <brk id="22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03"/>
  <sheetViews>
    <sheetView view="pageBreakPreview" topLeftCell="A4" zoomScale="71" zoomScaleNormal="70" zoomScaleSheetLayoutView="71" workbookViewId="0">
      <selection activeCell="A8" sqref="A8:A11"/>
    </sheetView>
  </sheetViews>
  <sheetFormatPr baseColWidth="10" defaultColWidth="11.42578125" defaultRowHeight="12.75" x14ac:dyDescent="0.25"/>
  <cols>
    <col min="1" max="1" width="12.28515625" style="8" customWidth="1"/>
    <col min="2" max="2" width="22.7109375" style="8" customWidth="1"/>
    <col min="3" max="3" width="27.5703125" style="23" customWidth="1"/>
    <col min="4" max="4" width="6.140625" style="8" customWidth="1"/>
    <col min="5" max="5" width="7.85546875" style="8" customWidth="1"/>
    <col min="6" max="6" width="13.28515625" style="8" customWidth="1"/>
    <col min="7" max="7" width="7" style="8" customWidth="1"/>
    <col min="8" max="8" width="6.7109375" style="8" customWidth="1"/>
    <col min="9" max="11" width="7" style="8" customWidth="1"/>
    <col min="12" max="13" width="7.7109375" style="8" customWidth="1"/>
    <col min="14" max="14" width="8.140625" style="9" customWidth="1"/>
    <col min="15" max="15" width="8.5703125" style="9" customWidth="1"/>
    <col min="16" max="16" width="8.85546875" style="9" customWidth="1"/>
    <col min="17" max="17" width="8.42578125" style="9" customWidth="1"/>
    <col min="18" max="18" width="8.28515625" style="9" customWidth="1"/>
    <col min="19" max="19" width="11.7109375" style="9" customWidth="1"/>
    <col min="20" max="20" width="12.28515625" style="9" customWidth="1"/>
    <col min="21" max="21" width="14.5703125" style="9" customWidth="1"/>
    <col min="22" max="57" width="11.42578125" style="13"/>
    <col min="58" max="16384" width="11.42578125" style="8"/>
  </cols>
  <sheetData>
    <row r="1" spans="1:50" s="10" customFormat="1" ht="33" customHeight="1" x14ac:dyDescent="0.25">
      <c r="A1" s="405"/>
      <c r="B1" s="406"/>
      <c r="C1" s="411" t="s">
        <v>0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</row>
    <row r="2" spans="1:50" s="10" customFormat="1" ht="30" customHeight="1" x14ac:dyDescent="0.25">
      <c r="A2" s="407"/>
      <c r="B2" s="408"/>
      <c r="C2" s="412" t="s">
        <v>112</v>
      </c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</row>
    <row r="3" spans="1:50" s="10" customFormat="1" ht="27.75" customHeight="1" x14ac:dyDescent="0.25">
      <c r="A3" s="407"/>
      <c r="B3" s="408"/>
      <c r="C3" s="34" t="s">
        <v>1</v>
      </c>
      <c r="D3" s="413" t="s">
        <v>114</v>
      </c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50" s="10" customFormat="1" ht="33" customHeight="1" thickBot="1" x14ac:dyDescent="0.3">
      <c r="A4" s="409"/>
      <c r="B4" s="410"/>
      <c r="C4" s="56" t="s">
        <v>16</v>
      </c>
      <c r="D4" s="414" t="s">
        <v>140</v>
      </c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</row>
    <row r="5" spans="1:50" s="10" customFormat="1" ht="13.5" thickBot="1" x14ac:dyDescent="0.3">
      <c r="A5" s="11"/>
      <c r="B5" s="8"/>
      <c r="C5" s="20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</row>
    <row r="6" spans="1:50" s="12" customFormat="1" ht="42.75" customHeight="1" x14ac:dyDescent="0.25">
      <c r="A6" s="226" t="s">
        <v>67</v>
      </c>
      <c r="B6" s="404" t="s">
        <v>68</v>
      </c>
      <c r="C6" s="415" t="s">
        <v>69</v>
      </c>
      <c r="D6" s="417" t="s">
        <v>70</v>
      </c>
      <c r="E6" s="418"/>
      <c r="F6" s="404" t="s">
        <v>133</v>
      </c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 t="s">
        <v>74</v>
      </c>
      <c r="U6" s="404"/>
    </row>
    <row r="7" spans="1:50" s="12" customFormat="1" ht="44.25" customHeight="1" thickBot="1" x14ac:dyDescent="0.3">
      <c r="A7" s="227"/>
      <c r="B7" s="419"/>
      <c r="C7" s="416"/>
      <c r="D7" s="57" t="s">
        <v>71</v>
      </c>
      <c r="E7" s="57" t="s">
        <v>72</v>
      </c>
      <c r="F7" s="57" t="s">
        <v>73</v>
      </c>
      <c r="G7" s="58" t="s">
        <v>17</v>
      </c>
      <c r="H7" s="58" t="s">
        <v>18</v>
      </c>
      <c r="I7" s="58" t="s">
        <v>19</v>
      </c>
      <c r="J7" s="58" t="s">
        <v>20</v>
      </c>
      <c r="K7" s="58" t="s">
        <v>21</v>
      </c>
      <c r="L7" s="58" t="s">
        <v>22</v>
      </c>
      <c r="M7" s="58" t="s">
        <v>23</v>
      </c>
      <c r="N7" s="58" t="s">
        <v>24</v>
      </c>
      <c r="O7" s="58" t="s">
        <v>25</v>
      </c>
      <c r="P7" s="58" t="s">
        <v>26</v>
      </c>
      <c r="Q7" s="58" t="s">
        <v>27</v>
      </c>
      <c r="R7" s="58" t="s">
        <v>28</v>
      </c>
      <c r="S7" s="59" t="s">
        <v>29</v>
      </c>
      <c r="T7" s="270" t="s">
        <v>75</v>
      </c>
      <c r="U7" s="59" t="s">
        <v>76</v>
      </c>
    </row>
    <row r="8" spans="1:50" s="67" customFormat="1" ht="89.25" customHeight="1" x14ac:dyDescent="0.25">
      <c r="A8" s="423" t="s">
        <v>125</v>
      </c>
      <c r="B8" s="428" t="str">
        <f>+INVERSIÓN!C9</f>
        <v>Gestionar 4 actividades de coordinación para la gestión ambiental distrital.</v>
      </c>
      <c r="C8" s="426" t="s">
        <v>145</v>
      </c>
      <c r="D8" s="420" t="s">
        <v>115</v>
      </c>
      <c r="E8" s="421"/>
      <c r="F8" s="73" t="s">
        <v>116</v>
      </c>
      <c r="G8" s="265"/>
      <c r="H8" s="265"/>
      <c r="I8" s="266"/>
      <c r="J8" s="266"/>
      <c r="K8" s="266"/>
      <c r="L8" s="266"/>
      <c r="M8" s="278">
        <v>0.16</v>
      </c>
      <c r="N8" s="278">
        <v>0.17</v>
      </c>
      <c r="O8" s="278">
        <v>0.17</v>
      </c>
      <c r="P8" s="278">
        <v>0.17</v>
      </c>
      <c r="Q8" s="278">
        <v>0.17</v>
      </c>
      <c r="R8" s="278">
        <v>0.16</v>
      </c>
      <c r="S8" s="73">
        <f>SUM(M8:R8)</f>
        <v>1</v>
      </c>
      <c r="T8" s="397">
        <v>0.12</v>
      </c>
      <c r="U8" s="399">
        <v>0.12</v>
      </c>
    </row>
    <row r="9" spans="1:50" s="67" customFormat="1" ht="89.25" customHeight="1" x14ac:dyDescent="0.25">
      <c r="A9" s="424"/>
      <c r="B9" s="429"/>
      <c r="C9" s="396"/>
      <c r="D9" s="385"/>
      <c r="E9" s="422"/>
      <c r="F9" s="74" t="s">
        <v>117</v>
      </c>
      <c r="G9" s="267"/>
      <c r="H9" s="267"/>
      <c r="I9" s="267"/>
      <c r="J9" s="267"/>
      <c r="K9" s="267"/>
      <c r="L9" s="267"/>
      <c r="M9" s="75"/>
      <c r="N9" s="75"/>
      <c r="O9" s="75"/>
      <c r="P9" s="75"/>
      <c r="Q9" s="75"/>
      <c r="R9" s="75"/>
      <c r="S9" s="74"/>
      <c r="T9" s="397"/>
      <c r="U9" s="427"/>
    </row>
    <row r="10" spans="1:50" s="67" customFormat="1" ht="62.25" customHeight="1" x14ac:dyDescent="0.25">
      <c r="A10" s="424"/>
      <c r="B10" s="429" t="str">
        <f>+INVERSIÓN!C15</f>
        <v>Presentar 6 iniciativas para la agenda regional desde las competencias de la Secretaría Distrital de Ambiente.</v>
      </c>
      <c r="C10" s="395" t="s">
        <v>146</v>
      </c>
      <c r="D10" s="384" t="s">
        <v>115</v>
      </c>
      <c r="E10" s="269"/>
      <c r="F10" s="76" t="s">
        <v>116</v>
      </c>
      <c r="G10" s="267"/>
      <c r="H10" s="267"/>
      <c r="I10" s="267"/>
      <c r="J10" s="267"/>
      <c r="K10" s="267"/>
      <c r="L10" s="267"/>
      <c r="M10" s="272">
        <v>0.15</v>
      </c>
      <c r="N10" s="272">
        <v>0.2</v>
      </c>
      <c r="O10" s="272">
        <v>0.2</v>
      </c>
      <c r="P10" s="272">
        <v>0.2</v>
      </c>
      <c r="Q10" s="272">
        <v>0.2</v>
      </c>
      <c r="R10" s="272">
        <v>0.05</v>
      </c>
      <c r="S10" s="78">
        <f>SUM(M10:R10)</f>
        <v>1</v>
      </c>
      <c r="T10" s="397">
        <f>+U10</f>
        <v>0.1</v>
      </c>
      <c r="U10" s="427">
        <v>0.1</v>
      </c>
    </row>
    <row r="11" spans="1:50" s="67" customFormat="1" ht="62.25" customHeight="1" x14ac:dyDescent="0.25">
      <c r="A11" s="425"/>
      <c r="B11" s="430"/>
      <c r="C11" s="396"/>
      <c r="D11" s="385"/>
      <c r="E11" s="269"/>
      <c r="F11" s="74" t="s">
        <v>117</v>
      </c>
      <c r="G11" s="267"/>
      <c r="H11" s="267"/>
      <c r="I11" s="267"/>
      <c r="J11" s="267"/>
      <c r="K11" s="267"/>
      <c r="L11" s="267"/>
      <c r="M11" s="75"/>
      <c r="N11" s="75"/>
      <c r="O11" s="75"/>
      <c r="P11" s="75"/>
      <c r="Q11" s="75"/>
      <c r="R11" s="75"/>
      <c r="S11" s="74"/>
      <c r="T11" s="397"/>
      <c r="U11" s="427"/>
    </row>
    <row r="12" spans="1:50" s="68" customFormat="1" ht="58.5" customHeight="1" x14ac:dyDescent="0.25">
      <c r="A12" s="431" t="s">
        <v>126</v>
      </c>
      <c r="B12" s="429" t="str">
        <f>+INVERSIÓN!C21</f>
        <v>Emitir 10 informes de seguimiento de las políticas e instrumentos económicos y de planeación ambiental priorizados,
tendiente al desarrollo del nuevo modelo de ciudad sostenible.</v>
      </c>
      <c r="C12" s="395" t="s">
        <v>147</v>
      </c>
      <c r="D12" s="384" t="s">
        <v>115</v>
      </c>
      <c r="E12" s="382"/>
      <c r="F12" s="78" t="s">
        <v>116</v>
      </c>
      <c r="G12" s="268"/>
      <c r="H12" s="268"/>
      <c r="I12" s="268"/>
      <c r="J12" s="268"/>
      <c r="K12" s="268"/>
      <c r="L12" s="268"/>
      <c r="M12" s="272">
        <v>0.1</v>
      </c>
      <c r="N12" s="272">
        <v>0.15</v>
      </c>
      <c r="O12" s="272">
        <v>0.2</v>
      </c>
      <c r="P12" s="272">
        <v>0.2</v>
      </c>
      <c r="Q12" s="272">
        <v>0.2</v>
      </c>
      <c r="R12" s="272">
        <v>0.15</v>
      </c>
      <c r="S12" s="78">
        <f>SUM(M12:R12)</f>
        <v>1</v>
      </c>
      <c r="T12" s="397">
        <f>+U12+U14</f>
        <v>0.4</v>
      </c>
      <c r="U12" s="398">
        <v>0.3</v>
      </c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spans="1:50" s="68" customFormat="1" ht="58.5" customHeight="1" x14ac:dyDescent="0.25">
      <c r="A13" s="431"/>
      <c r="B13" s="429"/>
      <c r="C13" s="396"/>
      <c r="D13" s="385"/>
      <c r="E13" s="382"/>
      <c r="F13" s="74" t="s">
        <v>117</v>
      </c>
      <c r="G13" s="268"/>
      <c r="H13" s="268"/>
      <c r="I13" s="268"/>
      <c r="J13" s="268"/>
      <c r="K13" s="268"/>
      <c r="L13" s="268"/>
      <c r="M13" s="77"/>
      <c r="N13" s="77"/>
      <c r="O13" s="77"/>
      <c r="P13" s="77"/>
      <c r="Q13" s="77"/>
      <c r="R13" s="77"/>
      <c r="S13" s="79"/>
      <c r="T13" s="397"/>
      <c r="U13" s="399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</row>
    <row r="14" spans="1:50" s="68" customFormat="1" ht="53.25" customHeight="1" x14ac:dyDescent="0.25">
      <c r="A14" s="431"/>
      <c r="B14" s="429"/>
      <c r="C14" s="395" t="s">
        <v>148</v>
      </c>
      <c r="D14" s="384" t="s">
        <v>115</v>
      </c>
      <c r="E14" s="382"/>
      <c r="F14" s="78" t="s">
        <v>116</v>
      </c>
      <c r="G14" s="267"/>
      <c r="H14" s="267"/>
      <c r="I14" s="267"/>
      <c r="J14" s="267"/>
      <c r="K14" s="267"/>
      <c r="L14" s="267"/>
      <c r="M14" s="272">
        <v>0.1</v>
      </c>
      <c r="N14" s="272">
        <v>0.15</v>
      </c>
      <c r="O14" s="272">
        <v>0.2</v>
      </c>
      <c r="P14" s="272">
        <v>0.2</v>
      </c>
      <c r="Q14" s="272">
        <v>0.2</v>
      </c>
      <c r="R14" s="272">
        <v>0.15</v>
      </c>
      <c r="S14" s="78">
        <f>SUM(M14:R14)</f>
        <v>1</v>
      </c>
      <c r="T14" s="397"/>
      <c r="U14" s="393">
        <v>0.1</v>
      </c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</row>
    <row r="15" spans="1:50" s="68" customFormat="1" ht="53.25" customHeight="1" x14ac:dyDescent="0.25">
      <c r="A15" s="431"/>
      <c r="B15" s="429"/>
      <c r="C15" s="396"/>
      <c r="D15" s="385"/>
      <c r="E15" s="382"/>
      <c r="F15" s="74" t="s">
        <v>117</v>
      </c>
      <c r="G15" s="267"/>
      <c r="H15" s="267"/>
      <c r="I15" s="267"/>
      <c r="J15" s="267"/>
      <c r="K15" s="267"/>
      <c r="L15" s="267"/>
      <c r="M15" s="75"/>
      <c r="N15" s="75"/>
      <c r="O15" s="75"/>
      <c r="P15" s="75"/>
      <c r="Q15" s="75"/>
      <c r="R15" s="75"/>
      <c r="S15" s="74"/>
      <c r="T15" s="397"/>
      <c r="U15" s="390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</row>
    <row r="16" spans="1:50" s="68" customFormat="1" ht="76.150000000000006" customHeight="1" x14ac:dyDescent="0.25">
      <c r="A16" s="432" t="s">
        <v>127</v>
      </c>
      <c r="B16" s="430" t="str">
        <f>+INVERSIÓN!C27</f>
        <v>Realizar 10 actividades de gestión del conocimiento e investigación ambiental</v>
      </c>
      <c r="C16" s="395" t="s">
        <v>149</v>
      </c>
      <c r="D16" s="384" t="s">
        <v>115</v>
      </c>
      <c r="E16" s="382"/>
      <c r="F16" s="78" t="s">
        <v>116</v>
      </c>
      <c r="G16" s="267"/>
      <c r="H16" s="267"/>
      <c r="I16" s="267"/>
      <c r="J16" s="267"/>
      <c r="K16" s="267"/>
      <c r="L16" s="267"/>
      <c r="M16" s="272">
        <v>0.15</v>
      </c>
      <c r="N16" s="272">
        <v>0.15</v>
      </c>
      <c r="O16" s="272">
        <v>0.2</v>
      </c>
      <c r="P16" s="272">
        <v>0.2</v>
      </c>
      <c r="Q16" s="272">
        <v>0.15</v>
      </c>
      <c r="R16" s="272">
        <v>0.15</v>
      </c>
      <c r="S16" s="78">
        <f>SUM(M16:R16)</f>
        <v>1</v>
      </c>
      <c r="T16" s="386">
        <f>+U16+U18</f>
        <v>0.15000000000000002</v>
      </c>
      <c r="U16" s="392">
        <v>0.1</v>
      </c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</row>
    <row r="17" spans="1:50" s="68" customFormat="1" ht="76.150000000000006" customHeight="1" x14ac:dyDescent="0.25">
      <c r="A17" s="433"/>
      <c r="B17" s="436"/>
      <c r="C17" s="396"/>
      <c r="D17" s="385"/>
      <c r="E17" s="382"/>
      <c r="F17" s="74" t="s">
        <v>117</v>
      </c>
      <c r="G17" s="267"/>
      <c r="H17" s="267"/>
      <c r="I17" s="267"/>
      <c r="J17" s="267"/>
      <c r="K17" s="267"/>
      <c r="L17" s="267"/>
      <c r="M17" s="75"/>
      <c r="N17" s="75"/>
      <c r="O17" s="75"/>
      <c r="P17" s="75"/>
      <c r="Q17" s="75"/>
      <c r="R17" s="75"/>
      <c r="S17" s="79"/>
      <c r="T17" s="391"/>
      <c r="U17" s="393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</row>
    <row r="18" spans="1:50" s="68" customFormat="1" ht="63.6" customHeight="1" x14ac:dyDescent="0.25">
      <c r="A18" s="433"/>
      <c r="B18" s="436"/>
      <c r="C18" s="395" t="s">
        <v>154</v>
      </c>
      <c r="D18" s="384" t="s">
        <v>115</v>
      </c>
      <c r="E18" s="382"/>
      <c r="F18" s="76" t="s">
        <v>116</v>
      </c>
      <c r="G18" s="267"/>
      <c r="H18" s="267"/>
      <c r="I18" s="267"/>
      <c r="J18" s="267"/>
      <c r="K18" s="267"/>
      <c r="L18" s="267"/>
      <c r="M18" s="272">
        <v>0.15</v>
      </c>
      <c r="N18" s="272">
        <v>0.15</v>
      </c>
      <c r="O18" s="272">
        <v>0.2</v>
      </c>
      <c r="P18" s="272">
        <v>0.2</v>
      </c>
      <c r="Q18" s="272">
        <v>0.15</v>
      </c>
      <c r="R18" s="272">
        <v>0.15</v>
      </c>
      <c r="S18" s="78">
        <f>SUM(M18:R18)</f>
        <v>1</v>
      </c>
      <c r="T18" s="391"/>
      <c r="U18" s="392">
        <v>0.05</v>
      </c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</row>
    <row r="19" spans="1:50" s="68" customFormat="1" ht="63.6" customHeight="1" x14ac:dyDescent="0.25">
      <c r="A19" s="433"/>
      <c r="B19" s="436"/>
      <c r="C19" s="396"/>
      <c r="D19" s="385"/>
      <c r="E19" s="382"/>
      <c r="F19" s="74" t="s">
        <v>117</v>
      </c>
      <c r="G19" s="267"/>
      <c r="H19" s="267"/>
      <c r="I19" s="267"/>
      <c r="J19" s="267"/>
      <c r="K19" s="267"/>
      <c r="L19" s="267"/>
      <c r="M19" s="75"/>
      <c r="N19" s="75"/>
      <c r="O19" s="75"/>
      <c r="P19" s="75"/>
      <c r="Q19" s="75"/>
      <c r="R19" s="75"/>
      <c r="S19" s="74"/>
      <c r="T19" s="387"/>
      <c r="U19" s="393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</row>
    <row r="20" spans="1:50" s="68" customFormat="1" ht="60.6" customHeight="1" x14ac:dyDescent="0.25">
      <c r="A20" s="433"/>
      <c r="B20" s="430" t="str">
        <f>+INVERSIÓN!C33</f>
        <v>Emitir 14 reportes de seguimiento sobre el estado de avance, resultados, alertas y recomendaciones.</v>
      </c>
      <c r="C20" s="395" t="s">
        <v>150</v>
      </c>
      <c r="D20" s="384" t="s">
        <v>115</v>
      </c>
      <c r="E20" s="382"/>
      <c r="F20" s="76" t="s">
        <v>116</v>
      </c>
      <c r="G20" s="267"/>
      <c r="H20" s="267"/>
      <c r="I20" s="267"/>
      <c r="J20" s="267"/>
      <c r="K20" s="267"/>
      <c r="L20" s="267"/>
      <c r="M20" s="272">
        <v>0.3</v>
      </c>
      <c r="N20" s="272">
        <v>0.1</v>
      </c>
      <c r="O20" s="272">
        <v>0.1</v>
      </c>
      <c r="P20" s="272">
        <v>0.3</v>
      </c>
      <c r="Q20" s="272">
        <v>0.1</v>
      </c>
      <c r="R20" s="272">
        <v>0.1</v>
      </c>
      <c r="S20" s="76">
        <f>SUM(M20:R20)</f>
        <v>1</v>
      </c>
      <c r="T20" s="386">
        <f>+U20+U22+U24+U26</f>
        <v>0.16</v>
      </c>
      <c r="U20" s="390">
        <v>0.08</v>
      </c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</row>
    <row r="21" spans="1:50" s="68" customFormat="1" ht="60.6" customHeight="1" x14ac:dyDescent="0.25">
      <c r="A21" s="433"/>
      <c r="B21" s="436"/>
      <c r="C21" s="396"/>
      <c r="D21" s="385"/>
      <c r="E21" s="382"/>
      <c r="F21" s="74" t="s">
        <v>117</v>
      </c>
      <c r="G21" s="267"/>
      <c r="H21" s="267"/>
      <c r="I21" s="267"/>
      <c r="J21" s="267"/>
      <c r="K21" s="267"/>
      <c r="L21" s="267"/>
      <c r="M21" s="75"/>
      <c r="N21" s="75"/>
      <c r="O21" s="75"/>
      <c r="P21" s="75"/>
      <c r="Q21" s="75"/>
      <c r="R21" s="75"/>
      <c r="S21" s="74"/>
      <c r="T21" s="391"/>
      <c r="U21" s="390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</row>
    <row r="22" spans="1:50" s="68" customFormat="1" ht="53.25" customHeight="1" x14ac:dyDescent="0.25">
      <c r="A22" s="433"/>
      <c r="B22" s="437"/>
      <c r="C22" s="429" t="s">
        <v>151</v>
      </c>
      <c r="D22" s="384" t="s">
        <v>115</v>
      </c>
      <c r="E22" s="382"/>
      <c r="F22" s="76" t="s">
        <v>116</v>
      </c>
      <c r="G22" s="267"/>
      <c r="H22" s="267"/>
      <c r="I22" s="267"/>
      <c r="J22" s="267"/>
      <c r="K22" s="267"/>
      <c r="L22" s="267"/>
      <c r="M22" s="272">
        <v>0.3</v>
      </c>
      <c r="N22" s="272">
        <v>0.14000000000000001</v>
      </c>
      <c r="O22" s="272">
        <v>0.14000000000000001</v>
      </c>
      <c r="P22" s="272">
        <v>0.14000000000000001</v>
      </c>
      <c r="Q22" s="272">
        <v>0.14000000000000001</v>
      </c>
      <c r="R22" s="272">
        <v>0.14000000000000001</v>
      </c>
      <c r="S22" s="76">
        <f>SUM(M22:R22)</f>
        <v>1</v>
      </c>
      <c r="T22" s="391"/>
      <c r="U22" s="392">
        <v>0.03</v>
      </c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</row>
    <row r="23" spans="1:50" s="68" customFormat="1" ht="53.25" customHeight="1" x14ac:dyDescent="0.25">
      <c r="A23" s="433"/>
      <c r="B23" s="437"/>
      <c r="C23" s="429"/>
      <c r="D23" s="385"/>
      <c r="E23" s="382"/>
      <c r="F23" s="74" t="s">
        <v>117</v>
      </c>
      <c r="G23" s="267"/>
      <c r="H23" s="267"/>
      <c r="I23" s="267"/>
      <c r="J23" s="267"/>
      <c r="K23" s="267"/>
      <c r="L23" s="267"/>
      <c r="M23" s="75"/>
      <c r="N23" s="75"/>
      <c r="O23" s="75"/>
      <c r="P23" s="75"/>
      <c r="Q23" s="75"/>
      <c r="R23" s="75"/>
      <c r="S23" s="74"/>
      <c r="T23" s="391"/>
      <c r="U23" s="394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</row>
    <row r="24" spans="1:50" s="68" customFormat="1" ht="53.25" customHeight="1" x14ac:dyDescent="0.25">
      <c r="A24" s="433"/>
      <c r="B24" s="437"/>
      <c r="C24" s="431" t="s">
        <v>152</v>
      </c>
      <c r="D24" s="384" t="s">
        <v>115</v>
      </c>
      <c r="E24" s="382"/>
      <c r="F24" s="76" t="s">
        <v>116</v>
      </c>
      <c r="G24" s="267"/>
      <c r="H24" s="267"/>
      <c r="I24" s="267"/>
      <c r="J24" s="267"/>
      <c r="K24" s="267"/>
      <c r="L24" s="267"/>
      <c r="M24" s="272">
        <v>0.3</v>
      </c>
      <c r="N24" s="272">
        <v>0.1</v>
      </c>
      <c r="O24" s="272">
        <v>0.1</v>
      </c>
      <c r="P24" s="272">
        <v>0.1</v>
      </c>
      <c r="Q24" s="272">
        <v>0.1</v>
      </c>
      <c r="R24" s="272">
        <v>0.3</v>
      </c>
      <c r="S24" s="76">
        <f>R24+Q24+P24+O24+N24+M24</f>
        <v>1</v>
      </c>
      <c r="T24" s="391"/>
      <c r="U24" s="392">
        <v>0.02</v>
      </c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</row>
    <row r="25" spans="1:50" s="68" customFormat="1" ht="53.25" customHeight="1" x14ac:dyDescent="0.25">
      <c r="A25" s="433"/>
      <c r="B25" s="437"/>
      <c r="C25" s="431"/>
      <c r="D25" s="385"/>
      <c r="E25" s="382"/>
      <c r="F25" s="74" t="s">
        <v>117</v>
      </c>
      <c r="G25" s="267"/>
      <c r="H25" s="267"/>
      <c r="I25" s="267"/>
      <c r="J25" s="267"/>
      <c r="K25" s="267"/>
      <c r="L25" s="267"/>
      <c r="M25" s="273"/>
      <c r="N25" s="273"/>
      <c r="O25" s="273"/>
      <c r="P25" s="273"/>
      <c r="Q25" s="273"/>
      <c r="R25" s="273"/>
      <c r="S25" s="74"/>
      <c r="T25" s="391"/>
      <c r="U25" s="394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</row>
    <row r="26" spans="1:50" s="68" customFormat="1" ht="53.25" customHeight="1" x14ac:dyDescent="0.25">
      <c r="A26" s="433"/>
      <c r="B26" s="437"/>
      <c r="C26" s="431" t="s">
        <v>144</v>
      </c>
      <c r="D26" s="384" t="s">
        <v>115</v>
      </c>
      <c r="E26" s="382"/>
      <c r="F26" s="76" t="s">
        <v>116</v>
      </c>
      <c r="G26" s="267"/>
      <c r="H26" s="267"/>
      <c r="I26" s="267"/>
      <c r="J26" s="267"/>
      <c r="K26" s="267"/>
      <c r="L26" s="267"/>
      <c r="M26" s="272">
        <v>0</v>
      </c>
      <c r="N26" s="272">
        <v>0</v>
      </c>
      <c r="O26" s="272">
        <v>0</v>
      </c>
      <c r="P26" s="272">
        <v>1</v>
      </c>
      <c r="Q26" s="272">
        <v>0</v>
      </c>
      <c r="R26" s="272">
        <v>0</v>
      </c>
      <c r="S26" s="76">
        <f>SUM(M26:R26)</f>
        <v>1</v>
      </c>
      <c r="T26" s="391"/>
      <c r="U26" s="392">
        <v>0.03</v>
      </c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</row>
    <row r="27" spans="1:50" s="68" customFormat="1" ht="53.25" customHeight="1" x14ac:dyDescent="0.25">
      <c r="A27" s="433"/>
      <c r="B27" s="437"/>
      <c r="C27" s="431"/>
      <c r="D27" s="385"/>
      <c r="E27" s="382"/>
      <c r="F27" s="74" t="s">
        <v>117</v>
      </c>
      <c r="G27" s="267"/>
      <c r="H27" s="267"/>
      <c r="I27" s="267"/>
      <c r="J27" s="267"/>
      <c r="K27" s="267"/>
      <c r="L27" s="267"/>
      <c r="M27" s="273"/>
      <c r="N27" s="273"/>
      <c r="O27" s="273"/>
      <c r="P27" s="273"/>
      <c r="Q27" s="273"/>
      <c r="R27" s="273"/>
      <c r="S27" s="74"/>
      <c r="T27" s="387"/>
      <c r="U27" s="394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</row>
    <row r="28" spans="1:50" s="68" customFormat="1" ht="73.900000000000006" customHeight="1" x14ac:dyDescent="0.25">
      <c r="A28" s="433"/>
      <c r="B28" s="434" t="str">
        <f>+INVERSIÓN!C39</f>
        <v>Adelantar 24 actividades de cooperación internacional orientadas al fortalecimiento de las líneas de acción prioritarias de los
proyectos estratégicos de la entidad</v>
      </c>
      <c r="C28" s="438" t="s">
        <v>153</v>
      </c>
      <c r="D28" s="388" t="s">
        <v>115</v>
      </c>
      <c r="E28" s="382"/>
      <c r="F28" s="76" t="s">
        <v>116</v>
      </c>
      <c r="G28" s="267"/>
      <c r="H28" s="267"/>
      <c r="I28" s="267"/>
      <c r="J28" s="267"/>
      <c r="K28" s="267"/>
      <c r="L28" s="267"/>
      <c r="M28" s="272">
        <v>0.1</v>
      </c>
      <c r="N28" s="272">
        <v>0.1</v>
      </c>
      <c r="O28" s="272">
        <v>0.2</v>
      </c>
      <c r="P28" s="272">
        <v>0.2</v>
      </c>
      <c r="Q28" s="272">
        <v>0.2</v>
      </c>
      <c r="R28" s="272">
        <v>0.2</v>
      </c>
      <c r="S28" s="274">
        <f>R28+P28+N28+Q28+O28+M28</f>
        <v>0.99999999999999989</v>
      </c>
      <c r="T28" s="386">
        <f>+U28</f>
        <v>7.0000000000000007E-2</v>
      </c>
      <c r="U28" s="383">
        <v>7.0000000000000007E-2</v>
      </c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</row>
    <row r="29" spans="1:50" s="68" customFormat="1" ht="73.900000000000006" customHeight="1" thickBot="1" x14ac:dyDescent="0.3">
      <c r="A29" s="433"/>
      <c r="B29" s="435"/>
      <c r="C29" s="439"/>
      <c r="D29" s="389"/>
      <c r="E29" s="382"/>
      <c r="F29" s="74" t="s">
        <v>117</v>
      </c>
      <c r="G29" s="267"/>
      <c r="H29" s="267"/>
      <c r="I29" s="267"/>
      <c r="J29" s="267"/>
      <c r="K29" s="267"/>
      <c r="L29" s="267"/>
      <c r="M29" s="75"/>
      <c r="N29" s="75"/>
      <c r="O29" s="75"/>
      <c r="P29" s="75"/>
      <c r="Q29" s="75"/>
      <c r="R29" s="75"/>
      <c r="S29" s="275"/>
      <c r="T29" s="387"/>
      <c r="U29" s="383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</row>
    <row r="30" spans="1:50" ht="29.25" customHeight="1" thickBot="1" x14ac:dyDescent="0.3">
      <c r="A30" s="400" t="s">
        <v>30</v>
      </c>
      <c r="B30" s="401"/>
      <c r="C30" s="401"/>
      <c r="D30" s="401"/>
      <c r="E30" s="402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3"/>
      <c r="T30" s="271">
        <f>SUM(T8:T29)</f>
        <v>1</v>
      </c>
      <c r="U30" s="62">
        <f>SUM(U8:U29)</f>
        <v>1</v>
      </c>
    </row>
    <row r="31" spans="1:50" x14ac:dyDescent="0.25">
      <c r="A31" s="14"/>
      <c r="B31" s="14"/>
      <c r="C31" s="21"/>
      <c r="D31" s="14"/>
      <c r="E31" s="14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</row>
    <row r="32" spans="1:50" x14ac:dyDescent="0.25">
      <c r="A32" s="13"/>
      <c r="B32" s="13"/>
      <c r="C32" s="2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7"/>
      <c r="O32" s="17"/>
      <c r="P32" s="17"/>
      <c r="Q32" s="17"/>
      <c r="R32" s="17"/>
      <c r="S32" s="17"/>
      <c r="T32" s="17"/>
      <c r="U32" s="17"/>
    </row>
    <row r="33" spans="1:21" x14ac:dyDescent="0.25">
      <c r="A33" s="13"/>
      <c r="B33" s="13"/>
      <c r="C33" s="2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7"/>
      <c r="O33" s="17"/>
      <c r="P33" s="17"/>
      <c r="Q33" s="17"/>
      <c r="R33" s="17"/>
      <c r="S33" s="17"/>
      <c r="T33" s="17"/>
      <c r="U33" s="17"/>
    </row>
    <row r="34" spans="1:21" x14ac:dyDescent="0.25">
      <c r="A34" s="13"/>
      <c r="B34" s="13"/>
      <c r="C34" s="2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7"/>
      <c r="O34" s="17"/>
      <c r="P34" s="17"/>
      <c r="Q34" s="17"/>
      <c r="R34" s="17"/>
      <c r="S34" s="17"/>
      <c r="T34" s="17"/>
      <c r="U34" s="17"/>
    </row>
    <row r="35" spans="1:21" x14ac:dyDescent="0.25">
      <c r="A35" s="13"/>
      <c r="B35" s="13"/>
      <c r="C35" s="2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7"/>
      <c r="O35" s="17"/>
      <c r="P35" s="17"/>
      <c r="Q35" s="17"/>
      <c r="R35" s="17"/>
      <c r="S35" s="17"/>
      <c r="T35" s="17"/>
      <c r="U35" s="17"/>
    </row>
    <row r="36" spans="1:21" x14ac:dyDescent="0.25">
      <c r="A36" s="13"/>
      <c r="B36" s="13"/>
      <c r="C36" s="2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7"/>
      <c r="O36" s="17"/>
      <c r="P36" s="17"/>
      <c r="Q36" s="17"/>
      <c r="R36" s="17"/>
      <c r="S36" s="17"/>
      <c r="T36" s="17"/>
      <c r="U36" s="17"/>
    </row>
    <row r="37" spans="1:21" x14ac:dyDescent="0.25">
      <c r="A37" s="13"/>
      <c r="B37" s="13"/>
      <c r="C37" s="2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7"/>
      <c r="O37" s="17"/>
      <c r="P37" s="17"/>
      <c r="Q37" s="17"/>
      <c r="R37" s="17"/>
      <c r="S37" s="17"/>
      <c r="T37" s="17"/>
      <c r="U37" s="17"/>
    </row>
    <row r="38" spans="1:21" x14ac:dyDescent="0.25">
      <c r="A38" s="13"/>
      <c r="B38" s="13"/>
      <c r="C38" s="2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7"/>
      <c r="O38" s="17"/>
      <c r="P38" s="17"/>
      <c r="Q38" s="17"/>
      <c r="R38" s="17"/>
      <c r="S38" s="17"/>
      <c r="T38" s="17"/>
      <c r="U38" s="17"/>
    </row>
    <row r="39" spans="1:21" x14ac:dyDescent="0.25">
      <c r="A39" s="13"/>
      <c r="B39" s="13"/>
      <c r="C39" s="2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7"/>
      <c r="O39" s="17"/>
      <c r="P39" s="17"/>
      <c r="Q39" s="17"/>
      <c r="R39" s="17"/>
      <c r="S39" s="17"/>
      <c r="T39" s="17"/>
      <c r="U39" s="17"/>
    </row>
    <row r="40" spans="1:21" x14ac:dyDescent="0.25">
      <c r="A40" s="13"/>
      <c r="B40" s="13"/>
      <c r="C40" s="2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7"/>
      <c r="O40" s="17"/>
      <c r="P40" s="17"/>
      <c r="Q40" s="17"/>
      <c r="R40" s="17"/>
      <c r="S40" s="17"/>
      <c r="T40" s="17"/>
      <c r="U40" s="17"/>
    </row>
    <row r="41" spans="1:21" x14ac:dyDescent="0.25">
      <c r="A41" s="13"/>
      <c r="B41" s="13"/>
      <c r="C41" s="2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7"/>
      <c r="O41" s="17"/>
      <c r="P41" s="17"/>
      <c r="Q41" s="17"/>
      <c r="R41" s="17"/>
      <c r="S41" s="17"/>
      <c r="T41" s="17"/>
      <c r="U41" s="17"/>
    </row>
    <row r="42" spans="1:21" x14ac:dyDescent="0.25">
      <c r="A42" s="13"/>
      <c r="B42" s="13"/>
      <c r="C42" s="2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7"/>
      <c r="O42" s="17"/>
      <c r="P42" s="17"/>
      <c r="Q42" s="17"/>
      <c r="R42" s="17"/>
      <c r="S42" s="17"/>
      <c r="T42" s="17"/>
      <c r="U42" s="17"/>
    </row>
    <row r="43" spans="1:21" x14ac:dyDescent="0.25">
      <c r="A43" s="13"/>
      <c r="B43" s="13"/>
      <c r="C43" s="2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7"/>
      <c r="O43" s="17"/>
      <c r="P43" s="17"/>
      <c r="Q43" s="17"/>
      <c r="R43" s="17"/>
      <c r="S43" s="17"/>
      <c r="T43" s="17"/>
      <c r="U43" s="17"/>
    </row>
    <row r="44" spans="1:21" x14ac:dyDescent="0.25">
      <c r="A44" s="13"/>
      <c r="B44" s="13"/>
      <c r="C44" s="2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7"/>
      <c r="O44" s="17"/>
      <c r="P44" s="17"/>
      <c r="Q44" s="17"/>
      <c r="R44" s="17"/>
      <c r="S44" s="17"/>
      <c r="T44" s="17"/>
      <c r="U44" s="17"/>
    </row>
    <row r="45" spans="1:21" x14ac:dyDescent="0.25">
      <c r="A45" s="13"/>
      <c r="B45" s="13"/>
      <c r="C45" s="2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7"/>
      <c r="O45" s="17"/>
      <c r="P45" s="17"/>
      <c r="Q45" s="17"/>
      <c r="R45" s="17"/>
      <c r="S45" s="17"/>
      <c r="T45" s="17"/>
      <c r="U45" s="17"/>
    </row>
    <row r="46" spans="1:21" x14ac:dyDescent="0.25">
      <c r="A46" s="13"/>
      <c r="B46" s="13"/>
      <c r="C46" s="2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7"/>
      <c r="O46" s="17"/>
      <c r="P46" s="17"/>
      <c r="Q46" s="17"/>
      <c r="R46" s="17"/>
      <c r="S46" s="17"/>
      <c r="T46" s="17"/>
      <c r="U46" s="17"/>
    </row>
    <row r="47" spans="1:21" x14ac:dyDescent="0.25">
      <c r="A47" s="13"/>
      <c r="B47" s="13"/>
      <c r="C47" s="2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7"/>
      <c r="O47" s="17"/>
      <c r="P47" s="17"/>
      <c r="Q47" s="17"/>
      <c r="R47" s="17"/>
      <c r="S47" s="17"/>
      <c r="T47" s="17"/>
      <c r="U47" s="17"/>
    </row>
    <row r="48" spans="1:21" x14ac:dyDescent="0.25">
      <c r="A48" s="13"/>
      <c r="B48" s="13"/>
      <c r="C48" s="2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7"/>
      <c r="O48" s="17"/>
      <c r="P48" s="17"/>
      <c r="Q48" s="17"/>
      <c r="R48" s="17"/>
      <c r="S48" s="17"/>
      <c r="T48" s="17"/>
      <c r="U48" s="17"/>
    </row>
    <row r="49" spans="1:21" x14ac:dyDescent="0.25">
      <c r="A49" s="13"/>
      <c r="B49" s="13"/>
      <c r="C49" s="2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7"/>
      <c r="O49" s="17"/>
      <c r="P49" s="17"/>
      <c r="Q49" s="17"/>
      <c r="R49" s="17"/>
      <c r="S49" s="17"/>
      <c r="T49" s="17"/>
      <c r="U49" s="17"/>
    </row>
    <row r="50" spans="1:21" x14ac:dyDescent="0.25">
      <c r="A50" s="13"/>
      <c r="B50" s="13"/>
      <c r="C50" s="2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7"/>
      <c r="O50" s="17"/>
      <c r="P50" s="17"/>
      <c r="Q50" s="17"/>
      <c r="R50" s="17"/>
      <c r="S50" s="17"/>
      <c r="T50" s="17"/>
      <c r="U50" s="17"/>
    </row>
    <row r="51" spans="1:21" x14ac:dyDescent="0.25">
      <c r="A51" s="13"/>
      <c r="B51" s="13"/>
      <c r="C51" s="2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7"/>
      <c r="O51" s="17"/>
      <c r="P51" s="17"/>
      <c r="Q51" s="17"/>
      <c r="R51" s="17"/>
      <c r="S51" s="17"/>
      <c r="T51" s="17"/>
      <c r="U51" s="17"/>
    </row>
    <row r="52" spans="1:21" x14ac:dyDescent="0.25">
      <c r="A52" s="13"/>
      <c r="B52" s="13"/>
      <c r="C52" s="2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7"/>
      <c r="O52" s="17"/>
      <c r="P52" s="17"/>
      <c r="Q52" s="17"/>
      <c r="R52" s="17"/>
      <c r="S52" s="17"/>
      <c r="T52" s="17"/>
      <c r="U52" s="17"/>
    </row>
    <row r="53" spans="1:21" x14ac:dyDescent="0.25">
      <c r="A53" s="13"/>
      <c r="B53" s="13"/>
      <c r="C53" s="2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7"/>
      <c r="O53" s="17"/>
      <c r="P53" s="17"/>
      <c r="Q53" s="17"/>
      <c r="R53" s="17"/>
      <c r="S53" s="17"/>
      <c r="T53" s="17"/>
      <c r="U53" s="17"/>
    </row>
    <row r="54" spans="1:21" x14ac:dyDescent="0.25">
      <c r="A54" s="13"/>
      <c r="B54" s="13"/>
      <c r="C54" s="2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7"/>
      <c r="O54" s="17"/>
      <c r="P54" s="17"/>
      <c r="Q54" s="17"/>
      <c r="R54" s="17"/>
      <c r="S54" s="17"/>
      <c r="T54" s="17"/>
      <c r="U54" s="17"/>
    </row>
    <row r="55" spans="1:21" x14ac:dyDescent="0.25">
      <c r="A55" s="13"/>
      <c r="B55" s="13"/>
      <c r="C55" s="2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7"/>
      <c r="O55" s="17"/>
      <c r="P55" s="17"/>
      <c r="Q55" s="17"/>
      <c r="R55" s="17"/>
      <c r="S55" s="17"/>
      <c r="T55" s="17"/>
      <c r="U55" s="17"/>
    </row>
    <row r="56" spans="1:21" x14ac:dyDescent="0.25">
      <c r="A56" s="13"/>
      <c r="B56" s="13"/>
      <c r="C56" s="2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7"/>
      <c r="O56" s="17"/>
      <c r="P56" s="17"/>
      <c r="Q56" s="17"/>
      <c r="R56" s="17"/>
      <c r="S56" s="17"/>
      <c r="T56" s="17"/>
      <c r="U56" s="17"/>
    </row>
    <row r="57" spans="1:21" x14ac:dyDescent="0.25">
      <c r="A57" s="13"/>
      <c r="B57" s="13"/>
      <c r="C57" s="2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7"/>
      <c r="O57" s="17"/>
      <c r="P57" s="17"/>
      <c r="Q57" s="17"/>
      <c r="R57" s="17"/>
      <c r="S57" s="17"/>
      <c r="T57" s="17"/>
      <c r="U57" s="17"/>
    </row>
    <row r="58" spans="1:21" x14ac:dyDescent="0.25">
      <c r="A58" s="13"/>
      <c r="B58" s="13"/>
      <c r="C58" s="2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7"/>
      <c r="O58" s="17"/>
      <c r="P58" s="17"/>
      <c r="Q58" s="17"/>
      <c r="R58" s="17"/>
      <c r="S58" s="17"/>
      <c r="T58" s="17"/>
      <c r="U58" s="17"/>
    </row>
    <row r="59" spans="1:21" x14ac:dyDescent="0.25">
      <c r="A59" s="13"/>
      <c r="B59" s="13"/>
      <c r="C59" s="2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7"/>
      <c r="O59" s="17"/>
      <c r="P59" s="17"/>
      <c r="Q59" s="17"/>
      <c r="R59" s="17"/>
      <c r="S59" s="17"/>
      <c r="T59" s="17"/>
      <c r="U59" s="17"/>
    </row>
    <row r="60" spans="1:21" x14ac:dyDescent="0.25">
      <c r="A60" s="13"/>
      <c r="B60" s="13"/>
      <c r="C60" s="2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7"/>
      <c r="O60" s="17"/>
      <c r="P60" s="17"/>
      <c r="Q60" s="17"/>
      <c r="R60" s="17"/>
      <c r="S60" s="17"/>
      <c r="T60" s="17"/>
      <c r="U60" s="17"/>
    </row>
    <row r="61" spans="1:21" x14ac:dyDescent="0.25">
      <c r="A61" s="13"/>
      <c r="B61" s="13"/>
      <c r="C61" s="2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7"/>
      <c r="O61" s="17"/>
      <c r="P61" s="17"/>
      <c r="Q61" s="17"/>
      <c r="R61" s="17"/>
      <c r="S61" s="17"/>
      <c r="T61" s="17"/>
      <c r="U61" s="17"/>
    </row>
    <row r="62" spans="1:21" x14ac:dyDescent="0.25">
      <c r="A62" s="13"/>
      <c r="B62" s="13"/>
      <c r="C62" s="2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7"/>
      <c r="O62" s="17"/>
      <c r="P62" s="17"/>
      <c r="Q62" s="17"/>
      <c r="R62" s="17"/>
      <c r="S62" s="17"/>
      <c r="T62" s="17"/>
      <c r="U62" s="17"/>
    </row>
    <row r="63" spans="1:21" x14ac:dyDescent="0.25">
      <c r="A63" s="13"/>
      <c r="B63" s="13"/>
      <c r="C63" s="2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7"/>
      <c r="O63" s="17"/>
      <c r="P63" s="17"/>
      <c r="Q63" s="17"/>
      <c r="R63" s="17"/>
      <c r="S63" s="17"/>
      <c r="T63" s="17"/>
      <c r="U63" s="17"/>
    </row>
    <row r="64" spans="1:21" x14ac:dyDescent="0.25">
      <c r="A64" s="13"/>
      <c r="B64" s="13"/>
      <c r="C64" s="2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7"/>
      <c r="O64" s="17"/>
      <c r="P64" s="17"/>
      <c r="Q64" s="17"/>
      <c r="R64" s="17"/>
      <c r="S64" s="17"/>
      <c r="T64" s="17"/>
      <c r="U64" s="17"/>
    </row>
    <row r="65" spans="1:21" x14ac:dyDescent="0.25">
      <c r="A65" s="13"/>
      <c r="B65" s="13"/>
      <c r="C65" s="2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7"/>
      <c r="O65" s="17"/>
      <c r="P65" s="17"/>
      <c r="Q65" s="17"/>
      <c r="R65" s="17"/>
      <c r="S65" s="17"/>
      <c r="T65" s="17"/>
      <c r="U65" s="17"/>
    </row>
    <row r="66" spans="1:21" x14ac:dyDescent="0.25">
      <c r="A66" s="13"/>
      <c r="B66" s="13"/>
      <c r="C66" s="2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7"/>
      <c r="O66" s="17"/>
      <c r="P66" s="17"/>
      <c r="Q66" s="17"/>
      <c r="R66" s="17"/>
      <c r="S66" s="17"/>
      <c r="T66" s="17"/>
      <c r="U66" s="17"/>
    </row>
    <row r="67" spans="1:21" x14ac:dyDescent="0.25">
      <c r="A67" s="13"/>
      <c r="B67" s="13"/>
      <c r="C67" s="2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7"/>
      <c r="O67" s="17"/>
      <c r="P67" s="17"/>
      <c r="Q67" s="17"/>
      <c r="R67" s="17"/>
      <c r="S67" s="17"/>
      <c r="T67" s="17"/>
      <c r="U67" s="17"/>
    </row>
    <row r="68" spans="1:21" x14ac:dyDescent="0.25">
      <c r="A68" s="13"/>
      <c r="B68" s="13"/>
      <c r="C68" s="2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7"/>
      <c r="O68" s="17"/>
      <c r="P68" s="17"/>
      <c r="Q68" s="17"/>
      <c r="R68" s="17"/>
      <c r="S68" s="17"/>
      <c r="T68" s="17"/>
      <c r="U68" s="17"/>
    </row>
    <row r="69" spans="1:21" x14ac:dyDescent="0.25">
      <c r="A69" s="13"/>
      <c r="B69" s="13"/>
      <c r="C69" s="2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7"/>
      <c r="O69" s="17"/>
      <c r="P69" s="17"/>
      <c r="Q69" s="17"/>
      <c r="R69" s="17"/>
      <c r="S69" s="17"/>
      <c r="T69" s="17"/>
      <c r="U69" s="17"/>
    </row>
    <row r="70" spans="1:21" x14ac:dyDescent="0.25">
      <c r="A70" s="13"/>
      <c r="B70" s="13"/>
      <c r="C70" s="2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7"/>
      <c r="O70" s="17"/>
      <c r="P70" s="17"/>
      <c r="Q70" s="17"/>
      <c r="R70" s="17"/>
      <c r="S70" s="17"/>
      <c r="T70" s="17"/>
      <c r="U70" s="17"/>
    </row>
    <row r="71" spans="1:21" x14ac:dyDescent="0.25">
      <c r="A71" s="13"/>
      <c r="B71" s="13"/>
      <c r="C71" s="2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7"/>
      <c r="O71" s="17"/>
      <c r="P71" s="17"/>
      <c r="Q71" s="17"/>
      <c r="R71" s="17"/>
      <c r="S71" s="17"/>
      <c r="T71" s="17"/>
      <c r="U71" s="17"/>
    </row>
    <row r="72" spans="1:21" x14ac:dyDescent="0.25">
      <c r="A72" s="13"/>
      <c r="B72" s="13"/>
      <c r="C72" s="2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7"/>
      <c r="O72" s="17"/>
      <c r="P72" s="17"/>
      <c r="Q72" s="17"/>
      <c r="R72" s="17"/>
      <c r="S72" s="17"/>
      <c r="T72" s="17"/>
      <c r="U72" s="17"/>
    </row>
    <row r="73" spans="1:21" x14ac:dyDescent="0.25">
      <c r="A73" s="13"/>
      <c r="B73" s="13"/>
      <c r="C73" s="2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7"/>
      <c r="O73" s="17"/>
      <c r="P73" s="17"/>
      <c r="Q73" s="17"/>
      <c r="R73" s="17"/>
      <c r="S73" s="17"/>
      <c r="T73" s="17"/>
      <c r="U73" s="17"/>
    </row>
    <row r="74" spans="1:21" x14ac:dyDescent="0.25">
      <c r="A74" s="13"/>
      <c r="B74" s="13"/>
      <c r="C74" s="2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7"/>
      <c r="O74" s="17"/>
      <c r="P74" s="17"/>
      <c r="Q74" s="17"/>
      <c r="R74" s="17"/>
      <c r="S74" s="17"/>
      <c r="T74" s="17"/>
      <c r="U74" s="17"/>
    </row>
    <row r="75" spans="1:21" x14ac:dyDescent="0.25">
      <c r="A75" s="13"/>
      <c r="B75" s="13"/>
      <c r="C75" s="2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7"/>
      <c r="O75" s="17"/>
      <c r="P75" s="17"/>
      <c r="Q75" s="17"/>
      <c r="R75" s="17"/>
      <c r="S75" s="17"/>
      <c r="T75" s="17"/>
      <c r="U75" s="17"/>
    </row>
    <row r="76" spans="1:21" x14ac:dyDescent="0.25">
      <c r="A76" s="13"/>
      <c r="B76" s="13"/>
      <c r="C76" s="2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7"/>
      <c r="O76" s="17"/>
      <c r="P76" s="17"/>
      <c r="Q76" s="17"/>
      <c r="R76" s="17"/>
      <c r="S76" s="17"/>
      <c r="T76" s="17"/>
      <c r="U76" s="17"/>
    </row>
    <row r="77" spans="1:21" x14ac:dyDescent="0.25">
      <c r="A77" s="13"/>
      <c r="B77" s="13"/>
      <c r="C77" s="2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7"/>
      <c r="O77" s="17"/>
      <c r="P77" s="17"/>
      <c r="Q77" s="17"/>
      <c r="R77" s="17"/>
      <c r="S77" s="17"/>
      <c r="T77" s="17"/>
      <c r="U77" s="17"/>
    </row>
    <row r="78" spans="1:21" x14ac:dyDescent="0.25">
      <c r="A78" s="13"/>
      <c r="B78" s="13"/>
      <c r="C78" s="2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7"/>
      <c r="O78" s="17"/>
      <c r="P78" s="17"/>
      <c r="Q78" s="17"/>
      <c r="R78" s="17"/>
      <c r="S78" s="17"/>
      <c r="T78" s="17"/>
      <c r="U78" s="17"/>
    </row>
    <row r="79" spans="1:21" x14ac:dyDescent="0.25">
      <c r="A79" s="13"/>
      <c r="B79" s="13"/>
      <c r="C79" s="2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7"/>
      <c r="O79" s="17"/>
      <c r="P79" s="17"/>
      <c r="Q79" s="17"/>
      <c r="R79" s="17"/>
      <c r="S79" s="17"/>
      <c r="T79" s="17"/>
      <c r="U79" s="17"/>
    </row>
    <row r="80" spans="1:21" x14ac:dyDescent="0.25">
      <c r="A80" s="13"/>
      <c r="B80" s="13"/>
      <c r="C80" s="2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7"/>
      <c r="O80" s="17"/>
      <c r="P80" s="17"/>
      <c r="Q80" s="17"/>
      <c r="R80" s="17"/>
      <c r="S80" s="17"/>
      <c r="T80" s="17"/>
      <c r="U80" s="17"/>
    </row>
    <row r="81" spans="1:21" x14ac:dyDescent="0.25">
      <c r="A81" s="13"/>
      <c r="B81" s="13"/>
      <c r="C81" s="2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7"/>
      <c r="O81" s="17"/>
      <c r="P81" s="17"/>
      <c r="Q81" s="17"/>
      <c r="R81" s="17"/>
      <c r="S81" s="17"/>
      <c r="T81" s="17"/>
      <c r="U81" s="17"/>
    </row>
    <row r="82" spans="1:21" x14ac:dyDescent="0.25">
      <c r="A82" s="13"/>
      <c r="B82" s="13"/>
      <c r="C82" s="2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7"/>
      <c r="O82" s="17"/>
      <c r="P82" s="17"/>
      <c r="Q82" s="17"/>
      <c r="R82" s="17"/>
      <c r="S82" s="17"/>
      <c r="T82" s="17"/>
      <c r="U82" s="17"/>
    </row>
    <row r="83" spans="1:21" x14ac:dyDescent="0.25">
      <c r="A83" s="13"/>
      <c r="B83" s="13"/>
      <c r="C83" s="2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7"/>
      <c r="O83" s="17"/>
      <c r="P83" s="17"/>
      <c r="Q83" s="17"/>
      <c r="R83" s="17"/>
      <c r="S83" s="17"/>
      <c r="T83" s="17"/>
      <c r="U83" s="17"/>
    </row>
    <row r="84" spans="1:21" x14ac:dyDescent="0.25">
      <c r="A84" s="13"/>
      <c r="B84" s="13"/>
      <c r="C84" s="2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7"/>
      <c r="O84" s="17"/>
      <c r="P84" s="17"/>
      <c r="Q84" s="17"/>
      <c r="R84" s="17"/>
      <c r="S84" s="17"/>
      <c r="T84" s="17"/>
      <c r="U84" s="17"/>
    </row>
    <row r="85" spans="1:21" x14ac:dyDescent="0.25">
      <c r="A85" s="13"/>
      <c r="B85" s="13"/>
      <c r="C85" s="2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7"/>
      <c r="O85" s="17"/>
      <c r="P85" s="17"/>
      <c r="Q85" s="17"/>
      <c r="R85" s="17"/>
      <c r="S85" s="17"/>
      <c r="T85" s="17"/>
      <c r="U85" s="17"/>
    </row>
    <row r="86" spans="1:21" x14ac:dyDescent="0.25">
      <c r="A86" s="13"/>
      <c r="B86" s="13"/>
      <c r="C86" s="2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7"/>
      <c r="O86" s="17"/>
      <c r="P86" s="17"/>
      <c r="Q86" s="17"/>
      <c r="R86" s="17"/>
      <c r="S86" s="17"/>
      <c r="T86" s="17"/>
      <c r="U86" s="17"/>
    </row>
    <row r="87" spans="1:21" x14ac:dyDescent="0.25">
      <c r="A87" s="13"/>
      <c r="B87" s="13"/>
      <c r="C87" s="2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7"/>
      <c r="O87" s="17"/>
      <c r="P87" s="17"/>
      <c r="Q87" s="17"/>
      <c r="R87" s="17"/>
      <c r="S87" s="17"/>
      <c r="T87" s="17"/>
      <c r="U87" s="17"/>
    </row>
    <row r="88" spans="1:21" x14ac:dyDescent="0.25">
      <c r="A88" s="13"/>
      <c r="B88" s="13"/>
      <c r="C88" s="2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7"/>
      <c r="O88" s="17"/>
      <c r="P88" s="17"/>
      <c r="Q88" s="17"/>
      <c r="R88" s="17"/>
      <c r="S88" s="17"/>
      <c r="T88" s="17"/>
      <c r="U88" s="17"/>
    </row>
    <row r="89" spans="1:21" x14ac:dyDescent="0.25">
      <c r="A89" s="13"/>
      <c r="B89" s="13"/>
      <c r="C89" s="2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7"/>
      <c r="O89" s="17"/>
      <c r="P89" s="17"/>
      <c r="Q89" s="17"/>
      <c r="R89" s="17"/>
      <c r="S89" s="17"/>
      <c r="T89" s="17"/>
      <c r="U89" s="17"/>
    </row>
    <row r="90" spans="1:21" x14ac:dyDescent="0.25">
      <c r="A90" s="13"/>
      <c r="B90" s="13"/>
      <c r="C90" s="2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7"/>
      <c r="O90" s="17"/>
      <c r="P90" s="17"/>
      <c r="Q90" s="17"/>
      <c r="R90" s="17"/>
      <c r="S90" s="17"/>
      <c r="T90" s="17"/>
      <c r="U90" s="17"/>
    </row>
    <row r="91" spans="1:21" x14ac:dyDescent="0.25">
      <c r="A91" s="13"/>
      <c r="B91" s="13"/>
      <c r="C91" s="2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7"/>
      <c r="O91" s="17"/>
      <c r="P91" s="17"/>
      <c r="Q91" s="17"/>
      <c r="R91" s="17"/>
      <c r="S91" s="17"/>
      <c r="T91" s="17"/>
      <c r="U91" s="17"/>
    </row>
    <row r="92" spans="1:21" x14ac:dyDescent="0.25">
      <c r="A92" s="13"/>
      <c r="B92" s="13"/>
      <c r="C92" s="2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7"/>
      <c r="O92" s="17"/>
      <c r="P92" s="17"/>
      <c r="Q92" s="17"/>
      <c r="R92" s="17"/>
      <c r="S92" s="17"/>
      <c r="T92" s="17"/>
      <c r="U92" s="17"/>
    </row>
    <row r="93" spans="1:21" x14ac:dyDescent="0.25">
      <c r="A93" s="13"/>
      <c r="B93" s="13"/>
      <c r="C93" s="2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7"/>
      <c r="O93" s="17"/>
      <c r="P93" s="17"/>
      <c r="Q93" s="17"/>
      <c r="R93" s="17"/>
      <c r="S93" s="17"/>
      <c r="T93" s="17"/>
      <c r="U93" s="17"/>
    </row>
    <row r="94" spans="1:21" x14ac:dyDescent="0.25">
      <c r="A94" s="13"/>
      <c r="B94" s="13"/>
      <c r="C94" s="2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7"/>
      <c r="O94" s="17"/>
      <c r="P94" s="17"/>
      <c r="Q94" s="17"/>
      <c r="R94" s="17"/>
      <c r="S94" s="17"/>
      <c r="T94" s="17"/>
      <c r="U94" s="17"/>
    </row>
    <row r="95" spans="1:21" x14ac:dyDescent="0.25">
      <c r="A95" s="13"/>
      <c r="B95" s="13"/>
      <c r="C95" s="2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7"/>
      <c r="O95" s="17"/>
      <c r="P95" s="17"/>
      <c r="Q95" s="17"/>
      <c r="R95" s="17"/>
      <c r="S95" s="17"/>
      <c r="T95" s="17"/>
      <c r="U95" s="17"/>
    </row>
    <row r="96" spans="1:21" x14ac:dyDescent="0.25">
      <c r="A96" s="13"/>
      <c r="B96" s="13"/>
      <c r="C96" s="2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7"/>
      <c r="O96" s="17"/>
      <c r="P96" s="17"/>
      <c r="Q96" s="17"/>
      <c r="R96" s="17"/>
      <c r="S96" s="17"/>
      <c r="T96" s="17"/>
      <c r="U96" s="17"/>
    </row>
    <row r="97" spans="1:21" x14ac:dyDescent="0.25">
      <c r="A97" s="13"/>
      <c r="B97" s="13"/>
      <c r="C97" s="2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7"/>
      <c r="O97" s="17"/>
      <c r="P97" s="17"/>
      <c r="Q97" s="17"/>
      <c r="R97" s="17"/>
      <c r="S97" s="17"/>
      <c r="T97" s="17"/>
      <c r="U97" s="17"/>
    </row>
    <row r="98" spans="1:21" x14ac:dyDescent="0.25">
      <c r="A98" s="13"/>
      <c r="B98" s="13"/>
      <c r="C98" s="2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7"/>
      <c r="O98" s="17"/>
      <c r="P98" s="17"/>
      <c r="Q98" s="17"/>
      <c r="R98" s="17"/>
      <c r="S98" s="17"/>
      <c r="T98" s="17"/>
      <c r="U98" s="17"/>
    </row>
    <row r="99" spans="1:21" x14ac:dyDescent="0.25">
      <c r="A99" s="13"/>
      <c r="B99" s="13"/>
      <c r="C99" s="2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7"/>
      <c r="O99" s="17"/>
      <c r="P99" s="17"/>
      <c r="Q99" s="17"/>
      <c r="R99" s="17"/>
      <c r="S99" s="17"/>
      <c r="T99" s="17"/>
      <c r="U99" s="17"/>
    </row>
    <row r="100" spans="1:21" x14ac:dyDescent="0.25">
      <c r="C100" s="2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7"/>
    </row>
    <row r="101" spans="1:21" x14ac:dyDescent="0.25">
      <c r="C101" s="2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7"/>
    </row>
    <row r="102" spans="1:21" x14ac:dyDescent="0.25">
      <c r="C102" s="2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7"/>
    </row>
    <row r="103" spans="1:21" x14ac:dyDescent="0.25">
      <c r="C103" s="2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7"/>
    </row>
  </sheetData>
  <mergeCells count="69">
    <mergeCell ref="C28:C29"/>
    <mergeCell ref="C20:C21"/>
    <mergeCell ref="C18:C19"/>
    <mergeCell ref="C22:C23"/>
    <mergeCell ref="C24:C25"/>
    <mergeCell ref="C26:C27"/>
    <mergeCell ref="A12:A15"/>
    <mergeCell ref="B12:B15"/>
    <mergeCell ref="A16:A29"/>
    <mergeCell ref="B28:B29"/>
    <mergeCell ref="B16:B19"/>
    <mergeCell ref="B20:B27"/>
    <mergeCell ref="A8:A11"/>
    <mergeCell ref="C8:C9"/>
    <mergeCell ref="U8:U9"/>
    <mergeCell ref="C10:C11"/>
    <mergeCell ref="U10:U11"/>
    <mergeCell ref="B8:B9"/>
    <mergeCell ref="T8:T9"/>
    <mergeCell ref="B10:B11"/>
    <mergeCell ref="T10:T11"/>
    <mergeCell ref="A30:S30"/>
    <mergeCell ref="T6:U6"/>
    <mergeCell ref="A1:B4"/>
    <mergeCell ref="C1:U1"/>
    <mergeCell ref="C2:U2"/>
    <mergeCell ref="D3:U3"/>
    <mergeCell ref="D4:U4"/>
    <mergeCell ref="C6:C7"/>
    <mergeCell ref="D6:E6"/>
    <mergeCell ref="F6:S6"/>
    <mergeCell ref="B6:B7"/>
    <mergeCell ref="D8:D9"/>
    <mergeCell ref="E8:E9"/>
    <mergeCell ref="D10:D11"/>
    <mergeCell ref="C12:C13"/>
    <mergeCell ref="D12:D13"/>
    <mergeCell ref="D16:D17"/>
    <mergeCell ref="C14:C15"/>
    <mergeCell ref="U14:U15"/>
    <mergeCell ref="C16:C17"/>
    <mergeCell ref="U16:U17"/>
    <mergeCell ref="T12:T15"/>
    <mergeCell ref="E14:E15"/>
    <mergeCell ref="E16:E17"/>
    <mergeCell ref="U12:U13"/>
    <mergeCell ref="E12:E13"/>
    <mergeCell ref="D14:D15"/>
    <mergeCell ref="D28:D29"/>
    <mergeCell ref="U20:U21"/>
    <mergeCell ref="T16:T19"/>
    <mergeCell ref="D18:D19"/>
    <mergeCell ref="U18:U19"/>
    <mergeCell ref="E28:E29"/>
    <mergeCell ref="U22:U23"/>
    <mergeCell ref="U24:U25"/>
    <mergeCell ref="U26:U27"/>
    <mergeCell ref="T20:T27"/>
    <mergeCell ref="E18:E19"/>
    <mergeCell ref="E20:E21"/>
    <mergeCell ref="E22:E23"/>
    <mergeCell ref="E24:E25"/>
    <mergeCell ref="E26:E27"/>
    <mergeCell ref="U28:U29"/>
    <mergeCell ref="D20:D21"/>
    <mergeCell ref="D22:D23"/>
    <mergeCell ref="D24:D25"/>
    <mergeCell ref="D26:D27"/>
    <mergeCell ref="T28:T29"/>
  </mergeCells>
  <printOptions horizontalCentered="1" verticalCentered="1"/>
  <pageMargins left="0" right="0" top="0.55118110236220474" bottom="0" header="0.31496062992125984" footer="0"/>
  <pageSetup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7"/>
  <sheetViews>
    <sheetView view="pageBreakPreview" topLeftCell="A27" zoomScale="70" zoomScaleNormal="70" zoomScaleSheetLayoutView="70" workbookViewId="0">
      <selection activeCell="E44" sqref="E44"/>
    </sheetView>
  </sheetViews>
  <sheetFormatPr baseColWidth="10" defaultRowHeight="15" x14ac:dyDescent="0.25"/>
  <cols>
    <col min="2" max="2" width="29.42578125" customWidth="1"/>
    <col min="3" max="3" width="23.5703125" customWidth="1"/>
    <col min="4" max="5" width="25.28515625" customWidth="1"/>
    <col min="6" max="6" width="23.42578125" customWidth="1"/>
    <col min="7" max="7" width="16.7109375" customWidth="1"/>
    <col min="8" max="8" width="25.28515625" customWidth="1"/>
    <col min="9" max="9" width="21.7109375" customWidth="1"/>
    <col min="10" max="11" width="25.85546875" customWidth="1"/>
    <col min="12" max="12" width="14.7109375" customWidth="1"/>
    <col min="13" max="13" width="15.28515625" customWidth="1"/>
    <col min="14" max="14" width="12.85546875" customWidth="1"/>
    <col min="15" max="15" width="13.5703125" customWidth="1"/>
    <col min="16" max="16" width="17.5703125" customWidth="1"/>
    <col min="17" max="17" width="13.5703125" customWidth="1"/>
    <col min="18" max="18" width="13.42578125" customWidth="1"/>
    <col min="19" max="19" width="15.5703125" bestFit="1" customWidth="1"/>
    <col min="20" max="20" width="18.42578125" bestFit="1" customWidth="1"/>
    <col min="21" max="21" width="14.5703125" bestFit="1" customWidth="1"/>
    <col min="22" max="22" width="11.5703125" style="124" bestFit="1" customWidth="1"/>
    <col min="23" max="23" width="11.42578125" style="124"/>
    <col min="256" max="257" width="29.42578125" customWidth="1"/>
    <col min="258" max="260" width="25.28515625" customWidth="1"/>
    <col min="261" max="261" width="16.7109375" bestFit="1" customWidth="1"/>
    <col min="262" max="262" width="25.28515625" customWidth="1"/>
    <col min="263" max="263" width="21.7109375" customWidth="1"/>
    <col min="264" max="264" width="25.85546875" customWidth="1"/>
    <col min="265" max="265" width="0" hidden="1" customWidth="1"/>
    <col min="266" max="266" width="25.85546875" customWidth="1"/>
    <col min="267" max="267" width="17.28515625" customWidth="1"/>
    <col min="268" max="268" width="14.7109375" customWidth="1"/>
    <col min="269" max="269" width="15.28515625" customWidth="1"/>
    <col min="270" max="270" width="12.85546875" customWidth="1"/>
    <col min="271" max="271" width="13.5703125" customWidth="1"/>
    <col min="272" max="272" width="17.5703125" customWidth="1"/>
    <col min="273" max="273" width="13.5703125" customWidth="1"/>
    <col min="274" max="274" width="13.42578125" customWidth="1"/>
    <col min="275" max="275" width="15.5703125" bestFit="1" customWidth="1"/>
    <col min="276" max="276" width="18.42578125" bestFit="1" customWidth="1"/>
    <col min="277" max="277" width="14.5703125" bestFit="1" customWidth="1"/>
    <col min="278" max="278" width="11.5703125" bestFit="1" customWidth="1"/>
    <col min="512" max="513" width="29.42578125" customWidth="1"/>
    <col min="514" max="516" width="25.28515625" customWidth="1"/>
    <col min="517" max="517" width="16.7109375" bestFit="1" customWidth="1"/>
    <col min="518" max="518" width="25.28515625" customWidth="1"/>
    <col min="519" max="519" width="21.7109375" customWidth="1"/>
    <col min="520" max="520" width="25.85546875" customWidth="1"/>
    <col min="521" max="521" width="0" hidden="1" customWidth="1"/>
    <col min="522" max="522" width="25.85546875" customWidth="1"/>
    <col min="523" max="523" width="17.28515625" customWidth="1"/>
    <col min="524" max="524" width="14.7109375" customWidth="1"/>
    <col min="525" max="525" width="15.28515625" customWidth="1"/>
    <col min="526" max="526" width="12.85546875" customWidth="1"/>
    <col min="527" max="527" width="13.5703125" customWidth="1"/>
    <col min="528" max="528" width="17.5703125" customWidth="1"/>
    <col min="529" max="529" width="13.5703125" customWidth="1"/>
    <col min="530" max="530" width="13.42578125" customWidth="1"/>
    <col min="531" max="531" width="15.5703125" bestFit="1" customWidth="1"/>
    <col min="532" max="532" width="18.42578125" bestFit="1" customWidth="1"/>
    <col min="533" max="533" width="14.5703125" bestFit="1" customWidth="1"/>
    <col min="534" max="534" width="11.5703125" bestFit="1" customWidth="1"/>
    <col min="768" max="769" width="29.42578125" customWidth="1"/>
    <col min="770" max="772" width="25.28515625" customWidth="1"/>
    <col min="773" max="773" width="16.7109375" bestFit="1" customWidth="1"/>
    <col min="774" max="774" width="25.28515625" customWidth="1"/>
    <col min="775" max="775" width="21.7109375" customWidth="1"/>
    <col min="776" max="776" width="25.85546875" customWidth="1"/>
    <col min="777" max="777" width="0" hidden="1" customWidth="1"/>
    <col min="778" max="778" width="25.85546875" customWidth="1"/>
    <col min="779" max="779" width="17.28515625" customWidth="1"/>
    <col min="780" max="780" width="14.7109375" customWidth="1"/>
    <col min="781" max="781" width="15.28515625" customWidth="1"/>
    <col min="782" max="782" width="12.85546875" customWidth="1"/>
    <col min="783" max="783" width="13.5703125" customWidth="1"/>
    <col min="784" max="784" width="17.5703125" customWidth="1"/>
    <col min="785" max="785" width="13.5703125" customWidth="1"/>
    <col min="786" max="786" width="13.42578125" customWidth="1"/>
    <col min="787" max="787" width="15.5703125" bestFit="1" customWidth="1"/>
    <col min="788" max="788" width="18.42578125" bestFit="1" customWidth="1"/>
    <col min="789" max="789" width="14.5703125" bestFit="1" customWidth="1"/>
    <col min="790" max="790" width="11.5703125" bestFit="1" customWidth="1"/>
    <col min="1024" max="1025" width="29.42578125" customWidth="1"/>
    <col min="1026" max="1028" width="25.28515625" customWidth="1"/>
    <col min="1029" max="1029" width="16.7109375" bestFit="1" customWidth="1"/>
    <col min="1030" max="1030" width="25.28515625" customWidth="1"/>
    <col min="1031" max="1031" width="21.7109375" customWidth="1"/>
    <col min="1032" max="1032" width="25.85546875" customWidth="1"/>
    <col min="1033" max="1033" width="0" hidden="1" customWidth="1"/>
    <col min="1034" max="1034" width="25.85546875" customWidth="1"/>
    <col min="1035" max="1035" width="17.28515625" customWidth="1"/>
    <col min="1036" max="1036" width="14.7109375" customWidth="1"/>
    <col min="1037" max="1037" width="15.28515625" customWidth="1"/>
    <col min="1038" max="1038" width="12.85546875" customWidth="1"/>
    <col min="1039" max="1039" width="13.5703125" customWidth="1"/>
    <col min="1040" max="1040" width="17.5703125" customWidth="1"/>
    <col min="1041" max="1041" width="13.5703125" customWidth="1"/>
    <col min="1042" max="1042" width="13.42578125" customWidth="1"/>
    <col min="1043" max="1043" width="15.5703125" bestFit="1" customWidth="1"/>
    <col min="1044" max="1044" width="18.42578125" bestFit="1" customWidth="1"/>
    <col min="1045" max="1045" width="14.5703125" bestFit="1" customWidth="1"/>
    <col min="1046" max="1046" width="11.5703125" bestFit="1" customWidth="1"/>
    <col min="1280" max="1281" width="29.42578125" customWidth="1"/>
    <col min="1282" max="1284" width="25.28515625" customWidth="1"/>
    <col min="1285" max="1285" width="16.7109375" bestFit="1" customWidth="1"/>
    <col min="1286" max="1286" width="25.28515625" customWidth="1"/>
    <col min="1287" max="1287" width="21.7109375" customWidth="1"/>
    <col min="1288" max="1288" width="25.85546875" customWidth="1"/>
    <col min="1289" max="1289" width="0" hidden="1" customWidth="1"/>
    <col min="1290" max="1290" width="25.85546875" customWidth="1"/>
    <col min="1291" max="1291" width="17.28515625" customWidth="1"/>
    <col min="1292" max="1292" width="14.7109375" customWidth="1"/>
    <col min="1293" max="1293" width="15.28515625" customWidth="1"/>
    <col min="1294" max="1294" width="12.85546875" customWidth="1"/>
    <col min="1295" max="1295" width="13.5703125" customWidth="1"/>
    <col min="1296" max="1296" width="17.5703125" customWidth="1"/>
    <col min="1297" max="1297" width="13.5703125" customWidth="1"/>
    <col min="1298" max="1298" width="13.42578125" customWidth="1"/>
    <col min="1299" max="1299" width="15.5703125" bestFit="1" customWidth="1"/>
    <col min="1300" max="1300" width="18.42578125" bestFit="1" customWidth="1"/>
    <col min="1301" max="1301" width="14.5703125" bestFit="1" customWidth="1"/>
    <col min="1302" max="1302" width="11.5703125" bestFit="1" customWidth="1"/>
    <col min="1536" max="1537" width="29.42578125" customWidth="1"/>
    <col min="1538" max="1540" width="25.28515625" customWidth="1"/>
    <col min="1541" max="1541" width="16.7109375" bestFit="1" customWidth="1"/>
    <col min="1542" max="1542" width="25.28515625" customWidth="1"/>
    <col min="1543" max="1543" width="21.7109375" customWidth="1"/>
    <col min="1544" max="1544" width="25.85546875" customWidth="1"/>
    <col min="1545" max="1545" width="0" hidden="1" customWidth="1"/>
    <col min="1546" max="1546" width="25.85546875" customWidth="1"/>
    <col min="1547" max="1547" width="17.28515625" customWidth="1"/>
    <col min="1548" max="1548" width="14.7109375" customWidth="1"/>
    <col min="1549" max="1549" width="15.28515625" customWidth="1"/>
    <col min="1550" max="1550" width="12.85546875" customWidth="1"/>
    <col min="1551" max="1551" width="13.5703125" customWidth="1"/>
    <col min="1552" max="1552" width="17.5703125" customWidth="1"/>
    <col min="1553" max="1553" width="13.5703125" customWidth="1"/>
    <col min="1554" max="1554" width="13.42578125" customWidth="1"/>
    <col min="1555" max="1555" width="15.5703125" bestFit="1" customWidth="1"/>
    <col min="1556" max="1556" width="18.42578125" bestFit="1" customWidth="1"/>
    <col min="1557" max="1557" width="14.5703125" bestFit="1" customWidth="1"/>
    <col min="1558" max="1558" width="11.5703125" bestFit="1" customWidth="1"/>
    <col min="1792" max="1793" width="29.42578125" customWidth="1"/>
    <col min="1794" max="1796" width="25.28515625" customWidth="1"/>
    <col min="1797" max="1797" width="16.7109375" bestFit="1" customWidth="1"/>
    <col min="1798" max="1798" width="25.28515625" customWidth="1"/>
    <col min="1799" max="1799" width="21.7109375" customWidth="1"/>
    <col min="1800" max="1800" width="25.85546875" customWidth="1"/>
    <col min="1801" max="1801" width="0" hidden="1" customWidth="1"/>
    <col min="1802" max="1802" width="25.85546875" customWidth="1"/>
    <col min="1803" max="1803" width="17.28515625" customWidth="1"/>
    <col min="1804" max="1804" width="14.7109375" customWidth="1"/>
    <col min="1805" max="1805" width="15.28515625" customWidth="1"/>
    <col min="1806" max="1806" width="12.85546875" customWidth="1"/>
    <col min="1807" max="1807" width="13.5703125" customWidth="1"/>
    <col min="1808" max="1808" width="17.5703125" customWidth="1"/>
    <col min="1809" max="1809" width="13.5703125" customWidth="1"/>
    <col min="1810" max="1810" width="13.42578125" customWidth="1"/>
    <col min="1811" max="1811" width="15.5703125" bestFit="1" customWidth="1"/>
    <col min="1812" max="1812" width="18.42578125" bestFit="1" customWidth="1"/>
    <col min="1813" max="1813" width="14.5703125" bestFit="1" customWidth="1"/>
    <col min="1814" max="1814" width="11.5703125" bestFit="1" customWidth="1"/>
    <col min="2048" max="2049" width="29.42578125" customWidth="1"/>
    <col min="2050" max="2052" width="25.28515625" customWidth="1"/>
    <col min="2053" max="2053" width="16.7109375" bestFit="1" customWidth="1"/>
    <col min="2054" max="2054" width="25.28515625" customWidth="1"/>
    <col min="2055" max="2055" width="21.7109375" customWidth="1"/>
    <col min="2056" max="2056" width="25.85546875" customWidth="1"/>
    <col min="2057" max="2057" width="0" hidden="1" customWidth="1"/>
    <col min="2058" max="2058" width="25.85546875" customWidth="1"/>
    <col min="2059" max="2059" width="17.28515625" customWidth="1"/>
    <col min="2060" max="2060" width="14.7109375" customWidth="1"/>
    <col min="2061" max="2061" width="15.28515625" customWidth="1"/>
    <col min="2062" max="2062" width="12.85546875" customWidth="1"/>
    <col min="2063" max="2063" width="13.5703125" customWidth="1"/>
    <col min="2064" max="2064" width="17.5703125" customWidth="1"/>
    <col min="2065" max="2065" width="13.5703125" customWidth="1"/>
    <col min="2066" max="2066" width="13.42578125" customWidth="1"/>
    <col min="2067" max="2067" width="15.5703125" bestFit="1" customWidth="1"/>
    <col min="2068" max="2068" width="18.42578125" bestFit="1" customWidth="1"/>
    <col min="2069" max="2069" width="14.5703125" bestFit="1" customWidth="1"/>
    <col min="2070" max="2070" width="11.5703125" bestFit="1" customWidth="1"/>
    <col min="2304" max="2305" width="29.42578125" customWidth="1"/>
    <col min="2306" max="2308" width="25.28515625" customWidth="1"/>
    <col min="2309" max="2309" width="16.7109375" bestFit="1" customWidth="1"/>
    <col min="2310" max="2310" width="25.28515625" customWidth="1"/>
    <col min="2311" max="2311" width="21.7109375" customWidth="1"/>
    <col min="2312" max="2312" width="25.85546875" customWidth="1"/>
    <col min="2313" max="2313" width="0" hidden="1" customWidth="1"/>
    <col min="2314" max="2314" width="25.85546875" customWidth="1"/>
    <col min="2315" max="2315" width="17.28515625" customWidth="1"/>
    <col min="2316" max="2316" width="14.7109375" customWidth="1"/>
    <col min="2317" max="2317" width="15.28515625" customWidth="1"/>
    <col min="2318" max="2318" width="12.85546875" customWidth="1"/>
    <col min="2319" max="2319" width="13.5703125" customWidth="1"/>
    <col min="2320" max="2320" width="17.5703125" customWidth="1"/>
    <col min="2321" max="2321" width="13.5703125" customWidth="1"/>
    <col min="2322" max="2322" width="13.42578125" customWidth="1"/>
    <col min="2323" max="2323" width="15.5703125" bestFit="1" customWidth="1"/>
    <col min="2324" max="2324" width="18.42578125" bestFit="1" customWidth="1"/>
    <col min="2325" max="2325" width="14.5703125" bestFit="1" customWidth="1"/>
    <col min="2326" max="2326" width="11.5703125" bestFit="1" customWidth="1"/>
    <col min="2560" max="2561" width="29.42578125" customWidth="1"/>
    <col min="2562" max="2564" width="25.28515625" customWidth="1"/>
    <col min="2565" max="2565" width="16.7109375" bestFit="1" customWidth="1"/>
    <col min="2566" max="2566" width="25.28515625" customWidth="1"/>
    <col min="2567" max="2567" width="21.7109375" customWidth="1"/>
    <col min="2568" max="2568" width="25.85546875" customWidth="1"/>
    <col min="2569" max="2569" width="0" hidden="1" customWidth="1"/>
    <col min="2570" max="2570" width="25.85546875" customWidth="1"/>
    <col min="2571" max="2571" width="17.28515625" customWidth="1"/>
    <col min="2572" max="2572" width="14.7109375" customWidth="1"/>
    <col min="2573" max="2573" width="15.28515625" customWidth="1"/>
    <col min="2574" max="2574" width="12.85546875" customWidth="1"/>
    <col min="2575" max="2575" width="13.5703125" customWidth="1"/>
    <col min="2576" max="2576" width="17.5703125" customWidth="1"/>
    <col min="2577" max="2577" width="13.5703125" customWidth="1"/>
    <col min="2578" max="2578" width="13.42578125" customWidth="1"/>
    <col min="2579" max="2579" width="15.5703125" bestFit="1" customWidth="1"/>
    <col min="2580" max="2580" width="18.42578125" bestFit="1" customWidth="1"/>
    <col min="2581" max="2581" width="14.5703125" bestFit="1" customWidth="1"/>
    <col min="2582" max="2582" width="11.5703125" bestFit="1" customWidth="1"/>
    <col min="2816" max="2817" width="29.42578125" customWidth="1"/>
    <col min="2818" max="2820" width="25.28515625" customWidth="1"/>
    <col min="2821" max="2821" width="16.7109375" bestFit="1" customWidth="1"/>
    <col min="2822" max="2822" width="25.28515625" customWidth="1"/>
    <col min="2823" max="2823" width="21.7109375" customWidth="1"/>
    <col min="2824" max="2824" width="25.85546875" customWidth="1"/>
    <col min="2825" max="2825" width="0" hidden="1" customWidth="1"/>
    <col min="2826" max="2826" width="25.85546875" customWidth="1"/>
    <col min="2827" max="2827" width="17.28515625" customWidth="1"/>
    <col min="2828" max="2828" width="14.7109375" customWidth="1"/>
    <col min="2829" max="2829" width="15.28515625" customWidth="1"/>
    <col min="2830" max="2830" width="12.85546875" customWidth="1"/>
    <col min="2831" max="2831" width="13.5703125" customWidth="1"/>
    <col min="2832" max="2832" width="17.5703125" customWidth="1"/>
    <col min="2833" max="2833" width="13.5703125" customWidth="1"/>
    <col min="2834" max="2834" width="13.42578125" customWidth="1"/>
    <col min="2835" max="2835" width="15.5703125" bestFit="1" customWidth="1"/>
    <col min="2836" max="2836" width="18.42578125" bestFit="1" customWidth="1"/>
    <col min="2837" max="2837" width="14.5703125" bestFit="1" customWidth="1"/>
    <col min="2838" max="2838" width="11.5703125" bestFit="1" customWidth="1"/>
    <col min="3072" max="3073" width="29.42578125" customWidth="1"/>
    <col min="3074" max="3076" width="25.28515625" customWidth="1"/>
    <col min="3077" max="3077" width="16.7109375" bestFit="1" customWidth="1"/>
    <col min="3078" max="3078" width="25.28515625" customWidth="1"/>
    <col min="3079" max="3079" width="21.7109375" customWidth="1"/>
    <col min="3080" max="3080" width="25.85546875" customWidth="1"/>
    <col min="3081" max="3081" width="0" hidden="1" customWidth="1"/>
    <col min="3082" max="3082" width="25.85546875" customWidth="1"/>
    <col min="3083" max="3083" width="17.28515625" customWidth="1"/>
    <col min="3084" max="3084" width="14.7109375" customWidth="1"/>
    <col min="3085" max="3085" width="15.28515625" customWidth="1"/>
    <col min="3086" max="3086" width="12.85546875" customWidth="1"/>
    <col min="3087" max="3087" width="13.5703125" customWidth="1"/>
    <col min="3088" max="3088" width="17.5703125" customWidth="1"/>
    <col min="3089" max="3089" width="13.5703125" customWidth="1"/>
    <col min="3090" max="3090" width="13.42578125" customWidth="1"/>
    <col min="3091" max="3091" width="15.5703125" bestFit="1" customWidth="1"/>
    <col min="3092" max="3092" width="18.42578125" bestFit="1" customWidth="1"/>
    <col min="3093" max="3093" width="14.5703125" bestFit="1" customWidth="1"/>
    <col min="3094" max="3094" width="11.5703125" bestFit="1" customWidth="1"/>
    <col min="3328" max="3329" width="29.42578125" customWidth="1"/>
    <col min="3330" max="3332" width="25.28515625" customWidth="1"/>
    <col min="3333" max="3333" width="16.7109375" bestFit="1" customWidth="1"/>
    <col min="3334" max="3334" width="25.28515625" customWidth="1"/>
    <col min="3335" max="3335" width="21.7109375" customWidth="1"/>
    <col min="3336" max="3336" width="25.85546875" customWidth="1"/>
    <col min="3337" max="3337" width="0" hidden="1" customWidth="1"/>
    <col min="3338" max="3338" width="25.85546875" customWidth="1"/>
    <col min="3339" max="3339" width="17.28515625" customWidth="1"/>
    <col min="3340" max="3340" width="14.7109375" customWidth="1"/>
    <col min="3341" max="3341" width="15.28515625" customWidth="1"/>
    <col min="3342" max="3342" width="12.85546875" customWidth="1"/>
    <col min="3343" max="3343" width="13.5703125" customWidth="1"/>
    <col min="3344" max="3344" width="17.5703125" customWidth="1"/>
    <col min="3345" max="3345" width="13.5703125" customWidth="1"/>
    <col min="3346" max="3346" width="13.42578125" customWidth="1"/>
    <col min="3347" max="3347" width="15.5703125" bestFit="1" customWidth="1"/>
    <col min="3348" max="3348" width="18.42578125" bestFit="1" customWidth="1"/>
    <col min="3349" max="3349" width="14.5703125" bestFit="1" customWidth="1"/>
    <col min="3350" max="3350" width="11.5703125" bestFit="1" customWidth="1"/>
    <col min="3584" max="3585" width="29.42578125" customWidth="1"/>
    <col min="3586" max="3588" width="25.28515625" customWidth="1"/>
    <col min="3589" max="3589" width="16.7109375" bestFit="1" customWidth="1"/>
    <col min="3590" max="3590" width="25.28515625" customWidth="1"/>
    <col min="3591" max="3591" width="21.7109375" customWidth="1"/>
    <col min="3592" max="3592" width="25.85546875" customWidth="1"/>
    <col min="3593" max="3593" width="0" hidden="1" customWidth="1"/>
    <col min="3594" max="3594" width="25.85546875" customWidth="1"/>
    <col min="3595" max="3595" width="17.28515625" customWidth="1"/>
    <col min="3596" max="3596" width="14.7109375" customWidth="1"/>
    <col min="3597" max="3597" width="15.28515625" customWidth="1"/>
    <col min="3598" max="3598" width="12.85546875" customWidth="1"/>
    <col min="3599" max="3599" width="13.5703125" customWidth="1"/>
    <col min="3600" max="3600" width="17.5703125" customWidth="1"/>
    <col min="3601" max="3601" width="13.5703125" customWidth="1"/>
    <col min="3602" max="3602" width="13.42578125" customWidth="1"/>
    <col min="3603" max="3603" width="15.5703125" bestFit="1" customWidth="1"/>
    <col min="3604" max="3604" width="18.42578125" bestFit="1" customWidth="1"/>
    <col min="3605" max="3605" width="14.5703125" bestFit="1" customWidth="1"/>
    <col min="3606" max="3606" width="11.5703125" bestFit="1" customWidth="1"/>
    <col min="3840" max="3841" width="29.42578125" customWidth="1"/>
    <col min="3842" max="3844" width="25.28515625" customWidth="1"/>
    <col min="3845" max="3845" width="16.7109375" bestFit="1" customWidth="1"/>
    <col min="3846" max="3846" width="25.28515625" customWidth="1"/>
    <col min="3847" max="3847" width="21.7109375" customWidth="1"/>
    <col min="3848" max="3848" width="25.85546875" customWidth="1"/>
    <col min="3849" max="3849" width="0" hidden="1" customWidth="1"/>
    <col min="3850" max="3850" width="25.85546875" customWidth="1"/>
    <col min="3851" max="3851" width="17.28515625" customWidth="1"/>
    <col min="3852" max="3852" width="14.7109375" customWidth="1"/>
    <col min="3853" max="3853" width="15.28515625" customWidth="1"/>
    <col min="3854" max="3854" width="12.85546875" customWidth="1"/>
    <col min="3855" max="3855" width="13.5703125" customWidth="1"/>
    <col min="3856" max="3856" width="17.5703125" customWidth="1"/>
    <col min="3857" max="3857" width="13.5703125" customWidth="1"/>
    <col min="3858" max="3858" width="13.42578125" customWidth="1"/>
    <col min="3859" max="3859" width="15.5703125" bestFit="1" customWidth="1"/>
    <col min="3860" max="3860" width="18.42578125" bestFit="1" customWidth="1"/>
    <col min="3861" max="3861" width="14.5703125" bestFit="1" customWidth="1"/>
    <col min="3862" max="3862" width="11.5703125" bestFit="1" customWidth="1"/>
    <col min="4096" max="4097" width="29.42578125" customWidth="1"/>
    <col min="4098" max="4100" width="25.28515625" customWidth="1"/>
    <col min="4101" max="4101" width="16.7109375" bestFit="1" customWidth="1"/>
    <col min="4102" max="4102" width="25.28515625" customWidth="1"/>
    <col min="4103" max="4103" width="21.7109375" customWidth="1"/>
    <col min="4104" max="4104" width="25.85546875" customWidth="1"/>
    <col min="4105" max="4105" width="0" hidden="1" customWidth="1"/>
    <col min="4106" max="4106" width="25.85546875" customWidth="1"/>
    <col min="4107" max="4107" width="17.28515625" customWidth="1"/>
    <col min="4108" max="4108" width="14.7109375" customWidth="1"/>
    <col min="4109" max="4109" width="15.28515625" customWidth="1"/>
    <col min="4110" max="4110" width="12.85546875" customWidth="1"/>
    <col min="4111" max="4111" width="13.5703125" customWidth="1"/>
    <col min="4112" max="4112" width="17.5703125" customWidth="1"/>
    <col min="4113" max="4113" width="13.5703125" customWidth="1"/>
    <col min="4114" max="4114" width="13.42578125" customWidth="1"/>
    <col min="4115" max="4115" width="15.5703125" bestFit="1" customWidth="1"/>
    <col min="4116" max="4116" width="18.42578125" bestFit="1" customWidth="1"/>
    <col min="4117" max="4117" width="14.5703125" bestFit="1" customWidth="1"/>
    <col min="4118" max="4118" width="11.5703125" bestFit="1" customWidth="1"/>
    <col min="4352" max="4353" width="29.42578125" customWidth="1"/>
    <col min="4354" max="4356" width="25.28515625" customWidth="1"/>
    <col min="4357" max="4357" width="16.7109375" bestFit="1" customWidth="1"/>
    <col min="4358" max="4358" width="25.28515625" customWidth="1"/>
    <col min="4359" max="4359" width="21.7109375" customWidth="1"/>
    <col min="4360" max="4360" width="25.85546875" customWidth="1"/>
    <col min="4361" max="4361" width="0" hidden="1" customWidth="1"/>
    <col min="4362" max="4362" width="25.85546875" customWidth="1"/>
    <col min="4363" max="4363" width="17.28515625" customWidth="1"/>
    <col min="4364" max="4364" width="14.7109375" customWidth="1"/>
    <col min="4365" max="4365" width="15.28515625" customWidth="1"/>
    <col min="4366" max="4366" width="12.85546875" customWidth="1"/>
    <col min="4367" max="4367" width="13.5703125" customWidth="1"/>
    <col min="4368" max="4368" width="17.5703125" customWidth="1"/>
    <col min="4369" max="4369" width="13.5703125" customWidth="1"/>
    <col min="4370" max="4370" width="13.42578125" customWidth="1"/>
    <col min="4371" max="4371" width="15.5703125" bestFit="1" customWidth="1"/>
    <col min="4372" max="4372" width="18.42578125" bestFit="1" customWidth="1"/>
    <col min="4373" max="4373" width="14.5703125" bestFit="1" customWidth="1"/>
    <col min="4374" max="4374" width="11.5703125" bestFit="1" customWidth="1"/>
    <col min="4608" max="4609" width="29.42578125" customWidth="1"/>
    <col min="4610" max="4612" width="25.28515625" customWidth="1"/>
    <col min="4613" max="4613" width="16.7109375" bestFit="1" customWidth="1"/>
    <col min="4614" max="4614" width="25.28515625" customWidth="1"/>
    <col min="4615" max="4615" width="21.7109375" customWidth="1"/>
    <col min="4616" max="4616" width="25.85546875" customWidth="1"/>
    <col min="4617" max="4617" width="0" hidden="1" customWidth="1"/>
    <col min="4618" max="4618" width="25.85546875" customWidth="1"/>
    <col min="4619" max="4619" width="17.28515625" customWidth="1"/>
    <col min="4620" max="4620" width="14.7109375" customWidth="1"/>
    <col min="4621" max="4621" width="15.28515625" customWidth="1"/>
    <col min="4622" max="4622" width="12.85546875" customWidth="1"/>
    <col min="4623" max="4623" width="13.5703125" customWidth="1"/>
    <col min="4624" max="4624" width="17.5703125" customWidth="1"/>
    <col min="4625" max="4625" width="13.5703125" customWidth="1"/>
    <col min="4626" max="4626" width="13.42578125" customWidth="1"/>
    <col min="4627" max="4627" width="15.5703125" bestFit="1" customWidth="1"/>
    <col min="4628" max="4628" width="18.42578125" bestFit="1" customWidth="1"/>
    <col min="4629" max="4629" width="14.5703125" bestFit="1" customWidth="1"/>
    <col min="4630" max="4630" width="11.5703125" bestFit="1" customWidth="1"/>
    <col min="4864" max="4865" width="29.42578125" customWidth="1"/>
    <col min="4866" max="4868" width="25.28515625" customWidth="1"/>
    <col min="4869" max="4869" width="16.7109375" bestFit="1" customWidth="1"/>
    <col min="4870" max="4870" width="25.28515625" customWidth="1"/>
    <col min="4871" max="4871" width="21.7109375" customWidth="1"/>
    <col min="4872" max="4872" width="25.85546875" customWidth="1"/>
    <col min="4873" max="4873" width="0" hidden="1" customWidth="1"/>
    <col min="4874" max="4874" width="25.85546875" customWidth="1"/>
    <col min="4875" max="4875" width="17.28515625" customWidth="1"/>
    <col min="4876" max="4876" width="14.7109375" customWidth="1"/>
    <col min="4877" max="4877" width="15.28515625" customWidth="1"/>
    <col min="4878" max="4878" width="12.85546875" customWidth="1"/>
    <col min="4879" max="4879" width="13.5703125" customWidth="1"/>
    <col min="4880" max="4880" width="17.5703125" customWidth="1"/>
    <col min="4881" max="4881" width="13.5703125" customWidth="1"/>
    <col min="4882" max="4882" width="13.42578125" customWidth="1"/>
    <col min="4883" max="4883" width="15.5703125" bestFit="1" customWidth="1"/>
    <col min="4884" max="4884" width="18.42578125" bestFit="1" customWidth="1"/>
    <col min="4885" max="4885" width="14.5703125" bestFit="1" customWidth="1"/>
    <col min="4886" max="4886" width="11.5703125" bestFit="1" customWidth="1"/>
    <col min="5120" max="5121" width="29.42578125" customWidth="1"/>
    <col min="5122" max="5124" width="25.28515625" customWidth="1"/>
    <col min="5125" max="5125" width="16.7109375" bestFit="1" customWidth="1"/>
    <col min="5126" max="5126" width="25.28515625" customWidth="1"/>
    <col min="5127" max="5127" width="21.7109375" customWidth="1"/>
    <col min="5128" max="5128" width="25.85546875" customWidth="1"/>
    <col min="5129" max="5129" width="0" hidden="1" customWidth="1"/>
    <col min="5130" max="5130" width="25.85546875" customWidth="1"/>
    <col min="5131" max="5131" width="17.28515625" customWidth="1"/>
    <col min="5132" max="5132" width="14.7109375" customWidth="1"/>
    <col min="5133" max="5133" width="15.28515625" customWidth="1"/>
    <col min="5134" max="5134" width="12.85546875" customWidth="1"/>
    <col min="5135" max="5135" width="13.5703125" customWidth="1"/>
    <col min="5136" max="5136" width="17.5703125" customWidth="1"/>
    <col min="5137" max="5137" width="13.5703125" customWidth="1"/>
    <col min="5138" max="5138" width="13.42578125" customWidth="1"/>
    <col min="5139" max="5139" width="15.5703125" bestFit="1" customWidth="1"/>
    <col min="5140" max="5140" width="18.42578125" bestFit="1" customWidth="1"/>
    <col min="5141" max="5141" width="14.5703125" bestFit="1" customWidth="1"/>
    <col min="5142" max="5142" width="11.5703125" bestFit="1" customWidth="1"/>
    <col min="5376" max="5377" width="29.42578125" customWidth="1"/>
    <col min="5378" max="5380" width="25.28515625" customWidth="1"/>
    <col min="5381" max="5381" width="16.7109375" bestFit="1" customWidth="1"/>
    <col min="5382" max="5382" width="25.28515625" customWidth="1"/>
    <col min="5383" max="5383" width="21.7109375" customWidth="1"/>
    <col min="5384" max="5384" width="25.85546875" customWidth="1"/>
    <col min="5385" max="5385" width="0" hidden="1" customWidth="1"/>
    <col min="5386" max="5386" width="25.85546875" customWidth="1"/>
    <col min="5387" max="5387" width="17.28515625" customWidth="1"/>
    <col min="5388" max="5388" width="14.7109375" customWidth="1"/>
    <col min="5389" max="5389" width="15.28515625" customWidth="1"/>
    <col min="5390" max="5390" width="12.85546875" customWidth="1"/>
    <col min="5391" max="5391" width="13.5703125" customWidth="1"/>
    <col min="5392" max="5392" width="17.5703125" customWidth="1"/>
    <col min="5393" max="5393" width="13.5703125" customWidth="1"/>
    <col min="5394" max="5394" width="13.42578125" customWidth="1"/>
    <col min="5395" max="5395" width="15.5703125" bestFit="1" customWidth="1"/>
    <col min="5396" max="5396" width="18.42578125" bestFit="1" customWidth="1"/>
    <col min="5397" max="5397" width="14.5703125" bestFit="1" customWidth="1"/>
    <col min="5398" max="5398" width="11.5703125" bestFit="1" customWidth="1"/>
    <col min="5632" max="5633" width="29.42578125" customWidth="1"/>
    <col min="5634" max="5636" width="25.28515625" customWidth="1"/>
    <col min="5637" max="5637" width="16.7109375" bestFit="1" customWidth="1"/>
    <col min="5638" max="5638" width="25.28515625" customWidth="1"/>
    <col min="5639" max="5639" width="21.7109375" customWidth="1"/>
    <col min="5640" max="5640" width="25.85546875" customWidth="1"/>
    <col min="5641" max="5641" width="0" hidden="1" customWidth="1"/>
    <col min="5642" max="5642" width="25.85546875" customWidth="1"/>
    <col min="5643" max="5643" width="17.28515625" customWidth="1"/>
    <col min="5644" max="5644" width="14.7109375" customWidth="1"/>
    <col min="5645" max="5645" width="15.28515625" customWidth="1"/>
    <col min="5646" max="5646" width="12.85546875" customWidth="1"/>
    <col min="5647" max="5647" width="13.5703125" customWidth="1"/>
    <col min="5648" max="5648" width="17.5703125" customWidth="1"/>
    <col min="5649" max="5649" width="13.5703125" customWidth="1"/>
    <col min="5650" max="5650" width="13.42578125" customWidth="1"/>
    <col min="5651" max="5651" width="15.5703125" bestFit="1" customWidth="1"/>
    <col min="5652" max="5652" width="18.42578125" bestFit="1" customWidth="1"/>
    <col min="5653" max="5653" width="14.5703125" bestFit="1" customWidth="1"/>
    <col min="5654" max="5654" width="11.5703125" bestFit="1" customWidth="1"/>
    <col min="5888" max="5889" width="29.42578125" customWidth="1"/>
    <col min="5890" max="5892" width="25.28515625" customWidth="1"/>
    <col min="5893" max="5893" width="16.7109375" bestFit="1" customWidth="1"/>
    <col min="5894" max="5894" width="25.28515625" customWidth="1"/>
    <col min="5895" max="5895" width="21.7109375" customWidth="1"/>
    <col min="5896" max="5896" width="25.85546875" customWidth="1"/>
    <col min="5897" max="5897" width="0" hidden="1" customWidth="1"/>
    <col min="5898" max="5898" width="25.85546875" customWidth="1"/>
    <col min="5899" max="5899" width="17.28515625" customWidth="1"/>
    <col min="5900" max="5900" width="14.7109375" customWidth="1"/>
    <col min="5901" max="5901" width="15.28515625" customWidth="1"/>
    <col min="5902" max="5902" width="12.85546875" customWidth="1"/>
    <col min="5903" max="5903" width="13.5703125" customWidth="1"/>
    <col min="5904" max="5904" width="17.5703125" customWidth="1"/>
    <col min="5905" max="5905" width="13.5703125" customWidth="1"/>
    <col min="5906" max="5906" width="13.42578125" customWidth="1"/>
    <col min="5907" max="5907" width="15.5703125" bestFit="1" customWidth="1"/>
    <col min="5908" max="5908" width="18.42578125" bestFit="1" customWidth="1"/>
    <col min="5909" max="5909" width="14.5703125" bestFit="1" customWidth="1"/>
    <col min="5910" max="5910" width="11.5703125" bestFit="1" customWidth="1"/>
    <col min="6144" max="6145" width="29.42578125" customWidth="1"/>
    <col min="6146" max="6148" width="25.28515625" customWidth="1"/>
    <col min="6149" max="6149" width="16.7109375" bestFit="1" customWidth="1"/>
    <col min="6150" max="6150" width="25.28515625" customWidth="1"/>
    <col min="6151" max="6151" width="21.7109375" customWidth="1"/>
    <col min="6152" max="6152" width="25.85546875" customWidth="1"/>
    <col min="6153" max="6153" width="0" hidden="1" customWidth="1"/>
    <col min="6154" max="6154" width="25.85546875" customWidth="1"/>
    <col min="6155" max="6155" width="17.28515625" customWidth="1"/>
    <col min="6156" max="6156" width="14.7109375" customWidth="1"/>
    <col min="6157" max="6157" width="15.28515625" customWidth="1"/>
    <col min="6158" max="6158" width="12.85546875" customWidth="1"/>
    <col min="6159" max="6159" width="13.5703125" customWidth="1"/>
    <col min="6160" max="6160" width="17.5703125" customWidth="1"/>
    <col min="6161" max="6161" width="13.5703125" customWidth="1"/>
    <col min="6162" max="6162" width="13.42578125" customWidth="1"/>
    <col min="6163" max="6163" width="15.5703125" bestFit="1" customWidth="1"/>
    <col min="6164" max="6164" width="18.42578125" bestFit="1" customWidth="1"/>
    <col min="6165" max="6165" width="14.5703125" bestFit="1" customWidth="1"/>
    <col min="6166" max="6166" width="11.5703125" bestFit="1" customWidth="1"/>
    <col min="6400" max="6401" width="29.42578125" customWidth="1"/>
    <col min="6402" max="6404" width="25.28515625" customWidth="1"/>
    <col min="6405" max="6405" width="16.7109375" bestFit="1" customWidth="1"/>
    <col min="6406" max="6406" width="25.28515625" customWidth="1"/>
    <col min="6407" max="6407" width="21.7109375" customWidth="1"/>
    <col min="6408" max="6408" width="25.85546875" customWidth="1"/>
    <col min="6409" max="6409" width="0" hidden="1" customWidth="1"/>
    <col min="6410" max="6410" width="25.85546875" customWidth="1"/>
    <col min="6411" max="6411" width="17.28515625" customWidth="1"/>
    <col min="6412" max="6412" width="14.7109375" customWidth="1"/>
    <col min="6413" max="6413" width="15.28515625" customWidth="1"/>
    <col min="6414" max="6414" width="12.85546875" customWidth="1"/>
    <col min="6415" max="6415" width="13.5703125" customWidth="1"/>
    <col min="6416" max="6416" width="17.5703125" customWidth="1"/>
    <col min="6417" max="6417" width="13.5703125" customWidth="1"/>
    <col min="6418" max="6418" width="13.42578125" customWidth="1"/>
    <col min="6419" max="6419" width="15.5703125" bestFit="1" customWidth="1"/>
    <col min="6420" max="6420" width="18.42578125" bestFit="1" customWidth="1"/>
    <col min="6421" max="6421" width="14.5703125" bestFit="1" customWidth="1"/>
    <col min="6422" max="6422" width="11.5703125" bestFit="1" customWidth="1"/>
    <col min="6656" max="6657" width="29.42578125" customWidth="1"/>
    <col min="6658" max="6660" width="25.28515625" customWidth="1"/>
    <col min="6661" max="6661" width="16.7109375" bestFit="1" customWidth="1"/>
    <col min="6662" max="6662" width="25.28515625" customWidth="1"/>
    <col min="6663" max="6663" width="21.7109375" customWidth="1"/>
    <col min="6664" max="6664" width="25.85546875" customWidth="1"/>
    <col min="6665" max="6665" width="0" hidden="1" customWidth="1"/>
    <col min="6666" max="6666" width="25.85546875" customWidth="1"/>
    <col min="6667" max="6667" width="17.28515625" customWidth="1"/>
    <col min="6668" max="6668" width="14.7109375" customWidth="1"/>
    <col min="6669" max="6669" width="15.28515625" customWidth="1"/>
    <col min="6670" max="6670" width="12.85546875" customWidth="1"/>
    <col min="6671" max="6671" width="13.5703125" customWidth="1"/>
    <col min="6672" max="6672" width="17.5703125" customWidth="1"/>
    <col min="6673" max="6673" width="13.5703125" customWidth="1"/>
    <col min="6674" max="6674" width="13.42578125" customWidth="1"/>
    <col min="6675" max="6675" width="15.5703125" bestFit="1" customWidth="1"/>
    <col min="6676" max="6676" width="18.42578125" bestFit="1" customWidth="1"/>
    <col min="6677" max="6677" width="14.5703125" bestFit="1" customWidth="1"/>
    <col min="6678" max="6678" width="11.5703125" bestFit="1" customWidth="1"/>
    <col min="6912" max="6913" width="29.42578125" customWidth="1"/>
    <col min="6914" max="6916" width="25.28515625" customWidth="1"/>
    <col min="6917" max="6917" width="16.7109375" bestFit="1" customWidth="1"/>
    <col min="6918" max="6918" width="25.28515625" customWidth="1"/>
    <col min="6919" max="6919" width="21.7109375" customWidth="1"/>
    <col min="6920" max="6920" width="25.85546875" customWidth="1"/>
    <col min="6921" max="6921" width="0" hidden="1" customWidth="1"/>
    <col min="6922" max="6922" width="25.85546875" customWidth="1"/>
    <col min="6923" max="6923" width="17.28515625" customWidth="1"/>
    <col min="6924" max="6924" width="14.7109375" customWidth="1"/>
    <col min="6925" max="6925" width="15.28515625" customWidth="1"/>
    <col min="6926" max="6926" width="12.85546875" customWidth="1"/>
    <col min="6927" max="6927" width="13.5703125" customWidth="1"/>
    <col min="6928" max="6928" width="17.5703125" customWidth="1"/>
    <col min="6929" max="6929" width="13.5703125" customWidth="1"/>
    <col min="6930" max="6930" width="13.42578125" customWidth="1"/>
    <col min="6931" max="6931" width="15.5703125" bestFit="1" customWidth="1"/>
    <col min="6932" max="6932" width="18.42578125" bestFit="1" customWidth="1"/>
    <col min="6933" max="6933" width="14.5703125" bestFit="1" customWidth="1"/>
    <col min="6934" max="6934" width="11.5703125" bestFit="1" customWidth="1"/>
    <col min="7168" max="7169" width="29.42578125" customWidth="1"/>
    <col min="7170" max="7172" width="25.28515625" customWidth="1"/>
    <col min="7173" max="7173" width="16.7109375" bestFit="1" customWidth="1"/>
    <col min="7174" max="7174" width="25.28515625" customWidth="1"/>
    <col min="7175" max="7175" width="21.7109375" customWidth="1"/>
    <col min="7176" max="7176" width="25.85546875" customWidth="1"/>
    <col min="7177" max="7177" width="0" hidden="1" customWidth="1"/>
    <col min="7178" max="7178" width="25.85546875" customWidth="1"/>
    <col min="7179" max="7179" width="17.28515625" customWidth="1"/>
    <col min="7180" max="7180" width="14.7109375" customWidth="1"/>
    <col min="7181" max="7181" width="15.28515625" customWidth="1"/>
    <col min="7182" max="7182" width="12.85546875" customWidth="1"/>
    <col min="7183" max="7183" width="13.5703125" customWidth="1"/>
    <col min="7184" max="7184" width="17.5703125" customWidth="1"/>
    <col min="7185" max="7185" width="13.5703125" customWidth="1"/>
    <col min="7186" max="7186" width="13.42578125" customWidth="1"/>
    <col min="7187" max="7187" width="15.5703125" bestFit="1" customWidth="1"/>
    <col min="7188" max="7188" width="18.42578125" bestFit="1" customWidth="1"/>
    <col min="7189" max="7189" width="14.5703125" bestFit="1" customWidth="1"/>
    <col min="7190" max="7190" width="11.5703125" bestFit="1" customWidth="1"/>
    <col min="7424" max="7425" width="29.42578125" customWidth="1"/>
    <col min="7426" max="7428" width="25.28515625" customWidth="1"/>
    <col min="7429" max="7429" width="16.7109375" bestFit="1" customWidth="1"/>
    <col min="7430" max="7430" width="25.28515625" customWidth="1"/>
    <col min="7431" max="7431" width="21.7109375" customWidth="1"/>
    <col min="7432" max="7432" width="25.85546875" customWidth="1"/>
    <col min="7433" max="7433" width="0" hidden="1" customWidth="1"/>
    <col min="7434" max="7434" width="25.85546875" customWidth="1"/>
    <col min="7435" max="7435" width="17.28515625" customWidth="1"/>
    <col min="7436" max="7436" width="14.7109375" customWidth="1"/>
    <col min="7437" max="7437" width="15.28515625" customWidth="1"/>
    <col min="7438" max="7438" width="12.85546875" customWidth="1"/>
    <col min="7439" max="7439" width="13.5703125" customWidth="1"/>
    <col min="7440" max="7440" width="17.5703125" customWidth="1"/>
    <col min="7441" max="7441" width="13.5703125" customWidth="1"/>
    <col min="7442" max="7442" width="13.42578125" customWidth="1"/>
    <col min="7443" max="7443" width="15.5703125" bestFit="1" customWidth="1"/>
    <col min="7444" max="7444" width="18.42578125" bestFit="1" customWidth="1"/>
    <col min="7445" max="7445" width="14.5703125" bestFit="1" customWidth="1"/>
    <col min="7446" max="7446" width="11.5703125" bestFit="1" customWidth="1"/>
    <col min="7680" max="7681" width="29.42578125" customWidth="1"/>
    <col min="7682" max="7684" width="25.28515625" customWidth="1"/>
    <col min="7685" max="7685" width="16.7109375" bestFit="1" customWidth="1"/>
    <col min="7686" max="7686" width="25.28515625" customWidth="1"/>
    <col min="7687" max="7687" width="21.7109375" customWidth="1"/>
    <col min="7688" max="7688" width="25.85546875" customWidth="1"/>
    <col min="7689" max="7689" width="0" hidden="1" customWidth="1"/>
    <col min="7690" max="7690" width="25.85546875" customWidth="1"/>
    <col min="7691" max="7691" width="17.28515625" customWidth="1"/>
    <col min="7692" max="7692" width="14.7109375" customWidth="1"/>
    <col min="7693" max="7693" width="15.28515625" customWidth="1"/>
    <col min="7694" max="7694" width="12.85546875" customWidth="1"/>
    <col min="7695" max="7695" width="13.5703125" customWidth="1"/>
    <col min="7696" max="7696" width="17.5703125" customWidth="1"/>
    <col min="7697" max="7697" width="13.5703125" customWidth="1"/>
    <col min="7698" max="7698" width="13.42578125" customWidth="1"/>
    <col min="7699" max="7699" width="15.5703125" bestFit="1" customWidth="1"/>
    <col min="7700" max="7700" width="18.42578125" bestFit="1" customWidth="1"/>
    <col min="7701" max="7701" width="14.5703125" bestFit="1" customWidth="1"/>
    <col min="7702" max="7702" width="11.5703125" bestFit="1" customWidth="1"/>
    <col min="7936" max="7937" width="29.42578125" customWidth="1"/>
    <col min="7938" max="7940" width="25.28515625" customWidth="1"/>
    <col min="7941" max="7941" width="16.7109375" bestFit="1" customWidth="1"/>
    <col min="7942" max="7942" width="25.28515625" customWidth="1"/>
    <col min="7943" max="7943" width="21.7109375" customWidth="1"/>
    <col min="7944" max="7944" width="25.85546875" customWidth="1"/>
    <col min="7945" max="7945" width="0" hidden="1" customWidth="1"/>
    <col min="7946" max="7946" width="25.85546875" customWidth="1"/>
    <col min="7947" max="7947" width="17.28515625" customWidth="1"/>
    <col min="7948" max="7948" width="14.7109375" customWidth="1"/>
    <col min="7949" max="7949" width="15.28515625" customWidth="1"/>
    <col min="7950" max="7950" width="12.85546875" customWidth="1"/>
    <col min="7951" max="7951" width="13.5703125" customWidth="1"/>
    <col min="7952" max="7952" width="17.5703125" customWidth="1"/>
    <col min="7953" max="7953" width="13.5703125" customWidth="1"/>
    <col min="7954" max="7954" width="13.42578125" customWidth="1"/>
    <col min="7955" max="7955" width="15.5703125" bestFit="1" customWidth="1"/>
    <col min="7956" max="7956" width="18.42578125" bestFit="1" customWidth="1"/>
    <col min="7957" max="7957" width="14.5703125" bestFit="1" customWidth="1"/>
    <col min="7958" max="7958" width="11.5703125" bestFit="1" customWidth="1"/>
    <col min="8192" max="8193" width="29.42578125" customWidth="1"/>
    <col min="8194" max="8196" width="25.28515625" customWidth="1"/>
    <col min="8197" max="8197" width="16.7109375" bestFit="1" customWidth="1"/>
    <col min="8198" max="8198" width="25.28515625" customWidth="1"/>
    <col min="8199" max="8199" width="21.7109375" customWidth="1"/>
    <col min="8200" max="8200" width="25.85546875" customWidth="1"/>
    <col min="8201" max="8201" width="0" hidden="1" customWidth="1"/>
    <col min="8202" max="8202" width="25.85546875" customWidth="1"/>
    <col min="8203" max="8203" width="17.28515625" customWidth="1"/>
    <col min="8204" max="8204" width="14.7109375" customWidth="1"/>
    <col min="8205" max="8205" width="15.28515625" customWidth="1"/>
    <col min="8206" max="8206" width="12.85546875" customWidth="1"/>
    <col min="8207" max="8207" width="13.5703125" customWidth="1"/>
    <col min="8208" max="8208" width="17.5703125" customWidth="1"/>
    <col min="8209" max="8209" width="13.5703125" customWidth="1"/>
    <col min="8210" max="8210" width="13.42578125" customWidth="1"/>
    <col min="8211" max="8211" width="15.5703125" bestFit="1" customWidth="1"/>
    <col min="8212" max="8212" width="18.42578125" bestFit="1" customWidth="1"/>
    <col min="8213" max="8213" width="14.5703125" bestFit="1" customWidth="1"/>
    <col min="8214" max="8214" width="11.5703125" bestFit="1" customWidth="1"/>
    <col min="8448" max="8449" width="29.42578125" customWidth="1"/>
    <col min="8450" max="8452" width="25.28515625" customWidth="1"/>
    <col min="8453" max="8453" width="16.7109375" bestFit="1" customWidth="1"/>
    <col min="8454" max="8454" width="25.28515625" customWidth="1"/>
    <col min="8455" max="8455" width="21.7109375" customWidth="1"/>
    <col min="8456" max="8456" width="25.85546875" customWidth="1"/>
    <col min="8457" max="8457" width="0" hidden="1" customWidth="1"/>
    <col min="8458" max="8458" width="25.85546875" customWidth="1"/>
    <col min="8459" max="8459" width="17.28515625" customWidth="1"/>
    <col min="8460" max="8460" width="14.7109375" customWidth="1"/>
    <col min="8461" max="8461" width="15.28515625" customWidth="1"/>
    <col min="8462" max="8462" width="12.85546875" customWidth="1"/>
    <col min="8463" max="8463" width="13.5703125" customWidth="1"/>
    <col min="8464" max="8464" width="17.5703125" customWidth="1"/>
    <col min="8465" max="8465" width="13.5703125" customWidth="1"/>
    <col min="8466" max="8466" width="13.42578125" customWidth="1"/>
    <col min="8467" max="8467" width="15.5703125" bestFit="1" customWidth="1"/>
    <col min="8468" max="8468" width="18.42578125" bestFit="1" customWidth="1"/>
    <col min="8469" max="8469" width="14.5703125" bestFit="1" customWidth="1"/>
    <col min="8470" max="8470" width="11.5703125" bestFit="1" customWidth="1"/>
    <col min="8704" max="8705" width="29.42578125" customWidth="1"/>
    <col min="8706" max="8708" width="25.28515625" customWidth="1"/>
    <col min="8709" max="8709" width="16.7109375" bestFit="1" customWidth="1"/>
    <col min="8710" max="8710" width="25.28515625" customWidth="1"/>
    <col min="8711" max="8711" width="21.7109375" customWidth="1"/>
    <col min="8712" max="8712" width="25.85546875" customWidth="1"/>
    <col min="8713" max="8713" width="0" hidden="1" customWidth="1"/>
    <col min="8714" max="8714" width="25.85546875" customWidth="1"/>
    <col min="8715" max="8715" width="17.28515625" customWidth="1"/>
    <col min="8716" max="8716" width="14.7109375" customWidth="1"/>
    <col min="8717" max="8717" width="15.28515625" customWidth="1"/>
    <col min="8718" max="8718" width="12.85546875" customWidth="1"/>
    <col min="8719" max="8719" width="13.5703125" customWidth="1"/>
    <col min="8720" max="8720" width="17.5703125" customWidth="1"/>
    <col min="8721" max="8721" width="13.5703125" customWidth="1"/>
    <col min="8722" max="8722" width="13.42578125" customWidth="1"/>
    <col min="8723" max="8723" width="15.5703125" bestFit="1" customWidth="1"/>
    <col min="8724" max="8724" width="18.42578125" bestFit="1" customWidth="1"/>
    <col min="8725" max="8725" width="14.5703125" bestFit="1" customWidth="1"/>
    <col min="8726" max="8726" width="11.5703125" bestFit="1" customWidth="1"/>
    <col min="8960" max="8961" width="29.42578125" customWidth="1"/>
    <col min="8962" max="8964" width="25.28515625" customWidth="1"/>
    <col min="8965" max="8965" width="16.7109375" bestFit="1" customWidth="1"/>
    <col min="8966" max="8966" width="25.28515625" customWidth="1"/>
    <col min="8967" max="8967" width="21.7109375" customWidth="1"/>
    <col min="8968" max="8968" width="25.85546875" customWidth="1"/>
    <col min="8969" max="8969" width="0" hidden="1" customWidth="1"/>
    <col min="8970" max="8970" width="25.85546875" customWidth="1"/>
    <col min="8971" max="8971" width="17.28515625" customWidth="1"/>
    <col min="8972" max="8972" width="14.7109375" customWidth="1"/>
    <col min="8973" max="8973" width="15.28515625" customWidth="1"/>
    <col min="8974" max="8974" width="12.85546875" customWidth="1"/>
    <col min="8975" max="8975" width="13.5703125" customWidth="1"/>
    <col min="8976" max="8976" width="17.5703125" customWidth="1"/>
    <col min="8977" max="8977" width="13.5703125" customWidth="1"/>
    <col min="8978" max="8978" width="13.42578125" customWidth="1"/>
    <col min="8979" max="8979" width="15.5703125" bestFit="1" customWidth="1"/>
    <col min="8980" max="8980" width="18.42578125" bestFit="1" customWidth="1"/>
    <col min="8981" max="8981" width="14.5703125" bestFit="1" customWidth="1"/>
    <col min="8982" max="8982" width="11.5703125" bestFit="1" customWidth="1"/>
    <col min="9216" max="9217" width="29.42578125" customWidth="1"/>
    <col min="9218" max="9220" width="25.28515625" customWidth="1"/>
    <col min="9221" max="9221" width="16.7109375" bestFit="1" customWidth="1"/>
    <col min="9222" max="9222" width="25.28515625" customWidth="1"/>
    <col min="9223" max="9223" width="21.7109375" customWidth="1"/>
    <col min="9224" max="9224" width="25.85546875" customWidth="1"/>
    <col min="9225" max="9225" width="0" hidden="1" customWidth="1"/>
    <col min="9226" max="9226" width="25.85546875" customWidth="1"/>
    <col min="9227" max="9227" width="17.28515625" customWidth="1"/>
    <col min="9228" max="9228" width="14.7109375" customWidth="1"/>
    <col min="9229" max="9229" width="15.28515625" customWidth="1"/>
    <col min="9230" max="9230" width="12.85546875" customWidth="1"/>
    <col min="9231" max="9231" width="13.5703125" customWidth="1"/>
    <col min="9232" max="9232" width="17.5703125" customWidth="1"/>
    <col min="9233" max="9233" width="13.5703125" customWidth="1"/>
    <col min="9234" max="9234" width="13.42578125" customWidth="1"/>
    <col min="9235" max="9235" width="15.5703125" bestFit="1" customWidth="1"/>
    <col min="9236" max="9236" width="18.42578125" bestFit="1" customWidth="1"/>
    <col min="9237" max="9237" width="14.5703125" bestFit="1" customWidth="1"/>
    <col min="9238" max="9238" width="11.5703125" bestFit="1" customWidth="1"/>
    <col min="9472" max="9473" width="29.42578125" customWidth="1"/>
    <col min="9474" max="9476" width="25.28515625" customWidth="1"/>
    <col min="9477" max="9477" width="16.7109375" bestFit="1" customWidth="1"/>
    <col min="9478" max="9478" width="25.28515625" customWidth="1"/>
    <col min="9479" max="9479" width="21.7109375" customWidth="1"/>
    <col min="9480" max="9480" width="25.85546875" customWidth="1"/>
    <col min="9481" max="9481" width="0" hidden="1" customWidth="1"/>
    <col min="9482" max="9482" width="25.85546875" customWidth="1"/>
    <col min="9483" max="9483" width="17.28515625" customWidth="1"/>
    <col min="9484" max="9484" width="14.7109375" customWidth="1"/>
    <col min="9485" max="9485" width="15.28515625" customWidth="1"/>
    <col min="9486" max="9486" width="12.85546875" customWidth="1"/>
    <col min="9487" max="9487" width="13.5703125" customWidth="1"/>
    <col min="9488" max="9488" width="17.5703125" customWidth="1"/>
    <col min="9489" max="9489" width="13.5703125" customWidth="1"/>
    <col min="9490" max="9490" width="13.42578125" customWidth="1"/>
    <col min="9491" max="9491" width="15.5703125" bestFit="1" customWidth="1"/>
    <col min="9492" max="9492" width="18.42578125" bestFit="1" customWidth="1"/>
    <col min="9493" max="9493" width="14.5703125" bestFit="1" customWidth="1"/>
    <col min="9494" max="9494" width="11.5703125" bestFit="1" customWidth="1"/>
    <col min="9728" max="9729" width="29.42578125" customWidth="1"/>
    <col min="9730" max="9732" width="25.28515625" customWidth="1"/>
    <col min="9733" max="9733" width="16.7109375" bestFit="1" customWidth="1"/>
    <col min="9734" max="9734" width="25.28515625" customWidth="1"/>
    <col min="9735" max="9735" width="21.7109375" customWidth="1"/>
    <col min="9736" max="9736" width="25.85546875" customWidth="1"/>
    <col min="9737" max="9737" width="0" hidden="1" customWidth="1"/>
    <col min="9738" max="9738" width="25.85546875" customWidth="1"/>
    <col min="9739" max="9739" width="17.28515625" customWidth="1"/>
    <col min="9740" max="9740" width="14.7109375" customWidth="1"/>
    <col min="9741" max="9741" width="15.28515625" customWidth="1"/>
    <col min="9742" max="9742" width="12.85546875" customWidth="1"/>
    <col min="9743" max="9743" width="13.5703125" customWidth="1"/>
    <col min="9744" max="9744" width="17.5703125" customWidth="1"/>
    <col min="9745" max="9745" width="13.5703125" customWidth="1"/>
    <col min="9746" max="9746" width="13.42578125" customWidth="1"/>
    <col min="9747" max="9747" width="15.5703125" bestFit="1" customWidth="1"/>
    <col min="9748" max="9748" width="18.42578125" bestFit="1" customWidth="1"/>
    <col min="9749" max="9749" width="14.5703125" bestFit="1" customWidth="1"/>
    <col min="9750" max="9750" width="11.5703125" bestFit="1" customWidth="1"/>
    <col min="9984" max="9985" width="29.42578125" customWidth="1"/>
    <col min="9986" max="9988" width="25.28515625" customWidth="1"/>
    <col min="9989" max="9989" width="16.7109375" bestFit="1" customWidth="1"/>
    <col min="9990" max="9990" width="25.28515625" customWidth="1"/>
    <col min="9991" max="9991" width="21.7109375" customWidth="1"/>
    <col min="9992" max="9992" width="25.85546875" customWidth="1"/>
    <col min="9993" max="9993" width="0" hidden="1" customWidth="1"/>
    <col min="9994" max="9994" width="25.85546875" customWidth="1"/>
    <col min="9995" max="9995" width="17.28515625" customWidth="1"/>
    <col min="9996" max="9996" width="14.7109375" customWidth="1"/>
    <col min="9997" max="9997" width="15.28515625" customWidth="1"/>
    <col min="9998" max="9998" width="12.85546875" customWidth="1"/>
    <col min="9999" max="9999" width="13.5703125" customWidth="1"/>
    <col min="10000" max="10000" width="17.5703125" customWidth="1"/>
    <col min="10001" max="10001" width="13.5703125" customWidth="1"/>
    <col min="10002" max="10002" width="13.42578125" customWidth="1"/>
    <col min="10003" max="10003" width="15.5703125" bestFit="1" customWidth="1"/>
    <col min="10004" max="10004" width="18.42578125" bestFit="1" customWidth="1"/>
    <col min="10005" max="10005" width="14.5703125" bestFit="1" customWidth="1"/>
    <col min="10006" max="10006" width="11.5703125" bestFit="1" customWidth="1"/>
    <col min="10240" max="10241" width="29.42578125" customWidth="1"/>
    <col min="10242" max="10244" width="25.28515625" customWidth="1"/>
    <col min="10245" max="10245" width="16.7109375" bestFit="1" customWidth="1"/>
    <col min="10246" max="10246" width="25.28515625" customWidth="1"/>
    <col min="10247" max="10247" width="21.7109375" customWidth="1"/>
    <col min="10248" max="10248" width="25.85546875" customWidth="1"/>
    <col min="10249" max="10249" width="0" hidden="1" customWidth="1"/>
    <col min="10250" max="10250" width="25.85546875" customWidth="1"/>
    <col min="10251" max="10251" width="17.28515625" customWidth="1"/>
    <col min="10252" max="10252" width="14.7109375" customWidth="1"/>
    <col min="10253" max="10253" width="15.28515625" customWidth="1"/>
    <col min="10254" max="10254" width="12.85546875" customWidth="1"/>
    <col min="10255" max="10255" width="13.5703125" customWidth="1"/>
    <col min="10256" max="10256" width="17.5703125" customWidth="1"/>
    <col min="10257" max="10257" width="13.5703125" customWidth="1"/>
    <col min="10258" max="10258" width="13.42578125" customWidth="1"/>
    <col min="10259" max="10259" width="15.5703125" bestFit="1" customWidth="1"/>
    <col min="10260" max="10260" width="18.42578125" bestFit="1" customWidth="1"/>
    <col min="10261" max="10261" width="14.5703125" bestFit="1" customWidth="1"/>
    <col min="10262" max="10262" width="11.5703125" bestFit="1" customWidth="1"/>
    <col min="10496" max="10497" width="29.42578125" customWidth="1"/>
    <col min="10498" max="10500" width="25.28515625" customWidth="1"/>
    <col min="10501" max="10501" width="16.7109375" bestFit="1" customWidth="1"/>
    <col min="10502" max="10502" width="25.28515625" customWidth="1"/>
    <col min="10503" max="10503" width="21.7109375" customWidth="1"/>
    <col min="10504" max="10504" width="25.85546875" customWidth="1"/>
    <col min="10505" max="10505" width="0" hidden="1" customWidth="1"/>
    <col min="10506" max="10506" width="25.85546875" customWidth="1"/>
    <col min="10507" max="10507" width="17.28515625" customWidth="1"/>
    <col min="10508" max="10508" width="14.7109375" customWidth="1"/>
    <col min="10509" max="10509" width="15.28515625" customWidth="1"/>
    <col min="10510" max="10510" width="12.85546875" customWidth="1"/>
    <col min="10511" max="10511" width="13.5703125" customWidth="1"/>
    <col min="10512" max="10512" width="17.5703125" customWidth="1"/>
    <col min="10513" max="10513" width="13.5703125" customWidth="1"/>
    <col min="10514" max="10514" width="13.42578125" customWidth="1"/>
    <col min="10515" max="10515" width="15.5703125" bestFit="1" customWidth="1"/>
    <col min="10516" max="10516" width="18.42578125" bestFit="1" customWidth="1"/>
    <col min="10517" max="10517" width="14.5703125" bestFit="1" customWidth="1"/>
    <col min="10518" max="10518" width="11.5703125" bestFit="1" customWidth="1"/>
    <col min="10752" max="10753" width="29.42578125" customWidth="1"/>
    <col min="10754" max="10756" width="25.28515625" customWidth="1"/>
    <col min="10757" max="10757" width="16.7109375" bestFit="1" customWidth="1"/>
    <col min="10758" max="10758" width="25.28515625" customWidth="1"/>
    <col min="10759" max="10759" width="21.7109375" customWidth="1"/>
    <col min="10760" max="10760" width="25.85546875" customWidth="1"/>
    <col min="10761" max="10761" width="0" hidden="1" customWidth="1"/>
    <col min="10762" max="10762" width="25.85546875" customWidth="1"/>
    <col min="10763" max="10763" width="17.28515625" customWidth="1"/>
    <col min="10764" max="10764" width="14.7109375" customWidth="1"/>
    <col min="10765" max="10765" width="15.28515625" customWidth="1"/>
    <col min="10766" max="10766" width="12.85546875" customWidth="1"/>
    <col min="10767" max="10767" width="13.5703125" customWidth="1"/>
    <col min="10768" max="10768" width="17.5703125" customWidth="1"/>
    <col min="10769" max="10769" width="13.5703125" customWidth="1"/>
    <col min="10770" max="10770" width="13.42578125" customWidth="1"/>
    <col min="10771" max="10771" width="15.5703125" bestFit="1" customWidth="1"/>
    <col min="10772" max="10772" width="18.42578125" bestFit="1" customWidth="1"/>
    <col min="10773" max="10773" width="14.5703125" bestFit="1" customWidth="1"/>
    <col min="10774" max="10774" width="11.5703125" bestFit="1" customWidth="1"/>
    <col min="11008" max="11009" width="29.42578125" customWidth="1"/>
    <col min="11010" max="11012" width="25.28515625" customWidth="1"/>
    <col min="11013" max="11013" width="16.7109375" bestFit="1" customWidth="1"/>
    <col min="11014" max="11014" width="25.28515625" customWidth="1"/>
    <col min="11015" max="11015" width="21.7109375" customWidth="1"/>
    <col min="11016" max="11016" width="25.85546875" customWidth="1"/>
    <col min="11017" max="11017" width="0" hidden="1" customWidth="1"/>
    <col min="11018" max="11018" width="25.85546875" customWidth="1"/>
    <col min="11019" max="11019" width="17.28515625" customWidth="1"/>
    <col min="11020" max="11020" width="14.7109375" customWidth="1"/>
    <col min="11021" max="11021" width="15.28515625" customWidth="1"/>
    <col min="11022" max="11022" width="12.85546875" customWidth="1"/>
    <col min="11023" max="11023" width="13.5703125" customWidth="1"/>
    <col min="11024" max="11024" width="17.5703125" customWidth="1"/>
    <col min="11025" max="11025" width="13.5703125" customWidth="1"/>
    <col min="11026" max="11026" width="13.42578125" customWidth="1"/>
    <col min="11027" max="11027" width="15.5703125" bestFit="1" customWidth="1"/>
    <col min="11028" max="11028" width="18.42578125" bestFit="1" customWidth="1"/>
    <col min="11029" max="11029" width="14.5703125" bestFit="1" customWidth="1"/>
    <col min="11030" max="11030" width="11.5703125" bestFit="1" customWidth="1"/>
    <col min="11264" max="11265" width="29.42578125" customWidth="1"/>
    <col min="11266" max="11268" width="25.28515625" customWidth="1"/>
    <col min="11269" max="11269" width="16.7109375" bestFit="1" customWidth="1"/>
    <col min="11270" max="11270" width="25.28515625" customWidth="1"/>
    <col min="11271" max="11271" width="21.7109375" customWidth="1"/>
    <col min="11272" max="11272" width="25.85546875" customWidth="1"/>
    <col min="11273" max="11273" width="0" hidden="1" customWidth="1"/>
    <col min="11274" max="11274" width="25.85546875" customWidth="1"/>
    <col min="11275" max="11275" width="17.28515625" customWidth="1"/>
    <col min="11276" max="11276" width="14.7109375" customWidth="1"/>
    <col min="11277" max="11277" width="15.28515625" customWidth="1"/>
    <col min="11278" max="11278" width="12.85546875" customWidth="1"/>
    <col min="11279" max="11279" width="13.5703125" customWidth="1"/>
    <col min="11280" max="11280" width="17.5703125" customWidth="1"/>
    <col min="11281" max="11281" width="13.5703125" customWidth="1"/>
    <col min="11282" max="11282" width="13.42578125" customWidth="1"/>
    <col min="11283" max="11283" width="15.5703125" bestFit="1" customWidth="1"/>
    <col min="11284" max="11284" width="18.42578125" bestFit="1" customWidth="1"/>
    <col min="11285" max="11285" width="14.5703125" bestFit="1" customWidth="1"/>
    <col min="11286" max="11286" width="11.5703125" bestFit="1" customWidth="1"/>
    <col min="11520" max="11521" width="29.42578125" customWidth="1"/>
    <col min="11522" max="11524" width="25.28515625" customWidth="1"/>
    <col min="11525" max="11525" width="16.7109375" bestFit="1" customWidth="1"/>
    <col min="11526" max="11526" width="25.28515625" customWidth="1"/>
    <col min="11527" max="11527" width="21.7109375" customWidth="1"/>
    <col min="11528" max="11528" width="25.85546875" customWidth="1"/>
    <col min="11529" max="11529" width="0" hidden="1" customWidth="1"/>
    <col min="11530" max="11530" width="25.85546875" customWidth="1"/>
    <col min="11531" max="11531" width="17.28515625" customWidth="1"/>
    <col min="11532" max="11532" width="14.7109375" customWidth="1"/>
    <col min="11533" max="11533" width="15.28515625" customWidth="1"/>
    <col min="11534" max="11534" width="12.85546875" customWidth="1"/>
    <col min="11535" max="11535" width="13.5703125" customWidth="1"/>
    <col min="11536" max="11536" width="17.5703125" customWidth="1"/>
    <col min="11537" max="11537" width="13.5703125" customWidth="1"/>
    <col min="11538" max="11538" width="13.42578125" customWidth="1"/>
    <col min="11539" max="11539" width="15.5703125" bestFit="1" customWidth="1"/>
    <col min="11540" max="11540" width="18.42578125" bestFit="1" customWidth="1"/>
    <col min="11541" max="11541" width="14.5703125" bestFit="1" customWidth="1"/>
    <col min="11542" max="11542" width="11.5703125" bestFit="1" customWidth="1"/>
    <col min="11776" max="11777" width="29.42578125" customWidth="1"/>
    <col min="11778" max="11780" width="25.28515625" customWidth="1"/>
    <col min="11781" max="11781" width="16.7109375" bestFit="1" customWidth="1"/>
    <col min="11782" max="11782" width="25.28515625" customWidth="1"/>
    <col min="11783" max="11783" width="21.7109375" customWidth="1"/>
    <col min="11784" max="11784" width="25.85546875" customWidth="1"/>
    <col min="11785" max="11785" width="0" hidden="1" customWidth="1"/>
    <col min="11786" max="11786" width="25.85546875" customWidth="1"/>
    <col min="11787" max="11787" width="17.28515625" customWidth="1"/>
    <col min="11788" max="11788" width="14.7109375" customWidth="1"/>
    <col min="11789" max="11789" width="15.28515625" customWidth="1"/>
    <col min="11790" max="11790" width="12.85546875" customWidth="1"/>
    <col min="11791" max="11791" width="13.5703125" customWidth="1"/>
    <col min="11792" max="11792" width="17.5703125" customWidth="1"/>
    <col min="11793" max="11793" width="13.5703125" customWidth="1"/>
    <col min="11794" max="11794" width="13.42578125" customWidth="1"/>
    <col min="11795" max="11795" width="15.5703125" bestFit="1" customWidth="1"/>
    <col min="11796" max="11796" width="18.42578125" bestFit="1" customWidth="1"/>
    <col min="11797" max="11797" width="14.5703125" bestFit="1" customWidth="1"/>
    <col min="11798" max="11798" width="11.5703125" bestFit="1" customWidth="1"/>
    <col min="12032" max="12033" width="29.42578125" customWidth="1"/>
    <col min="12034" max="12036" width="25.28515625" customWidth="1"/>
    <col min="12037" max="12037" width="16.7109375" bestFit="1" customWidth="1"/>
    <col min="12038" max="12038" width="25.28515625" customWidth="1"/>
    <col min="12039" max="12039" width="21.7109375" customWidth="1"/>
    <col min="12040" max="12040" width="25.85546875" customWidth="1"/>
    <col min="12041" max="12041" width="0" hidden="1" customWidth="1"/>
    <col min="12042" max="12042" width="25.85546875" customWidth="1"/>
    <col min="12043" max="12043" width="17.28515625" customWidth="1"/>
    <col min="12044" max="12044" width="14.7109375" customWidth="1"/>
    <col min="12045" max="12045" width="15.28515625" customWidth="1"/>
    <col min="12046" max="12046" width="12.85546875" customWidth="1"/>
    <col min="12047" max="12047" width="13.5703125" customWidth="1"/>
    <col min="12048" max="12048" width="17.5703125" customWidth="1"/>
    <col min="12049" max="12049" width="13.5703125" customWidth="1"/>
    <col min="12050" max="12050" width="13.42578125" customWidth="1"/>
    <col min="12051" max="12051" width="15.5703125" bestFit="1" customWidth="1"/>
    <col min="12052" max="12052" width="18.42578125" bestFit="1" customWidth="1"/>
    <col min="12053" max="12053" width="14.5703125" bestFit="1" customWidth="1"/>
    <col min="12054" max="12054" width="11.5703125" bestFit="1" customWidth="1"/>
    <col min="12288" max="12289" width="29.42578125" customWidth="1"/>
    <col min="12290" max="12292" width="25.28515625" customWidth="1"/>
    <col min="12293" max="12293" width="16.7109375" bestFit="1" customWidth="1"/>
    <col min="12294" max="12294" width="25.28515625" customWidth="1"/>
    <col min="12295" max="12295" width="21.7109375" customWidth="1"/>
    <col min="12296" max="12296" width="25.85546875" customWidth="1"/>
    <col min="12297" max="12297" width="0" hidden="1" customWidth="1"/>
    <col min="12298" max="12298" width="25.85546875" customWidth="1"/>
    <col min="12299" max="12299" width="17.28515625" customWidth="1"/>
    <col min="12300" max="12300" width="14.7109375" customWidth="1"/>
    <col min="12301" max="12301" width="15.28515625" customWidth="1"/>
    <col min="12302" max="12302" width="12.85546875" customWidth="1"/>
    <col min="12303" max="12303" width="13.5703125" customWidth="1"/>
    <col min="12304" max="12304" width="17.5703125" customWidth="1"/>
    <col min="12305" max="12305" width="13.5703125" customWidth="1"/>
    <col min="12306" max="12306" width="13.42578125" customWidth="1"/>
    <col min="12307" max="12307" width="15.5703125" bestFit="1" customWidth="1"/>
    <col min="12308" max="12308" width="18.42578125" bestFit="1" customWidth="1"/>
    <col min="12309" max="12309" width="14.5703125" bestFit="1" customWidth="1"/>
    <col min="12310" max="12310" width="11.5703125" bestFit="1" customWidth="1"/>
    <col min="12544" max="12545" width="29.42578125" customWidth="1"/>
    <col min="12546" max="12548" width="25.28515625" customWidth="1"/>
    <col min="12549" max="12549" width="16.7109375" bestFit="1" customWidth="1"/>
    <col min="12550" max="12550" width="25.28515625" customWidth="1"/>
    <col min="12551" max="12551" width="21.7109375" customWidth="1"/>
    <col min="12552" max="12552" width="25.85546875" customWidth="1"/>
    <col min="12553" max="12553" width="0" hidden="1" customWidth="1"/>
    <col min="12554" max="12554" width="25.85546875" customWidth="1"/>
    <col min="12555" max="12555" width="17.28515625" customWidth="1"/>
    <col min="12556" max="12556" width="14.7109375" customWidth="1"/>
    <col min="12557" max="12557" width="15.28515625" customWidth="1"/>
    <col min="12558" max="12558" width="12.85546875" customWidth="1"/>
    <col min="12559" max="12559" width="13.5703125" customWidth="1"/>
    <col min="12560" max="12560" width="17.5703125" customWidth="1"/>
    <col min="12561" max="12561" width="13.5703125" customWidth="1"/>
    <col min="12562" max="12562" width="13.42578125" customWidth="1"/>
    <col min="12563" max="12563" width="15.5703125" bestFit="1" customWidth="1"/>
    <col min="12564" max="12564" width="18.42578125" bestFit="1" customWidth="1"/>
    <col min="12565" max="12565" width="14.5703125" bestFit="1" customWidth="1"/>
    <col min="12566" max="12566" width="11.5703125" bestFit="1" customWidth="1"/>
    <col min="12800" max="12801" width="29.42578125" customWidth="1"/>
    <col min="12802" max="12804" width="25.28515625" customWidth="1"/>
    <col min="12805" max="12805" width="16.7109375" bestFit="1" customWidth="1"/>
    <col min="12806" max="12806" width="25.28515625" customWidth="1"/>
    <col min="12807" max="12807" width="21.7109375" customWidth="1"/>
    <col min="12808" max="12808" width="25.85546875" customWidth="1"/>
    <col min="12809" max="12809" width="0" hidden="1" customWidth="1"/>
    <col min="12810" max="12810" width="25.85546875" customWidth="1"/>
    <col min="12811" max="12811" width="17.28515625" customWidth="1"/>
    <col min="12812" max="12812" width="14.7109375" customWidth="1"/>
    <col min="12813" max="12813" width="15.28515625" customWidth="1"/>
    <col min="12814" max="12814" width="12.85546875" customWidth="1"/>
    <col min="12815" max="12815" width="13.5703125" customWidth="1"/>
    <col min="12816" max="12816" width="17.5703125" customWidth="1"/>
    <col min="12817" max="12817" width="13.5703125" customWidth="1"/>
    <col min="12818" max="12818" width="13.42578125" customWidth="1"/>
    <col min="12819" max="12819" width="15.5703125" bestFit="1" customWidth="1"/>
    <col min="12820" max="12820" width="18.42578125" bestFit="1" customWidth="1"/>
    <col min="12821" max="12821" width="14.5703125" bestFit="1" customWidth="1"/>
    <col min="12822" max="12822" width="11.5703125" bestFit="1" customWidth="1"/>
    <col min="13056" max="13057" width="29.42578125" customWidth="1"/>
    <col min="13058" max="13060" width="25.28515625" customWidth="1"/>
    <col min="13061" max="13061" width="16.7109375" bestFit="1" customWidth="1"/>
    <col min="13062" max="13062" width="25.28515625" customWidth="1"/>
    <col min="13063" max="13063" width="21.7109375" customWidth="1"/>
    <col min="13064" max="13064" width="25.85546875" customWidth="1"/>
    <col min="13065" max="13065" width="0" hidden="1" customWidth="1"/>
    <col min="13066" max="13066" width="25.85546875" customWidth="1"/>
    <col min="13067" max="13067" width="17.28515625" customWidth="1"/>
    <col min="13068" max="13068" width="14.7109375" customWidth="1"/>
    <col min="13069" max="13069" width="15.28515625" customWidth="1"/>
    <col min="13070" max="13070" width="12.85546875" customWidth="1"/>
    <col min="13071" max="13071" width="13.5703125" customWidth="1"/>
    <col min="13072" max="13072" width="17.5703125" customWidth="1"/>
    <col min="13073" max="13073" width="13.5703125" customWidth="1"/>
    <col min="13074" max="13074" width="13.42578125" customWidth="1"/>
    <col min="13075" max="13075" width="15.5703125" bestFit="1" customWidth="1"/>
    <col min="13076" max="13076" width="18.42578125" bestFit="1" customWidth="1"/>
    <col min="13077" max="13077" width="14.5703125" bestFit="1" customWidth="1"/>
    <col min="13078" max="13078" width="11.5703125" bestFit="1" customWidth="1"/>
    <col min="13312" max="13313" width="29.42578125" customWidth="1"/>
    <col min="13314" max="13316" width="25.28515625" customWidth="1"/>
    <col min="13317" max="13317" width="16.7109375" bestFit="1" customWidth="1"/>
    <col min="13318" max="13318" width="25.28515625" customWidth="1"/>
    <col min="13319" max="13319" width="21.7109375" customWidth="1"/>
    <col min="13320" max="13320" width="25.85546875" customWidth="1"/>
    <col min="13321" max="13321" width="0" hidden="1" customWidth="1"/>
    <col min="13322" max="13322" width="25.85546875" customWidth="1"/>
    <col min="13323" max="13323" width="17.28515625" customWidth="1"/>
    <col min="13324" max="13324" width="14.7109375" customWidth="1"/>
    <col min="13325" max="13325" width="15.28515625" customWidth="1"/>
    <col min="13326" max="13326" width="12.85546875" customWidth="1"/>
    <col min="13327" max="13327" width="13.5703125" customWidth="1"/>
    <col min="13328" max="13328" width="17.5703125" customWidth="1"/>
    <col min="13329" max="13329" width="13.5703125" customWidth="1"/>
    <col min="13330" max="13330" width="13.42578125" customWidth="1"/>
    <col min="13331" max="13331" width="15.5703125" bestFit="1" customWidth="1"/>
    <col min="13332" max="13332" width="18.42578125" bestFit="1" customWidth="1"/>
    <col min="13333" max="13333" width="14.5703125" bestFit="1" customWidth="1"/>
    <col min="13334" max="13334" width="11.5703125" bestFit="1" customWidth="1"/>
    <col min="13568" max="13569" width="29.42578125" customWidth="1"/>
    <col min="13570" max="13572" width="25.28515625" customWidth="1"/>
    <col min="13573" max="13573" width="16.7109375" bestFit="1" customWidth="1"/>
    <col min="13574" max="13574" width="25.28515625" customWidth="1"/>
    <col min="13575" max="13575" width="21.7109375" customWidth="1"/>
    <col min="13576" max="13576" width="25.85546875" customWidth="1"/>
    <col min="13577" max="13577" width="0" hidden="1" customWidth="1"/>
    <col min="13578" max="13578" width="25.85546875" customWidth="1"/>
    <col min="13579" max="13579" width="17.28515625" customWidth="1"/>
    <col min="13580" max="13580" width="14.7109375" customWidth="1"/>
    <col min="13581" max="13581" width="15.28515625" customWidth="1"/>
    <col min="13582" max="13582" width="12.85546875" customWidth="1"/>
    <col min="13583" max="13583" width="13.5703125" customWidth="1"/>
    <col min="13584" max="13584" width="17.5703125" customWidth="1"/>
    <col min="13585" max="13585" width="13.5703125" customWidth="1"/>
    <col min="13586" max="13586" width="13.42578125" customWidth="1"/>
    <col min="13587" max="13587" width="15.5703125" bestFit="1" customWidth="1"/>
    <col min="13588" max="13588" width="18.42578125" bestFit="1" customWidth="1"/>
    <col min="13589" max="13589" width="14.5703125" bestFit="1" customWidth="1"/>
    <col min="13590" max="13590" width="11.5703125" bestFit="1" customWidth="1"/>
    <col min="13824" max="13825" width="29.42578125" customWidth="1"/>
    <col min="13826" max="13828" width="25.28515625" customWidth="1"/>
    <col min="13829" max="13829" width="16.7109375" bestFit="1" customWidth="1"/>
    <col min="13830" max="13830" width="25.28515625" customWidth="1"/>
    <col min="13831" max="13831" width="21.7109375" customWidth="1"/>
    <col min="13832" max="13832" width="25.85546875" customWidth="1"/>
    <col min="13833" max="13833" width="0" hidden="1" customWidth="1"/>
    <col min="13834" max="13834" width="25.85546875" customWidth="1"/>
    <col min="13835" max="13835" width="17.28515625" customWidth="1"/>
    <col min="13836" max="13836" width="14.7109375" customWidth="1"/>
    <col min="13837" max="13837" width="15.28515625" customWidth="1"/>
    <col min="13838" max="13838" width="12.85546875" customWidth="1"/>
    <col min="13839" max="13839" width="13.5703125" customWidth="1"/>
    <col min="13840" max="13840" width="17.5703125" customWidth="1"/>
    <col min="13841" max="13841" width="13.5703125" customWidth="1"/>
    <col min="13842" max="13842" width="13.42578125" customWidth="1"/>
    <col min="13843" max="13843" width="15.5703125" bestFit="1" customWidth="1"/>
    <col min="13844" max="13844" width="18.42578125" bestFit="1" customWidth="1"/>
    <col min="13845" max="13845" width="14.5703125" bestFit="1" customWidth="1"/>
    <col min="13846" max="13846" width="11.5703125" bestFit="1" customWidth="1"/>
    <col min="14080" max="14081" width="29.42578125" customWidth="1"/>
    <col min="14082" max="14084" width="25.28515625" customWidth="1"/>
    <col min="14085" max="14085" width="16.7109375" bestFit="1" customWidth="1"/>
    <col min="14086" max="14086" width="25.28515625" customWidth="1"/>
    <col min="14087" max="14087" width="21.7109375" customWidth="1"/>
    <col min="14088" max="14088" width="25.85546875" customWidth="1"/>
    <col min="14089" max="14089" width="0" hidden="1" customWidth="1"/>
    <col min="14090" max="14090" width="25.85546875" customWidth="1"/>
    <col min="14091" max="14091" width="17.28515625" customWidth="1"/>
    <col min="14092" max="14092" width="14.7109375" customWidth="1"/>
    <col min="14093" max="14093" width="15.28515625" customWidth="1"/>
    <col min="14094" max="14094" width="12.85546875" customWidth="1"/>
    <col min="14095" max="14095" width="13.5703125" customWidth="1"/>
    <col min="14096" max="14096" width="17.5703125" customWidth="1"/>
    <col min="14097" max="14097" width="13.5703125" customWidth="1"/>
    <col min="14098" max="14098" width="13.42578125" customWidth="1"/>
    <col min="14099" max="14099" width="15.5703125" bestFit="1" customWidth="1"/>
    <col min="14100" max="14100" width="18.42578125" bestFit="1" customWidth="1"/>
    <col min="14101" max="14101" width="14.5703125" bestFit="1" customWidth="1"/>
    <col min="14102" max="14102" width="11.5703125" bestFit="1" customWidth="1"/>
    <col min="14336" max="14337" width="29.42578125" customWidth="1"/>
    <col min="14338" max="14340" width="25.28515625" customWidth="1"/>
    <col min="14341" max="14341" width="16.7109375" bestFit="1" customWidth="1"/>
    <col min="14342" max="14342" width="25.28515625" customWidth="1"/>
    <col min="14343" max="14343" width="21.7109375" customWidth="1"/>
    <col min="14344" max="14344" width="25.85546875" customWidth="1"/>
    <col min="14345" max="14345" width="0" hidden="1" customWidth="1"/>
    <col min="14346" max="14346" width="25.85546875" customWidth="1"/>
    <col min="14347" max="14347" width="17.28515625" customWidth="1"/>
    <col min="14348" max="14348" width="14.7109375" customWidth="1"/>
    <col min="14349" max="14349" width="15.28515625" customWidth="1"/>
    <col min="14350" max="14350" width="12.85546875" customWidth="1"/>
    <col min="14351" max="14351" width="13.5703125" customWidth="1"/>
    <col min="14352" max="14352" width="17.5703125" customWidth="1"/>
    <col min="14353" max="14353" width="13.5703125" customWidth="1"/>
    <col min="14354" max="14354" width="13.42578125" customWidth="1"/>
    <col min="14355" max="14355" width="15.5703125" bestFit="1" customWidth="1"/>
    <col min="14356" max="14356" width="18.42578125" bestFit="1" customWidth="1"/>
    <col min="14357" max="14357" width="14.5703125" bestFit="1" customWidth="1"/>
    <col min="14358" max="14358" width="11.5703125" bestFit="1" customWidth="1"/>
    <col min="14592" max="14593" width="29.42578125" customWidth="1"/>
    <col min="14594" max="14596" width="25.28515625" customWidth="1"/>
    <col min="14597" max="14597" width="16.7109375" bestFit="1" customWidth="1"/>
    <col min="14598" max="14598" width="25.28515625" customWidth="1"/>
    <col min="14599" max="14599" width="21.7109375" customWidth="1"/>
    <col min="14600" max="14600" width="25.85546875" customWidth="1"/>
    <col min="14601" max="14601" width="0" hidden="1" customWidth="1"/>
    <col min="14602" max="14602" width="25.85546875" customWidth="1"/>
    <col min="14603" max="14603" width="17.28515625" customWidth="1"/>
    <col min="14604" max="14604" width="14.7109375" customWidth="1"/>
    <col min="14605" max="14605" width="15.28515625" customWidth="1"/>
    <col min="14606" max="14606" width="12.85546875" customWidth="1"/>
    <col min="14607" max="14607" width="13.5703125" customWidth="1"/>
    <col min="14608" max="14608" width="17.5703125" customWidth="1"/>
    <col min="14609" max="14609" width="13.5703125" customWidth="1"/>
    <col min="14610" max="14610" width="13.42578125" customWidth="1"/>
    <col min="14611" max="14611" width="15.5703125" bestFit="1" customWidth="1"/>
    <col min="14612" max="14612" width="18.42578125" bestFit="1" customWidth="1"/>
    <col min="14613" max="14613" width="14.5703125" bestFit="1" customWidth="1"/>
    <col min="14614" max="14614" width="11.5703125" bestFit="1" customWidth="1"/>
    <col min="14848" max="14849" width="29.42578125" customWidth="1"/>
    <col min="14850" max="14852" width="25.28515625" customWidth="1"/>
    <col min="14853" max="14853" width="16.7109375" bestFit="1" customWidth="1"/>
    <col min="14854" max="14854" width="25.28515625" customWidth="1"/>
    <col min="14855" max="14855" width="21.7109375" customWidth="1"/>
    <col min="14856" max="14856" width="25.85546875" customWidth="1"/>
    <col min="14857" max="14857" width="0" hidden="1" customWidth="1"/>
    <col min="14858" max="14858" width="25.85546875" customWidth="1"/>
    <col min="14859" max="14859" width="17.28515625" customWidth="1"/>
    <col min="14860" max="14860" width="14.7109375" customWidth="1"/>
    <col min="14861" max="14861" width="15.28515625" customWidth="1"/>
    <col min="14862" max="14862" width="12.85546875" customWidth="1"/>
    <col min="14863" max="14863" width="13.5703125" customWidth="1"/>
    <col min="14864" max="14864" width="17.5703125" customWidth="1"/>
    <col min="14865" max="14865" width="13.5703125" customWidth="1"/>
    <col min="14866" max="14866" width="13.42578125" customWidth="1"/>
    <col min="14867" max="14867" width="15.5703125" bestFit="1" customWidth="1"/>
    <col min="14868" max="14868" width="18.42578125" bestFit="1" customWidth="1"/>
    <col min="14869" max="14869" width="14.5703125" bestFit="1" customWidth="1"/>
    <col min="14870" max="14870" width="11.5703125" bestFit="1" customWidth="1"/>
    <col min="15104" max="15105" width="29.42578125" customWidth="1"/>
    <col min="15106" max="15108" width="25.28515625" customWidth="1"/>
    <col min="15109" max="15109" width="16.7109375" bestFit="1" customWidth="1"/>
    <col min="15110" max="15110" width="25.28515625" customWidth="1"/>
    <col min="15111" max="15111" width="21.7109375" customWidth="1"/>
    <col min="15112" max="15112" width="25.85546875" customWidth="1"/>
    <col min="15113" max="15113" width="0" hidden="1" customWidth="1"/>
    <col min="15114" max="15114" width="25.85546875" customWidth="1"/>
    <col min="15115" max="15115" width="17.28515625" customWidth="1"/>
    <col min="15116" max="15116" width="14.7109375" customWidth="1"/>
    <col min="15117" max="15117" width="15.28515625" customWidth="1"/>
    <col min="15118" max="15118" width="12.85546875" customWidth="1"/>
    <col min="15119" max="15119" width="13.5703125" customWidth="1"/>
    <col min="15120" max="15120" width="17.5703125" customWidth="1"/>
    <col min="15121" max="15121" width="13.5703125" customWidth="1"/>
    <col min="15122" max="15122" width="13.42578125" customWidth="1"/>
    <col min="15123" max="15123" width="15.5703125" bestFit="1" customWidth="1"/>
    <col min="15124" max="15124" width="18.42578125" bestFit="1" customWidth="1"/>
    <col min="15125" max="15125" width="14.5703125" bestFit="1" customWidth="1"/>
    <col min="15126" max="15126" width="11.5703125" bestFit="1" customWidth="1"/>
    <col min="15360" max="15361" width="29.42578125" customWidth="1"/>
    <col min="15362" max="15364" width="25.28515625" customWidth="1"/>
    <col min="15365" max="15365" width="16.7109375" bestFit="1" customWidth="1"/>
    <col min="15366" max="15366" width="25.28515625" customWidth="1"/>
    <col min="15367" max="15367" width="21.7109375" customWidth="1"/>
    <col min="15368" max="15368" width="25.85546875" customWidth="1"/>
    <col min="15369" max="15369" width="0" hidden="1" customWidth="1"/>
    <col min="15370" max="15370" width="25.85546875" customWidth="1"/>
    <col min="15371" max="15371" width="17.28515625" customWidth="1"/>
    <col min="15372" max="15372" width="14.7109375" customWidth="1"/>
    <col min="15373" max="15373" width="15.28515625" customWidth="1"/>
    <col min="15374" max="15374" width="12.85546875" customWidth="1"/>
    <col min="15375" max="15375" width="13.5703125" customWidth="1"/>
    <col min="15376" max="15376" width="17.5703125" customWidth="1"/>
    <col min="15377" max="15377" width="13.5703125" customWidth="1"/>
    <col min="15378" max="15378" width="13.42578125" customWidth="1"/>
    <col min="15379" max="15379" width="15.5703125" bestFit="1" customWidth="1"/>
    <col min="15380" max="15380" width="18.42578125" bestFit="1" customWidth="1"/>
    <col min="15381" max="15381" width="14.5703125" bestFit="1" customWidth="1"/>
    <col min="15382" max="15382" width="11.5703125" bestFit="1" customWidth="1"/>
    <col min="15616" max="15617" width="29.42578125" customWidth="1"/>
    <col min="15618" max="15620" width="25.28515625" customWidth="1"/>
    <col min="15621" max="15621" width="16.7109375" bestFit="1" customWidth="1"/>
    <col min="15622" max="15622" width="25.28515625" customWidth="1"/>
    <col min="15623" max="15623" width="21.7109375" customWidth="1"/>
    <col min="15624" max="15624" width="25.85546875" customWidth="1"/>
    <col min="15625" max="15625" width="0" hidden="1" customWidth="1"/>
    <col min="15626" max="15626" width="25.85546875" customWidth="1"/>
    <col min="15627" max="15627" width="17.28515625" customWidth="1"/>
    <col min="15628" max="15628" width="14.7109375" customWidth="1"/>
    <col min="15629" max="15629" width="15.28515625" customWidth="1"/>
    <col min="15630" max="15630" width="12.85546875" customWidth="1"/>
    <col min="15631" max="15631" width="13.5703125" customWidth="1"/>
    <col min="15632" max="15632" width="17.5703125" customWidth="1"/>
    <col min="15633" max="15633" width="13.5703125" customWidth="1"/>
    <col min="15634" max="15634" width="13.42578125" customWidth="1"/>
    <col min="15635" max="15635" width="15.5703125" bestFit="1" customWidth="1"/>
    <col min="15636" max="15636" width="18.42578125" bestFit="1" customWidth="1"/>
    <col min="15637" max="15637" width="14.5703125" bestFit="1" customWidth="1"/>
    <col min="15638" max="15638" width="11.5703125" bestFit="1" customWidth="1"/>
    <col min="15872" max="15873" width="29.42578125" customWidth="1"/>
    <col min="15874" max="15876" width="25.28515625" customWidth="1"/>
    <col min="15877" max="15877" width="16.7109375" bestFit="1" customWidth="1"/>
    <col min="15878" max="15878" width="25.28515625" customWidth="1"/>
    <col min="15879" max="15879" width="21.7109375" customWidth="1"/>
    <col min="15880" max="15880" width="25.85546875" customWidth="1"/>
    <col min="15881" max="15881" width="0" hidden="1" customWidth="1"/>
    <col min="15882" max="15882" width="25.85546875" customWidth="1"/>
    <col min="15883" max="15883" width="17.28515625" customWidth="1"/>
    <col min="15884" max="15884" width="14.7109375" customWidth="1"/>
    <col min="15885" max="15885" width="15.28515625" customWidth="1"/>
    <col min="15886" max="15886" width="12.85546875" customWidth="1"/>
    <col min="15887" max="15887" width="13.5703125" customWidth="1"/>
    <col min="15888" max="15888" width="17.5703125" customWidth="1"/>
    <col min="15889" max="15889" width="13.5703125" customWidth="1"/>
    <col min="15890" max="15890" width="13.42578125" customWidth="1"/>
    <col min="15891" max="15891" width="15.5703125" bestFit="1" customWidth="1"/>
    <col min="15892" max="15892" width="18.42578125" bestFit="1" customWidth="1"/>
    <col min="15893" max="15893" width="14.5703125" bestFit="1" customWidth="1"/>
    <col min="15894" max="15894" width="11.5703125" bestFit="1" customWidth="1"/>
    <col min="16128" max="16129" width="29.42578125" customWidth="1"/>
    <col min="16130" max="16132" width="25.28515625" customWidth="1"/>
    <col min="16133" max="16133" width="16.7109375" bestFit="1" customWidth="1"/>
    <col min="16134" max="16134" width="25.28515625" customWidth="1"/>
    <col min="16135" max="16135" width="21.7109375" customWidth="1"/>
    <col min="16136" max="16136" width="25.85546875" customWidth="1"/>
    <col min="16137" max="16137" width="0" hidden="1" customWidth="1"/>
    <col min="16138" max="16138" width="25.85546875" customWidth="1"/>
    <col min="16139" max="16139" width="17.28515625" customWidth="1"/>
    <col min="16140" max="16140" width="14.7109375" customWidth="1"/>
    <col min="16141" max="16141" width="15.28515625" customWidth="1"/>
    <col min="16142" max="16142" width="12.85546875" customWidth="1"/>
    <col min="16143" max="16143" width="13.5703125" customWidth="1"/>
    <col min="16144" max="16144" width="17.5703125" customWidth="1"/>
    <col min="16145" max="16145" width="13.5703125" customWidth="1"/>
    <col min="16146" max="16146" width="13.42578125" customWidth="1"/>
    <col min="16147" max="16147" width="15.5703125" bestFit="1" customWidth="1"/>
    <col min="16148" max="16148" width="18.42578125" bestFit="1" customWidth="1"/>
    <col min="16149" max="16149" width="14.5703125" bestFit="1" customWidth="1"/>
    <col min="16150" max="16150" width="11.5703125" bestFit="1" customWidth="1"/>
  </cols>
  <sheetData>
    <row r="1" spans="1:22" ht="15" customHeight="1" x14ac:dyDescent="0.25">
      <c r="A1" s="448"/>
      <c r="B1" s="449"/>
      <c r="C1" s="449"/>
      <c r="D1" s="449"/>
      <c r="E1" s="449"/>
      <c r="F1" s="454" t="s">
        <v>0</v>
      </c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6"/>
    </row>
    <row r="2" spans="1:22" ht="15" customHeight="1" x14ac:dyDescent="0.25">
      <c r="A2" s="450"/>
      <c r="B2" s="451"/>
      <c r="C2" s="451"/>
      <c r="D2" s="451"/>
      <c r="E2" s="451"/>
      <c r="F2" s="457" t="s">
        <v>110</v>
      </c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9"/>
    </row>
    <row r="3" spans="1:22" ht="15" customHeight="1" x14ac:dyDescent="0.25">
      <c r="A3" s="450"/>
      <c r="B3" s="451"/>
      <c r="C3" s="451"/>
      <c r="D3" s="451"/>
      <c r="E3" s="451"/>
      <c r="F3" s="125" t="s">
        <v>33</v>
      </c>
      <c r="G3" s="460" t="s">
        <v>140</v>
      </c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1"/>
    </row>
    <row r="4" spans="1:22" ht="15.75" customHeight="1" thickBot="1" x14ac:dyDescent="0.3">
      <c r="A4" s="452"/>
      <c r="B4" s="453"/>
      <c r="C4" s="453"/>
      <c r="D4" s="453"/>
      <c r="E4" s="451"/>
      <c r="F4" s="125" t="s">
        <v>34</v>
      </c>
      <c r="G4" s="460">
        <v>2016</v>
      </c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1"/>
    </row>
    <row r="5" spans="1:22" ht="15.75" customHeight="1" x14ac:dyDescent="0.25">
      <c r="A5" s="462" t="s">
        <v>42</v>
      </c>
      <c r="B5" s="462" t="s">
        <v>43</v>
      </c>
      <c r="C5" s="464" t="s">
        <v>44</v>
      </c>
      <c r="D5" s="466" t="s">
        <v>45</v>
      </c>
      <c r="E5" s="468" t="s">
        <v>46</v>
      </c>
      <c r="F5" s="470" t="s">
        <v>47</v>
      </c>
      <c r="G5" s="471"/>
      <c r="H5" s="471"/>
      <c r="I5" s="471"/>
      <c r="J5" s="471" t="s">
        <v>51</v>
      </c>
      <c r="K5" s="471"/>
      <c r="L5" s="471"/>
      <c r="M5" s="471"/>
      <c r="N5" s="471" t="s">
        <v>56</v>
      </c>
      <c r="O5" s="471"/>
      <c r="P5" s="471"/>
      <c r="Q5" s="471"/>
      <c r="R5" s="471" t="s">
        <v>61</v>
      </c>
      <c r="S5" s="471"/>
      <c r="T5" s="471"/>
      <c r="U5" s="471"/>
      <c r="V5" s="472"/>
    </row>
    <row r="6" spans="1:22" ht="70.5" customHeight="1" thickBot="1" x14ac:dyDescent="0.3">
      <c r="A6" s="463" t="s">
        <v>35</v>
      </c>
      <c r="B6" s="463"/>
      <c r="C6" s="465"/>
      <c r="D6" s="467"/>
      <c r="E6" s="469"/>
      <c r="F6" s="277" t="s">
        <v>134</v>
      </c>
      <c r="G6" s="162" t="s">
        <v>48</v>
      </c>
      <c r="H6" s="162" t="s">
        <v>49</v>
      </c>
      <c r="I6" s="162" t="s">
        <v>50</v>
      </c>
      <c r="J6" s="162" t="s">
        <v>52</v>
      </c>
      <c r="K6" s="162" t="s">
        <v>53</v>
      </c>
      <c r="L6" s="162" t="s">
        <v>54</v>
      </c>
      <c r="M6" s="162" t="s">
        <v>55</v>
      </c>
      <c r="N6" s="162" t="s">
        <v>57</v>
      </c>
      <c r="O6" s="162" t="s">
        <v>58</v>
      </c>
      <c r="P6" s="162" t="s">
        <v>59</v>
      </c>
      <c r="Q6" s="162" t="s">
        <v>60</v>
      </c>
      <c r="R6" s="162" t="s">
        <v>62</v>
      </c>
      <c r="S6" s="162" t="s">
        <v>63</v>
      </c>
      <c r="T6" s="162" t="s">
        <v>64</v>
      </c>
      <c r="U6" s="162" t="s">
        <v>65</v>
      </c>
      <c r="V6" s="163" t="s">
        <v>66</v>
      </c>
    </row>
    <row r="7" spans="1:22" ht="35.450000000000003" customHeight="1" x14ac:dyDescent="0.25">
      <c r="A7" s="475">
        <v>1</v>
      </c>
      <c r="B7" s="483" t="s">
        <v>135</v>
      </c>
      <c r="C7" s="477" t="s">
        <v>123</v>
      </c>
      <c r="D7" s="127" t="s">
        <v>118</v>
      </c>
      <c r="E7" s="129">
        <f>+INVERSIÓN!H9</f>
        <v>4</v>
      </c>
      <c r="F7" s="276">
        <f>+INVERSIÓN!I9</f>
        <v>0.5</v>
      </c>
      <c r="G7" s="129"/>
      <c r="H7" s="130"/>
      <c r="I7" s="131"/>
      <c r="J7" s="132">
        <v>0</v>
      </c>
      <c r="K7" s="174"/>
      <c r="L7" s="443"/>
      <c r="M7" s="473"/>
      <c r="N7" s="443" t="s">
        <v>113</v>
      </c>
      <c r="O7" s="443" t="s">
        <v>113</v>
      </c>
      <c r="P7" s="443" t="s">
        <v>113</v>
      </c>
      <c r="Q7" s="446" t="s">
        <v>119</v>
      </c>
      <c r="R7" s="440">
        <v>3861626</v>
      </c>
      <c r="S7" s="440">
        <v>4118375</v>
      </c>
      <c r="T7" s="446" t="s">
        <v>120</v>
      </c>
      <c r="U7" s="446" t="s">
        <v>121</v>
      </c>
      <c r="V7" s="480">
        <v>7980001</v>
      </c>
    </row>
    <row r="8" spans="1:22" ht="35.450000000000003" customHeight="1" x14ac:dyDescent="0.25">
      <c r="A8" s="476"/>
      <c r="B8" s="484"/>
      <c r="C8" s="478"/>
      <c r="D8" s="133" t="s">
        <v>122</v>
      </c>
      <c r="E8" s="129">
        <f>+INVERSIÓN!H10</f>
        <v>977433922</v>
      </c>
      <c r="F8" s="129">
        <f>+INVERSIÓN!I10</f>
        <v>187433922</v>
      </c>
      <c r="G8" s="129"/>
      <c r="H8" s="133"/>
      <c r="I8" s="134"/>
      <c r="J8" s="135">
        <v>0</v>
      </c>
      <c r="K8" s="135"/>
      <c r="L8" s="444"/>
      <c r="M8" s="473"/>
      <c r="N8" s="444"/>
      <c r="O8" s="444"/>
      <c r="P8" s="444"/>
      <c r="Q8" s="429"/>
      <c r="R8" s="441"/>
      <c r="S8" s="441"/>
      <c r="T8" s="429"/>
      <c r="U8" s="429"/>
      <c r="V8" s="481"/>
    </row>
    <row r="9" spans="1:22" ht="35.450000000000003" customHeight="1" x14ac:dyDescent="0.25">
      <c r="A9" s="476"/>
      <c r="B9" s="484"/>
      <c r="C9" s="478"/>
      <c r="D9" s="133" t="s">
        <v>36</v>
      </c>
      <c r="E9" s="129">
        <f>+INVERSIÓN!H11</f>
        <v>0</v>
      </c>
      <c r="F9" s="129">
        <f>+INVERSIÓN!V11</f>
        <v>0</v>
      </c>
      <c r="G9" s="137"/>
      <c r="H9" s="133"/>
      <c r="I9" s="134"/>
      <c r="J9" s="136"/>
      <c r="K9" s="136"/>
      <c r="L9" s="444"/>
      <c r="M9" s="473"/>
      <c r="N9" s="444"/>
      <c r="O9" s="444"/>
      <c r="P9" s="444"/>
      <c r="Q9" s="429"/>
      <c r="R9" s="441"/>
      <c r="S9" s="441"/>
      <c r="T9" s="429"/>
      <c r="U9" s="429"/>
      <c r="V9" s="481"/>
    </row>
    <row r="10" spans="1:22" ht="35.450000000000003" customHeight="1" thickBot="1" x14ac:dyDescent="0.3">
      <c r="A10" s="476"/>
      <c r="B10" s="485"/>
      <c r="C10" s="479"/>
      <c r="D10" s="138" t="s">
        <v>37</v>
      </c>
      <c r="E10" s="253">
        <f>+INVERSIÓN!H12</f>
        <v>0</v>
      </c>
      <c r="F10" s="249">
        <f>+INVERSIÓN!V12</f>
        <v>0</v>
      </c>
      <c r="G10" s="140"/>
      <c r="H10" s="138"/>
      <c r="I10" s="126"/>
      <c r="J10" s="141">
        <v>0</v>
      </c>
      <c r="K10" s="173"/>
      <c r="L10" s="445"/>
      <c r="M10" s="474"/>
      <c r="N10" s="445"/>
      <c r="O10" s="445"/>
      <c r="P10" s="445"/>
      <c r="Q10" s="447"/>
      <c r="R10" s="442"/>
      <c r="S10" s="442"/>
      <c r="T10" s="447"/>
      <c r="U10" s="447"/>
      <c r="V10" s="482"/>
    </row>
    <row r="11" spans="1:22" ht="35.450000000000003" customHeight="1" x14ac:dyDescent="0.25">
      <c r="A11" s="476">
        <v>2</v>
      </c>
      <c r="B11" s="483" t="s">
        <v>136</v>
      </c>
      <c r="C11" s="477" t="s">
        <v>138</v>
      </c>
      <c r="D11" s="127" t="s">
        <v>118</v>
      </c>
      <c r="E11" s="129">
        <f>+INVERSIÓN!H15</f>
        <v>6</v>
      </c>
      <c r="F11" s="129">
        <f>+INVERSIÓN!I15</f>
        <v>1</v>
      </c>
      <c r="G11" s="129"/>
      <c r="H11" s="127"/>
      <c r="I11" s="142"/>
      <c r="J11" s="143">
        <v>0</v>
      </c>
      <c r="K11" s="172"/>
      <c r="L11" s="486"/>
      <c r="M11" s="428"/>
      <c r="N11" s="486" t="s">
        <v>113</v>
      </c>
      <c r="O11" s="486" t="s">
        <v>113</v>
      </c>
      <c r="P11" s="486" t="s">
        <v>113</v>
      </c>
      <c r="Q11" s="428" t="s">
        <v>119</v>
      </c>
      <c r="R11" s="440">
        <v>3861626</v>
      </c>
      <c r="S11" s="440">
        <v>4118375</v>
      </c>
      <c r="T11" s="428" t="s">
        <v>120</v>
      </c>
      <c r="U11" s="428" t="s">
        <v>121</v>
      </c>
      <c r="V11" s="480">
        <v>7980001</v>
      </c>
    </row>
    <row r="12" spans="1:22" ht="35.450000000000003" customHeight="1" x14ac:dyDescent="0.25">
      <c r="A12" s="476"/>
      <c r="B12" s="484"/>
      <c r="C12" s="478"/>
      <c r="D12" s="133" t="s">
        <v>122</v>
      </c>
      <c r="E12" s="129">
        <f>+INVERSIÓN!H16</f>
        <v>684000000</v>
      </c>
      <c r="F12" s="129">
        <f>+INVERSIÓN!I16</f>
        <v>144000000</v>
      </c>
      <c r="G12" s="129"/>
      <c r="H12" s="133"/>
      <c r="I12" s="134"/>
      <c r="J12" s="135">
        <v>0</v>
      </c>
      <c r="K12" s="135"/>
      <c r="L12" s="444"/>
      <c r="M12" s="429"/>
      <c r="N12" s="444"/>
      <c r="O12" s="444"/>
      <c r="P12" s="444"/>
      <c r="Q12" s="429"/>
      <c r="R12" s="441"/>
      <c r="S12" s="441"/>
      <c r="T12" s="429"/>
      <c r="U12" s="429"/>
      <c r="V12" s="481"/>
    </row>
    <row r="13" spans="1:22" ht="35.450000000000003" customHeight="1" x14ac:dyDescent="0.25">
      <c r="A13" s="476"/>
      <c r="B13" s="484"/>
      <c r="C13" s="478"/>
      <c r="D13" s="133" t="s">
        <v>36</v>
      </c>
      <c r="E13" s="129">
        <f>+INVERSIÓN!H17</f>
        <v>0</v>
      </c>
      <c r="F13" s="129">
        <f>+INVERSIÓN!V17</f>
        <v>0</v>
      </c>
      <c r="G13" s="137"/>
      <c r="H13" s="133"/>
      <c r="I13" s="134"/>
      <c r="J13" s="136"/>
      <c r="K13" s="136"/>
      <c r="L13" s="444"/>
      <c r="M13" s="429"/>
      <c r="N13" s="444"/>
      <c r="O13" s="444"/>
      <c r="P13" s="444"/>
      <c r="Q13" s="429"/>
      <c r="R13" s="441"/>
      <c r="S13" s="441"/>
      <c r="T13" s="429"/>
      <c r="U13" s="429"/>
      <c r="V13" s="481"/>
    </row>
    <row r="14" spans="1:22" ht="35.450000000000003" customHeight="1" thickBot="1" x14ac:dyDescent="0.3">
      <c r="A14" s="476"/>
      <c r="B14" s="485"/>
      <c r="C14" s="479"/>
      <c r="D14" s="138" t="s">
        <v>37</v>
      </c>
      <c r="E14" s="129">
        <f>+INVERSIÓN!H18</f>
        <v>0</v>
      </c>
      <c r="F14" s="129">
        <f>+INVERSIÓN!V18</f>
        <v>0</v>
      </c>
      <c r="G14" s="140"/>
      <c r="H14" s="138"/>
      <c r="I14" s="126"/>
      <c r="J14" s="144">
        <v>0</v>
      </c>
      <c r="K14" s="144"/>
      <c r="L14" s="445"/>
      <c r="M14" s="447"/>
      <c r="N14" s="445"/>
      <c r="O14" s="445"/>
      <c r="P14" s="445"/>
      <c r="Q14" s="447"/>
      <c r="R14" s="442"/>
      <c r="S14" s="442"/>
      <c r="T14" s="447"/>
      <c r="U14" s="447"/>
      <c r="V14" s="482"/>
    </row>
    <row r="15" spans="1:22" ht="35.450000000000003" customHeight="1" x14ac:dyDescent="0.25">
      <c r="A15" s="476">
        <v>3</v>
      </c>
      <c r="B15" s="483" t="s">
        <v>137</v>
      </c>
      <c r="C15" s="477" t="s">
        <v>123</v>
      </c>
      <c r="D15" s="127" t="s">
        <v>118</v>
      </c>
      <c r="E15" s="129">
        <f>+INVERSIÓN!H21</f>
        <v>10</v>
      </c>
      <c r="F15" s="129">
        <f>+INVERSIÓN!I21</f>
        <v>2</v>
      </c>
      <c r="G15" s="166"/>
      <c r="H15" s="127"/>
      <c r="I15" s="142"/>
      <c r="J15" s="145">
        <v>0</v>
      </c>
      <c r="K15" s="145"/>
      <c r="L15" s="486"/>
      <c r="M15" s="428"/>
      <c r="N15" s="486" t="s">
        <v>113</v>
      </c>
      <c r="O15" s="486" t="s">
        <v>113</v>
      </c>
      <c r="P15" s="486" t="s">
        <v>113</v>
      </c>
      <c r="Q15" s="428" t="s">
        <v>119</v>
      </c>
      <c r="R15" s="440">
        <v>3861626</v>
      </c>
      <c r="S15" s="440">
        <v>4118375</v>
      </c>
      <c r="T15" s="428" t="s">
        <v>120</v>
      </c>
      <c r="U15" s="428" t="s">
        <v>121</v>
      </c>
      <c r="V15" s="480">
        <v>7980001</v>
      </c>
    </row>
    <row r="16" spans="1:22" ht="35.450000000000003" customHeight="1" x14ac:dyDescent="0.25">
      <c r="A16" s="476"/>
      <c r="B16" s="484"/>
      <c r="C16" s="478"/>
      <c r="D16" s="133" t="s">
        <v>122</v>
      </c>
      <c r="E16" s="148">
        <f>+INVERSIÓN!H22</f>
        <v>5979000000</v>
      </c>
      <c r="F16" s="148">
        <f>+INVERSIÓN!I22</f>
        <v>699000000</v>
      </c>
      <c r="G16" s="129"/>
      <c r="H16" s="133"/>
      <c r="I16" s="134"/>
      <c r="J16" s="135">
        <v>0</v>
      </c>
      <c r="K16" s="135"/>
      <c r="L16" s="444"/>
      <c r="M16" s="429"/>
      <c r="N16" s="444"/>
      <c r="O16" s="444"/>
      <c r="P16" s="444"/>
      <c r="Q16" s="429"/>
      <c r="R16" s="441"/>
      <c r="S16" s="441"/>
      <c r="T16" s="429"/>
      <c r="U16" s="429"/>
      <c r="V16" s="481"/>
    </row>
    <row r="17" spans="1:22" ht="35.450000000000003" customHeight="1" x14ac:dyDescent="0.25">
      <c r="A17" s="476"/>
      <c r="B17" s="484"/>
      <c r="C17" s="478"/>
      <c r="D17" s="133" t="s">
        <v>36</v>
      </c>
      <c r="E17" s="136">
        <f>+INVERSIÓN!H23</f>
        <v>0</v>
      </c>
      <c r="F17" s="136">
        <f>+INVERSIÓN!V23</f>
        <v>0</v>
      </c>
      <c r="G17" s="137"/>
      <c r="H17" s="133"/>
      <c r="I17" s="134"/>
      <c r="J17" s="136"/>
      <c r="K17" s="136"/>
      <c r="L17" s="444"/>
      <c r="M17" s="429"/>
      <c r="N17" s="444"/>
      <c r="O17" s="444"/>
      <c r="P17" s="444"/>
      <c r="Q17" s="429"/>
      <c r="R17" s="441"/>
      <c r="S17" s="441"/>
      <c r="T17" s="429"/>
      <c r="U17" s="429"/>
      <c r="V17" s="481"/>
    </row>
    <row r="18" spans="1:22" ht="35.450000000000003" customHeight="1" thickBot="1" x14ac:dyDescent="0.3">
      <c r="A18" s="476"/>
      <c r="B18" s="485"/>
      <c r="C18" s="479"/>
      <c r="D18" s="138" t="s">
        <v>37</v>
      </c>
      <c r="E18" s="139">
        <f>+INVERSIÓN!H24</f>
        <v>0</v>
      </c>
      <c r="F18" s="139">
        <f>+INVERSIÓN!V24</f>
        <v>0</v>
      </c>
      <c r="G18" s="140"/>
      <c r="H18" s="138"/>
      <c r="I18" s="126"/>
      <c r="J18" s="144">
        <v>0</v>
      </c>
      <c r="K18" s="144"/>
      <c r="L18" s="445"/>
      <c r="M18" s="447"/>
      <c r="N18" s="445"/>
      <c r="O18" s="445"/>
      <c r="P18" s="445"/>
      <c r="Q18" s="447"/>
      <c r="R18" s="442"/>
      <c r="S18" s="442"/>
      <c r="T18" s="447"/>
      <c r="U18" s="447"/>
      <c r="V18" s="482"/>
    </row>
    <row r="19" spans="1:22" ht="35.450000000000003" customHeight="1" x14ac:dyDescent="0.25">
      <c r="A19" s="476">
        <v>4</v>
      </c>
      <c r="B19" s="483" t="s">
        <v>129</v>
      </c>
      <c r="C19" s="477" t="s">
        <v>123</v>
      </c>
      <c r="D19" s="127" t="s">
        <v>118</v>
      </c>
      <c r="E19" s="128">
        <f>+INVERSIÓN!H27</f>
        <v>10</v>
      </c>
      <c r="F19" s="128">
        <f>+INVERSIÓN!I27</f>
        <v>1</v>
      </c>
      <c r="G19" s="129"/>
      <c r="H19" s="127"/>
      <c r="I19" s="142"/>
      <c r="J19" s="146">
        <v>0</v>
      </c>
      <c r="K19" s="146"/>
      <c r="L19" s="486"/>
      <c r="M19" s="428"/>
      <c r="N19" s="486" t="s">
        <v>113</v>
      </c>
      <c r="O19" s="486" t="s">
        <v>113</v>
      </c>
      <c r="P19" s="486" t="s">
        <v>113</v>
      </c>
      <c r="Q19" s="428" t="s">
        <v>119</v>
      </c>
      <c r="R19" s="440">
        <v>3861626</v>
      </c>
      <c r="S19" s="440">
        <v>4118375</v>
      </c>
      <c r="T19" s="428" t="s">
        <v>120</v>
      </c>
      <c r="U19" s="428" t="s">
        <v>121</v>
      </c>
      <c r="V19" s="480">
        <v>7980001</v>
      </c>
    </row>
    <row r="20" spans="1:22" ht="35.450000000000003" customHeight="1" x14ac:dyDescent="0.25">
      <c r="A20" s="476"/>
      <c r="B20" s="484"/>
      <c r="C20" s="478"/>
      <c r="D20" s="133" t="s">
        <v>122</v>
      </c>
      <c r="E20" s="148">
        <f>+INVERSIÓN!H28</f>
        <v>1375000000</v>
      </c>
      <c r="F20" s="148">
        <f>+INVERSIÓN!I28</f>
        <v>183000000</v>
      </c>
      <c r="G20" s="129"/>
      <c r="H20" s="133"/>
      <c r="I20" s="134"/>
      <c r="J20" s="135">
        <v>0</v>
      </c>
      <c r="K20" s="135"/>
      <c r="L20" s="444"/>
      <c r="M20" s="429"/>
      <c r="N20" s="444"/>
      <c r="O20" s="444"/>
      <c r="P20" s="444"/>
      <c r="Q20" s="429"/>
      <c r="R20" s="441"/>
      <c r="S20" s="441"/>
      <c r="T20" s="429"/>
      <c r="U20" s="429"/>
      <c r="V20" s="481"/>
    </row>
    <row r="21" spans="1:22" ht="35.450000000000003" customHeight="1" x14ac:dyDescent="0.25">
      <c r="A21" s="476"/>
      <c r="B21" s="484"/>
      <c r="C21" s="478"/>
      <c r="D21" s="133" t="s">
        <v>36</v>
      </c>
      <c r="E21" s="136">
        <f>+INVERSIÓN!H29</f>
        <v>0</v>
      </c>
      <c r="F21" s="136">
        <f>+INVERSIÓN!V29</f>
        <v>0</v>
      </c>
      <c r="G21" s="137"/>
      <c r="H21" s="133"/>
      <c r="I21" s="134"/>
      <c r="J21" s="136"/>
      <c r="K21" s="136"/>
      <c r="L21" s="444"/>
      <c r="M21" s="429"/>
      <c r="N21" s="444"/>
      <c r="O21" s="444"/>
      <c r="P21" s="444"/>
      <c r="Q21" s="429"/>
      <c r="R21" s="441"/>
      <c r="S21" s="441"/>
      <c r="T21" s="429"/>
      <c r="U21" s="429"/>
      <c r="V21" s="481"/>
    </row>
    <row r="22" spans="1:22" ht="35.450000000000003" customHeight="1" thickBot="1" x14ac:dyDescent="0.3">
      <c r="A22" s="476"/>
      <c r="B22" s="485"/>
      <c r="C22" s="479"/>
      <c r="D22" s="138" t="s">
        <v>37</v>
      </c>
      <c r="E22" s="139">
        <f>+INVERSIÓN!H30</f>
        <v>0</v>
      </c>
      <c r="F22" s="139">
        <f>+INVERSIÓN!V30</f>
        <v>0</v>
      </c>
      <c r="G22" s="140"/>
      <c r="H22" s="138"/>
      <c r="I22" s="126"/>
      <c r="J22" s="144">
        <v>0</v>
      </c>
      <c r="K22" s="144"/>
      <c r="L22" s="445"/>
      <c r="M22" s="447"/>
      <c r="N22" s="445"/>
      <c r="O22" s="445"/>
      <c r="P22" s="445"/>
      <c r="Q22" s="447"/>
      <c r="R22" s="442"/>
      <c r="S22" s="442"/>
      <c r="T22" s="447"/>
      <c r="U22" s="447"/>
      <c r="V22" s="482"/>
    </row>
    <row r="23" spans="1:22" ht="35.450000000000003" customHeight="1" x14ac:dyDescent="0.25">
      <c r="A23" s="476">
        <v>5</v>
      </c>
      <c r="B23" s="483" t="s">
        <v>130</v>
      </c>
      <c r="C23" s="477" t="s">
        <v>123</v>
      </c>
      <c r="D23" s="127" t="s">
        <v>118</v>
      </c>
      <c r="E23" s="128">
        <f>+INVERSIÓN!H33</f>
        <v>14</v>
      </c>
      <c r="F23" s="128">
        <f>+INVERSIÓN!I33</f>
        <v>1</v>
      </c>
      <c r="G23" s="129"/>
      <c r="H23" s="127"/>
      <c r="I23" s="142"/>
      <c r="J23" s="147">
        <v>0</v>
      </c>
      <c r="K23" s="147"/>
      <c r="L23" s="486"/>
      <c r="M23" s="428"/>
      <c r="N23" s="486" t="s">
        <v>113</v>
      </c>
      <c r="O23" s="486" t="s">
        <v>113</v>
      </c>
      <c r="P23" s="486" t="s">
        <v>113</v>
      </c>
      <c r="Q23" s="428" t="s">
        <v>119</v>
      </c>
      <c r="R23" s="440">
        <v>3861626</v>
      </c>
      <c r="S23" s="440">
        <v>4118375</v>
      </c>
      <c r="T23" s="428" t="s">
        <v>120</v>
      </c>
      <c r="U23" s="428" t="s">
        <v>121</v>
      </c>
      <c r="V23" s="480">
        <v>7980001</v>
      </c>
    </row>
    <row r="24" spans="1:22" ht="35.450000000000003" customHeight="1" x14ac:dyDescent="0.25">
      <c r="A24" s="476"/>
      <c r="B24" s="484"/>
      <c r="C24" s="478"/>
      <c r="D24" s="133" t="s">
        <v>122</v>
      </c>
      <c r="E24" s="225">
        <f>+INVERSIÓN!H34</f>
        <v>1947000000</v>
      </c>
      <c r="F24" s="225">
        <f>+INVERSIÓN!I34</f>
        <v>259000000</v>
      </c>
      <c r="G24" s="129"/>
      <c r="H24" s="133"/>
      <c r="I24" s="134"/>
      <c r="J24" s="135">
        <v>0</v>
      </c>
      <c r="K24" s="135"/>
      <c r="L24" s="444"/>
      <c r="M24" s="429"/>
      <c r="N24" s="444"/>
      <c r="O24" s="444"/>
      <c r="P24" s="444"/>
      <c r="Q24" s="429"/>
      <c r="R24" s="441"/>
      <c r="S24" s="441"/>
      <c r="T24" s="429"/>
      <c r="U24" s="429"/>
      <c r="V24" s="481"/>
    </row>
    <row r="25" spans="1:22" ht="35.450000000000003" customHeight="1" x14ac:dyDescent="0.25">
      <c r="A25" s="476"/>
      <c r="B25" s="484"/>
      <c r="C25" s="478"/>
      <c r="D25" s="133" t="s">
        <v>36</v>
      </c>
      <c r="E25" s="136">
        <f>+INVERSIÓN!H35</f>
        <v>0</v>
      </c>
      <c r="F25" s="136">
        <f>+INVERSIÓN!V35</f>
        <v>0</v>
      </c>
      <c r="G25" s="137"/>
      <c r="H25" s="133"/>
      <c r="I25" s="134"/>
      <c r="J25" s="136"/>
      <c r="K25" s="136"/>
      <c r="L25" s="444"/>
      <c r="M25" s="429"/>
      <c r="N25" s="444"/>
      <c r="O25" s="444"/>
      <c r="P25" s="444"/>
      <c r="Q25" s="429"/>
      <c r="R25" s="441"/>
      <c r="S25" s="441"/>
      <c r="T25" s="429"/>
      <c r="U25" s="429"/>
      <c r="V25" s="481"/>
    </row>
    <row r="26" spans="1:22" ht="35.450000000000003" customHeight="1" thickBot="1" x14ac:dyDescent="0.3">
      <c r="A26" s="476"/>
      <c r="B26" s="485"/>
      <c r="C26" s="479"/>
      <c r="D26" s="138" t="s">
        <v>37</v>
      </c>
      <c r="E26" s="139">
        <f>+INVERSIÓN!H36</f>
        <v>0</v>
      </c>
      <c r="F26" s="139">
        <f>+INVERSIÓN!V36</f>
        <v>0</v>
      </c>
      <c r="G26" s="140"/>
      <c r="H26" s="138"/>
      <c r="I26" s="126"/>
      <c r="J26" s="144">
        <v>0</v>
      </c>
      <c r="K26" s="144"/>
      <c r="L26" s="445"/>
      <c r="M26" s="447"/>
      <c r="N26" s="445"/>
      <c r="O26" s="445"/>
      <c r="P26" s="445"/>
      <c r="Q26" s="447"/>
      <c r="R26" s="442"/>
      <c r="S26" s="442"/>
      <c r="T26" s="447"/>
      <c r="U26" s="447"/>
      <c r="V26" s="482"/>
    </row>
    <row r="27" spans="1:22" ht="35.450000000000003" customHeight="1" x14ac:dyDescent="0.25">
      <c r="A27" s="476">
        <v>6</v>
      </c>
      <c r="B27" s="500" t="s">
        <v>131</v>
      </c>
      <c r="C27" s="477" t="s">
        <v>123</v>
      </c>
      <c r="D27" s="127" t="s">
        <v>118</v>
      </c>
      <c r="E27" s="128">
        <f>+INVERSIÓN!H39</f>
        <v>24</v>
      </c>
      <c r="F27" s="128">
        <f>+INVERSIÓN!I39</f>
        <v>3</v>
      </c>
      <c r="G27" s="129"/>
      <c r="H27" s="127"/>
      <c r="I27" s="142"/>
      <c r="J27" s="143">
        <v>0</v>
      </c>
      <c r="K27" s="172"/>
      <c r="L27" s="486"/>
      <c r="M27" s="428"/>
      <c r="N27" s="486" t="s">
        <v>113</v>
      </c>
      <c r="O27" s="486" t="s">
        <v>113</v>
      </c>
      <c r="P27" s="486" t="s">
        <v>113</v>
      </c>
      <c r="Q27" s="428" t="s">
        <v>119</v>
      </c>
      <c r="R27" s="440">
        <v>3861626</v>
      </c>
      <c r="S27" s="440">
        <v>4118375</v>
      </c>
      <c r="T27" s="428" t="s">
        <v>120</v>
      </c>
      <c r="U27" s="428" t="s">
        <v>121</v>
      </c>
      <c r="V27" s="480">
        <v>7980001</v>
      </c>
    </row>
    <row r="28" spans="1:22" ht="35.450000000000003" customHeight="1" x14ac:dyDescent="0.25">
      <c r="A28" s="476"/>
      <c r="B28" s="501"/>
      <c r="C28" s="478"/>
      <c r="D28" s="133" t="s">
        <v>122</v>
      </c>
      <c r="E28" s="225">
        <f>+INVERSIÓN!H40</f>
        <v>1342999895</v>
      </c>
      <c r="F28" s="225">
        <f>+INVERSIÓN!I40</f>
        <v>170999895</v>
      </c>
      <c r="G28" s="129"/>
      <c r="H28" s="133"/>
      <c r="I28" s="134"/>
      <c r="J28" s="135">
        <v>0</v>
      </c>
      <c r="K28" s="135"/>
      <c r="L28" s="444"/>
      <c r="M28" s="429"/>
      <c r="N28" s="444"/>
      <c r="O28" s="444"/>
      <c r="P28" s="444"/>
      <c r="Q28" s="429"/>
      <c r="R28" s="441"/>
      <c r="S28" s="441"/>
      <c r="T28" s="429"/>
      <c r="U28" s="429"/>
      <c r="V28" s="481"/>
    </row>
    <row r="29" spans="1:22" ht="35.450000000000003" customHeight="1" x14ac:dyDescent="0.25">
      <c r="A29" s="476"/>
      <c r="B29" s="501"/>
      <c r="C29" s="478"/>
      <c r="D29" s="133" t="s">
        <v>36</v>
      </c>
      <c r="E29" s="136">
        <f>+INVERSIÓN!H41</f>
        <v>0</v>
      </c>
      <c r="F29" s="136">
        <f>+INVERSIÓN!V41</f>
        <v>0</v>
      </c>
      <c r="G29" s="137"/>
      <c r="H29" s="133"/>
      <c r="I29" s="134"/>
      <c r="J29" s="136"/>
      <c r="K29" s="136"/>
      <c r="L29" s="444"/>
      <c r="M29" s="429"/>
      <c r="N29" s="444"/>
      <c r="O29" s="444"/>
      <c r="P29" s="444"/>
      <c r="Q29" s="429"/>
      <c r="R29" s="441"/>
      <c r="S29" s="441"/>
      <c r="T29" s="429"/>
      <c r="U29" s="429"/>
      <c r="V29" s="481"/>
    </row>
    <row r="30" spans="1:22" ht="35.450000000000003" customHeight="1" thickBot="1" x14ac:dyDescent="0.3">
      <c r="A30" s="476"/>
      <c r="B30" s="502"/>
      <c r="C30" s="479"/>
      <c r="D30" s="138" t="s">
        <v>37</v>
      </c>
      <c r="E30" s="139">
        <f>+INVERSIÓN!H42</f>
        <v>0</v>
      </c>
      <c r="F30" s="139">
        <f>+INVERSIÓN!V42</f>
        <v>0</v>
      </c>
      <c r="G30" s="140"/>
      <c r="H30" s="138"/>
      <c r="I30" s="126"/>
      <c r="J30" s="144">
        <v>0</v>
      </c>
      <c r="K30" s="144"/>
      <c r="L30" s="445"/>
      <c r="M30" s="447"/>
      <c r="N30" s="445"/>
      <c r="O30" s="445"/>
      <c r="P30" s="445"/>
      <c r="Q30" s="447"/>
      <c r="R30" s="442"/>
      <c r="S30" s="442"/>
      <c r="T30" s="447"/>
      <c r="U30" s="447"/>
      <c r="V30" s="482"/>
    </row>
    <row r="31" spans="1:22" ht="35.450000000000003" customHeight="1" x14ac:dyDescent="0.25">
      <c r="A31" s="493" t="s">
        <v>38</v>
      </c>
      <c r="B31" s="494"/>
      <c r="C31" s="495"/>
      <c r="D31" s="127" t="s">
        <v>39</v>
      </c>
      <c r="E31" s="149">
        <f>+E28+E24+E20+E16+E12+E8</f>
        <v>12305433817</v>
      </c>
      <c r="F31" s="281">
        <f>+F28+F24+F20+F16+F12+F8</f>
        <v>1643433817</v>
      </c>
      <c r="G31" s="149"/>
      <c r="H31" s="142"/>
      <c r="I31" s="142"/>
      <c r="J31" s="292">
        <v>0</v>
      </c>
      <c r="K31" s="292">
        <v>0</v>
      </c>
      <c r="L31" s="487"/>
      <c r="M31" s="488"/>
      <c r="N31" s="488"/>
      <c r="O31" s="488"/>
      <c r="P31" s="488"/>
      <c r="Q31" s="488"/>
      <c r="R31" s="488"/>
      <c r="S31" s="488"/>
      <c r="T31" s="488"/>
      <c r="U31" s="488"/>
      <c r="V31" s="489"/>
    </row>
    <row r="32" spans="1:22" ht="35.450000000000003" customHeight="1" thickBot="1" x14ac:dyDescent="0.3">
      <c r="A32" s="496"/>
      <c r="B32" s="497"/>
      <c r="C32" s="498"/>
      <c r="D32" s="150" t="s">
        <v>40</v>
      </c>
      <c r="E32" s="151">
        <f>+E30+E26+E22+E18+E14+E10</f>
        <v>0</v>
      </c>
      <c r="F32" s="151">
        <f>+F30+F26+F22+F18+F14+F10</f>
        <v>0</v>
      </c>
      <c r="G32" s="151"/>
      <c r="H32" s="126"/>
      <c r="I32" s="126"/>
      <c r="J32" s="293">
        <v>0</v>
      </c>
      <c r="K32" s="293">
        <v>0</v>
      </c>
      <c r="L32" s="490"/>
      <c r="M32" s="491"/>
      <c r="N32" s="491"/>
      <c r="O32" s="491"/>
      <c r="P32" s="491"/>
      <c r="Q32" s="491"/>
      <c r="R32" s="491"/>
      <c r="S32" s="491"/>
      <c r="T32" s="491"/>
      <c r="U32" s="491"/>
      <c r="V32" s="492"/>
    </row>
    <row r="33" spans="4:22" ht="18" x14ac:dyDescent="0.25">
      <c r="D33" s="152"/>
      <c r="E33" s="152"/>
      <c r="F33" s="152"/>
      <c r="G33" s="152"/>
      <c r="H33" s="152"/>
      <c r="I33" s="152"/>
      <c r="J33" s="153"/>
      <c r="K33" s="153"/>
      <c r="L33" s="153"/>
      <c r="M33" s="153"/>
      <c r="N33" s="153"/>
      <c r="O33" s="153"/>
      <c r="Q33" s="154"/>
      <c r="R33" s="154"/>
      <c r="S33" s="154"/>
    </row>
    <row r="34" spans="4:22" ht="18" x14ac:dyDescent="0.25">
      <c r="D34" s="152"/>
      <c r="E34" s="152"/>
      <c r="F34" s="152"/>
      <c r="G34" s="152"/>
      <c r="H34" s="152"/>
      <c r="I34" s="155"/>
      <c r="J34" s="153"/>
      <c r="K34" s="153"/>
      <c r="L34" s="153"/>
      <c r="M34" s="153"/>
      <c r="N34" s="153"/>
      <c r="O34" s="153"/>
      <c r="P34" s="157"/>
      <c r="Q34" s="157"/>
      <c r="R34" s="157"/>
      <c r="S34" s="157"/>
      <c r="T34" s="499" t="s">
        <v>41</v>
      </c>
      <c r="U34" s="499"/>
      <c r="V34" s="499"/>
    </row>
    <row r="35" spans="4:22" ht="18" x14ac:dyDescent="0.25">
      <c r="D35" s="152"/>
      <c r="E35" s="152"/>
      <c r="F35" s="152"/>
      <c r="G35" s="152"/>
      <c r="H35" s="152"/>
      <c r="I35" s="152"/>
      <c r="J35" s="156"/>
      <c r="K35" s="153"/>
      <c r="L35" s="153"/>
      <c r="M35" s="153"/>
      <c r="N35" s="153"/>
      <c r="O35" s="153"/>
      <c r="P35" s="157"/>
      <c r="Q35" s="157"/>
      <c r="R35" s="157"/>
      <c r="S35" s="157"/>
      <c r="T35" s="153"/>
      <c r="U35" s="153"/>
    </row>
    <row r="36" spans="4:22" ht="18" x14ac:dyDescent="0.25">
      <c r="D36" s="152"/>
      <c r="E36" s="152"/>
      <c r="F36" s="152"/>
      <c r="G36" s="152"/>
      <c r="H36" s="152"/>
      <c r="I36" s="152"/>
      <c r="J36" s="155"/>
      <c r="P36" s="158"/>
      <c r="Q36" s="158"/>
      <c r="R36" s="158"/>
      <c r="S36" s="158"/>
    </row>
    <row r="37" spans="4:22" ht="18" x14ac:dyDescent="0.25">
      <c r="D37" s="152"/>
      <c r="E37" s="152"/>
      <c r="F37" s="152"/>
      <c r="G37" s="152"/>
      <c r="H37" s="152"/>
      <c r="I37" s="152"/>
      <c r="P37" s="158"/>
      <c r="Q37" s="158"/>
      <c r="R37" s="158"/>
      <c r="S37" s="158"/>
    </row>
    <row r="38" spans="4:22" ht="18" x14ac:dyDescent="0.25">
      <c r="D38" s="152"/>
      <c r="E38" s="152"/>
      <c r="F38" s="152"/>
      <c r="G38" s="152"/>
      <c r="H38" s="152"/>
      <c r="I38" s="152"/>
      <c r="P38" s="158"/>
      <c r="Q38" s="158"/>
      <c r="R38" s="158"/>
      <c r="S38" s="158"/>
    </row>
    <row r="40" spans="4:22" x14ac:dyDescent="0.25">
      <c r="J40" s="159"/>
      <c r="K40" s="159"/>
    </row>
    <row r="56" spans="5:6" ht="15.75" thickBot="1" x14ac:dyDescent="0.3"/>
    <row r="57" spans="5:6" x14ac:dyDescent="0.25">
      <c r="E57" s="160"/>
      <c r="F57" s="161"/>
    </row>
  </sheetData>
  <mergeCells count="101">
    <mergeCell ref="L31:V32"/>
    <mergeCell ref="O27:O30"/>
    <mergeCell ref="P27:P30"/>
    <mergeCell ref="Q27:Q30"/>
    <mergeCell ref="T27:T30"/>
    <mergeCell ref="A31:C32"/>
    <mergeCell ref="T34:V34"/>
    <mergeCell ref="U23:U26"/>
    <mergeCell ref="V23:V26"/>
    <mergeCell ref="A27:A30"/>
    <mergeCell ref="B27:B30"/>
    <mergeCell ref="C27:C30"/>
    <mergeCell ref="L27:L30"/>
    <mergeCell ref="M27:M30"/>
    <mergeCell ref="M23:M26"/>
    <mergeCell ref="N23:N26"/>
    <mergeCell ref="O23:O26"/>
    <mergeCell ref="P23:P26"/>
    <mergeCell ref="Q23:Q26"/>
    <mergeCell ref="A23:A26"/>
    <mergeCell ref="B23:B26"/>
    <mergeCell ref="C23:C26"/>
    <mergeCell ref="L23:L26"/>
    <mergeCell ref="U27:U30"/>
    <mergeCell ref="V7:V10"/>
    <mergeCell ref="V27:V30"/>
    <mergeCell ref="R27:R30"/>
    <mergeCell ref="S27:S30"/>
    <mergeCell ref="N27:N30"/>
    <mergeCell ref="T23:T26"/>
    <mergeCell ref="V19:V22"/>
    <mergeCell ref="V15:V18"/>
    <mergeCell ref="A19:A22"/>
    <mergeCell ref="B19:B22"/>
    <mergeCell ref="C19:C22"/>
    <mergeCell ref="L19:L22"/>
    <mergeCell ref="M19:M22"/>
    <mergeCell ref="N19:N22"/>
    <mergeCell ref="O19:O22"/>
    <mergeCell ref="O15:O18"/>
    <mergeCell ref="P15:P18"/>
    <mergeCell ref="Q15:Q18"/>
    <mergeCell ref="T15:T18"/>
    <mergeCell ref="U15:U18"/>
    <mergeCell ref="P19:P22"/>
    <mergeCell ref="Q19:Q22"/>
    <mergeCell ref="T19:T22"/>
    <mergeCell ref="U19:U22"/>
    <mergeCell ref="V11:V14"/>
    <mergeCell ref="A15:A18"/>
    <mergeCell ref="B15:B18"/>
    <mergeCell ref="C15:C18"/>
    <mergeCell ref="L15:L18"/>
    <mergeCell ref="M15:M18"/>
    <mergeCell ref="N15:N18"/>
    <mergeCell ref="N11:N14"/>
    <mergeCell ref="O11:O14"/>
    <mergeCell ref="P11:P14"/>
    <mergeCell ref="Q11:Q14"/>
    <mergeCell ref="T11:T14"/>
    <mergeCell ref="A11:A14"/>
    <mergeCell ref="B11:B14"/>
    <mergeCell ref="C11:C14"/>
    <mergeCell ref="L11:L14"/>
    <mergeCell ref="M11:M14"/>
    <mergeCell ref="M7:M10"/>
    <mergeCell ref="N7:N10"/>
    <mergeCell ref="A7:A10"/>
    <mergeCell ref="R7:R10"/>
    <mergeCell ref="S7:S10"/>
    <mergeCell ref="C7:C10"/>
    <mergeCell ref="L7:L10"/>
    <mergeCell ref="T7:T10"/>
    <mergeCell ref="U11:U14"/>
    <mergeCell ref="U7:U10"/>
    <mergeCell ref="B7:B10"/>
    <mergeCell ref="A1:E4"/>
    <mergeCell ref="F1:V1"/>
    <mergeCell ref="F2:V2"/>
    <mergeCell ref="G3:V3"/>
    <mergeCell ref="G4:V4"/>
    <mergeCell ref="A5:A6"/>
    <mergeCell ref="B5:B6"/>
    <mergeCell ref="C5:C6"/>
    <mergeCell ref="D5:D6"/>
    <mergeCell ref="E5:E6"/>
    <mergeCell ref="F5:I5"/>
    <mergeCell ref="J5:M5"/>
    <mergeCell ref="N5:Q5"/>
    <mergeCell ref="R5:V5"/>
    <mergeCell ref="R11:R14"/>
    <mergeCell ref="S11:S14"/>
    <mergeCell ref="R15:R18"/>
    <mergeCell ref="S15:S18"/>
    <mergeCell ref="R19:R22"/>
    <mergeCell ref="S19:S22"/>
    <mergeCell ref="R23:R26"/>
    <mergeCell ref="S23:S26"/>
    <mergeCell ref="O7:O10"/>
    <mergeCell ref="P7:P10"/>
    <mergeCell ref="Q7:Q10"/>
  </mergeCells>
  <pageMargins left="1.44" right="0.22" top="0.74803149606299213" bottom="0.74803149606299213" header="0.31496062992125984" footer="0.31496062992125984"/>
  <pageSetup paperSize="5" scale="53" orientation="landscape" r:id="rId1"/>
  <rowBreaks count="1" manualBreakCount="1">
    <brk id="2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GESTIÓN</vt:lpstr>
      <vt:lpstr>INVERSIÓN</vt:lpstr>
      <vt:lpstr>ACTIVIDADES</vt:lpstr>
      <vt:lpstr>TERRITORIALIZACION</vt:lpstr>
      <vt:lpstr>ACTIVIDADES!Área_de_impresión</vt:lpstr>
      <vt:lpstr>GESTIÓN!Área_de_impresión</vt:lpstr>
      <vt:lpstr>INVERSIÓN!Área_de_impresión</vt:lpstr>
      <vt:lpstr>TERRITORIALIZACION!Área_de_impresión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YULIED.PENARANDA</cp:lastModifiedBy>
  <cp:lastPrinted>2013-08-23T14:10:42Z</cp:lastPrinted>
  <dcterms:created xsi:type="dcterms:W3CDTF">2010-03-25T16:40:43Z</dcterms:created>
  <dcterms:modified xsi:type="dcterms:W3CDTF">2021-06-19T04:01:15Z</dcterms:modified>
</cp:coreProperties>
</file>